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Godrej\2025-26\APF Old\July 2025\04-07-2025\"/>
    </mc:Choice>
  </mc:AlternateContent>
  <bookViews>
    <workbookView xWindow="0" yWindow="0" windowWidth="19200" windowHeight="6640"/>
  </bookViews>
  <sheets>
    <sheet name="Report" sheetId="3" r:id="rId1"/>
  </sheets>
  <definedNames>
    <definedName name="_xlnm.Print_Area" localSheetId="0">Report!$A$1:$I$366</definedName>
  </definedNames>
  <calcPr calcId="162913"/>
</workbook>
</file>

<file path=xl/calcChain.xml><?xml version="1.0" encoding="utf-8"?>
<calcChain xmlns="http://schemas.openxmlformats.org/spreadsheetml/2006/main">
  <c r="C57" i="3" l="1"/>
  <c r="C58" i="3" s="1"/>
  <c r="C59" i="3" s="1"/>
  <c r="I4" i="3"/>
  <c r="K61" i="3" l="1"/>
  <c r="K60" i="3"/>
  <c r="I52" i="3"/>
  <c r="E64" i="3" l="1"/>
  <c r="E60" i="3"/>
  <c r="E56" i="3"/>
  <c r="K55" i="3"/>
  <c r="C54" i="3" s="1"/>
  <c r="E54" i="3" s="1"/>
  <c r="K53" i="3"/>
  <c r="E63" i="3"/>
  <c r="E59" i="3"/>
  <c r="E62" i="3"/>
  <c r="E58" i="3"/>
  <c r="K54" i="3"/>
  <c r="E65" i="3"/>
  <c r="E61" i="3"/>
  <c r="E57" i="3"/>
  <c r="K56" i="3"/>
  <c r="K57" i="3" s="1"/>
  <c r="K62" i="3" s="1"/>
  <c r="K58" i="3" l="1"/>
  <c r="K59" i="3" s="1"/>
  <c r="K63" i="3"/>
  <c r="C55" i="3" s="1"/>
  <c r="E55" i="3" s="1"/>
  <c r="F54" i="3" l="1"/>
  <c r="J51" i="3" l="1"/>
  <c r="H54" i="3" s="1"/>
  <c r="H66" i="3"/>
  <c r="F122" i="3" l="1"/>
  <c r="F131" i="3" l="1"/>
  <c r="F130" i="3"/>
  <c r="F127" i="3"/>
  <c r="F126" i="3"/>
  <c r="F125" i="3"/>
  <c r="F123" i="3"/>
  <c r="F119" i="3"/>
  <c r="F118" i="3"/>
  <c r="F117" i="3"/>
  <c r="F115" i="3"/>
  <c r="F114" i="3"/>
  <c r="F112" i="3"/>
  <c r="F111" i="3"/>
  <c r="F109" i="3"/>
  <c r="F108" i="3"/>
  <c r="F106" i="3"/>
  <c r="F103" i="3"/>
  <c r="F102" i="3"/>
  <c r="F100" i="3"/>
  <c r="F99" i="3"/>
  <c r="F97" i="3"/>
  <c r="F96" i="3"/>
  <c r="F94" i="3"/>
  <c r="F93" i="3"/>
  <c r="K91" i="3"/>
  <c r="F83" i="3" l="1"/>
  <c r="H83" i="3"/>
  <c r="I131" i="3"/>
  <c r="I130" i="3"/>
  <c r="C130" i="3"/>
  <c r="C131" i="3" s="1"/>
  <c r="A129" i="3"/>
  <c r="K123" i="3"/>
  <c r="I125" i="3"/>
  <c r="I127" i="3"/>
  <c r="I126" i="3"/>
  <c r="C126" i="3"/>
  <c r="C127" i="3" s="1"/>
  <c r="A125" i="3"/>
  <c r="I123" i="3"/>
  <c r="I122" i="3"/>
  <c r="C122" i="3"/>
  <c r="C123" i="3" s="1"/>
  <c r="A121" i="3"/>
  <c r="I119" i="3"/>
  <c r="I118" i="3"/>
  <c r="C118" i="3"/>
  <c r="C119" i="3" s="1"/>
  <c r="I117" i="3"/>
  <c r="A117" i="3"/>
  <c r="I115" i="3"/>
  <c r="C115" i="3"/>
  <c r="I114" i="3"/>
  <c r="A114" i="3"/>
  <c r="A115" i="3" s="1"/>
  <c r="I112" i="3"/>
  <c r="C112" i="3"/>
  <c r="I111" i="3"/>
  <c r="A111" i="3"/>
  <c r="A112" i="3" s="1"/>
  <c r="I109" i="3"/>
  <c r="C109" i="3"/>
  <c r="I108" i="3"/>
  <c r="A108" i="3"/>
  <c r="A109" i="3" s="1"/>
  <c r="I106" i="3"/>
  <c r="C106" i="3"/>
  <c r="A105" i="3"/>
  <c r="A106" i="3" s="1"/>
  <c r="I103" i="3"/>
  <c r="C103" i="3"/>
  <c r="I102" i="3"/>
  <c r="A102" i="3"/>
  <c r="A103" i="3" s="1"/>
  <c r="I100" i="3"/>
  <c r="C100" i="3"/>
  <c r="I99" i="3"/>
  <c r="A99" i="3"/>
  <c r="A100" i="3" s="1"/>
  <c r="I97" i="3"/>
  <c r="C97" i="3"/>
  <c r="I96" i="3"/>
  <c r="A96" i="3"/>
  <c r="A97" i="3" s="1"/>
  <c r="I94" i="3"/>
  <c r="I93" i="3"/>
  <c r="K93" i="3"/>
  <c r="C94" i="3"/>
  <c r="A93" i="3"/>
  <c r="H79" i="3"/>
  <c r="H78" i="3"/>
  <c r="I83" i="3" l="1"/>
  <c r="H47" i="3"/>
  <c r="A166" i="3" l="1"/>
  <c r="A167" i="3" s="1"/>
  <c r="A168" i="3" s="1"/>
  <c r="A169" i="3" s="1"/>
  <c r="A170" i="3" s="1"/>
  <c r="A171" i="3" s="1"/>
  <c r="A172" i="3" s="1"/>
  <c r="A173" i="3" s="1"/>
  <c r="A174" i="3" s="1"/>
  <c r="A175" i="3" s="1"/>
  <c r="A155" i="3"/>
  <c r="A156" i="3" s="1"/>
  <c r="A157" i="3" s="1"/>
  <c r="A158" i="3" s="1"/>
  <c r="A159" i="3" s="1"/>
  <c r="A160" i="3" s="1"/>
  <c r="A161" i="3" s="1"/>
  <c r="A162" i="3" s="1"/>
  <c r="A163" i="3" s="1"/>
  <c r="A164" i="3" s="1"/>
  <c r="A144" i="3"/>
  <c r="A145" i="3" s="1"/>
  <c r="A146" i="3" s="1"/>
  <c r="A147" i="3" s="1"/>
  <c r="A148" i="3" s="1"/>
  <c r="A149" i="3" s="1"/>
  <c r="A150" i="3" s="1"/>
  <c r="A151" i="3" s="1"/>
  <c r="A152" i="3" s="1"/>
  <c r="A153" i="3" s="1"/>
  <c r="A135" i="3"/>
  <c r="A136" i="3" s="1"/>
  <c r="A137" i="3" s="1"/>
  <c r="A138" i="3" s="1"/>
  <c r="A139" i="3" s="1"/>
  <c r="A140" i="3" s="1"/>
  <c r="A141" i="3" s="1"/>
  <c r="A142" i="3" s="1"/>
  <c r="C135" i="3"/>
  <c r="C136" i="3" s="1"/>
  <c r="C137" i="3" s="1"/>
  <c r="C138" i="3" s="1"/>
  <c r="C139" i="3" s="1"/>
  <c r="C140" i="3" s="1"/>
  <c r="C141" i="3" s="1"/>
  <c r="C142" i="3" s="1"/>
  <c r="I84" i="3" l="1"/>
  <c r="H84" i="3"/>
  <c r="F84" i="3"/>
  <c r="E84" i="3"/>
  <c r="C84" i="3"/>
  <c r="E180" i="3" l="1"/>
  <c r="E179" i="3"/>
  <c r="H80" i="3"/>
  <c r="I175" i="3" l="1"/>
  <c r="I174" i="3"/>
  <c r="I173" i="3"/>
  <c r="I172" i="3"/>
  <c r="I171" i="3"/>
  <c r="I170" i="3"/>
  <c r="I169" i="3"/>
  <c r="I168" i="3"/>
  <c r="I167" i="3"/>
  <c r="I166" i="3"/>
  <c r="I164" i="3"/>
  <c r="I163" i="3"/>
  <c r="I162" i="3"/>
  <c r="I161" i="3"/>
  <c r="I160" i="3"/>
  <c r="I159" i="3"/>
  <c r="I158" i="3"/>
  <c r="I157" i="3"/>
  <c r="I156" i="3"/>
  <c r="I155" i="3"/>
  <c r="I153" i="3"/>
  <c r="I152" i="3"/>
  <c r="I151" i="3"/>
  <c r="I150" i="3"/>
  <c r="I149" i="3"/>
  <c r="I148" i="3"/>
  <c r="I147" i="3"/>
  <c r="I146" i="3"/>
  <c r="I145" i="3"/>
  <c r="I144" i="3"/>
  <c r="I136" i="3"/>
  <c r="I137" i="3"/>
  <c r="I138" i="3"/>
  <c r="I139" i="3"/>
  <c r="I140" i="3"/>
  <c r="I141" i="3"/>
  <c r="I142" i="3"/>
  <c r="I135" i="3"/>
  <c r="W166" i="3"/>
  <c r="W144" i="3"/>
  <c r="V144" i="3"/>
  <c r="V166" i="3"/>
  <c r="V155" i="3"/>
  <c r="W155" i="3"/>
  <c r="U166" i="3" l="1"/>
  <c r="V167" i="3"/>
  <c r="W167" i="3"/>
  <c r="W168" i="3" s="1"/>
  <c r="W169" i="3" s="1"/>
  <c r="W170" i="3" s="1"/>
  <c r="W171" i="3" s="1"/>
  <c r="W172" i="3" s="1"/>
  <c r="W173" i="3" s="1"/>
  <c r="W174" i="3" s="1"/>
  <c r="W175" i="3" s="1"/>
  <c r="U155" i="3"/>
  <c r="V156" i="3"/>
  <c r="W156" i="3"/>
  <c r="W157" i="3" s="1"/>
  <c r="W158" i="3" s="1"/>
  <c r="W159" i="3" s="1"/>
  <c r="W160" i="3" s="1"/>
  <c r="W161" i="3" s="1"/>
  <c r="W162" i="3" s="1"/>
  <c r="W163" i="3" s="1"/>
  <c r="W164" i="3" s="1"/>
  <c r="W145" i="3"/>
  <c r="W146" i="3" s="1"/>
  <c r="W147" i="3" s="1"/>
  <c r="W148" i="3" s="1"/>
  <c r="W149" i="3" s="1"/>
  <c r="W150" i="3" s="1"/>
  <c r="W151" i="3" s="1"/>
  <c r="W152" i="3" s="1"/>
  <c r="W153" i="3" s="1"/>
  <c r="V145" i="3"/>
  <c r="U144" i="3"/>
  <c r="C166" i="3" l="1"/>
  <c r="C155" i="3"/>
  <c r="C144" i="3"/>
  <c r="U167" i="3"/>
  <c r="V168" i="3"/>
  <c r="U168" i="3" s="1"/>
  <c r="C168" i="3" s="1"/>
  <c r="U156" i="3"/>
  <c r="V157" i="3"/>
  <c r="U157" i="3" s="1"/>
  <c r="C157" i="3" s="1"/>
  <c r="V146" i="3"/>
  <c r="U145" i="3"/>
  <c r="C167" i="3" l="1"/>
  <c r="C156" i="3"/>
  <c r="C145" i="3"/>
  <c r="V169" i="3"/>
  <c r="U169" i="3" s="1"/>
  <c r="C169" i="3" s="1"/>
  <c r="V158" i="3"/>
  <c r="U158" i="3" s="1"/>
  <c r="C158" i="3" s="1"/>
  <c r="V147" i="3"/>
  <c r="U146" i="3"/>
  <c r="C146" i="3" l="1"/>
  <c r="V170" i="3"/>
  <c r="U170" i="3" s="1"/>
  <c r="C170" i="3" s="1"/>
  <c r="V159" i="3"/>
  <c r="U159" i="3" s="1"/>
  <c r="C159" i="3" s="1"/>
  <c r="V148" i="3"/>
  <c r="U147" i="3"/>
  <c r="C147" i="3" l="1"/>
  <c r="V171" i="3"/>
  <c r="U171" i="3" s="1"/>
  <c r="C171" i="3" s="1"/>
  <c r="V160" i="3"/>
  <c r="U160" i="3" s="1"/>
  <c r="C160" i="3" s="1"/>
  <c r="V149" i="3"/>
  <c r="U148" i="3"/>
  <c r="C148" i="3" l="1"/>
  <c r="V172" i="3"/>
  <c r="U172" i="3" s="1"/>
  <c r="C172" i="3" s="1"/>
  <c r="V161" i="3"/>
  <c r="U161" i="3" s="1"/>
  <c r="C161" i="3" s="1"/>
  <c r="V150" i="3"/>
  <c r="U149" i="3"/>
  <c r="C149" i="3" l="1"/>
  <c r="V173" i="3"/>
  <c r="U173" i="3" s="1"/>
  <c r="C173" i="3" s="1"/>
  <c r="V162" i="3"/>
  <c r="U162" i="3" s="1"/>
  <c r="C162" i="3" s="1"/>
  <c r="V151" i="3"/>
  <c r="U150" i="3"/>
  <c r="C150" i="3" l="1"/>
  <c r="V174" i="3"/>
  <c r="U174" i="3" s="1"/>
  <c r="C174" i="3" s="1"/>
  <c r="V163" i="3"/>
  <c r="U163" i="3" s="1"/>
  <c r="C163" i="3" s="1"/>
  <c r="V152" i="3"/>
  <c r="U151" i="3"/>
  <c r="C151" i="3" l="1"/>
  <c r="V175" i="3"/>
  <c r="V164" i="3"/>
  <c r="V153" i="3"/>
  <c r="U153" i="3" s="1"/>
  <c r="U152" i="3"/>
  <c r="C153" i="3" l="1"/>
  <c r="C152" i="3"/>
  <c r="U175" i="3"/>
  <c r="U164" i="3"/>
  <c r="C175" i="3" l="1"/>
  <c r="C164" i="3"/>
  <c r="E181" i="3"/>
</calcChain>
</file>

<file path=xl/comments1.xml><?xml version="1.0" encoding="utf-8"?>
<comments xmlns="http://schemas.openxmlformats.org/spreadsheetml/2006/main">
  <authors>
    <author>SACHIN</author>
  </authors>
  <commentList>
    <comment ref="H6" authorId="0" shapeId="0">
      <text>
        <r>
          <rPr>
            <b/>
            <sz val="20"/>
            <color indexed="81"/>
            <rFont val="Tahoma"/>
            <family val="2"/>
          </rPr>
          <t>Rushil Sanghvi or Fahad</t>
        </r>
        <r>
          <rPr>
            <sz val="20"/>
            <color indexed="81"/>
            <rFont val="Tahoma"/>
            <family val="2"/>
          </rPr>
          <t xml:space="preserve">
</t>
        </r>
      </text>
    </comment>
    <comment ref="E9" authorId="0" shapeId="0">
      <text>
        <r>
          <rPr>
            <b/>
            <sz val="18"/>
            <color indexed="81"/>
            <rFont val="Tahoma"/>
            <family val="2"/>
          </rPr>
          <t>Initiation  Address</t>
        </r>
      </text>
    </comment>
    <comment ref="E10" authorId="0" shapeId="0">
      <text>
        <r>
          <rPr>
            <b/>
            <sz val="18"/>
            <color indexed="81"/>
            <rFont val="Tahoma"/>
            <family val="2"/>
          </rPr>
          <t>Initiation  Address</t>
        </r>
      </text>
    </comment>
    <comment ref="E11" authorId="0" shapeId="0">
      <text>
        <r>
          <rPr>
            <b/>
            <sz val="16"/>
            <color indexed="81"/>
            <rFont val="Tahoma"/>
            <family val="2"/>
          </rPr>
          <t>Map Address</t>
        </r>
      </text>
    </comment>
    <comment ref="C17" authorId="0" shapeId="0">
      <text>
        <r>
          <rPr>
            <b/>
            <sz val="12"/>
            <color indexed="81"/>
            <rFont val="Tahoma"/>
            <family val="2"/>
          </rPr>
          <t>Maybe same as RERA Registration Validity or different</t>
        </r>
      </text>
    </comment>
    <comment ref="H17" authorId="0" shapeId="0">
      <text>
        <r>
          <rPr>
            <b/>
            <sz val="18"/>
            <color indexed="81"/>
            <rFont val="Tahoma"/>
            <family val="2"/>
          </rPr>
          <t>From Rera</t>
        </r>
      </text>
    </comment>
    <comment ref="H20" authorId="0" shapeId="0">
      <text>
        <r>
          <rPr>
            <b/>
            <sz val="16"/>
            <color indexed="81"/>
            <rFont val="Tahoma"/>
            <family val="2"/>
          </rPr>
          <t>From RERA</t>
        </r>
      </text>
    </comment>
    <comment ref="A39" authorId="0" shapeId="0">
      <text>
        <r>
          <rPr>
            <b/>
            <sz val="16"/>
            <color indexed="81"/>
            <rFont val="Tahoma"/>
            <family val="2"/>
          </rPr>
          <t>As per Layout</t>
        </r>
      </text>
    </comment>
    <comment ref="H78" authorId="0" shapeId="0">
      <text>
        <r>
          <rPr>
            <b/>
            <sz val="16"/>
            <color indexed="81"/>
            <rFont val="Tahoma"/>
            <family val="2"/>
          </rPr>
          <t>Ready Recknor</t>
        </r>
      </text>
    </comment>
  </commentList>
</comments>
</file>

<file path=xl/sharedStrings.xml><?xml version="1.0" encoding="utf-8"?>
<sst xmlns="http://schemas.openxmlformats.org/spreadsheetml/2006/main" count="408" uniqueCount="264">
  <si>
    <t>Boundaries</t>
  </si>
  <si>
    <t>North</t>
  </si>
  <si>
    <t>East</t>
  </si>
  <si>
    <t>West</t>
  </si>
  <si>
    <t>:</t>
  </si>
  <si>
    <t>As per Actual at site</t>
  </si>
  <si>
    <t>South</t>
  </si>
  <si>
    <t>As per Documents</t>
  </si>
  <si>
    <t>As per Site / Actual</t>
  </si>
  <si>
    <t>Government Guideline/ Circle rate for Land (Rs per sqft)</t>
  </si>
  <si>
    <t>Authorized Signatory Name &amp; Signature</t>
  </si>
  <si>
    <t>Name of Valuation Agency</t>
  </si>
  <si>
    <t>Boundaries Matching</t>
  </si>
  <si>
    <t>If No, then reason thereon</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</si>
  <si>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</si>
  <si>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</si>
  <si>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</si>
  <si>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</si>
  <si>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</si>
  <si>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</si>
  <si>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</si>
  <si>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</si>
  <si>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</si>
  <si>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</si>
  <si>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</si>
  <si>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</si>
  <si>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</si>
  <si>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</si>
  <si>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</si>
  <si>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</si>
  <si>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</si>
  <si>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</si>
  <si>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</si>
  <si>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</si>
  <si>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</si>
  <si>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</si>
  <si>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</si>
  <si>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</si>
  <si>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</si>
  <si>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</si>
  <si>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</si>
  <si>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</si>
  <si>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</si>
  <si>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</si>
  <si>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</si>
  <si>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</si>
  <si>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</si>
  <si>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</si>
  <si>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</si>
  <si>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</si>
  <si>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</si>
  <si>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</si>
  <si>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</si>
  <si>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</si>
  <si>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</si>
  <si>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</si>
  <si>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</si>
  <si>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</si>
  <si>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</si>
  <si>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</si>
  <si>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If Mixed, No. of Commercial Units</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</si>
  <si>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</si>
  <si>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</si>
  <si>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</si>
  <si>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</si>
  <si>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</si>
  <si>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</si>
  <si>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</si>
  <si>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</si>
  <si>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</si>
  <si>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Airport Authority Clearance Details</t>
  </si>
  <si>
    <t>Change of User/Zone Certificate Details</t>
  </si>
  <si>
    <t>Other NOC Details</t>
  </si>
  <si>
    <t>Construction Status</t>
  </si>
  <si>
    <t xml:space="preserve">Project Specific Remarks &amp; Observation </t>
  </si>
  <si>
    <t>Name of the Project</t>
  </si>
  <si>
    <t>Guideline Values</t>
  </si>
  <si>
    <t>PSF Rates &amp; Other Charges</t>
  </si>
  <si>
    <t>Measurement Unit of Area (Sq. Ft./Sq. Mt.)</t>
  </si>
  <si>
    <t>Corpus Amount</t>
  </si>
  <si>
    <t>Legal Charges</t>
  </si>
  <si>
    <t>Car Parking Charges</t>
  </si>
  <si>
    <t>Remarks / Observations</t>
  </si>
  <si>
    <t>Site &amp; Building/Tower Photographs</t>
  </si>
  <si>
    <t>Location Cum Root Map (Satelite View)</t>
  </si>
  <si>
    <t>Unit Details, Nomenclature and Area Details</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</si>
  <si>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</si>
  <si>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</si>
  <si>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</si>
  <si>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</si>
  <si>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</si>
  <si>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</si>
  <si>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</si>
  <si>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</si>
  <si>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</si>
  <si>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</si>
  <si>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</si>
  <si>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Developing</t>
  </si>
  <si>
    <t>Sale</t>
  </si>
  <si>
    <t>CC Details</t>
  </si>
  <si>
    <t>150000/-</t>
  </si>
  <si>
    <t>75000/-</t>
  </si>
  <si>
    <t>25000/-</t>
  </si>
  <si>
    <t>Flat/Shop No.</t>
  </si>
  <si>
    <t>Description</t>
  </si>
  <si>
    <t>Gross Carpet area</t>
  </si>
  <si>
    <t>Attached Terrace area</t>
  </si>
  <si>
    <t>Floor</t>
  </si>
  <si>
    <t>Godrej One, Vikhroli East, Mumbai</t>
  </si>
  <si>
    <t>Permissible Built up Area (In Sq.Mt)</t>
  </si>
  <si>
    <t>Proposed Built up Area (In Sq.Mt)</t>
  </si>
  <si>
    <t>Plot Area (In Sq.Mt)</t>
  </si>
  <si>
    <t>-</t>
  </si>
  <si>
    <t>Yes</t>
  </si>
  <si>
    <t xml:space="preserve">Bitumen </t>
  </si>
  <si>
    <t>III</t>
  </si>
  <si>
    <t>No</t>
  </si>
  <si>
    <t>Low</t>
  </si>
  <si>
    <t>None</t>
  </si>
  <si>
    <t>5,00,000/-</t>
  </si>
  <si>
    <t>PLC Charges</t>
  </si>
  <si>
    <t>215100/-</t>
  </si>
  <si>
    <t>Club House Charges</t>
  </si>
  <si>
    <t>Maintenance charges for 12 months Per Sq. Ft. (on Carpet area)</t>
  </si>
  <si>
    <t>75.07/-</t>
  </si>
  <si>
    <t>Township for 3 Year Per Sq. Ft. (on Carpet area)</t>
  </si>
  <si>
    <t>25.02/-</t>
  </si>
  <si>
    <t>Water &amp; Electricity Charges</t>
  </si>
  <si>
    <t>Gas Connection Charges</t>
  </si>
  <si>
    <t xml:space="preserve">GST </t>
  </si>
  <si>
    <t>Other Charges</t>
  </si>
  <si>
    <t>Ground</t>
  </si>
  <si>
    <t>Plinth</t>
  </si>
  <si>
    <t>:
:</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</si>
  <si>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</si>
  <si>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</si>
  <si>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</si>
  <si>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</si>
  <si>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</si>
  <si>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</si>
  <si>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</si>
  <si>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</si>
  <si>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</si>
  <si>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</si>
  <si>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</si>
  <si>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</si>
  <si>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</si>
  <si>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</si>
  <si>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</si>
  <si>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</si>
  <si>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</si>
  <si>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</si>
  <si>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</si>
  <si>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</si>
  <si>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</si>
  <si>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</si>
  <si>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</si>
  <si>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</si>
  <si>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</si>
  <si>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Saleable area
Loading :</t>
  </si>
  <si>
    <t>1st Floor</t>
  </si>
  <si>
    <t>2nd, 3rd, 4th, 6th, 8th, 7th, 9th Floor</t>
  </si>
  <si>
    <t>2nd to 5th Floor</t>
  </si>
  <si>
    <t>2nd &amp; 5th Floor</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</si>
  <si>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</si>
  <si>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</si>
  <si>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</si>
  <si>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</si>
  <si>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</si>
  <si>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</si>
  <si>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</si>
  <si>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</si>
  <si>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</si>
  <si>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</si>
  <si>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</si>
  <si>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</si>
  <si>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</si>
  <si>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</si>
  <si>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</si>
  <si>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</si>
  <si>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</si>
  <si>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9ft</t>
  </si>
  <si>
    <t>Project Address</t>
  </si>
  <si>
    <t>Width of the Road</t>
  </si>
  <si>
    <t>Details of Flats in Building</t>
  </si>
  <si>
    <t>Total Saleable Area</t>
  </si>
  <si>
    <t>Total Carpet Area</t>
  </si>
  <si>
    <t>No. of Unit</t>
  </si>
  <si>
    <t>Building &amp; Wing</t>
  </si>
  <si>
    <t>Sale / Rehab</t>
  </si>
  <si>
    <t>Flats/ Shops/ Offices</t>
  </si>
  <si>
    <t>Total</t>
  </si>
  <si>
    <t>Rate of Flat Per Sq. Ft. 
(on Carpet area)</t>
  </si>
  <si>
    <t>Floor Rise Per Sq. Ft.
(on Carpet area)</t>
  </si>
  <si>
    <t>Middle/Upper</t>
  </si>
  <si>
    <t>Date &amp; Time of Site Visit</t>
  </si>
  <si>
    <t>On Carpet area</t>
  </si>
  <si>
    <t xml:space="preserve">
Date:</t>
  </si>
  <si>
    <t>Location Link</t>
  </si>
  <si>
    <t xml:space="preserve">Layout </t>
  </si>
  <si>
    <t>Godrej Five Gardens</t>
  </si>
  <si>
    <t>Godrej Projects Development Ltd.</t>
  </si>
  <si>
    <t>Unit No- 5C, 5th Floor, Godrej One, GODREJ ONE, Unit No. 5C, 5th Floor, Pirojshanagar, Vikhroli, Mumbai, Maharashtra 400079.</t>
  </si>
  <si>
    <t>Latitude, Longitude</t>
  </si>
  <si>
    <t>19.0190831, 72.8523168</t>
  </si>
  <si>
    <t>https://goo.gl/maps/iA5SejgEhAdLgTvQ9?coh=178572&amp;entry=tt</t>
  </si>
  <si>
    <t>Jame Jamshed Road</t>
  </si>
  <si>
    <t>Dr Baba Saheb Ambedkar Road</t>
  </si>
  <si>
    <t>Wing B</t>
  </si>
  <si>
    <t>Basement Floor For Tanks</t>
  </si>
  <si>
    <t>Ground Floor For Entrance Lobby &amp; Meter Room</t>
  </si>
  <si>
    <t>3rd Floor For Residential</t>
  </si>
  <si>
    <t>3BHK</t>
  </si>
  <si>
    <t>4th Floor</t>
  </si>
  <si>
    <t>5th Floor</t>
  </si>
  <si>
    <t>6th Floor</t>
  </si>
  <si>
    <t>Society Office &amp; Refuge Area</t>
  </si>
  <si>
    <t>7th Floor (Part Refuge area)</t>
  </si>
  <si>
    <t>8th Floor</t>
  </si>
  <si>
    <t>9th Floor</t>
  </si>
  <si>
    <t>10th &amp; 11th Floor</t>
  </si>
  <si>
    <t>14th &amp; 21st Floor (Part Refuge Area)</t>
  </si>
  <si>
    <t>27th Floor</t>
  </si>
  <si>
    <t>4BHK Duplex with 28th floor</t>
  </si>
  <si>
    <t>Duplex with 27th floor &amp; Refuge Area</t>
  </si>
  <si>
    <t>28th Floor (Part Refuge Area)</t>
  </si>
  <si>
    <t>initiation</t>
  </si>
  <si>
    <t>Agarwal Nagar, Dr Baba Saheb Ambedkar Road, Matunga East, Mumbai, Maharashtra 400019</t>
  </si>
  <si>
    <t>Municipal Corporation of Greater Mumbai</t>
  </si>
  <si>
    <t xml:space="preserve">P51900048424
</t>
  </si>
  <si>
    <t>Axis Bank
UTIB0004702</t>
  </si>
  <si>
    <t>Residential</t>
  </si>
  <si>
    <t>As per RERA Site Flats = 77</t>
  </si>
  <si>
    <t>Flats</t>
  </si>
  <si>
    <t>12th, 13th, 15th to 20th, 22nd to 26th &amp; 29th to 32nd Floor</t>
  </si>
  <si>
    <t>Approved Layout &amp; Floor Plans, CC, RERA certificate</t>
  </si>
  <si>
    <t>Flats = 77</t>
  </si>
  <si>
    <t>33rd Floor For Fitness Center &amp; Pool Deck</t>
  </si>
  <si>
    <t>Wing B = Gr + 1st to 33rd Floor</t>
  </si>
  <si>
    <t>Mittal Gardenia</t>
  </si>
  <si>
    <t>Pragati Paradise</t>
  </si>
  <si>
    <t>Building</t>
  </si>
  <si>
    <t>About 1.3K form Don Bosco Muncipal Hospital</t>
  </si>
  <si>
    <t>0.950 KM from Matunga East Bus Stop</t>
  </si>
  <si>
    <t>About 0.950KM from St. Joseph's High School</t>
  </si>
  <si>
    <t>1. Approx. 1Km from Matunga Market.
2. Approx. 2.4KM from Gandhi Market.</t>
  </si>
  <si>
    <t>Indoor Games, Sky Gym, Creative Corner, Work From Garden, Senior Citizen Seating, Pet Park, Jogging Track,  Multipurpose Play Court, Fitness Center &amp; Pool Deck</t>
  </si>
  <si>
    <t>Godrej Five Gardens, Proposed Redevelopment of Agrawal Nagar, Bearing CTS No.691/10,698/10 &amp; 699/10 at Fnorth, Dr.Babasaheb Ambedkar Road, Matunga East, Near M19 Central, Dadar, Mumbai- 400019.</t>
  </si>
  <si>
    <t>1st &amp; 2nd</t>
  </si>
  <si>
    <t>1.1KM from Matunga Railway Station
1.4KM from Wadala Railway Station</t>
  </si>
  <si>
    <t>Service Floor In between Ground Floor &amp; 3rd Floor</t>
  </si>
  <si>
    <t>Existing Layout Plan</t>
  </si>
  <si>
    <t>Godrej Five Gardens, Plot No.: 691/10 ,698/10 ,699/10 at Fnorth­400019, Ward FNorth, Mumbai City, 400019</t>
  </si>
  <si>
    <t>External Plaster</t>
  </si>
  <si>
    <t>External Plumbing, Elevation and Waterproofing</t>
  </si>
  <si>
    <t>Wooden Work</t>
  </si>
  <si>
    <t>Electrical &amp; Sanitary fittings</t>
  </si>
  <si>
    <t>74,000 to 76,000</t>
  </si>
  <si>
    <t>Ms. Ankita Mohite</t>
  </si>
  <si>
    <t>P-6671/2021/(691/10 And
Other)/F/North/MATUNGA/FCC/1/New
Date: 03/07/2024
Valid Upto Date: 18/12/2024
This Further C. C. IS ISSUED UPTO TOP OF 34th FLOOR FOR WING ‘A’ (REHAB WING) INCLUDING OHT
&amp; LIFT MACHINE ROOM AND UPTO TOP OF 29th FLOOR FOR Wing ‘B’ (Sale Wing) As Per Last Approved Plan Dated. 19.04.2023 Subject To Taking All Precautions During Construction In Regards Of Air Polution Guidlines Issued U/No. Mgc/F/1102 Dtd. 25.10.2023 And D.O.NO. CAP-2023/CR-170/TC-2 DTD. 27.10.2023.</t>
  </si>
  <si>
    <t xml:space="preserve">P-6671/2021/(691/10 And Other) /F/ North/ MATUNGA/337/1/New
Date: 18/04/2023
 </t>
  </si>
  <si>
    <t>Mr. Karan Misal</t>
  </si>
  <si>
    <t>03/07/2025 @02:05PM</t>
  </si>
  <si>
    <t xml:space="preserve">1. Construction work in process. Internal Visit not allowed.
2. We considered  Saleable area as per our calculation.
3. We considered Carpet area as per Approved Plan.
4. We considered Gross carpet area = Net carpet + Deck area + Utility Area + Servant Room.
5. We have considered rate by verifying it from market inquire.
6. Car parking is subjected to authentic documentation.
7. Every 3BHK flat consist of individual Servant Room.
8. We have updated Approved CC (On 06/02/2025).
9. Validity of CC is expired on 18/12/2024. Please provide latest CC.
7. On Site, we meet Mr........(........).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</si>
</sst>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9"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b/>
      <sz val="16"/>
      <color theme="1"/>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20"/>
      <color indexed="81"/>
      <name val="Tahoma"/>
      <family val="2"/>
    </font>
    <font>
      <sz val="20"/>
      <color indexed="81"/>
      <name val="Tahoma"/>
      <family val="2"/>
    </font>
    <font>
      <b/>
      <sz val="12"/>
      <color indexed="81"/>
      <name val="Tahoma"/>
      <family val="2"/>
    </font>
    <font>
      <u/>
      <sz val="11"/>
      <color theme="10"/>
      <name val="Calibri"/>
      <family val="2"/>
    </font>
    <font>
      <u/>
      <sz val="14"/>
      <color theme="10"/>
      <name val="Calibri"/>
      <family val="2"/>
    </font>
    <font>
      <sz val="14"/>
      <name val="Times New Roman"/>
      <family val="1"/>
    </font>
  </fonts>
  <fills count="5">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s>
  <borders count="20">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bottom style="thin">
        <color indexed="64"/>
      </bottom>
      <diagonal/>
    </border>
    <border>
      <left/>
      <right/>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s>
  <cellStyleXfs count="3">
    <xf numFmtId="0" fontId="0" fillId="0" borderId="0"/>
    <xf numFmtId="0" fontId="1" fillId="0" borderId="0"/>
    <xf numFmtId="0" fontId="16" fillId="0" borderId="0" applyNumberFormat="0" applyFill="0" applyBorder="0" applyAlignment="0" applyProtection="0"/>
  </cellStyleXfs>
  <cellXfs count="161">
    <xf numFmtId="0" fontId="0" fillId="0" borderId="0" xfId="0"/>
    <xf numFmtId="0" fontId="3" fillId="0" borderId="0" xfId="0" applyFont="1" applyAlignment="1">
      <alignment vertical="top"/>
    </xf>
    <xf numFmtId="0" fontId="4" fillId="0" borderId="1" xfId="0" applyFont="1" applyBorder="1" applyAlignment="1">
      <alignment horizontal="center" vertical="top" wrapText="1"/>
    </xf>
    <xf numFmtId="0" fontId="4" fillId="0" borderId="1" xfId="0" applyFont="1" applyBorder="1" applyAlignment="1">
      <alignment vertical="top"/>
    </xf>
    <xf numFmtId="0" fontId="4" fillId="0" borderId="10" xfId="0" applyFont="1" applyBorder="1" applyAlignment="1">
      <alignment vertical="top" wrapText="1"/>
    </xf>
    <xf numFmtId="0" fontId="4" fillId="4" borderId="2" xfId="0" applyFont="1" applyFill="1" applyBorder="1" applyAlignment="1">
      <alignment vertical="top" wrapText="1"/>
    </xf>
    <xf numFmtId="0" fontId="4" fillId="0" borderId="5" xfId="0" applyFont="1" applyBorder="1" applyAlignment="1">
      <alignment vertical="top" wrapText="1"/>
    </xf>
    <xf numFmtId="0" fontId="4" fillId="0" borderId="8" xfId="0" applyFont="1" applyBorder="1" applyAlignment="1">
      <alignment horizontal="center" vertical="top" wrapText="1"/>
    </xf>
    <xf numFmtId="0" fontId="4" fillId="0" borderId="6" xfId="0" applyFont="1" applyBorder="1" applyAlignment="1">
      <alignment vertical="top" wrapText="1"/>
    </xf>
    <xf numFmtId="0" fontId="2" fillId="0" borderId="1" xfId="0" applyFont="1" applyBorder="1" applyAlignment="1">
      <alignment horizontal="center" vertical="top" wrapText="1"/>
    </xf>
    <xf numFmtId="0" fontId="4" fillId="3" borderId="1" xfId="0" applyFont="1" applyFill="1" applyBorder="1" applyAlignment="1">
      <alignment horizontal="left" vertical="top"/>
    </xf>
    <xf numFmtId="0" fontId="3" fillId="3" borderId="0" xfId="0" applyFont="1" applyFill="1" applyAlignment="1">
      <alignment vertical="top"/>
    </xf>
    <xf numFmtId="0" fontId="4" fillId="0" borderId="1" xfId="0" applyFont="1" applyBorder="1" applyAlignment="1">
      <alignment horizontal="center" vertical="top"/>
    </xf>
    <xf numFmtId="0" fontId="2" fillId="0" borderId="1" xfId="0" applyFont="1" applyBorder="1" applyAlignment="1">
      <alignment vertical="top" wrapText="1"/>
    </xf>
    <xf numFmtId="0" fontId="3" fillId="0" borderId="0" xfId="0" applyFont="1" applyAlignment="1">
      <alignment horizontal="center" vertical="top"/>
    </xf>
    <xf numFmtId="0" fontId="4" fillId="4" borderId="1" xfId="0" applyFont="1" applyFill="1" applyBorder="1" applyAlignment="1">
      <alignment vertical="top"/>
    </xf>
    <xf numFmtId="0" fontId="4" fillId="0" borderId="6" xfId="0" applyFont="1" applyBorder="1" applyAlignment="1">
      <alignment horizontal="center" vertical="top" wrapText="1"/>
    </xf>
    <xf numFmtId="0" fontId="4" fillId="0" borderId="1" xfId="0" applyFont="1" applyBorder="1" applyAlignment="1">
      <alignment horizontal="left" vertical="top" wrapText="1"/>
    </xf>
    <xf numFmtId="0" fontId="4" fillId="4" borderId="1" xfId="0" applyFont="1" applyFill="1" applyBorder="1" applyAlignment="1">
      <alignment horizontal="left" vertical="top" wrapText="1"/>
    </xf>
    <xf numFmtId="0" fontId="4" fillId="3" borderId="1" xfId="0" applyFont="1" applyFill="1" applyBorder="1" applyAlignment="1">
      <alignment horizontal="left" vertical="top" wrapText="1"/>
    </xf>
    <xf numFmtId="1" fontId="6" fillId="4" borderId="1" xfId="1" applyNumberFormat="1" applyFont="1" applyFill="1" applyBorder="1" applyAlignment="1">
      <alignment horizontal="center" vertical="center"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4" fillId="0" borderId="5" xfId="0" applyFont="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0" borderId="8" xfId="0" applyFont="1" applyBorder="1" applyAlignment="1">
      <alignment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2" xfId="0" applyFont="1" applyFill="1" applyBorder="1" applyAlignment="1">
      <alignment vertical="top" wrapText="1"/>
    </xf>
    <xf numFmtId="1" fontId="5" fillId="0" borderId="6" xfId="1" applyNumberFormat="1" applyFont="1" applyBorder="1" applyAlignment="1">
      <alignment horizontal="center" vertical="top" wrapText="1"/>
    </xf>
    <xf numFmtId="9" fontId="5" fillId="0" borderId="8" xfId="1" applyNumberFormat="1" applyFont="1" applyBorder="1" applyAlignment="1">
      <alignment horizontal="center" vertical="center" wrapText="1"/>
    </xf>
    <xf numFmtId="0" fontId="3" fillId="0" borderId="16" xfId="1" applyFont="1" applyBorder="1" applyProtection="1">
      <protection hidden="1"/>
    </xf>
    <xf numFmtId="0" fontId="3" fillId="0" borderId="0" xfId="1" applyFont="1" applyProtection="1">
      <protection hidden="1"/>
    </xf>
    <xf numFmtId="0" fontId="3" fillId="0" borderId="17" xfId="1" applyFont="1" applyBorder="1" applyProtection="1">
      <protection hidden="1"/>
    </xf>
    <xf numFmtId="0" fontId="3" fillId="0" borderId="17" xfId="1" applyFont="1" applyBorder="1"/>
    <xf numFmtId="0" fontId="9" fillId="0" borderId="0" xfId="0" applyFont="1" applyProtection="1">
      <protection hidden="1"/>
    </xf>
    <xf numFmtId="9" fontId="9" fillId="0" borderId="0" xfId="0" applyNumberFormat="1" applyFont="1" applyProtection="1">
      <protection hidden="1"/>
    </xf>
    <xf numFmtId="0" fontId="9" fillId="0" borderId="18" xfId="0" applyFont="1" applyBorder="1" applyProtection="1">
      <protection hidden="1"/>
    </xf>
    <xf numFmtId="0" fontId="7" fillId="0" borderId="0" xfId="1" applyFont="1" applyAlignment="1">
      <alignment horizontal="center" vertical="center"/>
    </xf>
    <xf numFmtId="0" fontId="9" fillId="0" borderId="17" xfId="0" applyFont="1" applyBorder="1" applyProtection="1">
      <protection hidden="1"/>
    </xf>
    <xf numFmtId="1" fontId="10" fillId="0" borderId="17" xfId="0" applyNumberFormat="1" applyFont="1" applyBorder="1"/>
    <xf numFmtId="1" fontId="10" fillId="0" borderId="17" xfId="0" applyNumberFormat="1" applyFont="1" applyBorder="1" applyAlignment="1">
      <alignment horizontal="right"/>
    </xf>
    <xf numFmtId="1" fontId="10" fillId="0" borderId="19" xfId="0" applyNumberFormat="1" applyFont="1" applyBorder="1"/>
    <xf numFmtId="0" fontId="4" fillId="2" borderId="1" xfId="0" applyFont="1" applyFill="1" applyBorder="1" applyAlignment="1">
      <alignment vertical="top"/>
    </xf>
    <xf numFmtId="0" fontId="4" fillId="0" borderId="2" xfId="0" applyFont="1" applyBorder="1" applyAlignment="1">
      <alignment vertical="top" wrapText="1"/>
    </xf>
    <xf numFmtId="1" fontId="5" fillId="4" borderId="1" xfId="1" applyNumberFormat="1" applyFont="1" applyFill="1" applyBorder="1" applyAlignment="1">
      <alignment horizontal="center" vertical="top" wrapText="1"/>
    </xf>
    <xf numFmtId="1" fontId="6" fillId="4" borderId="1" xfId="1" applyNumberFormat="1" applyFont="1" applyFill="1" applyBorder="1" applyAlignment="1">
      <alignment horizontal="center" vertical="top" wrapText="1"/>
    </xf>
    <xf numFmtId="14" fontId="4" fillId="4" borderId="1" xfId="0" applyNumberFormat="1" applyFont="1" applyFill="1" applyBorder="1" applyAlignment="1">
      <alignment horizontal="left" vertical="top" wrapText="1"/>
    </xf>
    <xf numFmtId="0" fontId="4" fillId="4" borderId="1" xfId="0" applyFont="1" applyFill="1" applyBorder="1" applyAlignment="1">
      <alignment horizontal="center" vertical="center" wrapText="1"/>
    </xf>
    <xf numFmtId="1" fontId="4" fillId="4" borderId="1" xfId="1" applyNumberFormat="1" applyFont="1" applyFill="1" applyBorder="1" applyAlignment="1">
      <alignment horizontal="center" vertical="center" wrapText="1"/>
    </xf>
    <xf numFmtId="3" fontId="4" fillId="4" borderId="1" xfId="0" applyNumberFormat="1" applyFont="1" applyFill="1" applyBorder="1" applyAlignment="1">
      <alignment horizontal="left" vertical="top" wrapText="1"/>
    </xf>
    <xf numFmtId="0" fontId="3" fillId="0" borderId="0" xfId="0" applyFont="1" applyAlignment="1">
      <alignment vertical="top" wrapText="1"/>
    </xf>
    <xf numFmtId="0" fontId="4" fillId="4" borderId="14" xfId="0" applyFont="1" applyFill="1" applyBorder="1" applyAlignment="1">
      <alignment vertical="top" wrapText="1"/>
    </xf>
    <xf numFmtId="0" fontId="4" fillId="4" borderId="9" xfId="0" applyFont="1" applyFill="1" applyBorder="1" applyAlignment="1">
      <alignment vertical="top" wrapText="1"/>
    </xf>
    <xf numFmtId="0" fontId="4" fillId="4" borderId="15" xfId="0" applyFont="1" applyFill="1" applyBorder="1" applyAlignment="1">
      <alignment horizontal="center" vertical="top" wrapText="1"/>
    </xf>
    <xf numFmtId="9" fontId="4" fillId="4" borderId="1" xfId="1" applyNumberFormat="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0" fontId="4" fillId="4" borderId="1" xfId="1" applyFont="1" applyFill="1" applyBorder="1" applyAlignment="1" applyProtection="1">
      <alignment horizontal="center" vertical="center" wrapText="1"/>
      <protection hidden="1"/>
    </xf>
    <xf numFmtId="0" fontId="4" fillId="4" borderId="1" xfId="0" applyFont="1" applyFill="1" applyBorder="1" applyAlignment="1">
      <alignment vertical="top" wrapText="1"/>
    </xf>
    <xf numFmtId="0" fontId="4" fillId="0" borderId="1" xfId="0" applyFont="1" applyBorder="1" applyAlignment="1">
      <alignment horizontal="center" vertical="top" wrapText="1"/>
    </xf>
    <xf numFmtId="0" fontId="4" fillId="4" borderId="1" xfId="0" applyFont="1" applyFill="1" applyBorder="1" applyAlignment="1">
      <alignment horizontal="left" vertical="top" wrapText="1"/>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0" fontId="4" fillId="4" borderId="1" xfId="0" applyFont="1" applyFill="1" applyBorder="1" applyAlignment="1">
      <alignment horizontal="center" vertical="top" wrapText="1"/>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2" borderId="11" xfId="0"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0" fontId="2" fillId="2" borderId="1" xfId="0" applyFont="1" applyFill="1" applyBorder="1" applyAlignment="1">
      <alignment horizontal="center" vertical="top"/>
    </xf>
    <xf numFmtId="9" fontId="2" fillId="4" borderId="1" xfId="1" applyNumberFormat="1" applyFont="1" applyFill="1" applyBorder="1" applyAlignment="1" applyProtection="1">
      <alignment horizontal="left" vertical="top" wrapText="1"/>
      <protection hidden="1"/>
    </xf>
    <xf numFmtId="0" fontId="8" fillId="0" borderId="14" xfId="0" applyFont="1" applyBorder="1" applyAlignment="1">
      <alignment horizontal="center" vertical="center" wrapText="1"/>
    </xf>
    <xf numFmtId="0" fontId="8" fillId="0" borderId="9" xfId="0" applyFont="1" applyBorder="1" applyAlignment="1">
      <alignment horizontal="center" vertical="center" wrapText="1"/>
    </xf>
    <xf numFmtId="0" fontId="4" fillId="4" borderId="7" xfId="0" applyFont="1" applyFill="1" applyBorder="1" applyAlignment="1">
      <alignment horizontal="left" vertical="top" wrapText="1"/>
    </xf>
    <xf numFmtId="0" fontId="4" fillId="4" borderId="4" xfId="0" applyFont="1" applyFill="1" applyBorder="1" applyAlignment="1">
      <alignment horizontal="left" vertical="top" wrapText="1"/>
    </xf>
    <xf numFmtId="0" fontId="4" fillId="4" borderId="11" xfId="0" applyFont="1" applyFill="1" applyBorder="1" applyAlignment="1">
      <alignment horizontal="left" vertical="top" wrapText="1"/>
    </xf>
    <xf numFmtId="14" fontId="4" fillId="4" borderId="7" xfId="0" applyNumberFormat="1" applyFont="1" applyFill="1" applyBorder="1" applyAlignment="1">
      <alignment horizontal="left" vertical="top" wrapText="1"/>
    </xf>
    <xf numFmtId="0" fontId="17" fillId="4" borderId="2" xfId="2" applyFont="1" applyFill="1" applyBorder="1" applyAlignment="1">
      <alignment horizontal="left" vertical="top" wrapText="1"/>
    </xf>
    <xf numFmtId="0" fontId="18" fillId="4" borderId="3" xfId="0" applyFont="1" applyFill="1" applyBorder="1" applyAlignment="1">
      <alignment horizontal="left" vertical="top" wrapText="1"/>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9" fontId="2" fillId="4" borderId="14" xfId="1" applyNumberFormat="1" applyFont="1" applyFill="1" applyBorder="1" applyAlignment="1" applyProtection="1">
      <alignment horizontal="center" vertical="center" wrapText="1"/>
      <protection hidden="1"/>
    </xf>
    <xf numFmtId="9" fontId="2" fillId="4" borderId="15" xfId="1" applyNumberFormat="1" applyFont="1" applyFill="1" applyBorder="1" applyAlignment="1" applyProtection="1">
      <alignment horizontal="center" vertical="center" wrapText="1"/>
      <protection hidden="1"/>
    </xf>
    <xf numFmtId="0" fontId="4" fillId="4" borderId="5" xfId="0" applyFont="1" applyFill="1" applyBorder="1" applyAlignment="1">
      <alignment horizontal="left"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4" fillId="0" borderId="1" xfId="0" applyFont="1" applyBorder="1" applyAlignment="1">
      <alignment horizontal="left" vertical="top" wrapText="1"/>
    </xf>
    <xf numFmtId="0" fontId="4" fillId="4" borderId="1" xfId="0" applyFont="1" applyFill="1" applyBorder="1" applyAlignment="1">
      <alignment horizontal="left" vertical="top"/>
    </xf>
    <xf numFmtId="1" fontId="6" fillId="4" borderId="1" xfId="1" applyNumberFormat="1" applyFont="1" applyFill="1" applyBorder="1" applyAlignment="1">
      <alignment horizontal="center" vertical="center" wrapText="1"/>
    </xf>
    <xf numFmtId="0" fontId="4" fillId="0" borderId="2" xfId="0" applyFont="1" applyBorder="1" applyAlignment="1">
      <alignment horizontal="left" vertical="top" wrapText="1"/>
    </xf>
    <xf numFmtId="0" fontId="4" fillId="0" borderId="3" xfId="0" applyFont="1" applyBorder="1" applyAlignment="1">
      <alignment horizontal="left" vertical="top" wrapText="1"/>
    </xf>
    <xf numFmtId="0" fontId="4" fillId="0" borderId="5" xfId="0" applyFont="1" applyBorder="1" applyAlignment="1">
      <alignment horizontal="left" vertical="top" wrapText="1"/>
    </xf>
    <xf numFmtId="2" fontId="4" fillId="4" borderId="1" xfId="0" applyNumberFormat="1" applyFont="1" applyFill="1" applyBorder="1" applyAlignment="1">
      <alignment horizontal="left" vertical="top" wrapText="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5" xfId="1" applyNumberFormat="1" applyFont="1" applyFill="1" applyBorder="1" applyAlignment="1">
      <alignment horizontal="center" vertical="center"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1" fontId="5" fillId="4" borderId="15" xfId="1" applyNumberFormat="1" applyFont="1" applyFill="1" applyBorder="1" applyAlignment="1">
      <alignment horizontal="center" vertical="center" wrapText="1"/>
    </xf>
    <xf numFmtId="0" fontId="2" fillId="4" borderId="2" xfId="0" applyFont="1" applyFill="1" applyBorder="1" applyAlignment="1">
      <alignment horizontal="left" vertical="top" wrapText="1"/>
    </xf>
    <xf numFmtId="0" fontId="2" fillId="4" borderId="3" xfId="0" applyFont="1" applyFill="1" applyBorder="1" applyAlignment="1">
      <alignment horizontal="left" vertical="top" wrapText="1"/>
    </xf>
    <xf numFmtId="0" fontId="4" fillId="4" borderId="2" xfId="0" applyFont="1" applyFill="1" applyBorder="1" applyAlignment="1">
      <alignment horizontal="center" vertical="center" wrapText="1"/>
    </xf>
    <xf numFmtId="0" fontId="4" fillId="4" borderId="5" xfId="0" applyFont="1" applyFill="1" applyBorder="1" applyAlignment="1">
      <alignment horizontal="center" vertical="center" wrapText="1"/>
    </xf>
    <xf numFmtId="0" fontId="2" fillId="2" borderId="8" xfId="0" applyFont="1" applyFill="1" applyBorder="1" applyAlignment="1">
      <alignment horizontal="center" vertical="top"/>
    </xf>
    <xf numFmtId="0" fontId="2" fillId="2" borderId="5" xfId="0" applyFont="1" applyFill="1" applyBorder="1" applyAlignment="1">
      <alignment horizontal="center" vertical="top" wrapText="1"/>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4" fillId="0" borderId="8" xfId="0" applyFont="1" applyBorder="1" applyAlignment="1">
      <alignment vertical="top" wrapText="1"/>
    </xf>
    <xf numFmtId="0" fontId="4" fillId="4" borderId="8" xfId="0" applyFont="1" applyFill="1" applyBorder="1" applyAlignment="1">
      <alignment horizontal="left"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2" fillId="0" borderId="1" xfId="0" applyFont="1" applyBorder="1" applyAlignment="1">
      <alignment horizontal="left" vertical="top"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13" xfId="0" applyFont="1" applyBorder="1" applyAlignment="1">
      <alignment horizontal="left" vertical="top" wrapText="1"/>
    </xf>
    <xf numFmtId="0" fontId="4" fillId="0" borderId="14" xfId="0" applyFont="1" applyBorder="1" applyAlignment="1">
      <alignment horizontal="left" vertical="top" wrapText="1"/>
    </xf>
    <xf numFmtId="0" fontId="4" fillId="0" borderId="9" xfId="0" applyFont="1" applyBorder="1" applyAlignment="1">
      <alignment horizontal="left" vertical="top" wrapText="1"/>
    </xf>
    <xf numFmtId="0" fontId="4" fillId="0" borderId="15" xfId="0" applyFont="1" applyBorder="1" applyAlignment="1">
      <alignment horizontal="left" vertical="top" wrapText="1"/>
    </xf>
    <xf numFmtId="0" fontId="4" fillId="0" borderId="6" xfId="0" applyFont="1" applyBorder="1" applyAlignment="1">
      <alignment horizontal="left" vertical="top" wrapText="1"/>
    </xf>
    <xf numFmtId="0" fontId="4" fillId="4" borderId="2" xfId="0" applyFont="1" applyFill="1" applyBorder="1" applyAlignment="1">
      <alignment horizontal="left" vertical="top"/>
    </xf>
    <xf numFmtId="0" fontId="4" fillId="4" borderId="3" xfId="0" applyFont="1" applyFill="1" applyBorder="1" applyAlignment="1">
      <alignment horizontal="left" vertical="top"/>
    </xf>
    <xf numFmtId="0" fontId="4" fillId="4" borderId="5" xfId="0" applyFont="1" applyFill="1" applyBorder="1" applyAlignment="1">
      <alignment horizontal="left" vertical="top"/>
    </xf>
    <xf numFmtId="0" fontId="2" fillId="2" borderId="1" xfId="0" applyFont="1" applyFill="1" applyBorder="1" applyAlignment="1">
      <alignment horizontal="center" vertical="top" wrapText="1"/>
    </xf>
    <xf numFmtId="2" fontId="4" fillId="4" borderId="2" xfId="0" applyNumberFormat="1" applyFont="1" applyFill="1" applyBorder="1" applyAlignment="1">
      <alignment horizontal="left" vertical="top" wrapText="1"/>
    </xf>
    <xf numFmtId="2" fontId="4" fillId="4" borderId="5" xfId="0" applyNumberFormat="1" applyFont="1" applyFill="1" applyBorder="1" applyAlignment="1">
      <alignment horizontal="left"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2" fillId="0" borderId="3" xfId="0" applyFont="1" applyBorder="1" applyAlignment="1">
      <alignment horizontal="center" vertical="top" wrapText="1"/>
    </xf>
    <xf numFmtId="17" fontId="4" fillId="4" borderId="2" xfId="0" applyNumberFormat="1" applyFont="1" applyFill="1" applyBorder="1" applyAlignment="1">
      <alignment horizontal="left" vertical="top" wrapText="1"/>
    </xf>
    <xf numFmtId="14" fontId="4" fillId="4" borderId="1" xfId="0" applyNumberFormat="1" applyFont="1" applyFill="1" applyBorder="1" applyAlignment="1">
      <alignment horizontal="left" vertical="top" wrapText="1"/>
    </xf>
    <xf numFmtId="0" fontId="4" fillId="3" borderId="1" xfId="0" applyFont="1" applyFill="1" applyBorder="1" applyAlignment="1">
      <alignment horizontal="left" vertical="top" wrapText="1"/>
    </xf>
    <xf numFmtId="0" fontId="4" fillId="0" borderId="1" xfId="0" applyFont="1" applyBorder="1" applyAlignment="1">
      <alignment horizontal="left" vertical="top"/>
    </xf>
    <xf numFmtId="0" fontId="4" fillId="3" borderId="2" xfId="0" applyFont="1" applyFill="1" applyBorder="1" applyAlignment="1">
      <alignment horizontal="left" vertical="top"/>
    </xf>
    <xf numFmtId="0" fontId="4" fillId="3" borderId="5" xfId="0" applyFont="1" applyFill="1" applyBorder="1" applyAlignment="1">
      <alignment horizontal="left" vertical="top"/>
    </xf>
    <xf numFmtId="1" fontId="5" fillId="0" borderId="1" xfId="1" applyNumberFormat="1" applyFont="1" applyBorder="1" applyAlignment="1">
      <alignment horizontal="center" vertical="top" wrapText="1"/>
    </xf>
    <xf numFmtId="1" fontId="2" fillId="4" borderId="2" xfId="1" applyNumberFormat="1" applyFont="1" applyFill="1" applyBorder="1" applyAlignment="1">
      <alignment horizontal="center" vertical="center" wrapText="1"/>
    </xf>
    <xf numFmtId="1" fontId="2" fillId="4" borderId="3" xfId="1" applyNumberFormat="1" applyFont="1" applyFill="1" applyBorder="1" applyAlignment="1">
      <alignment horizontal="center" vertical="center" wrapText="1"/>
    </xf>
    <xf numFmtId="1" fontId="2" fillId="4" borderId="15" xfId="1" applyNumberFormat="1" applyFont="1" applyFill="1" applyBorder="1" applyAlignment="1">
      <alignment horizontal="center" vertical="center" wrapText="1"/>
    </xf>
    <xf numFmtId="1" fontId="6" fillId="4" borderId="7" xfId="1" applyNumberFormat="1" applyFont="1" applyFill="1" applyBorder="1" applyAlignment="1">
      <alignment horizontal="center" vertical="center" wrapText="1"/>
    </xf>
    <xf numFmtId="1" fontId="6" fillId="4" borderId="11" xfId="1" applyNumberFormat="1" applyFont="1" applyFill="1" applyBorder="1" applyAlignment="1">
      <alignment horizontal="center" vertical="center" wrapText="1"/>
    </xf>
    <xf numFmtId="1" fontId="6" fillId="4" borderId="14" xfId="1" applyNumberFormat="1" applyFont="1" applyFill="1" applyBorder="1" applyAlignment="1">
      <alignment horizontal="center" vertical="center" wrapText="1"/>
    </xf>
    <xf numFmtId="1" fontId="6" fillId="4" borderId="15" xfId="1" applyNumberFormat="1" applyFont="1" applyFill="1" applyBorder="1" applyAlignment="1">
      <alignment horizontal="center" vertical="center" wrapText="1"/>
    </xf>
    <xf numFmtId="1" fontId="6" fillId="4" borderId="3" xfId="1" applyNumberFormat="1" applyFont="1" applyFill="1" applyBorder="1" applyAlignment="1">
      <alignment horizontal="center" vertical="center" wrapText="1"/>
    </xf>
    <xf numFmtId="1" fontId="6" fillId="4" borderId="12" xfId="1" applyNumberFormat="1" applyFont="1" applyFill="1" applyBorder="1" applyAlignment="1">
      <alignment horizontal="center" vertical="center" wrapText="1"/>
    </xf>
    <xf numFmtId="1" fontId="6" fillId="4" borderId="13" xfId="1" applyNumberFormat="1" applyFont="1" applyFill="1" applyBorder="1" applyAlignment="1">
      <alignment horizontal="center" vertical="center" wrapText="1"/>
    </xf>
    <xf numFmtId="9" fontId="2"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9" fontId="4" fillId="4" borderId="1" xfId="1" applyNumberFormat="1" applyFont="1" applyFill="1" applyBorder="1" applyAlignment="1" applyProtection="1">
      <alignment horizontal="center" vertical="center" wrapText="1"/>
      <protection hidden="1"/>
    </xf>
    <xf numFmtId="1" fontId="4" fillId="4" borderId="1" xfId="1" applyNumberFormat="1" applyFont="1" applyFill="1" applyBorder="1" applyAlignment="1" applyProtection="1">
      <alignment horizontal="center" vertical="center" wrapText="1"/>
      <protection hidden="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0" fontId="4" fillId="4" borderId="0" xfId="0" applyFont="1" applyFill="1" applyBorder="1" applyAlignment="1">
      <alignment vertical="top" wrapText="1"/>
    </xf>
    <xf numFmtId="0" fontId="4" fillId="0" borderId="0" xfId="0" applyFont="1" applyBorder="1" applyAlignment="1">
      <alignment horizontal="left" vertical="top" wrapText="1"/>
    </xf>
  </cellXfs>
  <cellStyles count="3">
    <cellStyle name="Hyperlink" xfId="2" builtinId="8"/>
    <cellStyle name="Normal" xfId="0" builtinId="0"/>
    <cellStyle name="Normal 3" xfId="1"/>
  </cellStyles>
  <dxfs count="0"/>
  <tableStyles count="0" defaultTableStyle="TableStyleMedium9" defaultPivotStyle="PivotStyleLight16"/>
  <colors>
    <mruColors>
      <color rgb="FFFF66FF"/>
      <color rgb="FFFF0066"/>
      <color rgb="FFFCF56A"/>
      <color rgb="FFFFFFFF"/>
      <color rgb="FFCC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9</xdr:col>
      <xdr:colOff>76200</xdr:colOff>
      <xdr:row>70</xdr:row>
      <xdr:rowOff>0</xdr:rowOff>
    </xdr:from>
    <xdr:to>
      <xdr:col>15</xdr:col>
      <xdr:colOff>494808</xdr:colOff>
      <xdr:row>85</xdr:row>
      <xdr:rowOff>367557</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467975" y="29898975"/>
          <a:ext cx="5724033" cy="2939308"/>
        </a:xfrm>
        <a:prstGeom prst="rect">
          <a:avLst/>
        </a:prstGeom>
      </xdr:spPr>
    </xdr:pic>
    <xdr:clientData/>
  </xdr:twoCellAnchor>
  <xdr:twoCellAnchor editAs="oneCell">
    <xdr:from>
      <xdr:col>2</xdr:col>
      <xdr:colOff>258533</xdr:colOff>
      <xdr:row>231</xdr:row>
      <xdr:rowOff>0</xdr:rowOff>
    </xdr:from>
    <xdr:to>
      <xdr:col>7</xdr:col>
      <xdr:colOff>568551</xdr:colOff>
      <xdr:row>265</xdr:row>
      <xdr:rowOff>209786</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2"/>
        <a:stretch>
          <a:fillRect/>
        </a:stretch>
      </xdr:blipFill>
      <xdr:spPr>
        <a:xfrm>
          <a:off x="2585354" y="65219036"/>
          <a:ext cx="5671233" cy="9000000"/>
        </a:xfrm>
        <a:prstGeom prst="rect">
          <a:avLst/>
        </a:prstGeom>
        <a:ln>
          <a:solidFill>
            <a:schemeClr val="tx1"/>
          </a:solidFill>
        </a:ln>
      </xdr:spPr>
    </xdr:pic>
    <xdr:clientData/>
  </xdr:twoCellAnchor>
  <xdr:twoCellAnchor editAs="oneCell">
    <xdr:from>
      <xdr:col>4</xdr:col>
      <xdr:colOff>113435</xdr:colOff>
      <xdr:row>266</xdr:row>
      <xdr:rowOff>79126</xdr:rowOff>
    </xdr:from>
    <xdr:to>
      <xdr:col>5</xdr:col>
      <xdr:colOff>1407614</xdr:colOff>
      <xdr:row>277</xdr:row>
      <xdr:rowOff>37354</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3"/>
        <a:stretch>
          <a:fillRect/>
        </a:stretch>
      </xdr:blipFill>
      <xdr:spPr>
        <a:xfrm>
          <a:off x="3706788" y="75053950"/>
          <a:ext cx="3184238" cy="2834404"/>
        </a:xfrm>
        <a:prstGeom prst="rect">
          <a:avLst/>
        </a:prstGeom>
        <a:ln>
          <a:solidFill>
            <a:schemeClr val="tx1"/>
          </a:solidFill>
        </a:ln>
      </xdr:spPr>
    </xdr:pic>
    <xdr:clientData/>
  </xdr:twoCellAnchor>
  <xdr:twoCellAnchor>
    <xdr:from>
      <xdr:col>4</xdr:col>
      <xdr:colOff>190500</xdr:colOff>
      <xdr:row>249</xdr:row>
      <xdr:rowOff>0</xdr:rowOff>
    </xdr:from>
    <xdr:to>
      <xdr:col>7</xdr:col>
      <xdr:colOff>68035</xdr:colOff>
      <xdr:row>262</xdr:row>
      <xdr:rowOff>13607</xdr:rowOff>
    </xdr:to>
    <xdr:sp macro="" textlink="">
      <xdr:nvSpPr>
        <xdr:cNvPr id="7" name="Rectangle 6">
          <a:extLst>
            <a:ext uri="{FF2B5EF4-FFF2-40B4-BE49-F238E27FC236}">
              <a16:creationId xmlns:a16="http://schemas.microsoft.com/office/drawing/2014/main" id="{00000000-0008-0000-0000-000007000000}"/>
            </a:ext>
          </a:extLst>
        </xdr:cNvPr>
        <xdr:cNvSpPr/>
      </xdr:nvSpPr>
      <xdr:spPr>
        <a:xfrm>
          <a:off x="3878036" y="69872679"/>
          <a:ext cx="3878035" cy="3374571"/>
        </a:xfrm>
        <a:prstGeom prst="rect">
          <a:avLst/>
        </a:prstGeom>
        <a:noFill/>
        <a:ln w="76200">
          <a:solidFill>
            <a:srgbClr val="FF006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4</xdr:col>
      <xdr:colOff>258535</xdr:colOff>
      <xdr:row>249</xdr:row>
      <xdr:rowOff>68035</xdr:rowOff>
    </xdr:from>
    <xdr:to>
      <xdr:col>7</xdr:col>
      <xdr:colOff>0</xdr:colOff>
      <xdr:row>261</xdr:row>
      <xdr:rowOff>204107</xdr:rowOff>
    </xdr:to>
    <xdr:sp macro="" textlink="">
      <xdr:nvSpPr>
        <xdr:cNvPr id="8" name="Rectangle 7">
          <a:extLst>
            <a:ext uri="{FF2B5EF4-FFF2-40B4-BE49-F238E27FC236}">
              <a16:creationId xmlns:a16="http://schemas.microsoft.com/office/drawing/2014/main" id="{00000000-0008-0000-0000-000008000000}"/>
            </a:ext>
          </a:extLst>
        </xdr:cNvPr>
        <xdr:cNvSpPr/>
      </xdr:nvSpPr>
      <xdr:spPr>
        <a:xfrm>
          <a:off x="3946071" y="69940714"/>
          <a:ext cx="3741965" cy="3238500"/>
        </a:xfrm>
        <a:prstGeom prst="rect">
          <a:avLst/>
        </a:prstGeom>
        <a:noFill/>
        <a:ln w="76200">
          <a:solidFill>
            <a:srgbClr val="FF006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oneCellAnchor>
    <xdr:from>
      <xdr:col>7</xdr:col>
      <xdr:colOff>707571</xdr:colOff>
      <xdr:row>252</xdr:row>
      <xdr:rowOff>136071</xdr:rowOff>
    </xdr:from>
    <xdr:ext cx="1368773" cy="593304"/>
    <xdr:sp macro="" textlink="">
      <xdr:nvSpPr>
        <xdr:cNvPr id="9" name="TextBox 8">
          <a:extLst>
            <a:ext uri="{FF2B5EF4-FFF2-40B4-BE49-F238E27FC236}">
              <a16:creationId xmlns:a16="http://schemas.microsoft.com/office/drawing/2014/main" id="{00000000-0008-0000-0000-000009000000}"/>
            </a:ext>
          </a:extLst>
        </xdr:cNvPr>
        <xdr:cNvSpPr txBox="1"/>
      </xdr:nvSpPr>
      <xdr:spPr>
        <a:xfrm>
          <a:off x="8395607" y="70784357"/>
          <a:ext cx="1368773" cy="593304"/>
        </a:xfrm>
        <a:prstGeom prst="rect">
          <a:avLst/>
        </a:prstGeom>
        <a:solidFill>
          <a:srgbClr val="FF66FF"/>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3200"/>
            <a:t>Wing B</a:t>
          </a:r>
        </a:p>
      </xdr:txBody>
    </xdr:sp>
    <xdr:clientData/>
  </xdr:oneCellAnchor>
  <xdr:twoCellAnchor editAs="oneCell">
    <xdr:from>
      <xdr:col>2</xdr:col>
      <xdr:colOff>466191</xdr:colOff>
      <xdr:row>323</xdr:row>
      <xdr:rowOff>236388</xdr:rowOff>
    </xdr:from>
    <xdr:to>
      <xdr:col>5</xdr:col>
      <xdr:colOff>1578131</xdr:colOff>
      <xdr:row>334</xdr:row>
      <xdr:rowOff>240211</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2737250" y="90115035"/>
          <a:ext cx="4324293" cy="2880000"/>
        </a:xfrm>
        <a:prstGeom prst="rect">
          <a:avLst/>
        </a:prstGeom>
        <a:ln>
          <a:solidFill>
            <a:schemeClr val="tx1"/>
          </a:solidFill>
        </a:ln>
      </xdr:spPr>
    </xdr:pic>
    <xdr:clientData/>
  </xdr:twoCellAnchor>
  <xdr:twoCellAnchor editAs="oneCell">
    <xdr:from>
      <xdr:col>0</xdr:col>
      <xdr:colOff>1423143</xdr:colOff>
      <xdr:row>283</xdr:row>
      <xdr:rowOff>0</xdr:rowOff>
    </xdr:from>
    <xdr:to>
      <xdr:col>8</xdr:col>
      <xdr:colOff>683224</xdr:colOff>
      <xdr:row>313</xdr:row>
      <xdr:rowOff>187943</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tretch>
          <a:fillRect/>
        </a:stretch>
      </xdr:blipFill>
      <xdr:spPr>
        <a:xfrm>
          <a:off x="1423143" y="71157353"/>
          <a:ext cx="8045493" cy="7920000"/>
        </a:xfrm>
        <a:prstGeom prst="rect">
          <a:avLst/>
        </a:prstGeom>
        <a:ln>
          <a:solidFill>
            <a:sysClr val="windowText" lastClr="000000"/>
          </a:solidFill>
        </a:ln>
      </xdr:spPr>
    </xdr:pic>
    <xdr:clientData/>
  </xdr:twoCellAnchor>
  <xdr:twoCellAnchor>
    <xdr:from>
      <xdr:col>4</xdr:col>
      <xdr:colOff>1551063</xdr:colOff>
      <xdr:row>342</xdr:row>
      <xdr:rowOff>213794</xdr:rowOff>
    </xdr:from>
    <xdr:to>
      <xdr:col>5</xdr:col>
      <xdr:colOff>220368</xdr:colOff>
      <xdr:row>345</xdr:row>
      <xdr:rowOff>123980</xdr:rowOff>
    </xdr:to>
    <xdr:cxnSp macro="">
      <xdr:nvCxnSpPr>
        <xdr:cNvPr id="12" name="Straight Connector 11">
          <a:extLst>
            <a:ext uri="{FF2B5EF4-FFF2-40B4-BE49-F238E27FC236}">
              <a16:creationId xmlns:a16="http://schemas.microsoft.com/office/drawing/2014/main" id="{00000000-0008-0000-0000-00000C000000}"/>
            </a:ext>
          </a:extLst>
        </xdr:cNvPr>
        <xdr:cNvCxnSpPr>
          <a:stCxn id="3" idx="0"/>
          <a:endCxn id="3" idx="2"/>
        </xdr:cNvCxnSpPr>
      </xdr:nvCxnSpPr>
      <xdr:spPr>
        <a:xfrm flipH="1">
          <a:off x="5144416" y="95060382"/>
          <a:ext cx="559364" cy="694598"/>
        </a:xfrm>
        <a:prstGeom prst="line">
          <a:avLst/>
        </a:prstGeom>
        <a:ln w="76200">
          <a:solidFill>
            <a:schemeClr val="accent6">
              <a:lumMod val="75000"/>
            </a:schemeClr>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68035</xdr:colOff>
      <xdr:row>335</xdr:row>
      <xdr:rowOff>105434</xdr:rowOff>
    </xdr:from>
    <xdr:to>
      <xdr:col>7</xdr:col>
      <xdr:colOff>163917</xdr:colOff>
      <xdr:row>352</xdr:row>
      <xdr:rowOff>68356</xdr:rowOff>
    </xdr:to>
    <xdr:grpSp>
      <xdr:nvGrpSpPr>
        <xdr:cNvPr id="23" name="Group 22">
          <a:extLst>
            <a:ext uri="{FF2B5EF4-FFF2-40B4-BE49-F238E27FC236}">
              <a16:creationId xmlns:a16="http://schemas.microsoft.com/office/drawing/2014/main" id="{00000000-0008-0000-0000-000017000000}"/>
            </a:ext>
          </a:extLst>
        </xdr:cNvPr>
        <xdr:cNvGrpSpPr/>
      </xdr:nvGrpSpPr>
      <xdr:grpSpPr>
        <a:xfrm>
          <a:off x="2241976" y="93121728"/>
          <a:ext cx="5400000" cy="4407922"/>
          <a:chOff x="1468210" y="92044283"/>
          <a:chExt cx="6785368" cy="5030630"/>
        </a:xfrm>
      </xdr:grpSpPr>
      <xdr:grpSp>
        <xdr:nvGrpSpPr>
          <xdr:cNvPr id="15" name="Group 14">
            <a:extLst>
              <a:ext uri="{FF2B5EF4-FFF2-40B4-BE49-F238E27FC236}">
                <a16:creationId xmlns:a16="http://schemas.microsoft.com/office/drawing/2014/main" id="{00000000-0008-0000-0000-00000F000000}"/>
              </a:ext>
            </a:extLst>
          </xdr:cNvPr>
          <xdr:cNvGrpSpPr/>
        </xdr:nvGrpSpPr>
        <xdr:grpSpPr>
          <a:xfrm>
            <a:off x="1468210" y="92044283"/>
            <a:ext cx="6785368" cy="5030630"/>
            <a:chOff x="1639660" y="93387308"/>
            <a:chExt cx="6785368" cy="5030630"/>
          </a:xfrm>
        </xdr:grpSpPr>
        <xdr:pic>
          <xdr:nvPicPr>
            <xdr:cNvPr id="10" name="Picture 9">
              <a:extLst>
                <a:ext uri="{FF2B5EF4-FFF2-40B4-BE49-F238E27FC236}">
                  <a16:creationId xmlns:a16="http://schemas.microsoft.com/office/drawing/2014/main" id="{00000000-0008-0000-0000-00000A000000}"/>
                </a:ext>
              </a:extLst>
            </xdr:cNvPr>
            <xdr:cNvPicPr>
              <a:picLocks noChangeAspect="1"/>
            </xdr:cNvPicPr>
          </xdr:nvPicPr>
          <xdr:blipFill rotWithShape="1">
            <a:blip xmlns:r="http://schemas.openxmlformats.org/officeDocument/2006/relationships" r:embed="rId6" cstate="screen">
              <a:extLst>
                <a:ext uri="{28A0092B-C50C-407E-A947-70E740481C1C}">
                  <a14:useLocalDpi xmlns:a14="http://schemas.microsoft.com/office/drawing/2010/main"/>
                </a:ext>
              </a:extLst>
            </a:blip>
            <a:srcRect/>
            <a:stretch/>
          </xdr:blipFill>
          <xdr:spPr>
            <a:xfrm>
              <a:off x="1639660" y="93387308"/>
              <a:ext cx="6785368" cy="5030630"/>
            </a:xfrm>
            <a:prstGeom prst="rect">
              <a:avLst/>
            </a:prstGeom>
            <a:ln>
              <a:solidFill>
                <a:schemeClr val="tx1"/>
              </a:solidFill>
            </a:ln>
          </xdr:spPr>
        </xdr:pic>
        <xdr:sp macro="" textlink="">
          <xdr:nvSpPr>
            <xdr:cNvPr id="3" name="Rectangle 2">
              <a:extLst>
                <a:ext uri="{FF2B5EF4-FFF2-40B4-BE49-F238E27FC236}">
                  <a16:creationId xmlns:a16="http://schemas.microsoft.com/office/drawing/2014/main" id="{00000000-0008-0000-0000-000003000000}"/>
                </a:ext>
              </a:extLst>
            </xdr:cNvPr>
            <xdr:cNvSpPr/>
          </xdr:nvSpPr>
          <xdr:spPr>
            <a:xfrm rot="2330686">
              <a:off x="4868779" y="95487291"/>
              <a:ext cx="1538751" cy="1017815"/>
            </a:xfrm>
            <a:prstGeom prst="rect">
              <a:avLst/>
            </a:prstGeom>
            <a:noFill/>
            <a:ln w="76200">
              <a:solidFill>
                <a:schemeClr val="accent6">
                  <a:lumMod val="7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7" name="TextBox 26">
              <a:extLst>
                <a:ext uri="{FF2B5EF4-FFF2-40B4-BE49-F238E27FC236}">
                  <a16:creationId xmlns:a16="http://schemas.microsoft.com/office/drawing/2014/main" id="{00000000-0008-0000-0000-00001B000000}"/>
                </a:ext>
              </a:extLst>
            </xdr:cNvPr>
            <xdr:cNvSpPr txBox="1"/>
          </xdr:nvSpPr>
          <xdr:spPr>
            <a:xfrm>
              <a:off x="6327401" y="95483082"/>
              <a:ext cx="697786" cy="324855"/>
            </a:xfrm>
            <a:prstGeom prst="rect">
              <a:avLst/>
            </a:prstGeom>
            <a:solidFill>
              <a:schemeClr val="accent3">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200" b="1"/>
                <a:t>Wing B</a:t>
              </a:r>
            </a:p>
          </xdr:txBody>
        </xdr:sp>
        <xdr:sp macro="" textlink="">
          <xdr:nvSpPr>
            <xdr:cNvPr id="28" name="TextBox 27">
              <a:extLst>
                <a:ext uri="{FF2B5EF4-FFF2-40B4-BE49-F238E27FC236}">
                  <a16:creationId xmlns:a16="http://schemas.microsoft.com/office/drawing/2014/main" id="{00000000-0008-0000-0000-00001C000000}"/>
                </a:ext>
              </a:extLst>
            </xdr:cNvPr>
            <xdr:cNvSpPr txBox="1"/>
          </xdr:nvSpPr>
          <xdr:spPr>
            <a:xfrm>
              <a:off x="5661770" y="94964249"/>
              <a:ext cx="663450" cy="306717"/>
            </a:xfrm>
            <a:prstGeom prst="rect">
              <a:avLst/>
            </a:prstGeom>
            <a:solidFill>
              <a:schemeClr val="accent3">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t>Wing A</a:t>
              </a:r>
            </a:p>
          </xdr:txBody>
        </xdr:sp>
      </xdr:grpSp>
      <xdr:cxnSp macro="">
        <xdr:nvCxnSpPr>
          <xdr:cNvPr id="22" name="Straight Connector 21">
            <a:extLst>
              <a:ext uri="{FF2B5EF4-FFF2-40B4-BE49-F238E27FC236}">
                <a16:creationId xmlns:a16="http://schemas.microsoft.com/office/drawing/2014/main" id="{00000000-0008-0000-0000-000016000000}"/>
              </a:ext>
            </a:extLst>
          </xdr:cNvPr>
          <xdr:cNvCxnSpPr>
            <a:stCxn id="3" idx="2"/>
            <a:endCxn id="3" idx="0"/>
          </xdr:cNvCxnSpPr>
        </xdr:nvCxnSpPr>
        <xdr:spPr>
          <a:xfrm flipV="1">
            <a:off x="5147512" y="94256812"/>
            <a:ext cx="638386" cy="792723"/>
          </a:xfrm>
          <a:prstGeom prst="line">
            <a:avLst/>
          </a:prstGeom>
          <a:ln w="57150">
            <a:solidFill>
              <a:schemeClr val="accent6"/>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9</xdr:col>
      <xdr:colOff>212912</xdr:colOff>
      <xdr:row>46</xdr:row>
      <xdr:rowOff>459441</xdr:rowOff>
    </xdr:from>
    <xdr:to>
      <xdr:col>19</xdr:col>
      <xdr:colOff>143042</xdr:colOff>
      <xdr:row>46</xdr:row>
      <xdr:rowOff>2992774</xdr:rowOff>
    </xdr:to>
    <xdr:pic>
      <xdr:nvPicPr>
        <xdr:cNvPr id="4" name="Picture 3">
          <a:extLst>
            <a:ext uri="{FF2B5EF4-FFF2-40B4-BE49-F238E27FC236}">
              <a16:creationId xmlns:a16="http://schemas.microsoft.com/office/drawing/2014/main" id="{2C3A8CEA-0585-4662-A85E-1137EF7F7D18}"/>
            </a:ext>
          </a:extLst>
        </xdr:cNvPr>
        <xdr:cNvPicPr>
          <a:picLocks noChangeAspect="1"/>
        </xdr:cNvPicPr>
      </xdr:nvPicPr>
      <xdr:blipFill>
        <a:blip xmlns:r="http://schemas.openxmlformats.org/officeDocument/2006/relationships" r:embed="rId7"/>
        <a:stretch>
          <a:fillRect/>
        </a:stretch>
      </xdr:blipFill>
      <xdr:spPr>
        <a:xfrm>
          <a:off x="10623177" y="21683382"/>
          <a:ext cx="7628571" cy="2533333"/>
        </a:xfrm>
        <a:prstGeom prst="rect">
          <a:avLst/>
        </a:prstGeom>
        <a:ln>
          <a:solidFill>
            <a:schemeClr val="tx1"/>
          </a:solidFill>
        </a:ln>
      </xdr:spPr>
    </xdr:pic>
    <xdr:clientData/>
  </xdr:twoCellAnchor>
  <xdr:twoCellAnchor>
    <xdr:from>
      <xdr:col>0</xdr:col>
      <xdr:colOff>918882</xdr:colOff>
      <xdr:row>182</xdr:row>
      <xdr:rowOff>37354</xdr:rowOff>
    </xdr:from>
    <xdr:to>
      <xdr:col>8</xdr:col>
      <xdr:colOff>563488</xdr:colOff>
      <xdr:row>220</xdr:row>
      <xdr:rowOff>102766</xdr:rowOff>
    </xdr:to>
    <xdr:grpSp>
      <xdr:nvGrpSpPr>
        <xdr:cNvPr id="37" name="Group 36"/>
        <xdr:cNvGrpSpPr/>
      </xdr:nvGrpSpPr>
      <xdr:grpSpPr>
        <a:xfrm>
          <a:off x="918882" y="53048648"/>
          <a:ext cx="8833430" cy="10001294"/>
          <a:chOff x="918882" y="53048648"/>
          <a:chExt cx="8833430" cy="10001294"/>
        </a:xfrm>
      </xdr:grpSpPr>
      <xdr:pic>
        <xdr:nvPicPr>
          <xdr:cNvPr id="30" name="Picture 29"/>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526440" y="60889942"/>
            <a:ext cx="1618313" cy="216000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919573" y="53048648"/>
            <a:ext cx="2832048" cy="3780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3919573" y="56969295"/>
            <a:ext cx="2832048" cy="3780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6920264" y="53048648"/>
            <a:ext cx="2832048" cy="3780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918882" y="56969295"/>
            <a:ext cx="2832048" cy="378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6920264" y="56974884"/>
            <a:ext cx="2832048" cy="3780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918882" y="53048648"/>
            <a:ext cx="2832048" cy="3780000"/>
          </a:xfrm>
          <a:prstGeom prst="rect">
            <a:avLst/>
          </a:prstGeom>
          <a:ln>
            <a:solidFill>
              <a:schemeClr val="tx1"/>
            </a:solidFill>
          </a:ln>
        </xdr:spPr>
      </xdr:pic>
    </xdr:grp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iA5SejgEhAdLgTvQ9?coh=178572&amp;entry=tt"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D366"/>
  <sheetViews>
    <sheetView tabSelected="1" view="pageBreakPreview" topLeftCell="A130" zoomScale="85" zoomScaleNormal="85" zoomScaleSheetLayoutView="85" zoomScalePageLayoutView="70" workbookViewId="0">
      <selection activeCell="J177" sqref="J177"/>
    </sheetView>
  </sheetViews>
  <sheetFormatPr defaultColWidth="9.08984375" defaultRowHeight="17.149999999999999" customHeight="1" x14ac:dyDescent="0.35"/>
  <cols>
    <col min="1" max="1" width="31.08984375" style="1" customWidth="1"/>
    <col min="2" max="2" width="1.36328125" style="1" customWidth="1"/>
    <col min="3" max="3" width="17.453125" style="1" customWidth="1"/>
    <col min="4" max="4" width="1.453125" style="14" customWidth="1"/>
    <col min="5" max="6" width="27.08984375" style="1" customWidth="1"/>
    <col min="7" max="7" width="1.453125" style="1" customWidth="1"/>
    <col min="8" max="8" width="24.453125" style="1" customWidth="1"/>
    <col min="9" max="9" width="24.453125" style="14" customWidth="1"/>
    <col min="10" max="10" width="33.90625" style="1" customWidth="1"/>
    <col min="11" max="20" width="9.08984375" style="1"/>
    <col min="21" max="23" width="0" style="1" hidden="1" customWidth="1"/>
    <col min="24" max="26" width="9.08984375" style="1"/>
    <col min="27" max="27" width="7.90625" style="1" customWidth="1"/>
    <col min="28" max="16384" width="9.08984375" style="1"/>
  </cols>
  <sheetData>
    <row r="1" spans="1:10" ht="20.5" x14ac:dyDescent="0.35">
      <c r="A1" s="87" t="s">
        <v>41</v>
      </c>
      <c r="B1" s="88"/>
      <c r="C1" s="88"/>
      <c r="D1" s="88"/>
      <c r="E1" s="88"/>
      <c r="F1" s="88"/>
      <c r="G1" s="88"/>
      <c r="H1" s="88"/>
      <c r="I1" s="89"/>
    </row>
    <row r="2" spans="1:10" ht="42" customHeight="1" x14ac:dyDescent="0.35">
      <c r="A2" s="111" t="s">
        <v>11</v>
      </c>
      <c r="B2" s="111"/>
      <c r="C2" s="111"/>
      <c r="D2" s="4" t="s">
        <v>4</v>
      </c>
      <c r="E2" s="112" t="s">
        <v>95</v>
      </c>
      <c r="F2" s="112"/>
      <c r="G2" s="90" t="s">
        <v>15</v>
      </c>
      <c r="H2" s="90"/>
      <c r="I2" s="48">
        <v>45840</v>
      </c>
    </row>
    <row r="3" spans="1:10" ht="42.75" customHeight="1" x14ac:dyDescent="0.35">
      <c r="A3" s="93" t="s">
        <v>42</v>
      </c>
      <c r="B3" s="94"/>
      <c r="C3" s="95"/>
      <c r="D3" s="21" t="s">
        <v>4</v>
      </c>
      <c r="E3" s="103" t="s">
        <v>200</v>
      </c>
      <c r="F3" s="104"/>
      <c r="G3" s="90" t="s">
        <v>195</v>
      </c>
      <c r="H3" s="90"/>
      <c r="I3" s="48" t="s">
        <v>262</v>
      </c>
    </row>
    <row r="4" spans="1:10" ht="43.5" customHeight="1" x14ac:dyDescent="0.35">
      <c r="A4" s="93" t="s">
        <v>39</v>
      </c>
      <c r="B4" s="94"/>
      <c r="C4" s="95"/>
      <c r="D4" s="26" t="s">
        <v>4</v>
      </c>
      <c r="E4" s="82" t="s">
        <v>179</v>
      </c>
      <c r="F4" s="86"/>
      <c r="G4" s="90" t="s">
        <v>36</v>
      </c>
      <c r="H4" s="90"/>
      <c r="I4" s="48" t="str">
        <f ca="1">TEXT(TODAY(),"DD/MM/YYYY")</f>
        <v>04/07/2025</v>
      </c>
    </row>
    <row r="5" spans="1:10" ht="20.5" x14ac:dyDescent="0.35">
      <c r="A5" s="72" t="s">
        <v>43</v>
      </c>
      <c r="B5" s="72"/>
      <c r="C5" s="72"/>
      <c r="D5" s="72"/>
      <c r="E5" s="72"/>
      <c r="F5" s="72"/>
      <c r="G5" s="72"/>
      <c r="H5" s="72"/>
      <c r="I5" s="107"/>
    </row>
    <row r="6" spans="1:10" ht="43.5" customHeight="1" x14ac:dyDescent="0.35">
      <c r="A6" s="113" t="s">
        <v>32</v>
      </c>
      <c r="B6" s="113"/>
      <c r="C6" s="113"/>
      <c r="D6" s="2" t="s">
        <v>4</v>
      </c>
      <c r="E6" s="22" t="s">
        <v>108</v>
      </c>
      <c r="F6" s="21" t="s">
        <v>38</v>
      </c>
      <c r="G6" s="2" t="s">
        <v>4</v>
      </c>
      <c r="H6" s="61" t="s">
        <v>258</v>
      </c>
      <c r="I6" s="61"/>
    </row>
    <row r="7" spans="1:10" ht="42.75" customHeight="1" x14ac:dyDescent="0.35">
      <c r="A7" s="113" t="s">
        <v>45</v>
      </c>
      <c r="B7" s="113"/>
      <c r="C7" s="113"/>
      <c r="D7" s="2" t="s">
        <v>4</v>
      </c>
      <c r="E7" s="5" t="s">
        <v>201</v>
      </c>
      <c r="F7" s="21" t="s">
        <v>46</v>
      </c>
      <c r="G7" s="2" t="s">
        <v>4</v>
      </c>
      <c r="H7" s="82" t="s">
        <v>201</v>
      </c>
      <c r="I7" s="86"/>
    </row>
    <row r="8" spans="1:10" ht="45" customHeight="1" x14ac:dyDescent="0.35">
      <c r="A8" s="113" t="s">
        <v>47</v>
      </c>
      <c r="B8" s="113"/>
      <c r="C8" s="113"/>
      <c r="D8" s="2" t="s">
        <v>4</v>
      </c>
      <c r="E8" s="114" t="s">
        <v>202</v>
      </c>
      <c r="F8" s="114"/>
      <c r="G8" s="114"/>
      <c r="H8" s="114"/>
      <c r="I8" s="114"/>
    </row>
    <row r="9" spans="1:10" ht="45" customHeight="1" x14ac:dyDescent="0.35">
      <c r="A9" s="90" t="s">
        <v>182</v>
      </c>
      <c r="B9" s="21" t="s">
        <v>4</v>
      </c>
      <c r="C9" s="21" t="s">
        <v>44</v>
      </c>
      <c r="D9" s="2" t="s">
        <v>4</v>
      </c>
      <c r="E9" s="82" t="s">
        <v>252</v>
      </c>
      <c r="F9" s="83"/>
      <c r="G9" s="83"/>
      <c r="H9" s="83"/>
      <c r="I9" s="86"/>
      <c r="J9" s="1" t="s">
        <v>226</v>
      </c>
    </row>
    <row r="10" spans="1:10" ht="66" customHeight="1" x14ac:dyDescent="0.35">
      <c r="A10" s="90"/>
      <c r="B10" s="21" t="s">
        <v>4</v>
      </c>
      <c r="C10" s="21" t="s">
        <v>14</v>
      </c>
      <c r="D10" s="2" t="s">
        <v>4</v>
      </c>
      <c r="E10" s="82" t="s">
        <v>247</v>
      </c>
      <c r="F10" s="83"/>
      <c r="G10" s="83"/>
      <c r="H10" s="83"/>
      <c r="I10" s="86"/>
    </row>
    <row r="11" spans="1:10" ht="42" customHeight="1" x14ac:dyDescent="0.35">
      <c r="A11" s="90"/>
      <c r="B11" s="21" t="s">
        <v>4</v>
      </c>
      <c r="C11" s="21" t="s">
        <v>5</v>
      </c>
      <c r="D11" s="2" t="s">
        <v>4</v>
      </c>
      <c r="E11" s="82" t="s">
        <v>227</v>
      </c>
      <c r="F11" s="83"/>
      <c r="G11" s="83"/>
      <c r="H11" s="83"/>
      <c r="I11" s="86"/>
    </row>
    <row r="12" spans="1:10" ht="20.5" x14ac:dyDescent="0.35">
      <c r="A12" s="90" t="s">
        <v>37</v>
      </c>
      <c r="B12" s="90"/>
      <c r="C12" s="90"/>
      <c r="D12" s="2" t="s">
        <v>4</v>
      </c>
      <c r="E12" s="61" t="s">
        <v>235</v>
      </c>
      <c r="F12" s="61"/>
      <c r="G12" s="61"/>
      <c r="H12" s="61"/>
      <c r="I12" s="61"/>
    </row>
    <row r="13" spans="1:10" ht="20.149999999999999" customHeight="1" x14ac:dyDescent="0.35">
      <c r="A13" s="72" t="s">
        <v>48</v>
      </c>
      <c r="B13" s="72"/>
      <c r="C13" s="72"/>
      <c r="D13" s="72"/>
      <c r="E13" s="72"/>
      <c r="F13" s="72"/>
      <c r="G13" s="72"/>
      <c r="H13" s="72"/>
      <c r="I13" s="72"/>
    </row>
    <row r="14" spans="1:10" ht="44.4" customHeight="1" x14ac:dyDescent="0.35">
      <c r="A14" s="21" t="s">
        <v>30</v>
      </c>
      <c r="B14" s="2" t="s">
        <v>4</v>
      </c>
      <c r="C14" s="76" t="s">
        <v>96</v>
      </c>
      <c r="D14" s="77"/>
      <c r="E14" s="78"/>
      <c r="F14" s="17" t="s">
        <v>49</v>
      </c>
      <c r="G14" s="2" t="s">
        <v>4</v>
      </c>
      <c r="H14" s="61" t="s">
        <v>228</v>
      </c>
      <c r="I14" s="61"/>
    </row>
    <row r="15" spans="1:10" ht="41" x14ac:dyDescent="0.35">
      <c r="A15" s="21" t="s">
        <v>50</v>
      </c>
      <c r="B15" s="2" t="s">
        <v>4</v>
      </c>
      <c r="C15" s="76" t="s">
        <v>229</v>
      </c>
      <c r="D15" s="77"/>
      <c r="E15" s="78"/>
      <c r="F15" s="21" t="s">
        <v>51</v>
      </c>
      <c r="G15" s="2" t="s">
        <v>4</v>
      </c>
      <c r="H15" s="136">
        <v>47118</v>
      </c>
      <c r="I15" s="61"/>
    </row>
    <row r="16" spans="1:10" ht="41" x14ac:dyDescent="0.35">
      <c r="A16" s="45" t="s">
        <v>52</v>
      </c>
      <c r="B16" s="2" t="s">
        <v>4</v>
      </c>
      <c r="C16" s="79">
        <v>44929</v>
      </c>
      <c r="D16" s="77"/>
      <c r="E16" s="78"/>
      <c r="F16" s="21" t="s">
        <v>53</v>
      </c>
      <c r="G16" s="2" t="s">
        <v>4</v>
      </c>
      <c r="H16" s="135">
        <v>44929</v>
      </c>
      <c r="I16" s="86"/>
    </row>
    <row r="17" spans="1:9" ht="61.5" x14ac:dyDescent="0.35">
      <c r="A17" s="45" t="s">
        <v>54</v>
      </c>
      <c r="B17" s="2" t="s">
        <v>4</v>
      </c>
      <c r="C17" s="79">
        <v>47118</v>
      </c>
      <c r="D17" s="77"/>
      <c r="E17" s="78"/>
      <c r="F17" s="21" t="s">
        <v>55</v>
      </c>
      <c r="G17" s="2" t="s">
        <v>4</v>
      </c>
      <c r="H17" s="82" t="s">
        <v>230</v>
      </c>
      <c r="I17" s="86"/>
    </row>
    <row r="18" spans="1:9" ht="41" x14ac:dyDescent="0.35">
      <c r="A18" s="45" t="s">
        <v>56</v>
      </c>
      <c r="B18" s="2" t="s">
        <v>4</v>
      </c>
      <c r="C18" s="76" t="s">
        <v>231</v>
      </c>
      <c r="D18" s="77"/>
      <c r="E18" s="78"/>
      <c r="F18" s="21" t="s">
        <v>111</v>
      </c>
      <c r="G18" s="2" t="s">
        <v>4</v>
      </c>
      <c r="H18" s="61">
        <v>5634.68</v>
      </c>
      <c r="I18" s="61"/>
    </row>
    <row r="19" spans="1:9" ht="41" x14ac:dyDescent="0.35">
      <c r="A19" s="21" t="s">
        <v>57</v>
      </c>
      <c r="B19" s="2" t="s">
        <v>4</v>
      </c>
      <c r="C19" s="76">
        <v>3</v>
      </c>
      <c r="D19" s="77"/>
      <c r="E19" s="78"/>
      <c r="F19" s="21" t="s">
        <v>110</v>
      </c>
      <c r="G19" s="2" t="s">
        <v>4</v>
      </c>
      <c r="H19" s="61">
        <v>17320.18</v>
      </c>
      <c r="I19" s="61"/>
    </row>
    <row r="20" spans="1:9" ht="41" x14ac:dyDescent="0.35">
      <c r="A20" s="21" t="s">
        <v>109</v>
      </c>
      <c r="B20" s="2" t="s">
        <v>4</v>
      </c>
      <c r="C20" s="76">
        <v>17320.18</v>
      </c>
      <c r="D20" s="77"/>
      <c r="E20" s="78"/>
      <c r="F20" s="6" t="s">
        <v>58</v>
      </c>
      <c r="G20" s="2" t="s">
        <v>4</v>
      </c>
      <c r="H20" s="82" t="s">
        <v>232</v>
      </c>
      <c r="I20" s="86"/>
    </row>
    <row r="21" spans="1:9" ht="41" x14ac:dyDescent="0.35">
      <c r="A21" s="21" t="s">
        <v>59</v>
      </c>
      <c r="B21" s="2" t="s">
        <v>4</v>
      </c>
      <c r="C21" s="76" t="s">
        <v>236</v>
      </c>
      <c r="D21" s="77"/>
      <c r="E21" s="78"/>
      <c r="F21" s="21" t="s">
        <v>60</v>
      </c>
      <c r="G21" s="2" t="s">
        <v>4</v>
      </c>
      <c r="H21" s="61" t="s">
        <v>112</v>
      </c>
      <c r="I21" s="61"/>
    </row>
    <row r="22" spans="1:9" ht="20.25" customHeight="1" x14ac:dyDescent="0.35">
      <c r="A22" s="45" t="s">
        <v>203</v>
      </c>
      <c r="B22" s="2" t="s">
        <v>4</v>
      </c>
      <c r="C22" s="82" t="s">
        <v>204</v>
      </c>
      <c r="D22" s="83"/>
      <c r="E22" s="83"/>
      <c r="F22" s="83"/>
      <c r="G22" s="83" t="s">
        <v>4</v>
      </c>
      <c r="H22" s="83"/>
      <c r="I22" s="83"/>
    </row>
    <row r="23" spans="1:9" ht="20.5" x14ac:dyDescent="0.35">
      <c r="A23" s="45" t="s">
        <v>198</v>
      </c>
      <c r="B23" s="2" t="s">
        <v>4</v>
      </c>
      <c r="C23" s="80" t="s">
        <v>205</v>
      </c>
      <c r="D23" s="81"/>
      <c r="E23" s="81"/>
      <c r="F23" s="81"/>
      <c r="G23" s="81"/>
      <c r="H23" s="81"/>
      <c r="I23" s="81"/>
    </row>
    <row r="24" spans="1:9" ht="53.25" customHeight="1" x14ac:dyDescent="0.35">
      <c r="A24" s="45" t="s">
        <v>28</v>
      </c>
      <c r="B24" s="2" t="s">
        <v>4</v>
      </c>
      <c r="C24" s="61" t="s">
        <v>246</v>
      </c>
      <c r="D24" s="61"/>
      <c r="E24" s="61"/>
      <c r="F24" s="61"/>
      <c r="G24" s="61"/>
      <c r="H24" s="61"/>
      <c r="I24" s="61"/>
    </row>
    <row r="25" spans="1:9" ht="24" customHeight="1" x14ac:dyDescent="0.35">
      <c r="A25" s="87" t="s">
        <v>23</v>
      </c>
      <c r="B25" s="88"/>
      <c r="C25" s="88"/>
      <c r="D25" s="88"/>
      <c r="E25" s="88"/>
      <c r="F25" s="88"/>
      <c r="G25" s="88"/>
      <c r="H25" s="88"/>
      <c r="I25" s="89"/>
    </row>
    <row r="26" spans="1:9" ht="20.5" x14ac:dyDescent="0.35">
      <c r="A26" s="21" t="s">
        <v>29</v>
      </c>
      <c r="B26" s="2" t="s">
        <v>4</v>
      </c>
      <c r="C26" s="61" t="s">
        <v>97</v>
      </c>
      <c r="D26" s="61"/>
      <c r="E26" s="61"/>
      <c r="F26" s="21" t="s">
        <v>16</v>
      </c>
      <c r="G26" s="2" t="s">
        <v>4</v>
      </c>
      <c r="H26" s="61" t="s">
        <v>194</v>
      </c>
      <c r="I26" s="61"/>
    </row>
    <row r="27" spans="1:9" ht="20.5" x14ac:dyDescent="0.35">
      <c r="A27" s="21" t="s">
        <v>17</v>
      </c>
      <c r="B27" s="2" t="s">
        <v>4</v>
      </c>
      <c r="C27" s="61" t="s">
        <v>114</v>
      </c>
      <c r="D27" s="61"/>
      <c r="E27" s="61"/>
      <c r="F27" s="21" t="s">
        <v>183</v>
      </c>
      <c r="G27" s="2" t="s">
        <v>4</v>
      </c>
      <c r="H27" s="61" t="s">
        <v>181</v>
      </c>
      <c r="I27" s="61"/>
    </row>
    <row r="28" spans="1:9" ht="41" x14ac:dyDescent="0.35">
      <c r="A28" s="21" t="s">
        <v>26</v>
      </c>
      <c r="B28" s="2" t="s">
        <v>4</v>
      </c>
      <c r="C28" s="61" t="s">
        <v>113</v>
      </c>
      <c r="D28" s="61"/>
      <c r="E28" s="61"/>
      <c r="F28" s="21" t="s">
        <v>19</v>
      </c>
      <c r="G28" s="2" t="s">
        <v>4</v>
      </c>
      <c r="H28" s="61" t="s">
        <v>243</v>
      </c>
      <c r="I28" s="61"/>
    </row>
    <row r="29" spans="1:9" ht="41" x14ac:dyDescent="0.35">
      <c r="A29" s="45" t="s">
        <v>135</v>
      </c>
      <c r="B29" s="2" t="s">
        <v>4</v>
      </c>
      <c r="C29" s="61" t="s">
        <v>244</v>
      </c>
      <c r="D29" s="61"/>
      <c r="E29" s="61"/>
      <c r="F29" s="21" t="s">
        <v>136</v>
      </c>
      <c r="G29" s="2" t="s">
        <v>4</v>
      </c>
      <c r="H29" s="82" t="s">
        <v>242</v>
      </c>
      <c r="I29" s="86"/>
    </row>
    <row r="30" spans="1:9" ht="84" customHeight="1" x14ac:dyDescent="0.35">
      <c r="A30" s="21" t="s">
        <v>20</v>
      </c>
      <c r="B30" s="2" t="s">
        <v>4</v>
      </c>
      <c r="C30" s="61" t="s">
        <v>245</v>
      </c>
      <c r="D30" s="61"/>
      <c r="E30" s="61"/>
      <c r="F30" s="21" t="s">
        <v>18</v>
      </c>
      <c r="G30" s="2" t="s">
        <v>4</v>
      </c>
      <c r="H30" s="61" t="s">
        <v>249</v>
      </c>
      <c r="I30" s="61"/>
    </row>
    <row r="31" spans="1:9" ht="21.75" customHeight="1" x14ac:dyDescent="0.35">
      <c r="A31" s="45" t="s">
        <v>141</v>
      </c>
      <c r="B31" s="2" t="s">
        <v>4</v>
      </c>
      <c r="C31" s="61" t="s">
        <v>142</v>
      </c>
      <c r="D31" s="61"/>
      <c r="E31" s="61"/>
      <c r="F31" s="21" t="s">
        <v>143</v>
      </c>
      <c r="G31" s="2" t="s">
        <v>4</v>
      </c>
      <c r="H31" s="82" t="s">
        <v>142</v>
      </c>
      <c r="I31" s="86"/>
    </row>
    <row r="32" spans="1:9" ht="21.75" customHeight="1" x14ac:dyDescent="0.35">
      <c r="A32" s="45" t="s">
        <v>144</v>
      </c>
      <c r="B32" s="2" t="s">
        <v>4</v>
      </c>
      <c r="C32" s="82" t="s">
        <v>142</v>
      </c>
      <c r="D32" s="83"/>
      <c r="E32" s="83"/>
      <c r="F32" s="83"/>
      <c r="G32" s="83"/>
      <c r="H32" s="83"/>
      <c r="I32" s="86"/>
    </row>
    <row r="33" spans="1:10" ht="20.5" x14ac:dyDescent="0.35">
      <c r="A33" s="65" t="s">
        <v>40</v>
      </c>
      <c r="B33" s="66"/>
      <c r="C33" s="66"/>
      <c r="D33" s="66"/>
      <c r="E33" s="66"/>
      <c r="F33" s="66"/>
      <c r="G33" s="66"/>
      <c r="H33" s="66"/>
      <c r="I33" s="108"/>
    </row>
    <row r="34" spans="1:10" ht="41" x14ac:dyDescent="0.35">
      <c r="A34" s="93" t="s">
        <v>21</v>
      </c>
      <c r="B34" s="94"/>
      <c r="C34" s="95"/>
      <c r="D34" s="2" t="s">
        <v>4</v>
      </c>
      <c r="E34" s="22" t="s">
        <v>115</v>
      </c>
      <c r="F34" s="21" t="s">
        <v>22</v>
      </c>
      <c r="G34" s="7" t="s">
        <v>4</v>
      </c>
      <c r="H34" s="82" t="s">
        <v>116</v>
      </c>
      <c r="I34" s="86"/>
    </row>
    <row r="35" spans="1:10" ht="41" x14ac:dyDescent="0.35">
      <c r="A35" s="93" t="s">
        <v>25</v>
      </c>
      <c r="B35" s="94"/>
      <c r="C35" s="95"/>
      <c r="D35" s="2" t="s">
        <v>4</v>
      </c>
      <c r="E35" s="22" t="s">
        <v>116</v>
      </c>
      <c r="F35" s="8" t="s">
        <v>35</v>
      </c>
      <c r="G35" s="2" t="s">
        <v>4</v>
      </c>
      <c r="H35" s="82" t="s">
        <v>116</v>
      </c>
      <c r="I35" s="86"/>
    </row>
    <row r="36" spans="1:10" ht="41" x14ac:dyDescent="0.35">
      <c r="A36" s="93" t="s">
        <v>34</v>
      </c>
      <c r="B36" s="94"/>
      <c r="C36" s="95"/>
      <c r="D36" s="2" t="s">
        <v>4</v>
      </c>
      <c r="E36" s="5" t="s">
        <v>117</v>
      </c>
      <c r="F36" s="21" t="s">
        <v>24</v>
      </c>
      <c r="G36" s="23" t="s">
        <v>4</v>
      </c>
      <c r="H36" s="82" t="s">
        <v>118</v>
      </c>
      <c r="I36" s="86"/>
    </row>
    <row r="37" spans="1:10" ht="20.5" x14ac:dyDescent="0.35">
      <c r="A37" s="87" t="s">
        <v>0</v>
      </c>
      <c r="B37" s="88"/>
      <c r="C37" s="88"/>
      <c r="D37" s="88"/>
      <c r="E37" s="88"/>
      <c r="F37" s="88"/>
      <c r="G37" s="88"/>
      <c r="H37" s="88"/>
      <c r="I37" s="89"/>
    </row>
    <row r="38" spans="1:10" ht="20.5" x14ac:dyDescent="0.35">
      <c r="A38" s="132" t="s">
        <v>0</v>
      </c>
      <c r="B38" s="134"/>
      <c r="C38" s="133"/>
      <c r="D38" s="2" t="s">
        <v>4</v>
      </c>
      <c r="E38" s="9" t="s">
        <v>1</v>
      </c>
      <c r="F38" s="9" t="s">
        <v>6</v>
      </c>
      <c r="G38" s="132" t="s">
        <v>2</v>
      </c>
      <c r="H38" s="133"/>
      <c r="I38" s="9" t="s">
        <v>3</v>
      </c>
    </row>
    <row r="39" spans="1:10" ht="48" customHeight="1" x14ac:dyDescent="0.35">
      <c r="A39" s="93" t="s">
        <v>7</v>
      </c>
      <c r="B39" s="94"/>
      <c r="C39" s="95"/>
      <c r="D39" s="2" t="s">
        <v>4</v>
      </c>
      <c r="E39" s="49" t="s">
        <v>207</v>
      </c>
      <c r="F39" s="49" t="s">
        <v>206</v>
      </c>
      <c r="G39" s="105" t="s">
        <v>241</v>
      </c>
      <c r="H39" s="106"/>
      <c r="I39" s="49" t="s">
        <v>241</v>
      </c>
    </row>
    <row r="40" spans="1:10" ht="48" customHeight="1" x14ac:dyDescent="0.35">
      <c r="A40" s="93" t="s">
        <v>8</v>
      </c>
      <c r="B40" s="94"/>
      <c r="C40" s="95"/>
      <c r="D40" s="2" t="s">
        <v>4</v>
      </c>
      <c r="E40" s="49" t="s">
        <v>239</v>
      </c>
      <c r="F40" s="49" t="s">
        <v>240</v>
      </c>
      <c r="G40" s="105" t="s">
        <v>206</v>
      </c>
      <c r="H40" s="106"/>
      <c r="I40" s="49" t="s">
        <v>207</v>
      </c>
    </row>
    <row r="41" spans="1:10" ht="20.25" customHeight="1" x14ac:dyDescent="0.35">
      <c r="A41" s="93" t="s">
        <v>12</v>
      </c>
      <c r="B41" s="94"/>
      <c r="C41" s="95"/>
      <c r="D41" s="2" t="s">
        <v>4</v>
      </c>
      <c r="E41" s="18" t="s">
        <v>113</v>
      </c>
      <c r="F41" s="21" t="s">
        <v>13</v>
      </c>
      <c r="G41" s="2" t="s">
        <v>4</v>
      </c>
      <c r="H41" s="82" t="s">
        <v>112</v>
      </c>
      <c r="I41" s="86"/>
    </row>
    <row r="42" spans="1:10" ht="20.5" x14ac:dyDescent="0.35">
      <c r="A42" s="87" t="s">
        <v>61</v>
      </c>
      <c r="B42" s="88"/>
      <c r="C42" s="88"/>
      <c r="D42" s="88"/>
      <c r="E42" s="88"/>
      <c r="F42" s="88"/>
      <c r="G42" s="88"/>
      <c r="H42" s="88"/>
      <c r="I42" s="89"/>
    </row>
    <row r="43" spans="1:10" ht="21" customHeight="1" x14ac:dyDescent="0.35">
      <c r="A43" s="62" t="s">
        <v>62</v>
      </c>
      <c r="B43" s="62"/>
      <c r="C43" s="62" t="s">
        <v>63</v>
      </c>
      <c r="D43" s="62"/>
      <c r="E43" s="62" t="s">
        <v>180</v>
      </c>
      <c r="F43" s="62"/>
      <c r="G43" s="62"/>
      <c r="H43" s="62" t="s">
        <v>64</v>
      </c>
      <c r="I43" s="62"/>
    </row>
    <row r="44" spans="1:10" ht="20.5" x14ac:dyDescent="0.35">
      <c r="A44" s="63" t="s">
        <v>208</v>
      </c>
      <c r="B44" s="63"/>
      <c r="C44" s="64" t="s">
        <v>98</v>
      </c>
      <c r="D44" s="64"/>
      <c r="E44" s="64" t="s">
        <v>238</v>
      </c>
      <c r="F44" s="64"/>
      <c r="G44" s="64"/>
      <c r="H44" s="64" t="s">
        <v>238</v>
      </c>
      <c r="I44" s="64"/>
    </row>
    <row r="45" spans="1:10" ht="20.5" x14ac:dyDescent="0.35">
      <c r="A45" s="72" t="s">
        <v>65</v>
      </c>
      <c r="B45" s="72"/>
      <c r="C45" s="72"/>
      <c r="D45" s="72"/>
      <c r="E45" s="72"/>
      <c r="F45" s="72"/>
      <c r="G45" s="72"/>
      <c r="H45" s="72"/>
      <c r="I45" s="72"/>
    </row>
    <row r="46" spans="1:10" ht="66" customHeight="1" x14ac:dyDescent="0.35">
      <c r="A46" s="17" t="s">
        <v>66</v>
      </c>
      <c r="B46" s="17" t="s">
        <v>4</v>
      </c>
      <c r="C46" s="61" t="s">
        <v>113</v>
      </c>
      <c r="D46" s="61"/>
      <c r="E46" s="61"/>
      <c r="F46" s="17" t="s">
        <v>67</v>
      </c>
      <c r="G46" s="17" t="s">
        <v>4</v>
      </c>
      <c r="H46" s="61" t="s">
        <v>260</v>
      </c>
      <c r="I46" s="61"/>
      <c r="J46" s="52"/>
    </row>
    <row r="47" spans="1:10" ht="385.5" customHeight="1" x14ac:dyDescent="0.35">
      <c r="A47" s="17" t="s">
        <v>99</v>
      </c>
      <c r="B47" s="17" t="s">
        <v>4</v>
      </c>
      <c r="C47" s="61" t="s">
        <v>259</v>
      </c>
      <c r="D47" s="61"/>
      <c r="E47" s="61"/>
      <c r="F47" s="17" t="s">
        <v>68</v>
      </c>
      <c r="G47" s="17" t="s">
        <v>4</v>
      </c>
      <c r="H47" s="61" t="str">
        <f>H46</f>
        <v xml:space="preserve">P-6671/2021/(691/10 And Other) /F/ North/ MATUNGA/337/1/New
Date: 18/04/2023
 </v>
      </c>
      <c r="I47" s="61"/>
    </row>
    <row r="48" spans="1:10" ht="46.5" hidden="1" customHeight="1" x14ac:dyDescent="0.35">
      <c r="A48" s="17" t="s">
        <v>69</v>
      </c>
      <c r="B48" s="17" t="s">
        <v>4</v>
      </c>
      <c r="C48" s="61" t="s">
        <v>197</v>
      </c>
      <c r="D48" s="61"/>
      <c r="E48" s="61"/>
      <c r="F48" s="17" t="s">
        <v>70</v>
      </c>
      <c r="G48" s="17" t="s">
        <v>4</v>
      </c>
      <c r="H48" s="61" t="s">
        <v>197</v>
      </c>
      <c r="I48" s="61"/>
    </row>
    <row r="49" spans="1:11" ht="45" hidden="1" customHeight="1" x14ac:dyDescent="0.35">
      <c r="A49" s="17" t="s">
        <v>71</v>
      </c>
      <c r="B49" s="17" t="s">
        <v>4</v>
      </c>
      <c r="C49" s="61" t="s">
        <v>112</v>
      </c>
      <c r="D49" s="61"/>
      <c r="E49" s="61"/>
      <c r="F49" s="17" t="s">
        <v>72</v>
      </c>
      <c r="G49" s="17" t="s">
        <v>4</v>
      </c>
      <c r="H49" s="61"/>
      <c r="I49" s="61"/>
    </row>
    <row r="50" spans="1:11" ht="21" thickBot="1" x14ac:dyDescent="0.4">
      <c r="A50" s="72" t="s">
        <v>73</v>
      </c>
      <c r="B50" s="72"/>
      <c r="C50" s="72"/>
      <c r="D50" s="72"/>
      <c r="E50" s="72"/>
      <c r="F50" s="72"/>
      <c r="G50" s="72"/>
      <c r="H50" s="72"/>
      <c r="I50" s="72"/>
    </row>
    <row r="51" spans="1:11" ht="20.25" customHeight="1" x14ac:dyDescent="0.45">
      <c r="A51" s="73" t="s">
        <v>238</v>
      </c>
      <c r="B51" s="73"/>
      <c r="C51" s="73"/>
      <c r="D51" s="152" t="s">
        <v>4</v>
      </c>
      <c r="E51" s="58" t="s">
        <v>145</v>
      </c>
      <c r="F51" s="153" t="s">
        <v>131</v>
      </c>
      <c r="G51" s="153"/>
      <c r="H51" s="58" t="s">
        <v>146</v>
      </c>
      <c r="I51" s="58" t="s">
        <v>147</v>
      </c>
      <c r="J51" s="32" t="str">
        <f ca="1">(IF(F54&gt;99%,"All work completed. Please provide OC.",IF(F54&gt;89.8%,"Plinth, RCC, Brick, Plaster, Flooring, Wooden, Plumbing, Electrification, etc., work Completed. Finishing work is in process.",IF(F54&lt;94%,(IF(C54=0,"Work not yet Started.",IF(E54=25%,"Piling work in process",IF(E54=50%,"Excavation work in process",IF(E54=100%,"Excavation work Completed. ","0")))&amp;(IF(C55=0%,"",IF(C55=K56,"Footing work is process",IF(C55=K57,"Footing work Completed",IF(C55=K58,"1st Basement Completed",IF(C55=K59,"1st &amp; 2nd Basement Completed",IF(C55=K60,"1st to 3rd Basement Completed",IF(C55=K61,"1st to 4th Basement Completed",IF(C55=K62,"Plinth work is process",IF(C55=K63,"Plinth work completed","0")))))))))))&amp;(IF(C56=(F52+H52+I52),", RCC Slab",IF(C56&gt;0,", RCC upto "&amp;C56&amp;" Slab",""))&amp;(IF(C57=I52,", Brickwork",IF(C57&gt;0,", Brickwork upto "&amp;C57&amp;" Floor",""))&amp;(IF(C58=I52,", Internal Plaster",IF(C58&gt;0,", Internal Plaster upto "&amp;C58&amp;" Floor",""))&amp;(IF(C59=I52,", External Plaster",IF(C59&gt;0,", External Plaster upto "&amp;C59&amp;" Floor",""))&amp;(IF(C60=I52,", External Plumbing, Elevation and Waterproofing",IF(C60&gt;0,", External Plumbing, Elevation and Waterproofing upto "&amp;C60&amp;" Floor",""))&amp;(IF(C61=I52,", Flooring &amp; Fitting",IF(C61&gt;0,", Flooring &amp; Fitting upto "&amp;C61&amp;" Floor",""))&amp;(IF(C62=I52,", Wooden Work",IF(C62&gt;0,", Wooden Work upto "&amp;C62&amp;" Floor",""))&amp;(IF(C63=I52,", Electrical &amp; Sanitary fittings",IF(C63&gt;0,", Electrical &amp; Sanitary fittings upto "&amp;C63&amp;" Floor",""))&amp;(IF(C64&gt;0,", Finishing upto "&amp;C64&amp;" Floor","")&amp;(IF(C56&gt;0.5," Completed",""))))))))))))))))</f>
        <v>Excavation work Completed. Plinth work completed, RCC upto 10 Slab, Brickwork upto 9 Floor, Internal Plaster upto 7.2 Floor, External Plaster upto 7.2 Floor Completed</v>
      </c>
      <c r="K51" s="34"/>
    </row>
    <row r="52" spans="1:11" ht="20.5" x14ac:dyDescent="0.45">
      <c r="A52" s="73"/>
      <c r="B52" s="73"/>
      <c r="C52" s="73"/>
      <c r="D52" s="152"/>
      <c r="E52" s="58">
        <v>0</v>
      </c>
      <c r="F52" s="153">
        <v>1</v>
      </c>
      <c r="G52" s="153"/>
      <c r="H52" s="58">
        <v>0</v>
      </c>
      <c r="I52" s="58">
        <f ca="1">--TRIM(RIGHT(SUBSTITUTE(LEFT(A51,_xlfn.AGGREGATE(16,6,FIND({0,1,2,3,4,5,6,7,8,9},A51,ROW(INDIRECT("1:"&amp;LEN(A51)))),1))," ",REPT(" ",LEN(A51))),LEN(A51)))</f>
        <v>33</v>
      </c>
      <c r="J52" s="33" t="s">
        <v>151</v>
      </c>
      <c r="K52" s="34"/>
    </row>
    <row r="53" spans="1:11" ht="20.25" customHeight="1" x14ac:dyDescent="0.45">
      <c r="A53" s="154" t="s">
        <v>149</v>
      </c>
      <c r="B53" s="154"/>
      <c r="C53" s="154" t="s">
        <v>164</v>
      </c>
      <c r="D53" s="154"/>
      <c r="E53" s="57" t="s">
        <v>165</v>
      </c>
      <c r="F53" s="154" t="s">
        <v>150</v>
      </c>
      <c r="G53" s="154"/>
      <c r="H53" s="44" t="s">
        <v>148</v>
      </c>
      <c r="I53" s="44"/>
      <c r="J53" s="36" t="s">
        <v>166</v>
      </c>
      <c r="K53" s="35">
        <f ca="1">I52*25%</f>
        <v>8.25</v>
      </c>
    </row>
    <row r="54" spans="1:11" ht="20.25" customHeight="1" x14ac:dyDescent="0.45">
      <c r="A54" s="155" t="s">
        <v>167</v>
      </c>
      <c r="B54" s="155"/>
      <c r="C54" s="153">
        <f ca="1">K55</f>
        <v>33</v>
      </c>
      <c r="D54" s="153"/>
      <c r="E54" s="56">
        <f ca="1">((100/I52)*C54)/100</f>
        <v>1</v>
      </c>
      <c r="F54" s="155">
        <f ca="1">(((C54/I52*5)+(C55/I52*20)+(25/(F52+H52+I52)*C56)+(5/(I52)*C57)+(2.5/(I52)*C58)+(2.5/(I52)*C59)+(5/I52*C60)+(10/I52*C61)+(2.5/I52*C62)+(2.5/I52*C63)+(10/I52*C64)+(10/I52*C65))/100)</f>
        <v>0.34807486631016049</v>
      </c>
      <c r="G54" s="155"/>
      <c r="H54" s="155" t="str">
        <f ca="1">J51</f>
        <v>Excavation work Completed. Plinth work completed, RCC upto 10 Slab, Brickwork upto 9 Floor, Internal Plaster upto 7.2 Floor, External Plaster upto 7.2 Floor Completed</v>
      </c>
      <c r="I54" s="155"/>
      <c r="J54" s="36" t="s">
        <v>152</v>
      </c>
      <c r="K54" s="40">
        <f ca="1">I52*50%</f>
        <v>16.5</v>
      </c>
    </row>
    <row r="55" spans="1:11" ht="20.5" x14ac:dyDescent="0.45">
      <c r="A55" s="155" t="s">
        <v>132</v>
      </c>
      <c r="B55" s="155"/>
      <c r="C55" s="156">
        <f ca="1">K63</f>
        <v>33</v>
      </c>
      <c r="D55" s="153"/>
      <c r="E55" s="56">
        <f ca="1">((100/I52)*C55)/100</f>
        <v>1</v>
      </c>
      <c r="F55" s="155"/>
      <c r="G55" s="155"/>
      <c r="H55" s="155"/>
      <c r="I55" s="155"/>
      <c r="J55" s="36" t="s">
        <v>153</v>
      </c>
      <c r="K55" s="40">
        <f ca="1">I52</f>
        <v>33</v>
      </c>
    </row>
    <row r="56" spans="1:11" ht="21" customHeight="1" x14ac:dyDescent="0.5">
      <c r="A56" s="155" t="s">
        <v>168</v>
      </c>
      <c r="B56" s="155"/>
      <c r="C56" s="153">
        <v>10</v>
      </c>
      <c r="D56" s="153"/>
      <c r="E56" s="56">
        <f ca="1">((100/(F52+H52+I52))*C56)/100</f>
        <v>0.29411764705882354</v>
      </c>
      <c r="F56" s="155"/>
      <c r="G56" s="155"/>
      <c r="H56" s="155"/>
      <c r="I56" s="155"/>
      <c r="J56" s="36" t="s">
        <v>154</v>
      </c>
      <c r="K56" s="41">
        <f ca="1">(IF(E52&gt;1,(I52/(E52+2)),I52*0.2))</f>
        <v>6.6000000000000005</v>
      </c>
    </row>
    <row r="57" spans="1:11" ht="21" customHeight="1" x14ac:dyDescent="0.5">
      <c r="A57" s="155" t="s">
        <v>169</v>
      </c>
      <c r="B57" s="155"/>
      <c r="C57" s="153">
        <f>C56-F52</f>
        <v>9</v>
      </c>
      <c r="D57" s="153"/>
      <c r="E57" s="56">
        <f ca="1">((100/I52)*C57)/100</f>
        <v>0.27272727272727271</v>
      </c>
      <c r="F57" s="155"/>
      <c r="G57" s="155"/>
      <c r="H57" s="155"/>
      <c r="I57" s="155"/>
      <c r="J57" s="36" t="s">
        <v>155</v>
      </c>
      <c r="K57" s="41">
        <f ca="1">(IF(E52&gt;1,(I52/(E52+2)+K56),I52*0.2+K56))</f>
        <v>13.200000000000001</v>
      </c>
    </row>
    <row r="58" spans="1:11" ht="21" customHeight="1" x14ac:dyDescent="0.5">
      <c r="A58" s="157" t="s">
        <v>170</v>
      </c>
      <c r="B58" s="158"/>
      <c r="C58" s="156">
        <f>C57*0.8</f>
        <v>7.2</v>
      </c>
      <c r="D58" s="156"/>
      <c r="E58" s="56">
        <f ca="1">((100/I52)*C58)/100</f>
        <v>0.2181818181818182</v>
      </c>
      <c r="F58" s="155"/>
      <c r="G58" s="155"/>
      <c r="H58" s="155"/>
      <c r="I58" s="155"/>
      <c r="J58" s="36" t="s">
        <v>171</v>
      </c>
      <c r="K58" s="41">
        <f>(IF(E52&gt;1,(I52/(E52+2)+K57),0))</f>
        <v>0</v>
      </c>
    </row>
    <row r="59" spans="1:11" ht="21" customHeight="1" x14ac:dyDescent="0.5">
      <c r="A59" s="157" t="s">
        <v>253</v>
      </c>
      <c r="B59" s="158"/>
      <c r="C59" s="156">
        <f>C58</f>
        <v>7.2</v>
      </c>
      <c r="D59" s="156"/>
      <c r="E59" s="56">
        <f ca="1">((100/I52)*C59)/100</f>
        <v>0.2181818181818182</v>
      </c>
      <c r="F59" s="155"/>
      <c r="G59" s="155"/>
      <c r="H59" s="155"/>
      <c r="I59" s="155"/>
      <c r="J59" s="36" t="s">
        <v>172</v>
      </c>
      <c r="K59" s="41">
        <f>(IF(E52&gt;2,(I52/(E52+2)+K58),0))</f>
        <v>0</v>
      </c>
    </row>
    <row r="60" spans="1:11" ht="57.75" customHeight="1" x14ac:dyDescent="0.5">
      <c r="A60" s="157" t="s">
        <v>254</v>
      </c>
      <c r="B60" s="158"/>
      <c r="C60" s="153">
        <v>0</v>
      </c>
      <c r="D60" s="153"/>
      <c r="E60" s="56">
        <f ca="1">((100/(I52))*C60)/100</f>
        <v>0</v>
      </c>
      <c r="F60" s="155"/>
      <c r="G60" s="155"/>
      <c r="H60" s="155"/>
      <c r="I60" s="155"/>
      <c r="J60" s="36" t="s">
        <v>174</v>
      </c>
      <c r="K60" s="42">
        <f>(IF(E52&gt;3,(I52/(E52+2)+K59),0))</f>
        <v>0</v>
      </c>
    </row>
    <row r="61" spans="1:11" ht="21" x14ac:dyDescent="0.5">
      <c r="A61" s="155" t="s">
        <v>173</v>
      </c>
      <c r="B61" s="155"/>
      <c r="C61" s="153">
        <v>0</v>
      </c>
      <c r="D61" s="153"/>
      <c r="E61" s="56">
        <f ca="1">((100/(I52))*C61)/100</f>
        <v>0</v>
      </c>
      <c r="F61" s="155"/>
      <c r="G61" s="155"/>
      <c r="H61" s="155"/>
      <c r="I61" s="155"/>
      <c r="J61" s="36" t="s">
        <v>175</v>
      </c>
      <c r="K61" s="41">
        <f>(IF(E52&gt;4,(I52/(E52+2)+K60),0))</f>
        <v>0</v>
      </c>
    </row>
    <row r="62" spans="1:11" ht="21" customHeight="1" x14ac:dyDescent="0.5">
      <c r="A62" s="155" t="s">
        <v>255</v>
      </c>
      <c r="B62" s="155"/>
      <c r="C62" s="153">
        <v>0</v>
      </c>
      <c r="D62" s="153"/>
      <c r="E62" s="56">
        <f ca="1">((100/I52)*C62)/100</f>
        <v>0</v>
      </c>
      <c r="F62" s="155"/>
      <c r="G62" s="155"/>
      <c r="H62" s="155"/>
      <c r="I62" s="155"/>
      <c r="J62" s="36" t="s">
        <v>156</v>
      </c>
      <c r="K62" s="41">
        <f ca="1">(IF(E52=1,(I52/(E52+3)+K57),IF(E52=0,(I52*0.3+K57),IF(E52&gt;1,0))))</f>
        <v>23.1</v>
      </c>
    </row>
    <row r="63" spans="1:11" ht="42.75" customHeight="1" thickBot="1" x14ac:dyDescent="0.55000000000000004">
      <c r="A63" s="155" t="s">
        <v>256</v>
      </c>
      <c r="B63" s="155"/>
      <c r="C63" s="153">
        <v>0</v>
      </c>
      <c r="D63" s="153"/>
      <c r="E63" s="56">
        <f ca="1">((100/I52)*C63)/100</f>
        <v>0</v>
      </c>
      <c r="F63" s="155"/>
      <c r="G63" s="155"/>
      <c r="H63" s="155"/>
      <c r="I63" s="155"/>
      <c r="J63" s="38" t="s">
        <v>157</v>
      </c>
      <c r="K63" s="43">
        <f ca="1">(IF(E52&gt;1.5,(I52/(E52+2)+K57+MAX(0,K58-K57)+MAX(0,K59-K58)+MAX(0,K60-K59)+MAX(0,K61-K60)+MAX(0,K62-K61)),IF(E52=1,(I52/(E52+3)+K62),IF(E52=0,I52*0.3+K62))))</f>
        <v>33</v>
      </c>
    </row>
    <row r="64" spans="1:11" ht="20.5" x14ac:dyDescent="0.35">
      <c r="A64" s="155" t="s">
        <v>176</v>
      </c>
      <c r="B64" s="155"/>
      <c r="C64" s="153">
        <v>0</v>
      </c>
      <c r="D64" s="153"/>
      <c r="E64" s="56">
        <f ca="1">((100/(I52))*C64)/100</f>
        <v>0</v>
      </c>
      <c r="F64" s="155"/>
      <c r="G64" s="155"/>
      <c r="H64" s="155"/>
      <c r="I64" s="155"/>
    </row>
    <row r="65" spans="1:12" ht="20.5" x14ac:dyDescent="0.35">
      <c r="A65" s="155" t="s">
        <v>177</v>
      </c>
      <c r="B65" s="155"/>
      <c r="C65" s="153">
        <v>0</v>
      </c>
      <c r="D65" s="153"/>
      <c r="E65" s="56">
        <f ca="1">((100/(I52))*C65)/100</f>
        <v>0</v>
      </c>
      <c r="F65" s="155"/>
      <c r="G65" s="155"/>
      <c r="H65" s="155"/>
      <c r="I65" s="155"/>
    </row>
    <row r="66" spans="1:12" ht="36.75" customHeight="1" x14ac:dyDescent="0.45">
      <c r="A66" s="74" t="s">
        <v>158</v>
      </c>
      <c r="B66" s="75"/>
      <c r="C66" s="75"/>
      <c r="D66" s="75"/>
      <c r="E66" s="75"/>
      <c r="F66" s="75"/>
      <c r="G66" s="75"/>
      <c r="H66" s="84">
        <f ca="1">AVERAGE(F54)</f>
        <v>0.34807486631016049</v>
      </c>
      <c r="I66" s="85"/>
      <c r="J66" s="36"/>
      <c r="K66" s="37"/>
      <c r="L66" s="37"/>
    </row>
    <row r="67" spans="1:12" ht="20.5" x14ac:dyDescent="0.35">
      <c r="A67" s="87" t="s">
        <v>77</v>
      </c>
      <c r="B67" s="88"/>
      <c r="C67" s="88"/>
      <c r="D67" s="88"/>
      <c r="E67" s="88"/>
      <c r="F67" s="88"/>
      <c r="G67" s="88"/>
      <c r="H67" s="88"/>
      <c r="I67" s="89"/>
    </row>
    <row r="68" spans="1:12" ht="41" x14ac:dyDescent="0.35">
      <c r="A68" s="90" t="s">
        <v>78</v>
      </c>
      <c r="B68" s="90"/>
      <c r="C68" s="90"/>
      <c r="D68" s="3" t="s">
        <v>4</v>
      </c>
      <c r="E68" s="15" t="s">
        <v>137</v>
      </c>
      <c r="F68" s="21" t="s">
        <v>178</v>
      </c>
      <c r="G68" s="3" t="s">
        <v>4</v>
      </c>
      <c r="H68" s="91" t="s">
        <v>196</v>
      </c>
      <c r="I68" s="91"/>
    </row>
    <row r="69" spans="1:12" ht="41" x14ac:dyDescent="0.35">
      <c r="A69" s="90" t="s">
        <v>192</v>
      </c>
      <c r="B69" s="90"/>
      <c r="C69" s="90"/>
      <c r="D69" s="2" t="s">
        <v>133</v>
      </c>
      <c r="E69" s="51" t="s">
        <v>257</v>
      </c>
      <c r="F69" s="21" t="s">
        <v>193</v>
      </c>
      <c r="G69" s="2" t="s">
        <v>4</v>
      </c>
      <c r="H69" s="61" t="s">
        <v>179</v>
      </c>
      <c r="I69" s="61"/>
    </row>
    <row r="70" spans="1:12" ht="26.25" customHeight="1" x14ac:dyDescent="0.35">
      <c r="A70" s="138" t="s">
        <v>81</v>
      </c>
      <c r="B70" s="138"/>
      <c r="C70" s="138"/>
      <c r="D70" s="3" t="s">
        <v>4</v>
      </c>
      <c r="E70" s="51">
        <v>1500000</v>
      </c>
      <c r="F70" s="3" t="s">
        <v>130</v>
      </c>
      <c r="G70" s="3" t="s">
        <v>4</v>
      </c>
      <c r="H70" s="126" t="s">
        <v>138</v>
      </c>
      <c r="I70" s="128"/>
    </row>
    <row r="71" spans="1:12" ht="20.5" hidden="1" x14ac:dyDescent="0.35">
      <c r="A71" s="90" t="s">
        <v>120</v>
      </c>
      <c r="B71" s="90"/>
      <c r="C71" s="90"/>
      <c r="D71" s="2" t="s">
        <v>4</v>
      </c>
      <c r="E71" s="18" t="s">
        <v>121</v>
      </c>
      <c r="F71" s="21" t="s">
        <v>122</v>
      </c>
      <c r="G71" s="2" t="s">
        <v>4</v>
      </c>
      <c r="H71" s="61" t="s">
        <v>100</v>
      </c>
      <c r="I71" s="61"/>
    </row>
    <row r="72" spans="1:12" ht="61.5" hidden="1" x14ac:dyDescent="0.35">
      <c r="A72" s="90" t="s">
        <v>123</v>
      </c>
      <c r="B72" s="90"/>
      <c r="C72" s="90"/>
      <c r="D72" s="2" t="s">
        <v>4</v>
      </c>
      <c r="E72" s="18" t="s">
        <v>124</v>
      </c>
      <c r="F72" s="21" t="s">
        <v>125</v>
      </c>
      <c r="G72" s="2" t="s">
        <v>4</v>
      </c>
      <c r="H72" s="61" t="s">
        <v>126</v>
      </c>
      <c r="I72" s="61"/>
    </row>
    <row r="73" spans="1:12" ht="20.5" hidden="1" x14ac:dyDescent="0.35">
      <c r="A73" s="90" t="s">
        <v>80</v>
      </c>
      <c r="B73" s="90"/>
      <c r="C73" s="90"/>
      <c r="D73" s="2" t="s">
        <v>4</v>
      </c>
      <c r="E73" s="18" t="s">
        <v>102</v>
      </c>
      <c r="F73" s="21" t="s">
        <v>79</v>
      </c>
      <c r="G73" s="2" t="s">
        <v>4</v>
      </c>
      <c r="H73" s="82" t="s">
        <v>102</v>
      </c>
      <c r="I73" s="86"/>
    </row>
    <row r="74" spans="1:12" ht="20.5" hidden="1" x14ac:dyDescent="0.35">
      <c r="A74" s="90" t="s">
        <v>127</v>
      </c>
      <c r="B74" s="90"/>
      <c r="C74" s="90"/>
      <c r="D74" s="2" t="s">
        <v>4</v>
      </c>
      <c r="E74" s="18" t="s">
        <v>101</v>
      </c>
      <c r="F74" s="21" t="s">
        <v>81</v>
      </c>
      <c r="G74" s="2" t="s">
        <v>4</v>
      </c>
      <c r="H74" s="61" t="s">
        <v>119</v>
      </c>
      <c r="I74" s="61"/>
    </row>
    <row r="75" spans="1:12" ht="20.5" hidden="1" x14ac:dyDescent="0.35">
      <c r="A75" s="90" t="s">
        <v>128</v>
      </c>
      <c r="B75" s="90"/>
      <c r="C75" s="90"/>
      <c r="D75" s="2" t="s">
        <v>4</v>
      </c>
      <c r="E75" s="19" t="s">
        <v>112</v>
      </c>
      <c r="F75" s="21" t="s">
        <v>129</v>
      </c>
      <c r="G75" s="2" t="s">
        <v>4</v>
      </c>
      <c r="H75" s="137" t="s">
        <v>112</v>
      </c>
      <c r="I75" s="137"/>
    </row>
    <row r="76" spans="1:12" ht="18" hidden="1" customHeight="1" x14ac:dyDescent="0.35">
      <c r="A76" s="138" t="s">
        <v>130</v>
      </c>
      <c r="B76" s="138"/>
      <c r="C76" s="138"/>
      <c r="D76" s="3" t="s">
        <v>4</v>
      </c>
      <c r="E76" s="10"/>
      <c r="F76" s="3" t="s">
        <v>130</v>
      </c>
      <c r="G76" s="3" t="s">
        <v>4</v>
      </c>
      <c r="H76" s="139" t="s">
        <v>112</v>
      </c>
      <c r="I76" s="140"/>
    </row>
    <row r="77" spans="1:12" ht="20.5" x14ac:dyDescent="0.35">
      <c r="A77" s="87" t="s">
        <v>76</v>
      </c>
      <c r="B77" s="88"/>
      <c r="C77" s="88"/>
      <c r="D77" s="88"/>
      <c r="E77" s="88"/>
      <c r="F77" s="88"/>
      <c r="G77" s="88"/>
      <c r="H77" s="88"/>
      <c r="I77" s="89"/>
    </row>
    <row r="78" spans="1:12" ht="20.5" x14ac:dyDescent="0.35">
      <c r="A78" s="93" t="s">
        <v>9</v>
      </c>
      <c r="B78" s="94"/>
      <c r="C78" s="94"/>
      <c r="D78" s="94"/>
      <c r="E78" s="94"/>
      <c r="F78" s="95"/>
      <c r="G78" s="2" t="s">
        <v>4</v>
      </c>
      <c r="H78" s="130">
        <f>119690/10.764</f>
        <v>11119.472315124489</v>
      </c>
      <c r="I78" s="131"/>
    </row>
    <row r="79" spans="1:12" ht="20.5" x14ac:dyDescent="0.35">
      <c r="A79" s="93" t="s">
        <v>31</v>
      </c>
      <c r="B79" s="94"/>
      <c r="C79" s="94"/>
      <c r="D79" s="94"/>
      <c r="E79" s="94"/>
      <c r="F79" s="95"/>
      <c r="G79" s="2" t="s">
        <v>4</v>
      </c>
      <c r="H79" s="96">
        <f>279370/10.764</f>
        <v>25954.106280193238</v>
      </c>
      <c r="I79" s="96"/>
    </row>
    <row r="80" spans="1:12" ht="20.5" x14ac:dyDescent="0.35">
      <c r="A80" s="93" t="s">
        <v>139</v>
      </c>
      <c r="B80" s="94"/>
      <c r="C80" s="94"/>
      <c r="D80" s="94"/>
      <c r="E80" s="94"/>
      <c r="F80" s="95"/>
      <c r="G80" s="2" t="s">
        <v>4</v>
      </c>
      <c r="H80" s="96">
        <f>H78*0.8</f>
        <v>8895.5778520995918</v>
      </c>
      <c r="I80" s="96"/>
    </row>
    <row r="81" spans="1:151 16227:16384" ht="20.5" x14ac:dyDescent="0.35">
      <c r="A81" s="109" t="s">
        <v>85</v>
      </c>
      <c r="B81" s="110"/>
      <c r="C81" s="110"/>
      <c r="D81" s="110"/>
      <c r="E81" s="110"/>
      <c r="F81" s="110"/>
      <c r="G81" s="110"/>
      <c r="H81" s="110"/>
      <c r="I81" s="67"/>
    </row>
    <row r="82" spans="1:151 16227:16384" s="11" customFormat="1" ht="40" x14ac:dyDescent="0.35">
      <c r="A82" s="68" t="s">
        <v>188</v>
      </c>
      <c r="B82" s="69"/>
      <c r="C82" s="68" t="s">
        <v>189</v>
      </c>
      <c r="D82" s="69"/>
      <c r="E82" s="46" t="s">
        <v>190</v>
      </c>
      <c r="F82" s="68" t="s">
        <v>187</v>
      </c>
      <c r="G82" s="69"/>
      <c r="H82" s="46" t="s">
        <v>186</v>
      </c>
      <c r="I82" s="46" t="s">
        <v>185</v>
      </c>
      <c r="J82" s="1"/>
      <c r="K82" s="1"/>
      <c r="L82" s="1"/>
      <c r="M82" s="1"/>
      <c r="N82" s="1"/>
      <c r="O82" s="1"/>
      <c r="P82" s="1"/>
      <c r="Q82" s="1"/>
      <c r="R82" s="1"/>
      <c r="S82" s="1"/>
      <c r="T82" s="1"/>
      <c r="U82" s="1"/>
      <c r="V82" s="1"/>
      <c r="W82" s="1"/>
      <c r="X82" s="1"/>
      <c r="Y82" s="1"/>
      <c r="Z82" s="1"/>
      <c r="AA82" s="1"/>
      <c r="AB82" s="1"/>
      <c r="AC82" s="1"/>
      <c r="AD82" s="1"/>
      <c r="AE82" s="1"/>
      <c r="AF82" s="1"/>
      <c r="AG82" s="1"/>
      <c r="AH82" s="1"/>
      <c r="AI82" s="1"/>
      <c r="AJ82" s="1"/>
      <c r="AK82" s="1"/>
      <c r="AL82" s="1"/>
      <c r="AM82" s="1"/>
      <c r="AN82" s="1"/>
      <c r="AO82" s="1"/>
      <c r="AP82" s="1"/>
      <c r="AQ82" s="1"/>
      <c r="AR82" s="1"/>
      <c r="AS82" s="1"/>
      <c r="AT82" s="1"/>
      <c r="AU82" s="1"/>
      <c r="AV82" s="1"/>
      <c r="AW82" s="1"/>
      <c r="AX82" s="1"/>
      <c r="AY82" s="1"/>
      <c r="AZ82" s="1"/>
      <c r="BA82" s="1"/>
      <c r="BB82" s="1"/>
      <c r="BC82" s="1"/>
      <c r="BD82" s="1"/>
      <c r="BE82" s="1"/>
      <c r="BF82" s="1"/>
      <c r="BG82" s="1"/>
      <c r="BH82" s="1"/>
      <c r="BI82" s="1"/>
      <c r="BJ82" s="1"/>
      <c r="BK82" s="1"/>
      <c r="BL82" s="1"/>
      <c r="BM82" s="1"/>
      <c r="BN82" s="1"/>
      <c r="BO82" s="1"/>
      <c r="BP82" s="1"/>
      <c r="BQ82" s="1"/>
      <c r="BR82" s="1"/>
      <c r="BS82" s="1"/>
      <c r="BT82" s="1"/>
      <c r="BU82" s="1"/>
      <c r="BV82" s="1"/>
      <c r="BW82" s="1"/>
      <c r="BX82" s="1"/>
      <c r="BY82" s="1"/>
      <c r="BZ82" s="1"/>
      <c r="CA82" s="1"/>
      <c r="CB82" s="1"/>
      <c r="CC82" s="1"/>
      <c r="CD82" s="1"/>
      <c r="CE82" s="1"/>
      <c r="CF82" s="1"/>
      <c r="CG82" s="1"/>
      <c r="CH82" s="1"/>
      <c r="CI82" s="1"/>
      <c r="CJ82" s="1"/>
      <c r="CK82" s="1"/>
      <c r="CL82" s="1"/>
      <c r="CM82" s="1"/>
      <c r="CN82" s="1"/>
      <c r="CO82" s="1"/>
      <c r="CP82" s="1"/>
      <c r="CQ82" s="1"/>
      <c r="CR82" s="1"/>
      <c r="CS82" s="1"/>
      <c r="CT82" s="1"/>
      <c r="CU82" s="1"/>
      <c r="CV82" s="1"/>
      <c r="CW82" s="1"/>
      <c r="CX82" s="1"/>
      <c r="CY82" s="1"/>
      <c r="CZ82" s="1"/>
      <c r="DA82" s="1"/>
      <c r="DB82" s="1"/>
      <c r="DC82" s="1"/>
      <c r="DD82" s="1"/>
      <c r="DE82" s="1"/>
      <c r="DF82" s="1"/>
      <c r="DG82" s="1"/>
      <c r="DH82" s="1"/>
      <c r="DI82" s="1"/>
      <c r="DJ82" s="1"/>
      <c r="DK82" s="1"/>
      <c r="DL82" s="1"/>
      <c r="DM82" s="1"/>
      <c r="DN82" s="1"/>
      <c r="DO82" s="1"/>
      <c r="DP82" s="1"/>
      <c r="DQ82" s="1"/>
      <c r="DR82" s="1"/>
      <c r="DS82" s="1"/>
      <c r="DT82" s="1"/>
      <c r="DU82" s="1"/>
      <c r="DV82" s="1"/>
      <c r="DW82" s="1"/>
      <c r="DX82" s="1"/>
      <c r="DY82" s="1"/>
      <c r="DZ82" s="1"/>
      <c r="EA82" s="1"/>
      <c r="EB82" s="1"/>
      <c r="EC82" s="1"/>
      <c r="ED82" s="1"/>
      <c r="EE82" s="1"/>
      <c r="EF82" s="1"/>
      <c r="EG82" s="1"/>
      <c r="EH82" s="1"/>
      <c r="EI82" s="1"/>
      <c r="EJ82" s="1"/>
      <c r="EK82" s="1"/>
      <c r="EL82" s="1"/>
      <c r="EM82" s="1"/>
      <c r="EN82" s="1"/>
      <c r="EO82" s="1"/>
      <c r="EP82" s="1"/>
      <c r="EQ82" s="1"/>
      <c r="ER82" s="1"/>
      <c r="ES82" s="1"/>
      <c r="ET82" s="1"/>
      <c r="EU82" s="1"/>
      <c r="WZC82" s="1"/>
      <c r="WZD82" s="1"/>
      <c r="WZE82" s="1"/>
      <c r="WZF82" s="1"/>
      <c r="WZG82" s="1"/>
      <c r="WZH82" s="1"/>
      <c r="WZI82" s="1"/>
      <c r="WZJ82" s="1"/>
      <c r="WZK82" s="1"/>
      <c r="WZL82" s="1"/>
      <c r="WZM82" s="1"/>
      <c r="WZN82" s="1"/>
      <c r="WZO82" s="1"/>
      <c r="WZP82" s="1"/>
      <c r="WZQ82" s="1"/>
      <c r="WZR82" s="1"/>
      <c r="WZS82" s="1"/>
      <c r="WZT82" s="1"/>
      <c r="WZU82" s="1"/>
      <c r="WZV82" s="1"/>
      <c r="WZW82" s="1"/>
      <c r="WZX82" s="1"/>
      <c r="WZY82" s="1"/>
      <c r="WZZ82" s="1"/>
      <c r="XAA82" s="1"/>
      <c r="XAB82" s="1"/>
      <c r="XAC82" s="1"/>
      <c r="XAD82" s="1"/>
      <c r="XAE82" s="1"/>
      <c r="XAF82" s="1"/>
      <c r="XAG82" s="1"/>
      <c r="XAH82" s="1"/>
      <c r="XAI82" s="1"/>
      <c r="XAJ82" s="1"/>
      <c r="XAK82" s="1"/>
      <c r="XAL82" s="1"/>
      <c r="XAM82" s="1"/>
      <c r="XAN82" s="1"/>
      <c r="XAO82" s="1"/>
      <c r="XAP82" s="1"/>
      <c r="XAQ82" s="1"/>
      <c r="XAR82" s="1"/>
      <c r="XAS82" s="1"/>
      <c r="XAT82" s="1"/>
      <c r="XAU82" s="1"/>
      <c r="XAV82" s="1"/>
      <c r="XAW82" s="1"/>
      <c r="XAX82" s="1"/>
      <c r="XAY82" s="1"/>
      <c r="XAZ82" s="1"/>
      <c r="XBA82" s="1"/>
      <c r="XBB82" s="1"/>
      <c r="XBC82" s="1"/>
      <c r="XBD82" s="1"/>
      <c r="XBE82" s="1"/>
      <c r="XBF82" s="1"/>
      <c r="XBG82" s="1"/>
      <c r="XBH82" s="1"/>
      <c r="XBI82" s="1"/>
      <c r="XBJ82" s="1"/>
      <c r="XBK82" s="1"/>
      <c r="XBL82" s="1"/>
      <c r="XBM82" s="1"/>
      <c r="XBN82" s="1"/>
      <c r="XBO82" s="1"/>
      <c r="XBP82" s="1"/>
      <c r="XBQ82" s="1"/>
      <c r="XBR82" s="1"/>
      <c r="XBS82" s="1"/>
      <c r="XBT82" s="1"/>
      <c r="XBU82" s="1"/>
      <c r="XBV82" s="1"/>
      <c r="XBW82" s="1"/>
      <c r="XBX82" s="1"/>
      <c r="XBY82" s="1"/>
      <c r="XBZ82" s="1"/>
      <c r="XCA82" s="1"/>
      <c r="XCB82" s="1"/>
      <c r="XCC82" s="1"/>
      <c r="XCD82" s="1"/>
      <c r="XCE82" s="1"/>
      <c r="XCF82" s="1"/>
      <c r="XCG82" s="1"/>
      <c r="XCH82" s="1"/>
      <c r="XCI82" s="1"/>
      <c r="XCJ82" s="1"/>
      <c r="XCK82" s="1"/>
      <c r="XCL82" s="1"/>
      <c r="XCM82" s="1"/>
      <c r="XCN82" s="1"/>
      <c r="XCO82" s="1"/>
      <c r="XCP82" s="1"/>
      <c r="XCQ82" s="1"/>
      <c r="XCR82" s="1"/>
      <c r="XCS82" s="1"/>
      <c r="XCT82" s="1"/>
      <c r="XCU82" s="1"/>
      <c r="XCV82" s="1"/>
      <c r="XCW82" s="1"/>
      <c r="XCX82" s="1"/>
      <c r="XCY82" s="1"/>
      <c r="XCZ82" s="1"/>
      <c r="XDA82" s="1"/>
      <c r="XDB82" s="1"/>
      <c r="XDC82" s="1"/>
      <c r="XDD82" s="1"/>
      <c r="XDE82" s="1"/>
      <c r="XDF82" s="1"/>
      <c r="XDG82" s="1"/>
      <c r="XDH82" s="1"/>
      <c r="XDI82" s="1"/>
      <c r="XDJ82" s="1"/>
      <c r="XDK82" s="1"/>
      <c r="XDL82" s="1"/>
      <c r="XDM82" s="1"/>
      <c r="XDN82" s="1"/>
      <c r="XDO82" s="1"/>
      <c r="XDP82" s="1"/>
      <c r="XDQ82" s="1"/>
      <c r="XDR82" s="1"/>
      <c r="XDS82" s="1"/>
      <c r="XDT82" s="1"/>
      <c r="XDU82" s="1"/>
      <c r="XDV82" s="1"/>
      <c r="XDW82" s="1"/>
      <c r="XDX82" s="1"/>
      <c r="XDY82" s="1"/>
      <c r="XDZ82" s="1"/>
      <c r="XEA82" s="1"/>
      <c r="XEB82" s="1"/>
      <c r="XEC82" s="1"/>
      <c r="XED82" s="1"/>
      <c r="XEE82" s="1"/>
      <c r="XEF82" s="1"/>
      <c r="XEG82" s="1"/>
      <c r="XEH82" s="1"/>
      <c r="XEI82" s="1"/>
      <c r="XEJ82" s="1"/>
      <c r="XEK82" s="1"/>
      <c r="XEL82" s="1"/>
      <c r="XEM82" s="1"/>
      <c r="XEN82" s="1"/>
      <c r="XEO82" s="1"/>
      <c r="XEP82" s="1"/>
      <c r="XEQ82" s="1"/>
      <c r="XER82" s="1"/>
      <c r="XES82" s="1"/>
      <c r="XET82" s="1"/>
      <c r="XEU82" s="1"/>
      <c r="XEV82" s="1"/>
      <c r="XEW82" s="1"/>
      <c r="XEX82" s="1"/>
      <c r="XEY82" s="1"/>
      <c r="XEZ82" s="1"/>
      <c r="XFA82" s="1"/>
      <c r="XFB82" s="1"/>
      <c r="XFC82" s="1"/>
      <c r="XFD82" s="1"/>
    </row>
    <row r="83" spans="1:151 16227:16384" s="11" customFormat="1" ht="20.5" x14ac:dyDescent="0.35">
      <c r="A83" s="70" t="s">
        <v>208</v>
      </c>
      <c r="B83" s="71"/>
      <c r="C83" s="70" t="s">
        <v>98</v>
      </c>
      <c r="D83" s="71"/>
      <c r="E83" s="47" t="s">
        <v>233</v>
      </c>
      <c r="F83" s="70">
        <f>COUNT(F93:G94)+COUNT(F96:G97)+COUNT(F99:G100)+COUNT(F102:G103)+COUNT(F106)+COUNT(F108:G109)+COUNT(F111:G112)+COUNT(F114:G115)*2+COUNT(F117:G119)*17+COUNT(F122:G123)*2+COUNT(F125:G127)+COUNT(F130:G131)</f>
        <v>77</v>
      </c>
      <c r="G83" s="71"/>
      <c r="H83" s="47">
        <f>SUM(F93:G94)+SUM(F96:G97)+SUM(F99:G100)+SUM(F102:G103)+SUM(F106)+SUM(F108:G109)+SUM(F111:G112)+SUM(F114:G115)*2+SUM(F117:G119)*17+SUM(F122:G123)*2+SUM(F125:G127)+SUM(F130:G131)</f>
        <v>104405.41799999998</v>
      </c>
      <c r="I83" s="47">
        <f>SUM(I93:I94)+SUM(I96:I97)+SUM(I99:I100)+SUM(I102:I103)+SUM(I106)+SUM(I108:I109)+SUM(I111:I112)+SUM(I114:I115)*2+SUM(I117:I119)*17+SUM(I122:I123)*2+SUM(I125:I127)+SUM(I130:I131)</f>
        <v>161828.39789999998</v>
      </c>
      <c r="J83" s="1"/>
      <c r="K83" s="1"/>
      <c r="L83" s="1"/>
      <c r="M83" s="1"/>
      <c r="N83" s="1"/>
      <c r="O83" s="1"/>
      <c r="P83" s="1"/>
      <c r="Q83" s="1"/>
      <c r="R83" s="1"/>
      <c r="S83" s="1"/>
      <c r="T83" s="1"/>
      <c r="U83" s="1"/>
      <c r="V83" s="1"/>
      <c r="W83" s="1"/>
      <c r="X83" s="1"/>
      <c r="Y83" s="1"/>
      <c r="Z83" s="1"/>
      <c r="AA83" s="1"/>
      <c r="AB83" s="1"/>
      <c r="AC83" s="1"/>
      <c r="AD83" s="1"/>
      <c r="AE83" s="1"/>
      <c r="AF83" s="1"/>
      <c r="AG83" s="1"/>
      <c r="AH83" s="1"/>
      <c r="AI83" s="1"/>
      <c r="AJ83" s="1"/>
      <c r="AK83" s="1"/>
      <c r="AL83" s="1"/>
      <c r="AM83" s="1"/>
      <c r="AN83" s="1"/>
      <c r="AO83" s="1"/>
      <c r="AP83" s="1"/>
      <c r="AQ83" s="1"/>
      <c r="AR83" s="1"/>
      <c r="AS83" s="1"/>
      <c r="AT83" s="1"/>
      <c r="AU83" s="1"/>
      <c r="AV83" s="1"/>
      <c r="AW83" s="1"/>
      <c r="AX83" s="1"/>
      <c r="AY83" s="1"/>
      <c r="AZ83" s="1"/>
      <c r="BA83" s="1"/>
      <c r="BB83" s="1"/>
      <c r="BC83" s="1"/>
      <c r="BD83" s="1"/>
      <c r="BE83" s="1"/>
      <c r="BF83" s="1"/>
      <c r="BG83" s="1"/>
      <c r="BH83" s="1"/>
      <c r="BI83" s="1"/>
      <c r="BJ83" s="1"/>
      <c r="BK83" s="1"/>
      <c r="BL83" s="1"/>
      <c r="BM83" s="1"/>
      <c r="BN83" s="1"/>
      <c r="BO83" s="1"/>
      <c r="BP83" s="1"/>
      <c r="BQ83" s="1"/>
      <c r="BR83" s="1"/>
      <c r="BS83" s="1"/>
      <c r="BT83" s="1"/>
      <c r="BU83" s="1"/>
      <c r="BV83" s="1"/>
      <c r="BW83" s="1"/>
      <c r="BX83" s="1"/>
      <c r="BY83" s="1"/>
      <c r="BZ83" s="1"/>
      <c r="CA83" s="1"/>
      <c r="CB83" s="1"/>
      <c r="CC83" s="1"/>
      <c r="CD83" s="1"/>
      <c r="CE83" s="1"/>
      <c r="CF83" s="1"/>
      <c r="CG83" s="1"/>
      <c r="CH83" s="1"/>
      <c r="CI83" s="1"/>
      <c r="CJ83" s="1"/>
      <c r="CK83" s="1"/>
      <c r="CL83" s="1"/>
      <c r="CM83" s="1"/>
      <c r="CN83" s="1"/>
      <c r="CO83" s="1"/>
      <c r="CP83" s="1"/>
      <c r="CQ83" s="1"/>
      <c r="CR83" s="1"/>
      <c r="CS83" s="1"/>
      <c r="CT83" s="1"/>
      <c r="CU83" s="1"/>
      <c r="CV83" s="1"/>
      <c r="CW83" s="1"/>
      <c r="CX83" s="1"/>
      <c r="CY83" s="1"/>
      <c r="CZ83" s="1"/>
      <c r="DA83" s="1"/>
      <c r="DB83" s="1"/>
      <c r="DC83" s="1"/>
      <c r="DD83" s="1"/>
      <c r="DE83" s="1"/>
      <c r="DF83" s="1"/>
      <c r="DG83" s="1"/>
      <c r="DH83" s="1"/>
      <c r="DI83" s="1"/>
      <c r="DJ83" s="1"/>
      <c r="DK83" s="1"/>
      <c r="DL83" s="1"/>
      <c r="DM83" s="1"/>
      <c r="DN83" s="1"/>
      <c r="DO83" s="1"/>
      <c r="DP83" s="1"/>
      <c r="DQ83" s="1"/>
      <c r="DR83" s="1"/>
      <c r="DS83" s="1"/>
      <c r="DT83" s="1"/>
      <c r="DU83" s="1"/>
      <c r="DV83" s="1"/>
      <c r="DW83" s="1"/>
      <c r="DX83" s="1"/>
      <c r="DY83" s="1"/>
      <c r="DZ83" s="1"/>
      <c r="EA83" s="1"/>
      <c r="EB83" s="1"/>
      <c r="EC83" s="1"/>
      <c r="ED83" s="1"/>
      <c r="EE83" s="1"/>
      <c r="EF83" s="1"/>
      <c r="EG83" s="1"/>
      <c r="EH83" s="1"/>
      <c r="EI83" s="1"/>
      <c r="EJ83" s="1"/>
      <c r="EK83" s="1"/>
      <c r="EL83" s="1"/>
      <c r="EM83" s="1"/>
      <c r="EN83" s="1"/>
      <c r="EO83" s="1"/>
      <c r="EP83" s="1"/>
      <c r="EQ83" s="1"/>
      <c r="ER83" s="1"/>
      <c r="ES83" s="1"/>
      <c r="ET83" s="1"/>
      <c r="EU83" s="1"/>
      <c r="WZC83" s="1"/>
      <c r="WZD83" s="1"/>
      <c r="WZE83" s="1"/>
      <c r="WZF83" s="1"/>
      <c r="WZG83" s="1"/>
      <c r="WZH83" s="1"/>
      <c r="WZI83" s="1"/>
      <c r="WZJ83" s="1"/>
      <c r="WZK83" s="1"/>
      <c r="WZL83" s="1"/>
      <c r="WZM83" s="1"/>
      <c r="WZN83" s="1"/>
      <c r="WZO83" s="1"/>
      <c r="WZP83" s="1"/>
      <c r="WZQ83" s="1"/>
      <c r="WZR83" s="1"/>
      <c r="WZS83" s="1"/>
      <c r="WZT83" s="1"/>
      <c r="WZU83" s="1"/>
      <c r="WZV83" s="1"/>
      <c r="WZW83" s="1"/>
      <c r="WZX83" s="1"/>
      <c r="WZY83" s="1"/>
      <c r="WZZ83" s="1"/>
      <c r="XAA83" s="1"/>
      <c r="XAB83" s="1"/>
      <c r="XAC83" s="1"/>
      <c r="XAD83" s="1"/>
      <c r="XAE83" s="1"/>
      <c r="XAF83" s="1"/>
      <c r="XAG83" s="1"/>
      <c r="XAH83" s="1"/>
      <c r="XAI83" s="1"/>
      <c r="XAJ83" s="1"/>
      <c r="XAK83" s="1"/>
      <c r="XAL83" s="1"/>
      <c r="XAM83" s="1"/>
      <c r="XAN83" s="1"/>
      <c r="XAO83" s="1"/>
      <c r="XAP83" s="1"/>
      <c r="XAQ83" s="1"/>
      <c r="XAR83" s="1"/>
      <c r="XAS83" s="1"/>
      <c r="XAT83" s="1"/>
      <c r="XAU83" s="1"/>
      <c r="XAV83" s="1"/>
      <c r="XAW83" s="1"/>
      <c r="XAX83" s="1"/>
      <c r="XAY83" s="1"/>
      <c r="XAZ83" s="1"/>
      <c r="XBA83" s="1"/>
      <c r="XBB83" s="1"/>
      <c r="XBC83" s="1"/>
      <c r="XBD83" s="1"/>
      <c r="XBE83" s="1"/>
      <c r="XBF83" s="1"/>
      <c r="XBG83" s="1"/>
      <c r="XBH83" s="1"/>
      <c r="XBI83" s="1"/>
      <c r="XBJ83" s="1"/>
      <c r="XBK83" s="1"/>
      <c r="XBL83" s="1"/>
      <c r="XBM83" s="1"/>
      <c r="XBN83" s="1"/>
      <c r="XBO83" s="1"/>
      <c r="XBP83" s="1"/>
      <c r="XBQ83" s="1"/>
      <c r="XBR83" s="1"/>
      <c r="XBS83" s="1"/>
      <c r="XBT83" s="1"/>
      <c r="XBU83" s="1"/>
      <c r="XBV83" s="1"/>
      <c r="XBW83" s="1"/>
      <c r="XBX83" s="1"/>
      <c r="XBY83" s="1"/>
      <c r="XBZ83" s="1"/>
      <c r="XCA83" s="1"/>
      <c r="XCB83" s="1"/>
      <c r="XCC83" s="1"/>
      <c r="XCD83" s="1"/>
      <c r="XCE83" s="1"/>
      <c r="XCF83" s="1"/>
      <c r="XCG83" s="1"/>
      <c r="XCH83" s="1"/>
      <c r="XCI83" s="1"/>
      <c r="XCJ83" s="1"/>
      <c r="XCK83" s="1"/>
      <c r="XCL83" s="1"/>
      <c r="XCM83" s="1"/>
      <c r="XCN83" s="1"/>
      <c r="XCO83" s="1"/>
      <c r="XCP83" s="1"/>
      <c r="XCQ83" s="1"/>
      <c r="XCR83" s="1"/>
      <c r="XCS83" s="1"/>
      <c r="XCT83" s="1"/>
      <c r="XCU83" s="1"/>
      <c r="XCV83" s="1"/>
      <c r="XCW83" s="1"/>
      <c r="XCX83" s="1"/>
      <c r="XCY83" s="1"/>
      <c r="XCZ83" s="1"/>
      <c r="XDA83" s="1"/>
      <c r="XDB83" s="1"/>
      <c r="XDC83" s="1"/>
      <c r="XDD83" s="1"/>
      <c r="XDE83" s="1"/>
      <c r="XDF83" s="1"/>
      <c r="XDG83" s="1"/>
      <c r="XDH83" s="1"/>
      <c r="XDI83" s="1"/>
      <c r="XDJ83" s="1"/>
      <c r="XDK83" s="1"/>
      <c r="XDL83" s="1"/>
      <c r="XDM83" s="1"/>
      <c r="XDN83" s="1"/>
      <c r="XDO83" s="1"/>
      <c r="XDP83" s="1"/>
      <c r="XDQ83" s="1"/>
      <c r="XDR83" s="1"/>
      <c r="XDS83" s="1"/>
      <c r="XDT83" s="1"/>
      <c r="XDU83" s="1"/>
      <c r="XDV83" s="1"/>
      <c r="XDW83" s="1"/>
      <c r="XDX83" s="1"/>
      <c r="XDY83" s="1"/>
      <c r="XDZ83" s="1"/>
      <c r="XEA83" s="1"/>
      <c r="XEB83" s="1"/>
      <c r="XEC83" s="1"/>
      <c r="XED83" s="1"/>
      <c r="XEE83" s="1"/>
      <c r="XEF83" s="1"/>
      <c r="XEG83" s="1"/>
      <c r="XEH83" s="1"/>
      <c r="XEI83" s="1"/>
      <c r="XEJ83" s="1"/>
      <c r="XEK83" s="1"/>
      <c r="XEL83" s="1"/>
      <c r="XEM83" s="1"/>
      <c r="XEN83" s="1"/>
      <c r="XEO83" s="1"/>
      <c r="XEP83" s="1"/>
      <c r="XEQ83" s="1"/>
      <c r="XER83" s="1"/>
      <c r="XES83" s="1"/>
      <c r="XET83" s="1"/>
      <c r="XEU83" s="1"/>
      <c r="XEV83" s="1"/>
      <c r="XEW83" s="1"/>
      <c r="XEX83" s="1"/>
      <c r="XEY83" s="1"/>
      <c r="XEZ83" s="1"/>
      <c r="XFA83" s="1"/>
      <c r="XFB83" s="1"/>
      <c r="XFC83" s="1"/>
      <c r="XFD83" s="1"/>
    </row>
    <row r="84" spans="1:151 16227:16384" s="11" customFormat="1" ht="20.5" x14ac:dyDescent="0.35">
      <c r="A84" s="68" t="s">
        <v>191</v>
      </c>
      <c r="B84" s="69"/>
      <c r="C84" s="68">
        <f>SUM(C83:D83)</f>
        <v>0</v>
      </c>
      <c r="D84" s="69"/>
      <c r="E84" s="46">
        <f>SUM(E83:E83)</f>
        <v>0</v>
      </c>
      <c r="F84" s="68">
        <f>SUM(F83:G83)</f>
        <v>77</v>
      </c>
      <c r="G84" s="69"/>
      <c r="H84" s="46">
        <f>SUM(H83:H83)</f>
        <v>104405.41799999998</v>
      </c>
      <c r="I84" s="46">
        <f>SUM(I83:I83)</f>
        <v>161828.39789999998</v>
      </c>
      <c r="J84" s="1"/>
      <c r="K84" s="1"/>
      <c r="L84" s="1"/>
      <c r="M84" s="1"/>
      <c r="N84" s="1"/>
      <c r="O84" s="1"/>
      <c r="P84" s="1"/>
      <c r="Q84" s="1"/>
      <c r="R84" s="1"/>
      <c r="S84" s="1"/>
      <c r="T84" s="1"/>
      <c r="U84" s="1"/>
      <c r="V84" s="1"/>
      <c r="W84" s="1"/>
      <c r="X84" s="1"/>
      <c r="Y84" s="1"/>
      <c r="Z84" s="1"/>
      <c r="AA84" s="1"/>
      <c r="AB84" s="1"/>
      <c r="AC84" s="1"/>
      <c r="AD84" s="1"/>
      <c r="AE84" s="1"/>
      <c r="AF84" s="1"/>
      <c r="AG84" s="1"/>
      <c r="AH84" s="1"/>
      <c r="AI84" s="1"/>
      <c r="AJ84" s="1"/>
      <c r="AK84" s="1"/>
      <c r="AL84" s="1"/>
      <c r="AM84" s="1"/>
      <c r="AN84" s="1"/>
      <c r="AO84" s="1"/>
      <c r="AP84" s="1"/>
      <c r="AQ84" s="1"/>
      <c r="AR84" s="1"/>
      <c r="AS84" s="1"/>
      <c r="AT84" s="1"/>
      <c r="AU84" s="1"/>
      <c r="AV84" s="1"/>
      <c r="AW84" s="1"/>
      <c r="AX84" s="1"/>
      <c r="AY84" s="1"/>
      <c r="AZ84" s="1"/>
      <c r="BA84" s="1"/>
      <c r="BB84" s="1"/>
      <c r="BC84" s="1"/>
      <c r="BD84" s="1"/>
      <c r="BE84" s="1"/>
      <c r="BF84" s="1"/>
      <c r="BG84" s="1"/>
      <c r="BH84" s="1"/>
      <c r="BI84" s="1"/>
      <c r="BJ84" s="1"/>
      <c r="BK84" s="1"/>
      <c r="BL84" s="1"/>
      <c r="BM84" s="1"/>
      <c r="BN84" s="1"/>
      <c r="BO84" s="1"/>
      <c r="BP84" s="1"/>
      <c r="BQ84" s="1"/>
      <c r="BR84" s="1"/>
      <c r="BS84" s="1"/>
      <c r="BT84" s="1"/>
      <c r="BU84" s="1"/>
      <c r="BV84" s="1"/>
      <c r="BW84" s="1"/>
      <c r="BX84" s="1"/>
      <c r="BY84" s="1"/>
      <c r="BZ84" s="1"/>
      <c r="CA84" s="1"/>
      <c r="CB84" s="1"/>
      <c r="CC84" s="1"/>
      <c r="CD84" s="1"/>
      <c r="CE84" s="1"/>
      <c r="CF84" s="1"/>
      <c r="CG84" s="1"/>
      <c r="CH84" s="1"/>
      <c r="CI84" s="1"/>
      <c r="CJ84" s="1"/>
      <c r="CK84" s="1"/>
      <c r="CL84" s="1"/>
      <c r="CM84" s="1"/>
      <c r="CN84" s="1"/>
      <c r="CO84" s="1"/>
      <c r="CP84" s="1"/>
      <c r="CQ84" s="1"/>
      <c r="CR84" s="1"/>
      <c r="CS84" s="1"/>
      <c r="CT84" s="1"/>
      <c r="CU84" s="1"/>
      <c r="CV84" s="1"/>
      <c r="CW84" s="1"/>
      <c r="CX84" s="1"/>
      <c r="CY84" s="1"/>
      <c r="CZ84" s="1"/>
      <c r="DA84" s="1"/>
      <c r="DB84" s="1"/>
      <c r="DC84" s="1"/>
      <c r="DD84" s="1"/>
      <c r="DE84" s="1"/>
      <c r="DF84" s="1"/>
      <c r="DG84" s="1"/>
      <c r="DH84" s="1"/>
      <c r="DI84" s="1"/>
      <c r="DJ84" s="1"/>
      <c r="DK84" s="1"/>
      <c r="DL84" s="1"/>
      <c r="DM84" s="1"/>
      <c r="DN84" s="1"/>
      <c r="DO84" s="1"/>
      <c r="DP84" s="1"/>
      <c r="DQ84" s="1"/>
      <c r="DR84" s="1"/>
      <c r="DS84" s="1"/>
      <c r="DT84" s="1"/>
      <c r="DU84" s="1"/>
      <c r="DV84" s="1"/>
      <c r="DW84" s="1"/>
      <c r="DX84" s="1"/>
      <c r="DY84" s="1"/>
      <c r="DZ84" s="1"/>
      <c r="EA84" s="1"/>
      <c r="EB84" s="1"/>
      <c r="EC84" s="1"/>
      <c r="ED84" s="1"/>
      <c r="EE84" s="1"/>
      <c r="EF84" s="1"/>
      <c r="EG84" s="1"/>
      <c r="EH84" s="1"/>
      <c r="EI84" s="1"/>
      <c r="EJ84" s="1"/>
      <c r="EK84" s="1"/>
      <c r="EL84" s="1"/>
      <c r="EM84" s="1"/>
      <c r="EN84" s="1"/>
      <c r="EO84" s="1"/>
      <c r="EP84" s="1"/>
      <c r="EQ84" s="1"/>
      <c r="ER84" s="1"/>
      <c r="ES84" s="1"/>
      <c r="ET84" s="1"/>
      <c r="EU84" s="1"/>
      <c r="WZC84" s="1"/>
      <c r="WZD84" s="1"/>
      <c r="WZE84" s="1"/>
      <c r="WZF84" s="1"/>
      <c r="WZG84" s="1"/>
      <c r="WZH84" s="1"/>
      <c r="WZI84" s="1"/>
      <c r="WZJ84" s="1"/>
      <c r="WZK84" s="1"/>
      <c r="WZL84" s="1"/>
      <c r="WZM84" s="1"/>
      <c r="WZN84" s="1"/>
      <c r="WZO84" s="1"/>
      <c r="WZP84" s="1"/>
      <c r="WZQ84" s="1"/>
      <c r="WZR84" s="1"/>
      <c r="WZS84" s="1"/>
      <c r="WZT84" s="1"/>
      <c r="WZU84" s="1"/>
      <c r="WZV84" s="1"/>
      <c r="WZW84" s="1"/>
      <c r="WZX84" s="1"/>
      <c r="WZY84" s="1"/>
      <c r="WZZ84" s="1"/>
      <c r="XAA84" s="1"/>
      <c r="XAB84" s="1"/>
      <c r="XAC84" s="1"/>
      <c r="XAD84" s="1"/>
      <c r="XAE84" s="1"/>
      <c r="XAF84" s="1"/>
      <c r="XAG84" s="1"/>
      <c r="XAH84" s="1"/>
      <c r="XAI84" s="1"/>
      <c r="XAJ84" s="1"/>
      <c r="XAK84" s="1"/>
      <c r="XAL84" s="1"/>
      <c r="XAM84" s="1"/>
      <c r="XAN84" s="1"/>
      <c r="XAO84" s="1"/>
      <c r="XAP84" s="1"/>
      <c r="XAQ84" s="1"/>
      <c r="XAR84" s="1"/>
      <c r="XAS84" s="1"/>
      <c r="XAT84" s="1"/>
      <c r="XAU84" s="1"/>
      <c r="XAV84" s="1"/>
      <c r="XAW84" s="1"/>
      <c r="XAX84" s="1"/>
      <c r="XAY84" s="1"/>
      <c r="XAZ84" s="1"/>
      <c r="XBA84" s="1"/>
      <c r="XBB84" s="1"/>
      <c r="XBC84" s="1"/>
      <c r="XBD84" s="1"/>
      <c r="XBE84" s="1"/>
      <c r="XBF84" s="1"/>
      <c r="XBG84" s="1"/>
      <c r="XBH84" s="1"/>
      <c r="XBI84" s="1"/>
      <c r="XBJ84" s="1"/>
      <c r="XBK84" s="1"/>
      <c r="XBL84" s="1"/>
      <c r="XBM84" s="1"/>
      <c r="XBN84" s="1"/>
      <c r="XBO84" s="1"/>
      <c r="XBP84" s="1"/>
      <c r="XBQ84" s="1"/>
      <c r="XBR84" s="1"/>
      <c r="XBS84" s="1"/>
      <c r="XBT84" s="1"/>
      <c r="XBU84" s="1"/>
      <c r="XBV84" s="1"/>
      <c r="XBW84" s="1"/>
      <c r="XBX84" s="1"/>
      <c r="XBY84" s="1"/>
      <c r="XBZ84" s="1"/>
      <c r="XCA84" s="1"/>
      <c r="XCB84" s="1"/>
      <c r="XCC84" s="1"/>
      <c r="XCD84" s="1"/>
      <c r="XCE84" s="1"/>
      <c r="XCF84" s="1"/>
      <c r="XCG84" s="1"/>
      <c r="XCH84" s="1"/>
      <c r="XCI84" s="1"/>
      <c r="XCJ84" s="1"/>
      <c r="XCK84" s="1"/>
      <c r="XCL84" s="1"/>
      <c r="XCM84" s="1"/>
      <c r="XCN84" s="1"/>
      <c r="XCO84" s="1"/>
      <c r="XCP84" s="1"/>
      <c r="XCQ84" s="1"/>
      <c r="XCR84" s="1"/>
      <c r="XCS84" s="1"/>
      <c r="XCT84" s="1"/>
      <c r="XCU84" s="1"/>
      <c r="XCV84" s="1"/>
      <c r="XCW84" s="1"/>
      <c r="XCX84" s="1"/>
      <c r="XCY84" s="1"/>
      <c r="XCZ84" s="1"/>
      <c r="XDA84" s="1"/>
      <c r="XDB84" s="1"/>
      <c r="XDC84" s="1"/>
      <c r="XDD84" s="1"/>
      <c r="XDE84" s="1"/>
      <c r="XDF84" s="1"/>
      <c r="XDG84" s="1"/>
      <c r="XDH84" s="1"/>
      <c r="XDI84" s="1"/>
      <c r="XDJ84" s="1"/>
      <c r="XDK84" s="1"/>
      <c r="XDL84" s="1"/>
      <c r="XDM84" s="1"/>
      <c r="XDN84" s="1"/>
      <c r="XDO84" s="1"/>
      <c r="XDP84" s="1"/>
      <c r="XDQ84" s="1"/>
      <c r="XDR84" s="1"/>
      <c r="XDS84" s="1"/>
      <c r="XDT84" s="1"/>
      <c r="XDU84" s="1"/>
      <c r="XDV84" s="1"/>
      <c r="XDW84" s="1"/>
      <c r="XDX84" s="1"/>
      <c r="XDY84" s="1"/>
      <c r="XDZ84" s="1"/>
      <c r="XEA84" s="1"/>
      <c r="XEB84" s="1"/>
      <c r="XEC84" s="1"/>
      <c r="XED84" s="1"/>
      <c r="XEE84" s="1"/>
      <c r="XEF84" s="1"/>
      <c r="XEG84" s="1"/>
      <c r="XEH84" s="1"/>
      <c r="XEI84" s="1"/>
      <c r="XEJ84" s="1"/>
      <c r="XEK84" s="1"/>
      <c r="XEL84" s="1"/>
      <c r="XEM84" s="1"/>
      <c r="XEN84" s="1"/>
      <c r="XEO84" s="1"/>
      <c r="XEP84" s="1"/>
      <c r="XEQ84" s="1"/>
      <c r="XER84" s="1"/>
      <c r="XES84" s="1"/>
      <c r="XET84" s="1"/>
      <c r="XEU84" s="1"/>
      <c r="XEV84" s="1"/>
      <c r="XEW84" s="1"/>
      <c r="XEX84" s="1"/>
      <c r="XEY84" s="1"/>
      <c r="XEZ84" s="1"/>
      <c r="XFA84" s="1"/>
      <c r="XFB84" s="1"/>
      <c r="XFC84" s="1"/>
      <c r="XFD84" s="1"/>
    </row>
    <row r="85" spans="1:151 16227:16384" ht="20.5" x14ac:dyDescent="0.35">
      <c r="A85" s="65" t="s">
        <v>184</v>
      </c>
      <c r="B85" s="66"/>
      <c r="C85" s="66"/>
      <c r="D85" s="66"/>
      <c r="E85" s="66"/>
      <c r="F85" s="66"/>
      <c r="G85" s="66"/>
      <c r="H85" s="66"/>
      <c r="I85" s="67"/>
    </row>
    <row r="86" spans="1:151 16227:16384" ht="44.25" customHeight="1" x14ac:dyDescent="0.35">
      <c r="A86" s="141" t="s">
        <v>107</v>
      </c>
      <c r="B86" s="141"/>
      <c r="C86" s="141" t="s">
        <v>103</v>
      </c>
      <c r="D86" s="141"/>
      <c r="E86" s="141" t="s">
        <v>104</v>
      </c>
      <c r="F86" s="141" t="s">
        <v>105</v>
      </c>
      <c r="G86" s="141"/>
      <c r="H86" s="141" t="s">
        <v>106</v>
      </c>
      <c r="I86" s="30" t="s">
        <v>159</v>
      </c>
    </row>
    <row r="87" spans="1:151 16227:16384" s="11" customFormat="1" ht="20.5" x14ac:dyDescent="0.35">
      <c r="A87" s="141"/>
      <c r="B87" s="141"/>
      <c r="C87" s="141"/>
      <c r="D87" s="141"/>
      <c r="E87" s="141"/>
      <c r="F87" s="141"/>
      <c r="G87" s="141"/>
      <c r="H87" s="141"/>
      <c r="I87" s="31">
        <v>0.55000000000000004</v>
      </c>
      <c r="J87" s="1"/>
      <c r="K87" s="1"/>
      <c r="L87" s="1"/>
      <c r="M87" s="1"/>
      <c r="N87" s="1"/>
      <c r="O87" s="1"/>
      <c r="P87" s="1"/>
      <c r="Q87" s="1"/>
      <c r="R87" s="1"/>
      <c r="S87" s="1"/>
      <c r="T87" s="1"/>
      <c r="U87" s="1"/>
      <c r="V87" s="1"/>
      <c r="W87" s="1"/>
      <c r="X87" s="1"/>
      <c r="Y87" s="1"/>
      <c r="Z87" s="1"/>
      <c r="AA87" s="1"/>
      <c r="AB87" s="1"/>
      <c r="AC87" s="1"/>
      <c r="AD87" s="1"/>
      <c r="AE87" s="1"/>
      <c r="AF87" s="1"/>
      <c r="AG87" s="1"/>
      <c r="AH87" s="1"/>
      <c r="AI87" s="1"/>
      <c r="AJ87" s="1"/>
      <c r="AK87" s="1"/>
      <c r="AL87" s="1"/>
      <c r="AM87" s="1"/>
      <c r="AN87" s="1"/>
      <c r="AO87" s="1"/>
      <c r="AP87" s="1"/>
      <c r="AQ87" s="1"/>
      <c r="AR87" s="1"/>
      <c r="AS87" s="1"/>
      <c r="AT87" s="1"/>
      <c r="AU87" s="1"/>
      <c r="AV87" s="1"/>
      <c r="AW87" s="1"/>
      <c r="AX87" s="1"/>
      <c r="AY87" s="1"/>
      <c r="AZ87" s="1"/>
      <c r="BA87" s="1"/>
      <c r="BB87" s="1"/>
      <c r="BC87" s="1"/>
      <c r="BD87" s="1"/>
      <c r="BE87" s="1"/>
      <c r="BF87" s="1"/>
      <c r="BG87" s="1"/>
      <c r="BH87" s="1"/>
      <c r="BI87" s="1"/>
      <c r="BJ87" s="1"/>
      <c r="BK87" s="1"/>
      <c r="BL87" s="1"/>
      <c r="BM87" s="1"/>
      <c r="BN87" s="1"/>
      <c r="BO87" s="1"/>
      <c r="BP87" s="1"/>
      <c r="BQ87" s="1"/>
      <c r="BR87" s="1"/>
      <c r="BS87" s="1"/>
      <c r="BT87" s="1"/>
      <c r="BU87" s="1"/>
      <c r="BV87" s="1"/>
      <c r="BW87" s="1"/>
      <c r="BX87" s="1"/>
      <c r="BY87" s="1"/>
      <c r="BZ87" s="1"/>
      <c r="CA87" s="1"/>
      <c r="CB87" s="1"/>
      <c r="CC87" s="1"/>
      <c r="CD87" s="1"/>
      <c r="CE87" s="1"/>
      <c r="CF87" s="1"/>
      <c r="CG87" s="1"/>
      <c r="CH87" s="1"/>
      <c r="CI87" s="1"/>
      <c r="CJ87" s="1"/>
      <c r="CK87" s="1"/>
      <c r="CL87" s="1"/>
      <c r="CM87" s="1"/>
      <c r="CN87" s="1"/>
      <c r="CO87" s="1"/>
      <c r="CP87" s="1"/>
      <c r="CQ87" s="1"/>
      <c r="CR87" s="1"/>
      <c r="CS87" s="1"/>
      <c r="CT87" s="1"/>
      <c r="CU87" s="1"/>
      <c r="CV87" s="1"/>
      <c r="CW87" s="1"/>
      <c r="CX87" s="1"/>
      <c r="CY87" s="1"/>
      <c r="CZ87" s="1"/>
      <c r="DA87" s="1"/>
      <c r="DB87" s="1"/>
      <c r="DC87" s="1"/>
      <c r="DD87" s="1"/>
      <c r="DE87" s="1"/>
      <c r="DF87" s="1"/>
      <c r="DG87" s="1"/>
      <c r="DH87" s="1"/>
      <c r="DI87" s="1"/>
      <c r="DJ87" s="1"/>
      <c r="DK87" s="1"/>
      <c r="DL87" s="1"/>
      <c r="DM87" s="1"/>
      <c r="DN87" s="1"/>
      <c r="DO87" s="1"/>
      <c r="DP87" s="1"/>
      <c r="DQ87" s="1"/>
      <c r="DR87" s="1"/>
      <c r="DS87" s="1"/>
      <c r="DT87" s="1"/>
      <c r="DU87" s="1"/>
      <c r="DV87" s="1"/>
      <c r="DW87" s="1"/>
      <c r="DX87" s="1"/>
      <c r="DY87" s="1"/>
      <c r="DZ87" s="1"/>
      <c r="EA87" s="1"/>
      <c r="EB87" s="1"/>
      <c r="EC87" s="1"/>
      <c r="ED87" s="1"/>
      <c r="EE87" s="1"/>
      <c r="EF87" s="1"/>
      <c r="EG87" s="1"/>
      <c r="EH87" s="1"/>
      <c r="EI87" s="1"/>
      <c r="EJ87" s="1"/>
      <c r="EK87" s="1"/>
      <c r="EL87" s="1"/>
      <c r="EM87" s="1"/>
      <c r="EN87" s="1"/>
      <c r="EO87" s="1"/>
      <c r="EP87" s="1"/>
      <c r="EQ87" s="1"/>
      <c r="ER87" s="1"/>
      <c r="ES87" s="1"/>
      <c r="ET87" s="1"/>
      <c r="EU87" s="1"/>
      <c r="WZC87" s="1"/>
      <c r="WZD87" s="1"/>
      <c r="WZE87" s="1"/>
      <c r="WZF87" s="1"/>
      <c r="WZG87" s="1"/>
      <c r="WZH87" s="1"/>
      <c r="WZI87" s="1"/>
      <c r="WZJ87" s="1"/>
      <c r="WZK87" s="1"/>
      <c r="WZL87" s="1"/>
      <c r="WZM87" s="1"/>
      <c r="WZN87" s="1"/>
      <c r="WZO87" s="1"/>
      <c r="WZP87" s="1"/>
      <c r="WZQ87" s="1"/>
      <c r="WZR87" s="1"/>
      <c r="WZS87" s="1"/>
      <c r="WZT87" s="1"/>
      <c r="WZU87" s="1"/>
      <c r="WZV87" s="1"/>
      <c r="WZW87" s="1"/>
      <c r="WZX87" s="1"/>
      <c r="WZY87" s="1"/>
      <c r="WZZ87" s="1"/>
      <c r="XAA87" s="1"/>
      <c r="XAB87" s="1"/>
      <c r="XAC87" s="1"/>
      <c r="XAD87" s="1"/>
      <c r="XAE87" s="1"/>
      <c r="XAF87" s="1"/>
      <c r="XAG87" s="1"/>
      <c r="XAH87" s="1"/>
      <c r="XAI87" s="1"/>
      <c r="XAJ87" s="1"/>
      <c r="XAK87" s="1"/>
      <c r="XAL87" s="1"/>
      <c r="XAM87" s="1"/>
      <c r="XAN87" s="1"/>
      <c r="XAO87" s="1"/>
      <c r="XAP87" s="1"/>
      <c r="XAQ87" s="1"/>
      <c r="XAR87" s="1"/>
      <c r="XAS87" s="1"/>
      <c r="XAT87" s="1"/>
      <c r="XAU87" s="1"/>
      <c r="XAV87" s="1"/>
      <c r="XAW87" s="1"/>
      <c r="XAX87" s="1"/>
      <c r="XAY87" s="1"/>
      <c r="XAZ87" s="1"/>
      <c r="XBA87" s="1"/>
      <c r="XBB87" s="1"/>
      <c r="XBC87" s="1"/>
      <c r="XBD87" s="1"/>
      <c r="XBE87" s="1"/>
      <c r="XBF87" s="1"/>
      <c r="XBG87" s="1"/>
      <c r="XBH87" s="1"/>
      <c r="XBI87" s="1"/>
      <c r="XBJ87" s="1"/>
      <c r="XBK87" s="1"/>
      <c r="XBL87" s="1"/>
      <c r="XBM87" s="1"/>
      <c r="XBN87" s="1"/>
      <c r="XBO87" s="1"/>
      <c r="XBP87" s="1"/>
      <c r="XBQ87" s="1"/>
      <c r="XBR87" s="1"/>
      <c r="XBS87" s="1"/>
      <c r="XBT87" s="1"/>
      <c r="XBU87" s="1"/>
      <c r="XBV87" s="1"/>
      <c r="XBW87" s="1"/>
      <c r="XBX87" s="1"/>
      <c r="XBY87" s="1"/>
      <c r="XBZ87" s="1"/>
      <c r="XCA87" s="1"/>
      <c r="XCB87" s="1"/>
      <c r="XCC87" s="1"/>
      <c r="XCD87" s="1"/>
      <c r="XCE87" s="1"/>
      <c r="XCF87" s="1"/>
      <c r="XCG87" s="1"/>
      <c r="XCH87" s="1"/>
      <c r="XCI87" s="1"/>
      <c r="XCJ87" s="1"/>
      <c r="XCK87" s="1"/>
      <c r="XCL87" s="1"/>
      <c r="XCM87" s="1"/>
      <c r="XCN87" s="1"/>
      <c r="XCO87" s="1"/>
      <c r="XCP87" s="1"/>
      <c r="XCQ87" s="1"/>
      <c r="XCR87" s="1"/>
      <c r="XCS87" s="1"/>
      <c r="XCT87" s="1"/>
      <c r="XCU87" s="1"/>
      <c r="XCV87" s="1"/>
      <c r="XCW87" s="1"/>
      <c r="XCX87" s="1"/>
      <c r="XCY87" s="1"/>
      <c r="XCZ87" s="1"/>
      <c r="XDA87" s="1"/>
      <c r="XDB87" s="1"/>
      <c r="XDC87" s="1"/>
      <c r="XDD87" s="1"/>
      <c r="XDE87" s="1"/>
      <c r="XDF87" s="1"/>
      <c r="XDG87" s="1"/>
      <c r="XDH87" s="1"/>
      <c r="XDI87" s="1"/>
      <c r="XDJ87" s="1"/>
      <c r="XDK87" s="1"/>
      <c r="XDL87" s="1"/>
      <c r="XDM87" s="1"/>
      <c r="XDN87" s="1"/>
      <c r="XDO87" s="1"/>
      <c r="XDP87" s="1"/>
      <c r="XDQ87" s="1"/>
      <c r="XDR87" s="1"/>
      <c r="XDS87" s="1"/>
      <c r="XDT87" s="1"/>
      <c r="XDU87" s="1"/>
      <c r="XDV87" s="1"/>
      <c r="XDW87" s="1"/>
      <c r="XDX87" s="1"/>
      <c r="XDY87" s="1"/>
      <c r="XDZ87" s="1"/>
      <c r="XEA87" s="1"/>
      <c r="XEB87" s="1"/>
      <c r="XEC87" s="1"/>
      <c r="XED87" s="1"/>
      <c r="XEE87" s="1"/>
      <c r="XEF87" s="1"/>
      <c r="XEG87" s="1"/>
      <c r="XEH87" s="1"/>
      <c r="XEI87" s="1"/>
      <c r="XEJ87" s="1"/>
      <c r="XEK87" s="1"/>
      <c r="XEL87" s="1"/>
      <c r="XEM87" s="1"/>
      <c r="XEN87" s="1"/>
      <c r="XEO87" s="1"/>
      <c r="XEP87" s="1"/>
      <c r="XEQ87" s="1"/>
      <c r="XER87" s="1"/>
      <c r="XES87" s="1"/>
      <c r="XET87" s="1"/>
      <c r="XEU87" s="1"/>
      <c r="XEV87" s="1"/>
      <c r="XEW87" s="1"/>
      <c r="XEX87" s="1"/>
      <c r="XEY87" s="1"/>
      <c r="XEZ87" s="1"/>
      <c r="XFA87" s="1"/>
      <c r="XFB87" s="1"/>
      <c r="XFC87" s="1"/>
      <c r="XFD87" s="1"/>
    </row>
    <row r="88" spans="1:151 16227:16384" s="11" customFormat="1" ht="20.5" x14ac:dyDescent="0.35">
      <c r="A88" s="97" t="s">
        <v>208</v>
      </c>
      <c r="B88" s="98"/>
      <c r="C88" s="98"/>
      <c r="D88" s="98"/>
      <c r="E88" s="98"/>
      <c r="F88" s="98"/>
      <c r="G88" s="98"/>
      <c r="H88" s="98"/>
      <c r="I88" s="102"/>
      <c r="J88" s="1"/>
      <c r="K88" s="1"/>
      <c r="L88" s="1"/>
      <c r="M88" s="1"/>
      <c r="N88" s="1"/>
      <c r="O88" s="1"/>
      <c r="P88" s="1"/>
      <c r="Q88" s="1"/>
      <c r="R88" s="1"/>
      <c r="S88" s="1"/>
      <c r="T88" s="1"/>
      <c r="U88" s="1"/>
      <c r="V88" s="1"/>
      <c r="W88" s="1"/>
      <c r="X88" s="1"/>
      <c r="Y88" s="1"/>
      <c r="Z88" s="1"/>
      <c r="AA88" s="1"/>
      <c r="AB88" s="1"/>
      <c r="AC88" s="1"/>
      <c r="AD88" s="1"/>
      <c r="AE88" s="1"/>
      <c r="AF88" s="1"/>
      <c r="AG88" s="1"/>
      <c r="AH88" s="1"/>
      <c r="AI88" s="1"/>
      <c r="AJ88" s="1"/>
      <c r="AK88" s="1"/>
      <c r="AL88" s="1"/>
      <c r="AM88" s="1"/>
      <c r="AN88" s="1"/>
      <c r="AO88" s="1"/>
      <c r="AP88" s="1"/>
      <c r="AQ88" s="1"/>
      <c r="AR88" s="1"/>
      <c r="AS88" s="1"/>
      <c r="AT88" s="1"/>
      <c r="AU88" s="1"/>
      <c r="AV88" s="1"/>
      <c r="AW88" s="1"/>
      <c r="AX88" s="1"/>
      <c r="AY88" s="1"/>
      <c r="AZ88" s="1"/>
      <c r="BA88" s="1"/>
      <c r="BB88" s="1"/>
      <c r="BC88" s="1"/>
      <c r="BD88" s="1"/>
      <c r="BE88" s="1"/>
      <c r="BF88" s="1"/>
      <c r="BG88" s="1"/>
      <c r="BH88" s="1"/>
      <c r="BI88" s="1"/>
      <c r="BJ88" s="1"/>
      <c r="BK88" s="1"/>
      <c r="BL88" s="1"/>
      <c r="BM88" s="1"/>
      <c r="BN88" s="1"/>
      <c r="BO88" s="1"/>
      <c r="BP88" s="1"/>
      <c r="BQ88" s="1"/>
      <c r="BR88" s="1"/>
      <c r="BS88" s="1"/>
      <c r="BT88" s="1"/>
      <c r="BU88" s="1"/>
      <c r="BV88" s="1"/>
      <c r="BW88" s="1"/>
      <c r="BX88" s="1"/>
      <c r="BY88" s="1"/>
      <c r="BZ88" s="1"/>
      <c r="CA88" s="1"/>
      <c r="CB88" s="1"/>
      <c r="CC88" s="1"/>
      <c r="CD88" s="1"/>
      <c r="CE88" s="1"/>
      <c r="CF88" s="1"/>
      <c r="CG88" s="1"/>
      <c r="CH88" s="1"/>
      <c r="CI88" s="1"/>
      <c r="CJ88" s="1"/>
      <c r="CK88" s="1"/>
      <c r="CL88" s="1"/>
      <c r="CM88" s="1"/>
      <c r="CN88" s="1"/>
      <c r="CO88" s="1"/>
      <c r="CP88" s="1"/>
      <c r="CQ88" s="1"/>
      <c r="CR88" s="1"/>
      <c r="CS88" s="1"/>
      <c r="CT88" s="1"/>
      <c r="CU88" s="1"/>
      <c r="CV88" s="1"/>
      <c r="CW88" s="1"/>
      <c r="CX88" s="1"/>
      <c r="CY88" s="1"/>
      <c r="CZ88" s="1"/>
      <c r="DA88" s="1"/>
      <c r="DB88" s="1"/>
      <c r="DC88" s="1"/>
      <c r="DD88" s="1"/>
      <c r="DE88" s="1"/>
      <c r="DF88" s="1"/>
      <c r="DG88" s="1"/>
      <c r="DH88" s="1"/>
      <c r="DI88" s="1"/>
      <c r="DJ88" s="1"/>
      <c r="DK88" s="1"/>
      <c r="DL88" s="1"/>
      <c r="DM88" s="1"/>
      <c r="DN88" s="1"/>
      <c r="DO88" s="1"/>
      <c r="DP88" s="1"/>
      <c r="DQ88" s="1"/>
      <c r="DR88" s="1"/>
      <c r="DS88" s="1"/>
      <c r="DT88" s="1"/>
      <c r="DU88" s="1"/>
      <c r="DV88" s="1"/>
      <c r="DW88" s="1"/>
      <c r="DX88" s="1"/>
      <c r="DY88" s="1"/>
      <c r="DZ88" s="1"/>
      <c r="EA88" s="1"/>
      <c r="EB88" s="1"/>
      <c r="EC88" s="1"/>
      <c r="ED88" s="1"/>
      <c r="EE88" s="1"/>
      <c r="EF88" s="1"/>
      <c r="EG88" s="1"/>
      <c r="EH88" s="1"/>
      <c r="EI88" s="1"/>
      <c r="EJ88" s="1"/>
      <c r="EK88" s="1"/>
      <c r="EL88" s="1"/>
      <c r="EM88" s="1"/>
      <c r="EN88" s="1"/>
      <c r="EO88" s="1"/>
      <c r="EP88" s="1"/>
      <c r="EQ88" s="1"/>
      <c r="ER88" s="1"/>
      <c r="ES88" s="1"/>
      <c r="ET88" s="1"/>
      <c r="EU88" s="1"/>
      <c r="WZC88" s="1"/>
      <c r="WZD88" s="1"/>
      <c r="WZE88" s="1"/>
      <c r="WZF88" s="1"/>
      <c r="WZG88" s="1"/>
      <c r="WZH88" s="1"/>
      <c r="WZI88" s="1"/>
      <c r="WZJ88" s="1"/>
      <c r="WZK88" s="1"/>
      <c r="WZL88" s="1"/>
      <c r="WZM88" s="1"/>
      <c r="WZN88" s="1"/>
      <c r="WZO88" s="1"/>
      <c r="WZP88" s="1"/>
      <c r="WZQ88" s="1"/>
      <c r="WZR88" s="1"/>
      <c r="WZS88" s="1"/>
      <c r="WZT88" s="1"/>
      <c r="WZU88" s="1"/>
      <c r="WZV88" s="1"/>
      <c r="WZW88" s="1"/>
      <c r="WZX88" s="1"/>
      <c r="WZY88" s="1"/>
      <c r="WZZ88" s="1"/>
      <c r="XAA88" s="1"/>
      <c r="XAB88" s="1"/>
      <c r="XAC88" s="1"/>
      <c r="XAD88" s="1"/>
      <c r="XAE88" s="1"/>
      <c r="XAF88" s="1"/>
      <c r="XAG88" s="1"/>
      <c r="XAH88" s="1"/>
      <c r="XAI88" s="1"/>
      <c r="XAJ88" s="1"/>
      <c r="XAK88" s="1"/>
      <c r="XAL88" s="1"/>
      <c r="XAM88" s="1"/>
      <c r="XAN88" s="1"/>
      <c r="XAO88" s="1"/>
      <c r="XAP88" s="1"/>
      <c r="XAQ88" s="1"/>
      <c r="XAR88" s="1"/>
      <c r="XAS88" s="1"/>
      <c r="XAT88" s="1"/>
      <c r="XAU88" s="1"/>
      <c r="XAV88" s="1"/>
      <c r="XAW88" s="1"/>
      <c r="XAX88" s="1"/>
      <c r="XAY88" s="1"/>
      <c r="XAZ88" s="1"/>
      <c r="XBA88" s="1"/>
      <c r="XBB88" s="1"/>
      <c r="XBC88" s="1"/>
      <c r="XBD88" s="1"/>
      <c r="XBE88" s="1"/>
      <c r="XBF88" s="1"/>
      <c r="XBG88" s="1"/>
      <c r="XBH88" s="1"/>
      <c r="XBI88" s="1"/>
      <c r="XBJ88" s="1"/>
      <c r="XBK88" s="1"/>
      <c r="XBL88" s="1"/>
      <c r="XBM88" s="1"/>
      <c r="XBN88" s="1"/>
      <c r="XBO88" s="1"/>
      <c r="XBP88" s="1"/>
      <c r="XBQ88" s="1"/>
      <c r="XBR88" s="1"/>
      <c r="XBS88" s="1"/>
      <c r="XBT88" s="1"/>
      <c r="XBU88" s="1"/>
      <c r="XBV88" s="1"/>
      <c r="XBW88" s="1"/>
      <c r="XBX88" s="1"/>
      <c r="XBY88" s="1"/>
      <c r="XBZ88" s="1"/>
      <c r="XCA88" s="1"/>
      <c r="XCB88" s="1"/>
      <c r="XCC88" s="1"/>
      <c r="XCD88" s="1"/>
      <c r="XCE88" s="1"/>
      <c r="XCF88" s="1"/>
      <c r="XCG88" s="1"/>
      <c r="XCH88" s="1"/>
      <c r="XCI88" s="1"/>
      <c r="XCJ88" s="1"/>
      <c r="XCK88" s="1"/>
      <c r="XCL88" s="1"/>
      <c r="XCM88" s="1"/>
      <c r="XCN88" s="1"/>
      <c r="XCO88" s="1"/>
      <c r="XCP88" s="1"/>
      <c r="XCQ88" s="1"/>
      <c r="XCR88" s="1"/>
      <c r="XCS88" s="1"/>
      <c r="XCT88" s="1"/>
      <c r="XCU88" s="1"/>
      <c r="XCV88" s="1"/>
      <c r="XCW88" s="1"/>
      <c r="XCX88" s="1"/>
      <c r="XCY88" s="1"/>
      <c r="XCZ88" s="1"/>
      <c r="XDA88" s="1"/>
      <c r="XDB88" s="1"/>
      <c r="XDC88" s="1"/>
      <c r="XDD88" s="1"/>
      <c r="XDE88" s="1"/>
      <c r="XDF88" s="1"/>
      <c r="XDG88" s="1"/>
      <c r="XDH88" s="1"/>
      <c r="XDI88" s="1"/>
      <c r="XDJ88" s="1"/>
      <c r="XDK88" s="1"/>
      <c r="XDL88" s="1"/>
      <c r="XDM88" s="1"/>
      <c r="XDN88" s="1"/>
      <c r="XDO88" s="1"/>
      <c r="XDP88" s="1"/>
      <c r="XDQ88" s="1"/>
      <c r="XDR88" s="1"/>
      <c r="XDS88" s="1"/>
      <c r="XDT88" s="1"/>
      <c r="XDU88" s="1"/>
      <c r="XDV88" s="1"/>
      <c r="XDW88" s="1"/>
      <c r="XDX88" s="1"/>
      <c r="XDY88" s="1"/>
      <c r="XDZ88" s="1"/>
      <c r="XEA88" s="1"/>
      <c r="XEB88" s="1"/>
      <c r="XEC88" s="1"/>
      <c r="XED88" s="1"/>
      <c r="XEE88" s="1"/>
      <c r="XEF88" s="1"/>
      <c r="XEG88" s="1"/>
      <c r="XEH88" s="1"/>
      <c r="XEI88" s="1"/>
      <c r="XEJ88" s="1"/>
      <c r="XEK88" s="1"/>
      <c r="XEL88" s="1"/>
      <c r="XEM88" s="1"/>
      <c r="XEN88" s="1"/>
      <c r="XEO88" s="1"/>
      <c r="XEP88" s="1"/>
      <c r="XEQ88" s="1"/>
      <c r="XER88" s="1"/>
      <c r="XES88" s="1"/>
      <c r="XET88" s="1"/>
      <c r="XEU88" s="1"/>
      <c r="XEV88" s="1"/>
      <c r="XEW88" s="1"/>
      <c r="XEX88" s="1"/>
      <c r="XEY88" s="1"/>
      <c r="XEZ88" s="1"/>
      <c r="XFA88" s="1"/>
      <c r="XFB88" s="1"/>
      <c r="XFC88" s="1"/>
      <c r="XFD88" s="1"/>
    </row>
    <row r="89" spans="1:151 16227:16384" s="11" customFormat="1" ht="20.5" x14ac:dyDescent="0.35">
      <c r="A89" s="142" t="s">
        <v>209</v>
      </c>
      <c r="B89" s="143"/>
      <c r="C89" s="143"/>
      <c r="D89" s="143"/>
      <c r="E89" s="143"/>
      <c r="F89" s="143"/>
      <c r="G89" s="143"/>
      <c r="H89" s="143"/>
      <c r="I89" s="144"/>
      <c r="J89" s="1"/>
      <c r="K89" s="1"/>
      <c r="L89" s="1"/>
      <c r="M89" s="1"/>
      <c r="N89" s="1"/>
      <c r="O89" s="1"/>
      <c r="P89" s="1"/>
      <c r="Q89" s="1"/>
      <c r="R89" s="1"/>
      <c r="S89" s="1"/>
      <c r="T89" s="1"/>
      <c r="U89" s="1"/>
      <c r="V89" s="1"/>
      <c r="W89" s="1"/>
      <c r="X89" s="1"/>
      <c r="Y89" s="1"/>
      <c r="Z89" s="1"/>
      <c r="AA89" s="1"/>
      <c r="AB89" s="1"/>
      <c r="AC89" s="1"/>
      <c r="AD89" s="1"/>
      <c r="AE89" s="1"/>
      <c r="AF89" s="1"/>
      <c r="AG89" s="1"/>
      <c r="AH89" s="1"/>
      <c r="AI89" s="1"/>
      <c r="AJ89" s="1"/>
      <c r="AK89" s="1"/>
      <c r="AL89" s="1"/>
      <c r="AM89" s="1"/>
      <c r="AN89" s="1"/>
      <c r="AO89" s="1"/>
      <c r="AP89" s="1"/>
      <c r="AQ89" s="1"/>
      <c r="AR89" s="1"/>
      <c r="AS89" s="1"/>
      <c r="AT89" s="1"/>
      <c r="AU89" s="1"/>
      <c r="AV89" s="1"/>
      <c r="AW89" s="1"/>
      <c r="AX89" s="1"/>
      <c r="AY89" s="1"/>
      <c r="AZ89" s="1"/>
      <c r="BA89" s="1"/>
      <c r="BB89" s="1"/>
      <c r="BC89" s="1"/>
      <c r="BD89" s="1"/>
      <c r="BE89" s="1"/>
      <c r="BF89" s="1"/>
      <c r="BG89" s="1"/>
      <c r="BH89" s="1"/>
      <c r="BI89" s="1"/>
      <c r="BJ89" s="1"/>
      <c r="BK89" s="1"/>
      <c r="BL89" s="1"/>
      <c r="BM89" s="1"/>
      <c r="BN89" s="1"/>
      <c r="BO89" s="1"/>
      <c r="BP89" s="1"/>
      <c r="BQ89" s="1"/>
      <c r="BR89" s="1"/>
      <c r="BS89" s="1"/>
      <c r="BT89" s="1"/>
      <c r="BU89" s="1"/>
      <c r="BV89" s="1"/>
      <c r="BW89" s="1"/>
      <c r="BX89" s="1"/>
      <c r="BY89" s="1"/>
      <c r="BZ89" s="1"/>
      <c r="CA89" s="1"/>
      <c r="CB89" s="1"/>
      <c r="CC89" s="1"/>
      <c r="CD89" s="1"/>
      <c r="CE89" s="1"/>
      <c r="CF89" s="1"/>
      <c r="CG89" s="1"/>
      <c r="CH89" s="1"/>
      <c r="CI89" s="1"/>
      <c r="CJ89" s="1"/>
      <c r="CK89" s="1"/>
      <c r="CL89" s="1"/>
      <c r="CM89" s="1"/>
      <c r="CN89" s="1"/>
      <c r="CO89" s="1"/>
      <c r="CP89" s="1"/>
      <c r="CQ89" s="1"/>
      <c r="CR89" s="1"/>
      <c r="CS89" s="1"/>
      <c r="CT89" s="1"/>
      <c r="CU89" s="1"/>
      <c r="CV89" s="1"/>
      <c r="CW89" s="1"/>
      <c r="CX89" s="1"/>
      <c r="CY89" s="1"/>
      <c r="CZ89" s="1"/>
      <c r="DA89" s="1"/>
      <c r="DB89" s="1"/>
      <c r="DC89" s="1"/>
      <c r="DD89" s="1"/>
      <c r="DE89" s="1"/>
      <c r="DF89" s="1"/>
      <c r="DG89" s="1"/>
      <c r="DH89" s="1"/>
      <c r="DI89" s="1"/>
      <c r="DJ89" s="1"/>
      <c r="DK89" s="1"/>
      <c r="DL89" s="1"/>
      <c r="DM89" s="1"/>
      <c r="DN89" s="1"/>
      <c r="DO89" s="1"/>
      <c r="DP89" s="1"/>
      <c r="DQ89" s="1"/>
      <c r="DR89" s="1"/>
      <c r="DS89" s="1"/>
      <c r="DT89" s="1"/>
      <c r="DU89" s="1"/>
      <c r="DV89" s="1"/>
      <c r="DW89" s="1"/>
      <c r="DX89" s="1"/>
      <c r="DY89" s="1"/>
      <c r="DZ89" s="1"/>
      <c r="EA89" s="1"/>
      <c r="EB89" s="1"/>
      <c r="EC89" s="1"/>
      <c r="ED89" s="1"/>
      <c r="EE89" s="1"/>
      <c r="EF89" s="1"/>
      <c r="EG89" s="1"/>
      <c r="EH89" s="1"/>
      <c r="EI89" s="1"/>
      <c r="EJ89" s="1"/>
      <c r="EK89" s="1"/>
      <c r="EL89" s="1"/>
      <c r="EM89" s="1"/>
      <c r="EN89" s="1"/>
      <c r="EO89" s="1"/>
      <c r="EP89" s="1"/>
      <c r="EQ89" s="1"/>
      <c r="ER89" s="1"/>
      <c r="ES89" s="1"/>
      <c r="ET89" s="1"/>
      <c r="EU89" s="1"/>
      <c r="WZC89" s="1"/>
      <c r="WZD89" s="1"/>
      <c r="WZE89" s="1"/>
      <c r="WZF89" s="1"/>
      <c r="WZG89" s="1"/>
      <c r="WZH89" s="1"/>
      <c r="WZI89" s="1"/>
      <c r="WZJ89" s="1"/>
      <c r="WZK89" s="1"/>
      <c r="WZL89" s="1"/>
      <c r="WZM89" s="1"/>
      <c r="WZN89" s="1"/>
      <c r="WZO89" s="1"/>
      <c r="WZP89" s="1"/>
      <c r="WZQ89" s="1"/>
      <c r="WZR89" s="1"/>
      <c r="WZS89" s="1"/>
      <c r="WZT89" s="1"/>
      <c r="WZU89" s="1"/>
      <c r="WZV89" s="1"/>
      <c r="WZW89" s="1"/>
      <c r="WZX89" s="1"/>
      <c r="WZY89" s="1"/>
      <c r="WZZ89" s="1"/>
      <c r="XAA89" s="1"/>
      <c r="XAB89" s="1"/>
      <c r="XAC89" s="1"/>
      <c r="XAD89" s="1"/>
      <c r="XAE89" s="1"/>
      <c r="XAF89" s="1"/>
      <c r="XAG89" s="1"/>
      <c r="XAH89" s="1"/>
      <c r="XAI89" s="1"/>
      <c r="XAJ89" s="1"/>
      <c r="XAK89" s="1"/>
      <c r="XAL89" s="1"/>
      <c r="XAM89" s="1"/>
      <c r="XAN89" s="1"/>
      <c r="XAO89" s="1"/>
      <c r="XAP89" s="1"/>
      <c r="XAQ89" s="1"/>
      <c r="XAR89" s="1"/>
      <c r="XAS89" s="1"/>
      <c r="XAT89" s="1"/>
      <c r="XAU89" s="1"/>
      <c r="XAV89" s="1"/>
      <c r="XAW89" s="1"/>
      <c r="XAX89" s="1"/>
      <c r="XAY89" s="1"/>
      <c r="XAZ89" s="1"/>
      <c r="XBA89" s="1"/>
      <c r="XBB89" s="1"/>
      <c r="XBC89" s="1"/>
      <c r="XBD89" s="1"/>
      <c r="XBE89" s="1"/>
      <c r="XBF89" s="1"/>
      <c r="XBG89" s="1"/>
      <c r="XBH89" s="1"/>
      <c r="XBI89" s="1"/>
      <c r="XBJ89" s="1"/>
      <c r="XBK89" s="1"/>
      <c r="XBL89" s="1"/>
      <c r="XBM89" s="1"/>
      <c r="XBN89" s="1"/>
      <c r="XBO89" s="1"/>
      <c r="XBP89" s="1"/>
      <c r="XBQ89" s="1"/>
      <c r="XBR89" s="1"/>
      <c r="XBS89" s="1"/>
      <c r="XBT89" s="1"/>
      <c r="XBU89" s="1"/>
      <c r="XBV89" s="1"/>
      <c r="XBW89" s="1"/>
      <c r="XBX89" s="1"/>
      <c r="XBY89" s="1"/>
      <c r="XBZ89" s="1"/>
      <c r="XCA89" s="1"/>
      <c r="XCB89" s="1"/>
      <c r="XCC89" s="1"/>
      <c r="XCD89" s="1"/>
      <c r="XCE89" s="1"/>
      <c r="XCF89" s="1"/>
      <c r="XCG89" s="1"/>
      <c r="XCH89" s="1"/>
      <c r="XCI89" s="1"/>
      <c r="XCJ89" s="1"/>
      <c r="XCK89" s="1"/>
      <c r="XCL89" s="1"/>
      <c r="XCM89" s="1"/>
      <c r="XCN89" s="1"/>
      <c r="XCO89" s="1"/>
      <c r="XCP89" s="1"/>
      <c r="XCQ89" s="1"/>
      <c r="XCR89" s="1"/>
      <c r="XCS89" s="1"/>
      <c r="XCT89" s="1"/>
      <c r="XCU89" s="1"/>
      <c r="XCV89" s="1"/>
      <c r="XCW89" s="1"/>
      <c r="XCX89" s="1"/>
      <c r="XCY89" s="1"/>
      <c r="XCZ89" s="1"/>
      <c r="XDA89" s="1"/>
      <c r="XDB89" s="1"/>
      <c r="XDC89" s="1"/>
      <c r="XDD89" s="1"/>
      <c r="XDE89" s="1"/>
      <c r="XDF89" s="1"/>
      <c r="XDG89" s="1"/>
      <c r="XDH89" s="1"/>
      <c r="XDI89" s="1"/>
      <c r="XDJ89" s="1"/>
      <c r="XDK89" s="1"/>
      <c r="XDL89" s="1"/>
      <c r="XDM89" s="1"/>
      <c r="XDN89" s="1"/>
      <c r="XDO89" s="1"/>
      <c r="XDP89" s="1"/>
      <c r="XDQ89" s="1"/>
      <c r="XDR89" s="1"/>
      <c r="XDS89" s="1"/>
      <c r="XDT89" s="1"/>
      <c r="XDU89" s="1"/>
      <c r="XDV89" s="1"/>
      <c r="XDW89" s="1"/>
      <c r="XDX89" s="1"/>
      <c r="XDY89" s="1"/>
      <c r="XDZ89" s="1"/>
      <c r="XEA89" s="1"/>
      <c r="XEB89" s="1"/>
      <c r="XEC89" s="1"/>
      <c r="XED89" s="1"/>
      <c r="XEE89" s="1"/>
      <c r="XEF89" s="1"/>
      <c r="XEG89" s="1"/>
      <c r="XEH89" s="1"/>
      <c r="XEI89" s="1"/>
      <c r="XEJ89" s="1"/>
      <c r="XEK89" s="1"/>
      <c r="XEL89" s="1"/>
      <c r="XEM89" s="1"/>
      <c r="XEN89" s="1"/>
      <c r="XEO89" s="1"/>
      <c r="XEP89" s="1"/>
      <c r="XEQ89" s="1"/>
      <c r="XER89" s="1"/>
      <c r="XES89" s="1"/>
      <c r="XET89" s="1"/>
      <c r="XEU89" s="1"/>
      <c r="XEV89" s="1"/>
      <c r="XEW89" s="1"/>
      <c r="XEX89" s="1"/>
      <c r="XEY89" s="1"/>
      <c r="XEZ89" s="1"/>
      <c r="XFA89" s="1"/>
      <c r="XFB89" s="1"/>
      <c r="XFC89" s="1"/>
      <c r="XFD89" s="1"/>
    </row>
    <row r="90" spans="1:151 16227:16384" s="11" customFormat="1" ht="20.5" x14ac:dyDescent="0.35">
      <c r="A90" s="97" t="s">
        <v>210</v>
      </c>
      <c r="B90" s="98"/>
      <c r="C90" s="98"/>
      <c r="D90" s="98"/>
      <c r="E90" s="98"/>
      <c r="F90" s="98"/>
      <c r="G90" s="98"/>
      <c r="H90" s="98"/>
      <c r="I90" s="102"/>
      <c r="J90" s="1" t="s">
        <v>248</v>
      </c>
      <c r="K90" s="1"/>
      <c r="L90" s="1"/>
      <c r="M90" s="1"/>
      <c r="N90" s="1"/>
      <c r="O90" s="1"/>
      <c r="P90" s="1"/>
      <c r="Q90" s="1"/>
      <c r="R90" s="1"/>
      <c r="S90" s="1"/>
      <c r="T90" s="1"/>
      <c r="U90" s="1"/>
      <c r="V90" s="1"/>
      <c r="W90" s="1"/>
      <c r="X90" s="1"/>
      <c r="Y90" s="1"/>
      <c r="Z90" s="1"/>
      <c r="AA90" s="1"/>
      <c r="AB90" s="1"/>
      <c r="AC90" s="1"/>
      <c r="AD90" s="1"/>
      <c r="AE90" s="1"/>
      <c r="AF90" s="1"/>
      <c r="AG90" s="1"/>
      <c r="AH90" s="1"/>
      <c r="AI90" s="1"/>
      <c r="AJ90" s="1"/>
      <c r="AK90" s="1"/>
      <c r="AL90" s="1"/>
      <c r="AM90" s="1"/>
      <c r="AN90" s="1"/>
      <c r="AO90" s="1"/>
      <c r="AP90" s="1"/>
      <c r="AQ90" s="1"/>
      <c r="AR90" s="1"/>
      <c r="AS90" s="1"/>
      <c r="AT90" s="1"/>
      <c r="AU90" s="1"/>
      <c r="AV90" s="1"/>
      <c r="AW90" s="1"/>
      <c r="AX90" s="1"/>
      <c r="AY90" s="1"/>
      <c r="AZ90" s="1"/>
      <c r="BA90" s="1"/>
      <c r="BB90" s="1"/>
      <c r="BC90" s="1"/>
      <c r="BD90" s="1"/>
      <c r="BE90" s="1"/>
      <c r="BF90" s="1"/>
      <c r="BG90" s="1"/>
      <c r="BH90" s="1"/>
      <c r="BI90" s="1"/>
      <c r="BJ90" s="1"/>
      <c r="BK90" s="1"/>
      <c r="BL90" s="1"/>
      <c r="BM90" s="1"/>
      <c r="BN90" s="1"/>
      <c r="BO90" s="1"/>
      <c r="BP90" s="1"/>
      <c r="BQ90" s="1"/>
      <c r="BR90" s="1"/>
      <c r="BS90" s="1"/>
      <c r="BT90" s="1"/>
      <c r="BU90" s="1"/>
      <c r="BV90" s="1"/>
      <c r="BW90" s="1"/>
      <c r="BX90" s="1"/>
      <c r="BY90" s="1"/>
      <c r="BZ90" s="1"/>
      <c r="CA90" s="1"/>
      <c r="CB90" s="1"/>
      <c r="CC90" s="1"/>
      <c r="CD90" s="1"/>
      <c r="CE90" s="1"/>
      <c r="CF90" s="1"/>
      <c r="CG90" s="1"/>
      <c r="CH90" s="1"/>
      <c r="CI90" s="1"/>
      <c r="CJ90" s="1"/>
      <c r="CK90" s="1"/>
      <c r="CL90" s="1"/>
      <c r="CM90" s="1"/>
      <c r="CN90" s="1"/>
      <c r="CO90" s="1"/>
      <c r="CP90" s="1"/>
      <c r="CQ90" s="1"/>
      <c r="CR90" s="1"/>
      <c r="CS90" s="1"/>
      <c r="CT90" s="1"/>
      <c r="CU90" s="1"/>
      <c r="CV90" s="1"/>
      <c r="CW90" s="1"/>
      <c r="CX90" s="1"/>
      <c r="CY90" s="1"/>
      <c r="CZ90" s="1"/>
      <c r="DA90" s="1"/>
      <c r="DB90" s="1"/>
      <c r="DC90" s="1"/>
      <c r="DD90" s="1"/>
      <c r="DE90" s="1"/>
      <c r="DF90" s="1"/>
      <c r="DG90" s="1"/>
      <c r="DH90" s="1"/>
      <c r="DI90" s="1"/>
      <c r="DJ90" s="1"/>
      <c r="DK90" s="1"/>
      <c r="DL90" s="1"/>
      <c r="DM90" s="1"/>
      <c r="DN90" s="1"/>
      <c r="DO90" s="1"/>
      <c r="DP90" s="1"/>
      <c r="DQ90" s="1"/>
      <c r="DR90" s="1"/>
      <c r="DS90" s="1"/>
      <c r="DT90" s="1"/>
      <c r="DU90" s="1"/>
      <c r="DV90" s="1"/>
      <c r="DW90" s="1"/>
      <c r="DX90" s="1"/>
      <c r="DY90" s="1"/>
      <c r="DZ90" s="1"/>
      <c r="EA90" s="1"/>
      <c r="EB90" s="1"/>
      <c r="EC90" s="1"/>
      <c r="ED90" s="1"/>
      <c r="EE90" s="1"/>
      <c r="EF90" s="1"/>
      <c r="EG90" s="1"/>
      <c r="EH90" s="1"/>
      <c r="EI90" s="1"/>
      <c r="EJ90" s="1"/>
      <c r="EK90" s="1"/>
      <c r="EL90" s="1"/>
      <c r="EM90" s="1"/>
      <c r="EN90" s="1"/>
      <c r="EO90" s="1"/>
      <c r="EP90" s="1"/>
      <c r="EQ90" s="1"/>
      <c r="ER90" s="1"/>
      <c r="ES90" s="1"/>
      <c r="ET90" s="1"/>
      <c r="EU90" s="1"/>
      <c r="WZC90" s="1"/>
      <c r="WZD90" s="1"/>
      <c r="WZE90" s="1"/>
      <c r="WZF90" s="1"/>
      <c r="WZG90" s="1"/>
      <c r="WZH90" s="1"/>
      <c r="WZI90" s="1"/>
      <c r="WZJ90" s="1"/>
      <c r="WZK90" s="1"/>
      <c r="WZL90" s="1"/>
      <c r="WZM90" s="1"/>
      <c r="WZN90" s="1"/>
      <c r="WZO90" s="1"/>
      <c r="WZP90" s="1"/>
      <c r="WZQ90" s="1"/>
      <c r="WZR90" s="1"/>
      <c r="WZS90" s="1"/>
      <c r="WZT90" s="1"/>
      <c r="WZU90" s="1"/>
      <c r="WZV90" s="1"/>
      <c r="WZW90" s="1"/>
      <c r="WZX90" s="1"/>
      <c r="WZY90" s="1"/>
      <c r="WZZ90" s="1"/>
      <c r="XAA90" s="1"/>
      <c r="XAB90" s="1"/>
      <c r="XAC90" s="1"/>
      <c r="XAD90" s="1"/>
      <c r="XAE90" s="1"/>
      <c r="XAF90" s="1"/>
      <c r="XAG90" s="1"/>
      <c r="XAH90" s="1"/>
      <c r="XAI90" s="1"/>
      <c r="XAJ90" s="1"/>
      <c r="XAK90" s="1"/>
      <c r="XAL90" s="1"/>
      <c r="XAM90" s="1"/>
      <c r="XAN90" s="1"/>
      <c r="XAO90" s="1"/>
      <c r="XAP90" s="1"/>
      <c r="XAQ90" s="1"/>
      <c r="XAR90" s="1"/>
      <c r="XAS90" s="1"/>
      <c r="XAT90" s="1"/>
      <c r="XAU90" s="1"/>
      <c r="XAV90" s="1"/>
      <c r="XAW90" s="1"/>
      <c r="XAX90" s="1"/>
      <c r="XAY90" s="1"/>
      <c r="XAZ90" s="1"/>
      <c r="XBA90" s="1"/>
      <c r="XBB90" s="1"/>
      <c r="XBC90" s="1"/>
      <c r="XBD90" s="1"/>
      <c r="XBE90" s="1"/>
      <c r="XBF90" s="1"/>
      <c r="XBG90" s="1"/>
      <c r="XBH90" s="1"/>
      <c r="XBI90" s="1"/>
      <c r="XBJ90" s="1"/>
      <c r="XBK90" s="1"/>
      <c r="XBL90" s="1"/>
      <c r="XBM90" s="1"/>
      <c r="XBN90" s="1"/>
      <c r="XBO90" s="1"/>
      <c r="XBP90" s="1"/>
      <c r="XBQ90" s="1"/>
      <c r="XBR90" s="1"/>
      <c r="XBS90" s="1"/>
      <c r="XBT90" s="1"/>
      <c r="XBU90" s="1"/>
      <c r="XBV90" s="1"/>
      <c r="XBW90" s="1"/>
      <c r="XBX90" s="1"/>
      <c r="XBY90" s="1"/>
      <c r="XBZ90" s="1"/>
      <c r="XCA90" s="1"/>
      <c r="XCB90" s="1"/>
      <c r="XCC90" s="1"/>
      <c r="XCD90" s="1"/>
      <c r="XCE90" s="1"/>
      <c r="XCF90" s="1"/>
      <c r="XCG90" s="1"/>
      <c r="XCH90" s="1"/>
      <c r="XCI90" s="1"/>
      <c r="XCJ90" s="1"/>
      <c r="XCK90" s="1"/>
      <c r="XCL90" s="1"/>
      <c r="XCM90" s="1"/>
      <c r="XCN90" s="1"/>
      <c r="XCO90" s="1"/>
      <c r="XCP90" s="1"/>
      <c r="XCQ90" s="1"/>
      <c r="XCR90" s="1"/>
      <c r="XCS90" s="1"/>
      <c r="XCT90" s="1"/>
      <c r="XCU90" s="1"/>
      <c r="XCV90" s="1"/>
      <c r="XCW90" s="1"/>
      <c r="XCX90" s="1"/>
      <c r="XCY90" s="1"/>
      <c r="XCZ90" s="1"/>
      <c r="XDA90" s="1"/>
      <c r="XDB90" s="1"/>
      <c r="XDC90" s="1"/>
      <c r="XDD90" s="1"/>
      <c r="XDE90" s="1"/>
      <c r="XDF90" s="1"/>
      <c r="XDG90" s="1"/>
      <c r="XDH90" s="1"/>
      <c r="XDI90" s="1"/>
      <c r="XDJ90" s="1"/>
      <c r="XDK90" s="1"/>
      <c r="XDL90" s="1"/>
      <c r="XDM90" s="1"/>
      <c r="XDN90" s="1"/>
      <c r="XDO90" s="1"/>
      <c r="XDP90" s="1"/>
      <c r="XDQ90" s="1"/>
      <c r="XDR90" s="1"/>
      <c r="XDS90" s="1"/>
      <c r="XDT90" s="1"/>
      <c r="XDU90" s="1"/>
      <c r="XDV90" s="1"/>
      <c r="XDW90" s="1"/>
      <c r="XDX90" s="1"/>
      <c r="XDY90" s="1"/>
      <c r="XDZ90" s="1"/>
      <c r="XEA90" s="1"/>
      <c r="XEB90" s="1"/>
      <c r="XEC90" s="1"/>
      <c r="XED90" s="1"/>
      <c r="XEE90" s="1"/>
      <c r="XEF90" s="1"/>
      <c r="XEG90" s="1"/>
      <c r="XEH90" s="1"/>
      <c r="XEI90" s="1"/>
      <c r="XEJ90" s="1"/>
      <c r="XEK90" s="1"/>
      <c r="XEL90" s="1"/>
      <c r="XEM90" s="1"/>
      <c r="XEN90" s="1"/>
      <c r="XEO90" s="1"/>
      <c r="XEP90" s="1"/>
      <c r="XEQ90" s="1"/>
      <c r="XER90" s="1"/>
      <c r="XES90" s="1"/>
      <c r="XET90" s="1"/>
      <c r="XEU90" s="1"/>
      <c r="XEV90" s="1"/>
      <c r="XEW90" s="1"/>
      <c r="XEX90" s="1"/>
      <c r="XEY90" s="1"/>
      <c r="XEZ90" s="1"/>
      <c r="XFA90" s="1"/>
      <c r="XFB90" s="1"/>
      <c r="XFC90" s="1"/>
      <c r="XFD90" s="1"/>
    </row>
    <row r="91" spans="1:151 16227:16384" s="11" customFormat="1" ht="20.5" x14ac:dyDescent="0.35">
      <c r="A91" s="97" t="s">
        <v>250</v>
      </c>
      <c r="B91" s="98"/>
      <c r="C91" s="98"/>
      <c r="D91" s="98"/>
      <c r="E91" s="98"/>
      <c r="F91" s="98"/>
      <c r="G91" s="98"/>
      <c r="H91" s="98"/>
      <c r="I91" s="102"/>
      <c r="J91" s="1"/>
      <c r="K91" s="92">
        <f>10.764</f>
        <v>10.763999999999999</v>
      </c>
      <c r="L91" s="92"/>
      <c r="M91" s="1"/>
      <c r="N91" s="1"/>
      <c r="O91" s="1"/>
      <c r="P91" s="1"/>
      <c r="Q91" s="1"/>
      <c r="R91" s="1"/>
      <c r="S91" s="1"/>
      <c r="T91" s="1"/>
      <c r="U91" s="1"/>
      <c r="V91" s="1"/>
      <c r="W91" s="1"/>
      <c r="X91" s="1"/>
      <c r="Y91" s="1"/>
      <c r="Z91" s="1"/>
      <c r="AA91" s="1"/>
      <c r="AB91" s="1"/>
      <c r="AC91" s="1"/>
      <c r="AD91" s="1"/>
      <c r="AE91" s="1"/>
      <c r="AF91" s="1"/>
      <c r="AG91" s="1"/>
      <c r="AH91" s="1"/>
      <c r="AI91" s="1"/>
      <c r="AJ91" s="1"/>
      <c r="AK91" s="1"/>
      <c r="AL91" s="1"/>
      <c r="AM91" s="1"/>
      <c r="AN91" s="1"/>
      <c r="AO91" s="1"/>
      <c r="AP91" s="1"/>
      <c r="AQ91" s="1"/>
      <c r="AR91" s="1"/>
      <c r="AS91" s="1"/>
      <c r="AT91" s="1"/>
      <c r="AU91" s="1"/>
      <c r="AV91" s="1"/>
      <c r="AW91" s="1"/>
      <c r="AX91" s="1"/>
      <c r="AY91" s="1"/>
      <c r="AZ91" s="1"/>
      <c r="BA91" s="1"/>
      <c r="BB91" s="1"/>
      <c r="BC91" s="1"/>
      <c r="BD91" s="1"/>
      <c r="BE91" s="1"/>
      <c r="BF91" s="1"/>
      <c r="BG91" s="1"/>
      <c r="BH91" s="1"/>
      <c r="BI91" s="1"/>
      <c r="BJ91" s="1"/>
      <c r="BK91" s="1"/>
      <c r="BL91" s="1"/>
      <c r="BM91" s="1"/>
      <c r="BN91" s="1"/>
      <c r="BO91" s="1"/>
      <c r="BP91" s="1"/>
      <c r="BQ91" s="1"/>
      <c r="BR91" s="1"/>
      <c r="BS91" s="1"/>
      <c r="BT91" s="1"/>
      <c r="BU91" s="1"/>
      <c r="BV91" s="1"/>
      <c r="BW91" s="1"/>
      <c r="BX91" s="1"/>
      <c r="BY91" s="1"/>
      <c r="BZ91" s="1"/>
      <c r="CA91" s="1"/>
      <c r="CB91" s="1"/>
      <c r="CC91" s="1"/>
      <c r="CD91" s="1"/>
      <c r="CE91" s="1"/>
      <c r="CF91" s="1"/>
      <c r="CG91" s="1"/>
      <c r="CH91" s="1"/>
      <c r="CI91" s="1"/>
      <c r="CJ91" s="1"/>
      <c r="CK91" s="1"/>
      <c r="CL91" s="1"/>
      <c r="CM91" s="1"/>
      <c r="CN91" s="1"/>
      <c r="CO91" s="1"/>
      <c r="CP91" s="1"/>
      <c r="CQ91" s="1"/>
      <c r="CR91" s="1"/>
      <c r="CS91" s="1"/>
      <c r="CT91" s="1"/>
      <c r="CU91" s="1"/>
      <c r="CV91" s="1"/>
      <c r="CW91" s="1"/>
      <c r="CX91" s="1"/>
      <c r="CY91" s="1"/>
      <c r="CZ91" s="1"/>
      <c r="DA91" s="1"/>
      <c r="DB91" s="1"/>
      <c r="DC91" s="1"/>
      <c r="DD91" s="1"/>
      <c r="DE91" s="1"/>
      <c r="DF91" s="1"/>
      <c r="DG91" s="1"/>
      <c r="DH91" s="1"/>
      <c r="DI91" s="1"/>
      <c r="DJ91" s="1"/>
      <c r="DK91" s="1"/>
      <c r="DL91" s="1"/>
      <c r="DM91" s="1"/>
      <c r="DN91" s="1"/>
      <c r="DO91" s="1"/>
      <c r="DP91" s="1"/>
      <c r="DQ91" s="1"/>
      <c r="DR91" s="1"/>
      <c r="DS91" s="1"/>
      <c r="DT91" s="1"/>
      <c r="DU91" s="1"/>
      <c r="DV91" s="1"/>
      <c r="DW91" s="1"/>
      <c r="DX91" s="1"/>
      <c r="DY91" s="1"/>
      <c r="DZ91" s="1"/>
      <c r="EA91" s="1"/>
      <c r="EB91" s="1"/>
      <c r="EC91" s="1"/>
      <c r="ED91" s="1"/>
      <c r="EE91" s="1"/>
      <c r="EF91" s="1"/>
      <c r="EG91" s="1"/>
      <c r="EH91" s="1"/>
      <c r="EI91" s="1"/>
      <c r="EJ91" s="1"/>
      <c r="EK91" s="1"/>
      <c r="EL91" s="1"/>
      <c r="EM91" s="1"/>
      <c r="EN91" s="1"/>
      <c r="EO91" s="1"/>
      <c r="EP91" s="1"/>
      <c r="EQ91" s="1"/>
      <c r="ER91" s="1"/>
      <c r="ES91" s="1"/>
      <c r="ET91" s="1"/>
      <c r="EU91" s="1"/>
      <c r="WZC91" s="1"/>
      <c r="WZD91" s="1"/>
      <c r="WZE91" s="1"/>
      <c r="WZF91" s="1"/>
      <c r="WZG91" s="1"/>
      <c r="WZH91" s="1"/>
      <c r="WZI91" s="1"/>
      <c r="WZJ91" s="1"/>
      <c r="WZK91" s="1"/>
      <c r="WZL91" s="1"/>
      <c r="WZM91" s="1"/>
      <c r="WZN91" s="1"/>
      <c r="WZO91" s="1"/>
      <c r="WZP91" s="1"/>
      <c r="WZQ91" s="1"/>
      <c r="WZR91" s="1"/>
      <c r="WZS91" s="1"/>
      <c r="WZT91" s="1"/>
      <c r="WZU91" s="1"/>
      <c r="WZV91" s="1"/>
      <c r="WZW91" s="1"/>
      <c r="WZX91" s="1"/>
      <c r="WZY91" s="1"/>
      <c r="WZZ91" s="1"/>
      <c r="XAA91" s="1"/>
      <c r="XAB91" s="1"/>
      <c r="XAC91" s="1"/>
      <c r="XAD91" s="1"/>
      <c r="XAE91" s="1"/>
      <c r="XAF91" s="1"/>
      <c r="XAG91" s="1"/>
      <c r="XAH91" s="1"/>
      <c r="XAI91" s="1"/>
      <c r="XAJ91" s="1"/>
      <c r="XAK91" s="1"/>
      <c r="XAL91" s="1"/>
      <c r="XAM91" s="1"/>
      <c r="XAN91" s="1"/>
      <c r="XAO91" s="1"/>
      <c r="XAP91" s="1"/>
      <c r="XAQ91" s="1"/>
      <c r="XAR91" s="1"/>
      <c r="XAS91" s="1"/>
      <c r="XAT91" s="1"/>
      <c r="XAU91" s="1"/>
      <c r="XAV91" s="1"/>
      <c r="XAW91" s="1"/>
      <c r="XAX91" s="1"/>
      <c r="XAY91" s="1"/>
      <c r="XAZ91" s="1"/>
      <c r="XBA91" s="1"/>
      <c r="XBB91" s="1"/>
      <c r="XBC91" s="1"/>
      <c r="XBD91" s="1"/>
      <c r="XBE91" s="1"/>
      <c r="XBF91" s="1"/>
      <c r="XBG91" s="1"/>
      <c r="XBH91" s="1"/>
      <c r="XBI91" s="1"/>
      <c r="XBJ91" s="1"/>
      <c r="XBK91" s="1"/>
      <c r="XBL91" s="1"/>
      <c r="XBM91" s="1"/>
      <c r="XBN91" s="1"/>
      <c r="XBO91" s="1"/>
      <c r="XBP91" s="1"/>
      <c r="XBQ91" s="1"/>
      <c r="XBR91" s="1"/>
      <c r="XBS91" s="1"/>
      <c r="XBT91" s="1"/>
      <c r="XBU91" s="1"/>
      <c r="XBV91" s="1"/>
      <c r="XBW91" s="1"/>
      <c r="XBX91" s="1"/>
      <c r="XBY91" s="1"/>
      <c r="XBZ91" s="1"/>
      <c r="XCA91" s="1"/>
      <c r="XCB91" s="1"/>
      <c r="XCC91" s="1"/>
      <c r="XCD91" s="1"/>
      <c r="XCE91" s="1"/>
      <c r="XCF91" s="1"/>
      <c r="XCG91" s="1"/>
      <c r="XCH91" s="1"/>
      <c r="XCI91" s="1"/>
      <c r="XCJ91" s="1"/>
      <c r="XCK91" s="1"/>
      <c r="XCL91" s="1"/>
      <c r="XCM91" s="1"/>
      <c r="XCN91" s="1"/>
      <c r="XCO91" s="1"/>
      <c r="XCP91" s="1"/>
      <c r="XCQ91" s="1"/>
      <c r="XCR91" s="1"/>
      <c r="XCS91" s="1"/>
      <c r="XCT91" s="1"/>
      <c r="XCU91" s="1"/>
      <c r="XCV91" s="1"/>
      <c r="XCW91" s="1"/>
      <c r="XCX91" s="1"/>
      <c r="XCY91" s="1"/>
      <c r="XCZ91" s="1"/>
      <c r="XDA91" s="1"/>
      <c r="XDB91" s="1"/>
      <c r="XDC91" s="1"/>
      <c r="XDD91" s="1"/>
      <c r="XDE91" s="1"/>
      <c r="XDF91" s="1"/>
      <c r="XDG91" s="1"/>
      <c r="XDH91" s="1"/>
      <c r="XDI91" s="1"/>
      <c r="XDJ91" s="1"/>
      <c r="XDK91" s="1"/>
      <c r="XDL91" s="1"/>
      <c r="XDM91" s="1"/>
      <c r="XDN91" s="1"/>
      <c r="XDO91" s="1"/>
      <c r="XDP91" s="1"/>
      <c r="XDQ91" s="1"/>
      <c r="XDR91" s="1"/>
      <c r="XDS91" s="1"/>
      <c r="XDT91" s="1"/>
      <c r="XDU91" s="1"/>
      <c r="XDV91" s="1"/>
      <c r="XDW91" s="1"/>
      <c r="XDX91" s="1"/>
      <c r="XDY91" s="1"/>
      <c r="XDZ91" s="1"/>
      <c r="XEA91" s="1"/>
      <c r="XEB91" s="1"/>
      <c r="XEC91" s="1"/>
      <c r="XED91" s="1"/>
      <c r="XEE91" s="1"/>
      <c r="XEF91" s="1"/>
      <c r="XEG91" s="1"/>
      <c r="XEH91" s="1"/>
      <c r="XEI91" s="1"/>
      <c r="XEJ91" s="1"/>
      <c r="XEK91" s="1"/>
      <c r="XEL91" s="1"/>
      <c r="XEM91" s="1"/>
      <c r="XEN91" s="1"/>
      <c r="XEO91" s="1"/>
      <c r="XEP91" s="1"/>
      <c r="XEQ91" s="1"/>
      <c r="XER91" s="1"/>
      <c r="XES91" s="1"/>
      <c r="XET91" s="1"/>
      <c r="XEU91" s="1"/>
      <c r="XEV91" s="1"/>
      <c r="XEW91" s="1"/>
      <c r="XEX91" s="1"/>
      <c r="XEY91" s="1"/>
      <c r="XEZ91" s="1"/>
      <c r="XFA91" s="1"/>
      <c r="XFB91" s="1"/>
      <c r="XFC91" s="1"/>
      <c r="XFD91" s="1"/>
    </row>
    <row r="92" spans="1:151 16227:16384" s="11" customFormat="1" ht="20.5" x14ac:dyDescent="0.35">
      <c r="A92" s="97" t="s">
        <v>211</v>
      </c>
      <c r="B92" s="98"/>
      <c r="C92" s="98"/>
      <c r="D92" s="98"/>
      <c r="E92" s="98"/>
      <c r="F92" s="98"/>
      <c r="G92" s="98"/>
      <c r="H92" s="98"/>
      <c r="I92" s="102"/>
      <c r="J92" s="1"/>
      <c r="K92" s="1"/>
      <c r="L92" s="1"/>
      <c r="M92" s="1"/>
      <c r="N92" s="1"/>
      <c r="O92" s="1"/>
      <c r="P92" s="1"/>
      <c r="Q92" s="1"/>
      <c r="R92" s="1"/>
      <c r="S92" s="1"/>
      <c r="T92" s="1"/>
      <c r="U92" s="1"/>
      <c r="V92" s="1"/>
      <c r="W92" s="1"/>
      <c r="X92" s="1"/>
      <c r="Y92" s="1"/>
      <c r="Z92" s="1"/>
      <c r="AA92" s="1"/>
      <c r="AB92" s="1"/>
      <c r="AC92" s="1"/>
      <c r="AD92" s="1"/>
      <c r="AE92" s="1"/>
      <c r="AF92" s="1"/>
      <c r="AG92" s="1"/>
      <c r="AH92" s="1"/>
      <c r="AI92" s="1"/>
      <c r="AJ92" s="1"/>
      <c r="AK92" s="1"/>
      <c r="AL92" s="1"/>
      <c r="AM92" s="1"/>
      <c r="AN92" s="1"/>
      <c r="AO92" s="1"/>
      <c r="AP92" s="1"/>
      <c r="AQ92" s="1"/>
      <c r="AR92" s="1"/>
      <c r="AS92" s="1"/>
      <c r="AT92" s="1"/>
      <c r="AU92" s="1"/>
      <c r="AV92" s="1"/>
      <c r="AW92" s="1"/>
      <c r="AX92" s="1"/>
      <c r="AY92" s="1"/>
      <c r="AZ92" s="1"/>
      <c r="BA92" s="1"/>
      <c r="BB92" s="1"/>
      <c r="BC92" s="1"/>
      <c r="BD92" s="1"/>
      <c r="BE92" s="1"/>
      <c r="BF92" s="1"/>
      <c r="BG92" s="1"/>
      <c r="BH92" s="1"/>
      <c r="BI92" s="1"/>
      <c r="BJ92" s="1"/>
      <c r="BK92" s="1"/>
      <c r="BL92" s="1"/>
      <c r="BM92" s="1"/>
      <c r="BN92" s="1"/>
      <c r="BO92" s="1"/>
      <c r="BP92" s="1"/>
      <c r="BQ92" s="1"/>
      <c r="BR92" s="1"/>
      <c r="BS92" s="1"/>
      <c r="BT92" s="1"/>
      <c r="BU92" s="1"/>
      <c r="BV92" s="1"/>
      <c r="BW92" s="1"/>
      <c r="BX92" s="1"/>
      <c r="BY92" s="1"/>
      <c r="BZ92" s="1"/>
      <c r="CA92" s="1"/>
      <c r="CB92" s="1"/>
      <c r="CC92" s="1"/>
      <c r="CD92" s="1"/>
      <c r="CE92" s="1"/>
      <c r="CF92" s="1"/>
      <c r="CG92" s="1"/>
      <c r="CH92" s="1"/>
      <c r="CI92" s="1"/>
      <c r="CJ92" s="1"/>
      <c r="CK92" s="1"/>
      <c r="CL92" s="1"/>
      <c r="CM92" s="1"/>
      <c r="CN92" s="1"/>
      <c r="CO92" s="1"/>
      <c r="CP92" s="1"/>
      <c r="CQ92" s="1"/>
      <c r="CR92" s="1"/>
      <c r="CS92" s="1"/>
      <c r="CT92" s="1"/>
      <c r="CU92" s="1"/>
      <c r="CV92" s="1"/>
      <c r="CW92" s="1"/>
      <c r="CX92" s="1"/>
      <c r="CY92" s="1"/>
      <c r="CZ92" s="1"/>
      <c r="DA92" s="1"/>
      <c r="DB92" s="1"/>
      <c r="DC92" s="1"/>
      <c r="DD92" s="1"/>
      <c r="DE92" s="1"/>
      <c r="DF92" s="1"/>
      <c r="DG92" s="1"/>
      <c r="DH92" s="1"/>
      <c r="DI92" s="1"/>
      <c r="DJ92" s="1"/>
      <c r="DK92" s="1"/>
      <c r="DL92" s="1"/>
      <c r="DM92" s="1"/>
      <c r="DN92" s="1"/>
      <c r="DO92" s="1"/>
      <c r="DP92" s="1"/>
      <c r="DQ92" s="1"/>
      <c r="DR92" s="1"/>
      <c r="DS92" s="1"/>
      <c r="DT92" s="1"/>
      <c r="DU92" s="1"/>
      <c r="DV92" s="1"/>
      <c r="DW92" s="1"/>
      <c r="DX92" s="1"/>
      <c r="DY92" s="1"/>
      <c r="DZ92" s="1"/>
      <c r="EA92" s="1"/>
      <c r="EB92" s="1"/>
      <c r="EC92" s="1"/>
      <c r="ED92" s="1"/>
      <c r="EE92" s="1"/>
      <c r="EF92" s="1"/>
      <c r="EG92" s="1"/>
      <c r="EH92" s="1"/>
      <c r="EI92" s="1"/>
      <c r="EJ92" s="1"/>
      <c r="EK92" s="1"/>
      <c r="EL92" s="1"/>
      <c r="EM92" s="1"/>
      <c r="EN92" s="1"/>
      <c r="EO92" s="1"/>
      <c r="EP92" s="1"/>
      <c r="EQ92" s="1"/>
      <c r="ER92" s="1"/>
      <c r="ES92" s="1"/>
      <c r="ET92" s="1"/>
      <c r="EU92" s="1"/>
      <c r="WZC92" s="1"/>
      <c r="WZD92" s="1"/>
      <c r="WZE92" s="1"/>
      <c r="WZF92" s="1"/>
      <c r="WZG92" s="1"/>
      <c r="WZH92" s="1"/>
      <c r="WZI92" s="1"/>
      <c r="WZJ92" s="1"/>
      <c r="WZK92" s="1"/>
      <c r="WZL92" s="1"/>
      <c r="WZM92" s="1"/>
      <c r="WZN92" s="1"/>
      <c r="WZO92" s="1"/>
      <c r="WZP92" s="1"/>
      <c r="WZQ92" s="1"/>
      <c r="WZR92" s="1"/>
      <c r="WZS92" s="1"/>
      <c r="WZT92" s="1"/>
      <c r="WZU92" s="1"/>
      <c r="WZV92" s="1"/>
      <c r="WZW92" s="1"/>
      <c r="WZX92" s="1"/>
      <c r="WZY92" s="1"/>
      <c r="WZZ92" s="1"/>
      <c r="XAA92" s="1"/>
      <c r="XAB92" s="1"/>
      <c r="XAC92" s="1"/>
      <c r="XAD92" s="1"/>
      <c r="XAE92" s="1"/>
      <c r="XAF92" s="1"/>
      <c r="XAG92" s="1"/>
      <c r="XAH92" s="1"/>
      <c r="XAI92" s="1"/>
      <c r="XAJ92" s="1"/>
      <c r="XAK92" s="1"/>
      <c r="XAL92" s="1"/>
      <c r="XAM92" s="1"/>
      <c r="XAN92" s="1"/>
      <c r="XAO92" s="1"/>
      <c r="XAP92" s="1"/>
      <c r="XAQ92" s="1"/>
      <c r="XAR92" s="1"/>
      <c r="XAS92" s="1"/>
      <c r="XAT92" s="1"/>
      <c r="XAU92" s="1"/>
      <c r="XAV92" s="1"/>
      <c r="XAW92" s="1"/>
      <c r="XAX92" s="1"/>
      <c r="XAY92" s="1"/>
      <c r="XAZ92" s="1"/>
      <c r="XBA92" s="1"/>
      <c r="XBB92" s="1"/>
      <c r="XBC92" s="1"/>
      <c r="XBD92" s="1"/>
      <c r="XBE92" s="1"/>
      <c r="XBF92" s="1"/>
      <c r="XBG92" s="1"/>
      <c r="XBH92" s="1"/>
      <c r="XBI92" s="1"/>
      <c r="XBJ92" s="1"/>
      <c r="XBK92" s="1"/>
      <c r="XBL92" s="1"/>
      <c r="XBM92" s="1"/>
      <c r="XBN92" s="1"/>
      <c r="XBO92" s="1"/>
      <c r="XBP92" s="1"/>
      <c r="XBQ92" s="1"/>
      <c r="XBR92" s="1"/>
      <c r="XBS92" s="1"/>
      <c r="XBT92" s="1"/>
      <c r="XBU92" s="1"/>
      <c r="XBV92" s="1"/>
      <c r="XBW92" s="1"/>
      <c r="XBX92" s="1"/>
      <c r="XBY92" s="1"/>
      <c r="XBZ92" s="1"/>
      <c r="XCA92" s="1"/>
      <c r="XCB92" s="1"/>
      <c r="XCC92" s="1"/>
      <c r="XCD92" s="1"/>
      <c r="XCE92" s="1"/>
      <c r="XCF92" s="1"/>
      <c r="XCG92" s="1"/>
      <c r="XCH92" s="1"/>
      <c r="XCI92" s="1"/>
      <c r="XCJ92" s="1"/>
      <c r="XCK92" s="1"/>
      <c r="XCL92" s="1"/>
      <c r="XCM92" s="1"/>
      <c r="XCN92" s="1"/>
      <c r="XCO92" s="1"/>
      <c r="XCP92" s="1"/>
      <c r="XCQ92" s="1"/>
      <c r="XCR92" s="1"/>
      <c r="XCS92" s="1"/>
      <c r="XCT92" s="1"/>
      <c r="XCU92" s="1"/>
      <c r="XCV92" s="1"/>
      <c r="XCW92" s="1"/>
      <c r="XCX92" s="1"/>
      <c r="XCY92" s="1"/>
      <c r="XCZ92" s="1"/>
      <c r="XDA92" s="1"/>
      <c r="XDB92" s="1"/>
      <c r="XDC92" s="1"/>
      <c r="XDD92" s="1"/>
      <c r="XDE92" s="1"/>
      <c r="XDF92" s="1"/>
      <c r="XDG92" s="1"/>
      <c r="XDH92" s="1"/>
      <c r="XDI92" s="1"/>
      <c r="XDJ92" s="1"/>
      <c r="XDK92" s="1"/>
      <c r="XDL92" s="1"/>
      <c r="XDM92" s="1"/>
      <c r="XDN92" s="1"/>
      <c r="XDO92" s="1"/>
      <c r="XDP92" s="1"/>
      <c r="XDQ92" s="1"/>
      <c r="XDR92" s="1"/>
      <c r="XDS92" s="1"/>
      <c r="XDT92" s="1"/>
      <c r="XDU92" s="1"/>
      <c r="XDV92" s="1"/>
      <c r="XDW92" s="1"/>
      <c r="XDX92" s="1"/>
      <c r="XDY92" s="1"/>
      <c r="XDZ92" s="1"/>
      <c r="XEA92" s="1"/>
      <c r="XEB92" s="1"/>
      <c r="XEC92" s="1"/>
      <c r="XED92" s="1"/>
      <c r="XEE92" s="1"/>
      <c r="XEF92" s="1"/>
      <c r="XEG92" s="1"/>
      <c r="XEH92" s="1"/>
      <c r="XEI92" s="1"/>
      <c r="XEJ92" s="1"/>
      <c r="XEK92" s="1"/>
      <c r="XEL92" s="1"/>
      <c r="XEM92" s="1"/>
      <c r="XEN92" s="1"/>
      <c r="XEO92" s="1"/>
      <c r="XEP92" s="1"/>
      <c r="XEQ92" s="1"/>
      <c r="XER92" s="1"/>
      <c r="XES92" s="1"/>
      <c r="XET92" s="1"/>
      <c r="XEU92" s="1"/>
      <c r="XEV92" s="1"/>
      <c r="XEW92" s="1"/>
      <c r="XEX92" s="1"/>
      <c r="XEY92" s="1"/>
      <c r="XEZ92" s="1"/>
      <c r="XFA92" s="1"/>
      <c r="XFB92" s="1"/>
      <c r="XFC92" s="1"/>
      <c r="XFD92" s="1"/>
    </row>
    <row r="93" spans="1:151 16227:16384" s="11" customFormat="1" ht="20.25" customHeight="1" x14ac:dyDescent="0.35">
      <c r="A93" s="145" t="str">
        <f>A92</f>
        <v>3rd Floor For Residential</v>
      </c>
      <c r="B93" s="146"/>
      <c r="C93" s="92">
        <v>1</v>
      </c>
      <c r="D93" s="92"/>
      <c r="E93" s="20" t="s">
        <v>212</v>
      </c>
      <c r="F93" s="92">
        <f>(127.37)*(10.764)</f>
        <v>1371.0106799999999</v>
      </c>
      <c r="G93" s="92"/>
      <c r="H93" s="20">
        <v>0</v>
      </c>
      <c r="I93" s="20">
        <f>F93*(($I$87)+1)+H93</f>
        <v>2125.066554</v>
      </c>
      <c r="J93" s="1"/>
      <c r="K93" s="1">
        <f>4.27*7.32+1.91*1.45+3.76*2.44+3.66*2.8+3.66*1.17+1.53*1.47+1.62*0.97+3.76*4.88+1.83*(1.52+2.75)+1.98*1.38+1.92*0.97+3.97*3.5+1.67*1.12+1.53*0.72+1.63*1.73+7.83+3.74+2.25*1.88</f>
        <v>127.79559999999998</v>
      </c>
      <c r="L93" s="1"/>
      <c r="M93" s="1"/>
      <c r="N93" s="1"/>
      <c r="O93" s="1"/>
      <c r="P93" s="1"/>
      <c r="Q93" s="1"/>
      <c r="R93" s="1"/>
      <c r="S93" s="1"/>
      <c r="T93" s="1"/>
      <c r="U93" s="1"/>
      <c r="V93" s="1"/>
      <c r="W93" s="1"/>
      <c r="X93" s="1"/>
      <c r="Y93" s="1"/>
      <c r="Z93" s="1"/>
      <c r="AA93" s="1"/>
      <c r="AB93" s="1"/>
      <c r="AC93" s="1"/>
      <c r="AD93" s="1"/>
      <c r="AE93" s="1"/>
      <c r="AF93" s="1"/>
      <c r="AG93" s="1"/>
      <c r="AH93" s="1"/>
      <c r="AI93" s="1"/>
      <c r="AJ93" s="1"/>
      <c r="AK93" s="1"/>
      <c r="AL93" s="1"/>
      <c r="AM93" s="1"/>
      <c r="AN93" s="1"/>
      <c r="AO93" s="1"/>
      <c r="AP93" s="1"/>
      <c r="AQ93" s="1"/>
      <c r="AR93" s="1"/>
      <c r="AS93" s="1"/>
      <c r="AT93" s="1"/>
      <c r="AU93" s="1"/>
      <c r="AV93" s="1"/>
      <c r="AW93" s="1"/>
      <c r="AX93" s="1"/>
      <c r="AY93" s="1"/>
      <c r="AZ93" s="1"/>
      <c r="BA93" s="1"/>
      <c r="BB93" s="1"/>
      <c r="BC93" s="1"/>
      <c r="BD93" s="1"/>
      <c r="BE93" s="1"/>
      <c r="BF93" s="1"/>
      <c r="BG93" s="1"/>
      <c r="BH93" s="1"/>
      <c r="BI93" s="1"/>
      <c r="BJ93" s="1"/>
      <c r="BK93" s="1"/>
      <c r="BL93" s="1"/>
      <c r="BM93" s="1"/>
      <c r="BN93" s="1"/>
      <c r="BO93" s="1"/>
      <c r="BP93" s="1"/>
      <c r="BQ93" s="1"/>
      <c r="BR93" s="1"/>
      <c r="BS93" s="1"/>
      <c r="BT93" s="1"/>
      <c r="BU93" s="1"/>
      <c r="BV93" s="1"/>
      <c r="BW93" s="1"/>
      <c r="BX93" s="1"/>
      <c r="BY93" s="1"/>
      <c r="BZ93" s="1"/>
      <c r="CA93" s="1"/>
      <c r="CB93" s="1"/>
      <c r="CC93" s="1"/>
      <c r="CD93" s="1"/>
      <c r="CE93" s="1"/>
      <c r="CF93" s="1"/>
      <c r="CG93" s="1"/>
      <c r="CH93" s="1"/>
      <c r="CI93" s="1"/>
      <c r="CJ93" s="1"/>
      <c r="CK93" s="1"/>
      <c r="CL93" s="1"/>
      <c r="CM93" s="1"/>
      <c r="CN93" s="1"/>
      <c r="CO93" s="1"/>
      <c r="CP93" s="1"/>
      <c r="CQ93" s="1"/>
      <c r="CR93" s="1"/>
      <c r="CS93" s="1"/>
      <c r="CT93" s="1"/>
      <c r="CU93" s="1"/>
      <c r="CV93" s="1"/>
      <c r="CW93" s="1"/>
      <c r="CX93" s="1"/>
      <c r="CY93" s="1"/>
      <c r="CZ93" s="1"/>
      <c r="DA93" s="1"/>
      <c r="DB93" s="1"/>
      <c r="DC93" s="1"/>
      <c r="DD93" s="1"/>
      <c r="DE93" s="1"/>
      <c r="DF93" s="1"/>
      <c r="DG93" s="1"/>
      <c r="DH93" s="1"/>
      <c r="DI93" s="1"/>
      <c r="DJ93" s="1"/>
      <c r="DK93" s="1"/>
      <c r="DL93" s="1"/>
      <c r="DM93" s="1"/>
      <c r="DN93" s="1"/>
      <c r="DO93" s="1"/>
      <c r="DP93" s="1"/>
      <c r="DQ93" s="1"/>
      <c r="DR93" s="1"/>
      <c r="DS93" s="1"/>
      <c r="DT93" s="1"/>
      <c r="DU93" s="1"/>
      <c r="DV93" s="1"/>
      <c r="DW93" s="1"/>
      <c r="DX93" s="1"/>
      <c r="DY93" s="1"/>
      <c r="DZ93" s="1"/>
      <c r="EA93" s="1"/>
      <c r="EB93" s="1"/>
      <c r="EC93" s="1"/>
      <c r="ED93" s="1"/>
      <c r="EE93" s="1"/>
      <c r="EF93" s="1"/>
      <c r="EG93" s="1"/>
      <c r="EH93" s="1"/>
      <c r="EI93" s="1"/>
      <c r="EJ93" s="1"/>
      <c r="EK93" s="1"/>
      <c r="EL93" s="1"/>
      <c r="EM93" s="1"/>
      <c r="EN93" s="1"/>
      <c r="EO93" s="1"/>
      <c r="EP93" s="1"/>
      <c r="EQ93" s="1"/>
      <c r="ER93" s="1"/>
      <c r="ES93" s="1"/>
      <c r="ET93" s="1"/>
      <c r="EU93" s="1"/>
      <c r="WZC93" s="1"/>
      <c r="WZD93" s="1"/>
      <c r="WZE93" s="1"/>
      <c r="WZF93" s="1"/>
      <c r="WZG93" s="1"/>
      <c r="WZH93" s="1"/>
      <c r="WZI93" s="1"/>
      <c r="WZJ93" s="1"/>
      <c r="WZK93" s="1"/>
      <c r="WZL93" s="1"/>
      <c r="WZM93" s="1"/>
      <c r="WZN93" s="1"/>
      <c r="WZO93" s="1"/>
      <c r="WZP93" s="1"/>
      <c r="WZQ93" s="1"/>
      <c r="WZR93" s="1"/>
      <c r="WZS93" s="1"/>
      <c r="WZT93" s="1"/>
      <c r="WZU93" s="1"/>
      <c r="WZV93" s="1"/>
      <c r="WZW93" s="1"/>
      <c r="WZX93" s="1"/>
      <c r="WZY93" s="1"/>
      <c r="WZZ93" s="1"/>
      <c r="XAA93" s="1"/>
      <c r="XAB93" s="1"/>
      <c r="XAC93" s="1"/>
      <c r="XAD93" s="1"/>
      <c r="XAE93" s="1"/>
      <c r="XAF93" s="1"/>
      <c r="XAG93" s="1"/>
      <c r="XAH93" s="1"/>
      <c r="XAI93" s="1"/>
      <c r="XAJ93" s="1"/>
      <c r="XAK93" s="1"/>
      <c r="XAL93" s="1"/>
      <c r="XAM93" s="1"/>
      <c r="XAN93" s="1"/>
      <c r="XAO93" s="1"/>
      <c r="XAP93" s="1"/>
      <c r="XAQ93" s="1"/>
      <c r="XAR93" s="1"/>
      <c r="XAS93" s="1"/>
      <c r="XAT93" s="1"/>
      <c r="XAU93" s="1"/>
      <c r="XAV93" s="1"/>
      <c r="XAW93" s="1"/>
      <c r="XAX93" s="1"/>
      <c r="XAY93" s="1"/>
      <c r="XAZ93" s="1"/>
      <c r="XBA93" s="1"/>
      <c r="XBB93" s="1"/>
      <c r="XBC93" s="1"/>
      <c r="XBD93" s="1"/>
      <c r="XBE93" s="1"/>
      <c r="XBF93" s="1"/>
      <c r="XBG93" s="1"/>
      <c r="XBH93" s="1"/>
      <c r="XBI93" s="1"/>
      <c r="XBJ93" s="1"/>
      <c r="XBK93" s="1"/>
      <c r="XBL93" s="1"/>
      <c r="XBM93" s="1"/>
      <c r="XBN93" s="1"/>
      <c r="XBO93" s="1"/>
      <c r="XBP93" s="1"/>
      <c r="XBQ93" s="1"/>
      <c r="XBR93" s="1"/>
      <c r="XBS93" s="1"/>
      <c r="XBT93" s="1"/>
      <c r="XBU93" s="1"/>
      <c r="XBV93" s="1"/>
      <c r="XBW93" s="1"/>
      <c r="XBX93" s="1"/>
      <c r="XBY93" s="1"/>
      <c r="XBZ93" s="1"/>
      <c r="XCA93" s="1"/>
      <c r="XCB93" s="1"/>
      <c r="XCC93" s="1"/>
      <c r="XCD93" s="1"/>
      <c r="XCE93" s="1"/>
      <c r="XCF93" s="1"/>
      <c r="XCG93" s="1"/>
      <c r="XCH93" s="1"/>
      <c r="XCI93" s="1"/>
      <c r="XCJ93" s="1"/>
      <c r="XCK93" s="1"/>
      <c r="XCL93" s="1"/>
      <c r="XCM93" s="1"/>
      <c r="XCN93" s="1"/>
      <c r="XCO93" s="1"/>
      <c r="XCP93" s="1"/>
      <c r="XCQ93" s="1"/>
      <c r="XCR93" s="1"/>
      <c r="XCS93" s="1"/>
      <c r="XCT93" s="1"/>
      <c r="XCU93" s="1"/>
      <c r="XCV93" s="1"/>
      <c r="XCW93" s="1"/>
      <c r="XCX93" s="1"/>
      <c r="XCY93" s="1"/>
      <c r="XCZ93" s="1"/>
      <c r="XDA93" s="1"/>
      <c r="XDB93" s="1"/>
      <c r="XDC93" s="1"/>
      <c r="XDD93" s="1"/>
      <c r="XDE93" s="1"/>
      <c r="XDF93" s="1"/>
      <c r="XDG93" s="1"/>
      <c r="XDH93" s="1"/>
      <c r="XDI93" s="1"/>
      <c r="XDJ93" s="1"/>
      <c r="XDK93" s="1"/>
      <c r="XDL93" s="1"/>
      <c r="XDM93" s="1"/>
      <c r="XDN93" s="1"/>
      <c r="XDO93" s="1"/>
      <c r="XDP93" s="1"/>
      <c r="XDQ93" s="1"/>
      <c r="XDR93" s="1"/>
      <c r="XDS93" s="1"/>
      <c r="XDT93" s="1"/>
      <c r="XDU93" s="1"/>
      <c r="XDV93" s="1"/>
      <c r="XDW93" s="1"/>
      <c r="XDX93" s="1"/>
      <c r="XDY93" s="1"/>
      <c r="XDZ93" s="1"/>
      <c r="XEA93" s="1"/>
      <c r="XEB93" s="1"/>
      <c r="XEC93" s="1"/>
      <c r="XED93" s="1"/>
      <c r="XEE93" s="1"/>
      <c r="XEF93" s="1"/>
      <c r="XEG93" s="1"/>
      <c r="XEH93" s="1"/>
      <c r="XEI93" s="1"/>
      <c r="XEJ93" s="1"/>
      <c r="XEK93" s="1"/>
      <c r="XEL93" s="1"/>
      <c r="XEM93" s="1"/>
      <c r="XEN93" s="1"/>
      <c r="XEO93" s="1"/>
      <c r="XEP93" s="1"/>
      <c r="XEQ93" s="1"/>
      <c r="XER93" s="1"/>
      <c r="XES93" s="1"/>
      <c r="XET93" s="1"/>
      <c r="XEU93" s="1"/>
      <c r="XEV93" s="1"/>
      <c r="XEW93" s="1"/>
      <c r="XEX93" s="1"/>
      <c r="XEY93" s="1"/>
      <c r="XEZ93" s="1"/>
      <c r="XFA93" s="1"/>
      <c r="XFB93" s="1"/>
      <c r="XFC93" s="1"/>
      <c r="XFD93" s="1"/>
    </row>
    <row r="94" spans="1:151 16227:16384" s="11" customFormat="1" ht="20.25" customHeight="1" x14ac:dyDescent="0.35">
      <c r="A94" s="147"/>
      <c r="B94" s="148"/>
      <c r="C94" s="92">
        <f>C93+1</f>
        <v>2</v>
      </c>
      <c r="D94" s="92"/>
      <c r="E94" s="20" t="s">
        <v>212</v>
      </c>
      <c r="F94" s="92">
        <f>(127.37)*(10.764)</f>
        <v>1371.0106799999999</v>
      </c>
      <c r="G94" s="92"/>
      <c r="H94" s="20">
        <v>0</v>
      </c>
      <c r="I94" s="20">
        <f t="shared" ref="I94" si="0">F94*(($I$87)+1)+H94</f>
        <v>2125.066554</v>
      </c>
      <c r="J94" s="1"/>
      <c r="K94" s="1"/>
      <c r="L94" s="1"/>
      <c r="M94" s="1"/>
      <c r="N94" s="1"/>
      <c r="O94" s="1"/>
      <c r="P94" s="1"/>
      <c r="Q94" s="1"/>
      <c r="R94" s="1"/>
      <c r="S94" s="1"/>
      <c r="T94" s="1"/>
      <c r="U94" s="1"/>
      <c r="V94" s="1"/>
      <c r="W94" s="1"/>
      <c r="X94" s="1"/>
      <c r="Y94" s="1"/>
      <c r="Z94" s="1"/>
      <c r="AA94" s="1"/>
      <c r="AB94" s="1"/>
      <c r="AC94" s="1"/>
      <c r="AD94" s="1"/>
      <c r="AE94" s="1"/>
      <c r="AF94" s="1"/>
      <c r="AG94" s="1"/>
      <c r="AH94" s="1"/>
      <c r="AI94" s="1"/>
      <c r="AJ94" s="1"/>
      <c r="AK94" s="1"/>
      <c r="AL94" s="1"/>
      <c r="AM94" s="1"/>
      <c r="AN94" s="1"/>
      <c r="AO94" s="1"/>
      <c r="AP94" s="1"/>
      <c r="AQ94" s="1"/>
      <c r="AR94" s="1"/>
      <c r="AS94" s="1"/>
      <c r="AT94" s="1"/>
      <c r="AU94" s="1"/>
      <c r="AV94" s="1"/>
      <c r="AW94" s="1"/>
      <c r="AX94" s="1"/>
      <c r="AY94" s="1"/>
      <c r="AZ94" s="1"/>
      <c r="BA94" s="1"/>
      <c r="BB94" s="1"/>
      <c r="BC94" s="1"/>
      <c r="BD94" s="1"/>
      <c r="BE94" s="1"/>
      <c r="BF94" s="1"/>
      <c r="BG94" s="1"/>
      <c r="BH94" s="1"/>
      <c r="BI94" s="1"/>
      <c r="BJ94" s="1"/>
      <c r="BK94" s="1"/>
      <c r="BL94" s="1"/>
      <c r="BM94" s="1"/>
      <c r="BN94" s="1"/>
      <c r="BO94" s="1"/>
      <c r="BP94" s="1"/>
      <c r="BQ94" s="1"/>
      <c r="BR94" s="1"/>
      <c r="BS94" s="1"/>
      <c r="BT94" s="1"/>
      <c r="BU94" s="1"/>
      <c r="BV94" s="1"/>
      <c r="BW94" s="1"/>
      <c r="BX94" s="1"/>
      <c r="BY94" s="1"/>
      <c r="BZ94" s="1"/>
      <c r="CA94" s="1"/>
      <c r="CB94" s="1"/>
      <c r="CC94" s="1"/>
      <c r="CD94" s="1"/>
      <c r="CE94" s="1"/>
      <c r="CF94" s="1"/>
      <c r="CG94" s="1"/>
      <c r="CH94" s="1"/>
      <c r="CI94" s="1"/>
      <c r="CJ94" s="1"/>
      <c r="CK94" s="1"/>
      <c r="CL94" s="1"/>
      <c r="CM94" s="1"/>
      <c r="CN94" s="1"/>
      <c r="CO94" s="1"/>
      <c r="CP94" s="1"/>
      <c r="CQ94" s="1"/>
      <c r="CR94" s="1"/>
      <c r="CS94" s="1"/>
      <c r="CT94" s="1"/>
      <c r="CU94" s="1"/>
      <c r="CV94" s="1"/>
      <c r="CW94" s="1"/>
      <c r="CX94" s="1"/>
      <c r="CY94" s="1"/>
      <c r="CZ94" s="1"/>
      <c r="DA94" s="1"/>
      <c r="DB94" s="1"/>
      <c r="DC94" s="1"/>
      <c r="DD94" s="1"/>
      <c r="DE94" s="1"/>
      <c r="DF94" s="1"/>
      <c r="DG94" s="1"/>
      <c r="DH94" s="1"/>
      <c r="DI94" s="1"/>
      <c r="DJ94" s="1"/>
      <c r="DK94" s="1"/>
      <c r="DL94" s="1"/>
      <c r="DM94" s="1"/>
      <c r="DN94" s="1"/>
      <c r="DO94" s="1"/>
      <c r="DP94" s="1"/>
      <c r="DQ94" s="1"/>
      <c r="DR94" s="1"/>
      <c r="DS94" s="1"/>
      <c r="DT94" s="1"/>
      <c r="DU94" s="1"/>
      <c r="DV94" s="1"/>
      <c r="DW94" s="1"/>
      <c r="DX94" s="1"/>
      <c r="DY94" s="1"/>
      <c r="DZ94" s="1"/>
      <c r="EA94" s="1"/>
      <c r="EB94" s="1"/>
      <c r="EC94" s="1"/>
      <c r="ED94" s="1"/>
      <c r="EE94" s="1"/>
      <c r="EF94" s="1"/>
      <c r="EG94" s="1"/>
      <c r="EH94" s="1"/>
      <c r="EI94" s="1"/>
      <c r="EJ94" s="1"/>
      <c r="EK94" s="1"/>
      <c r="EL94" s="1"/>
      <c r="EM94" s="1"/>
      <c r="EN94" s="1"/>
      <c r="EO94" s="1"/>
      <c r="EP94" s="1"/>
      <c r="EQ94" s="1"/>
      <c r="ER94" s="1"/>
      <c r="ES94" s="1"/>
      <c r="ET94" s="1"/>
      <c r="EU94" s="1"/>
      <c r="WZC94" s="1"/>
      <c r="WZD94" s="1"/>
      <c r="WZE94" s="1"/>
      <c r="WZF94" s="1"/>
      <c r="WZG94" s="1"/>
      <c r="WZH94" s="1"/>
      <c r="WZI94" s="1"/>
      <c r="WZJ94" s="1"/>
      <c r="WZK94" s="1"/>
      <c r="WZL94" s="1"/>
      <c r="WZM94" s="1"/>
      <c r="WZN94" s="1"/>
      <c r="WZO94" s="1"/>
      <c r="WZP94" s="1"/>
      <c r="WZQ94" s="1"/>
      <c r="WZR94" s="1"/>
      <c r="WZS94" s="1"/>
      <c r="WZT94" s="1"/>
      <c r="WZU94" s="1"/>
      <c r="WZV94" s="1"/>
      <c r="WZW94" s="1"/>
      <c r="WZX94" s="1"/>
      <c r="WZY94" s="1"/>
      <c r="WZZ94" s="1"/>
      <c r="XAA94" s="1"/>
      <c r="XAB94" s="1"/>
      <c r="XAC94" s="1"/>
      <c r="XAD94" s="1"/>
      <c r="XAE94" s="1"/>
      <c r="XAF94" s="1"/>
      <c r="XAG94" s="1"/>
      <c r="XAH94" s="1"/>
      <c r="XAI94" s="1"/>
      <c r="XAJ94" s="1"/>
      <c r="XAK94" s="1"/>
      <c r="XAL94" s="1"/>
      <c r="XAM94" s="1"/>
      <c r="XAN94" s="1"/>
      <c r="XAO94" s="1"/>
      <c r="XAP94" s="1"/>
      <c r="XAQ94" s="1"/>
      <c r="XAR94" s="1"/>
      <c r="XAS94" s="1"/>
      <c r="XAT94" s="1"/>
      <c r="XAU94" s="1"/>
      <c r="XAV94" s="1"/>
      <c r="XAW94" s="1"/>
      <c r="XAX94" s="1"/>
      <c r="XAY94" s="1"/>
      <c r="XAZ94" s="1"/>
      <c r="XBA94" s="1"/>
      <c r="XBB94" s="1"/>
      <c r="XBC94" s="1"/>
      <c r="XBD94" s="1"/>
      <c r="XBE94" s="1"/>
      <c r="XBF94" s="1"/>
      <c r="XBG94" s="1"/>
      <c r="XBH94" s="1"/>
      <c r="XBI94" s="1"/>
      <c r="XBJ94" s="1"/>
      <c r="XBK94" s="1"/>
      <c r="XBL94" s="1"/>
      <c r="XBM94" s="1"/>
      <c r="XBN94" s="1"/>
      <c r="XBO94" s="1"/>
      <c r="XBP94" s="1"/>
      <c r="XBQ94" s="1"/>
      <c r="XBR94" s="1"/>
      <c r="XBS94" s="1"/>
      <c r="XBT94" s="1"/>
      <c r="XBU94" s="1"/>
      <c r="XBV94" s="1"/>
      <c r="XBW94" s="1"/>
      <c r="XBX94" s="1"/>
      <c r="XBY94" s="1"/>
      <c r="XBZ94" s="1"/>
      <c r="XCA94" s="1"/>
      <c r="XCB94" s="1"/>
      <c r="XCC94" s="1"/>
      <c r="XCD94" s="1"/>
      <c r="XCE94" s="1"/>
      <c r="XCF94" s="1"/>
      <c r="XCG94" s="1"/>
      <c r="XCH94" s="1"/>
      <c r="XCI94" s="1"/>
      <c r="XCJ94" s="1"/>
      <c r="XCK94" s="1"/>
      <c r="XCL94" s="1"/>
      <c r="XCM94" s="1"/>
      <c r="XCN94" s="1"/>
      <c r="XCO94" s="1"/>
      <c r="XCP94" s="1"/>
      <c r="XCQ94" s="1"/>
      <c r="XCR94" s="1"/>
      <c r="XCS94" s="1"/>
      <c r="XCT94" s="1"/>
      <c r="XCU94" s="1"/>
      <c r="XCV94" s="1"/>
      <c r="XCW94" s="1"/>
      <c r="XCX94" s="1"/>
      <c r="XCY94" s="1"/>
      <c r="XCZ94" s="1"/>
      <c r="XDA94" s="1"/>
      <c r="XDB94" s="1"/>
      <c r="XDC94" s="1"/>
      <c r="XDD94" s="1"/>
      <c r="XDE94" s="1"/>
      <c r="XDF94" s="1"/>
      <c r="XDG94" s="1"/>
      <c r="XDH94" s="1"/>
      <c r="XDI94" s="1"/>
      <c r="XDJ94" s="1"/>
      <c r="XDK94" s="1"/>
      <c r="XDL94" s="1"/>
      <c r="XDM94" s="1"/>
      <c r="XDN94" s="1"/>
      <c r="XDO94" s="1"/>
      <c r="XDP94" s="1"/>
      <c r="XDQ94" s="1"/>
      <c r="XDR94" s="1"/>
      <c r="XDS94" s="1"/>
      <c r="XDT94" s="1"/>
      <c r="XDU94" s="1"/>
      <c r="XDV94" s="1"/>
      <c r="XDW94" s="1"/>
      <c r="XDX94" s="1"/>
      <c r="XDY94" s="1"/>
      <c r="XDZ94" s="1"/>
      <c r="XEA94" s="1"/>
      <c r="XEB94" s="1"/>
      <c r="XEC94" s="1"/>
      <c r="XED94" s="1"/>
      <c r="XEE94" s="1"/>
      <c r="XEF94" s="1"/>
      <c r="XEG94" s="1"/>
      <c r="XEH94" s="1"/>
      <c r="XEI94" s="1"/>
      <c r="XEJ94" s="1"/>
      <c r="XEK94" s="1"/>
      <c r="XEL94" s="1"/>
      <c r="XEM94" s="1"/>
      <c r="XEN94" s="1"/>
      <c r="XEO94" s="1"/>
      <c r="XEP94" s="1"/>
      <c r="XEQ94" s="1"/>
      <c r="XER94" s="1"/>
      <c r="XES94" s="1"/>
      <c r="XET94" s="1"/>
      <c r="XEU94" s="1"/>
      <c r="XEV94" s="1"/>
      <c r="XEW94" s="1"/>
      <c r="XEX94" s="1"/>
      <c r="XEY94" s="1"/>
      <c r="XEZ94" s="1"/>
      <c r="XFA94" s="1"/>
      <c r="XFB94" s="1"/>
      <c r="XFC94" s="1"/>
      <c r="XFD94" s="1"/>
    </row>
    <row r="95" spans="1:151 16227:16384" s="11" customFormat="1" ht="20.5" x14ac:dyDescent="0.35">
      <c r="A95" s="97" t="s">
        <v>213</v>
      </c>
      <c r="B95" s="98"/>
      <c r="C95" s="98"/>
      <c r="D95" s="98"/>
      <c r="E95" s="98"/>
      <c r="F95" s="98"/>
      <c r="G95" s="98"/>
      <c r="H95" s="98"/>
      <c r="I95" s="102"/>
      <c r="J95" s="1"/>
      <c r="K95" s="1"/>
      <c r="L95" s="1"/>
      <c r="M95" s="1"/>
      <c r="N95" s="1"/>
      <c r="O95" s="1"/>
      <c r="P95" s="1"/>
      <c r="Q95" s="1"/>
      <c r="R95" s="1"/>
      <c r="S95" s="1"/>
      <c r="T95" s="1"/>
      <c r="U95" s="1"/>
      <c r="V95" s="1"/>
      <c r="W95" s="1"/>
      <c r="X95" s="1"/>
      <c r="Y95" s="1"/>
      <c r="Z95" s="1"/>
      <c r="AA95" s="1"/>
      <c r="AB95" s="1"/>
      <c r="AC95" s="1"/>
      <c r="AD95" s="1"/>
      <c r="AE95" s="1"/>
      <c r="AF95" s="1"/>
      <c r="AG95" s="1"/>
      <c r="AH95" s="1"/>
      <c r="AI95" s="1"/>
      <c r="AJ95" s="1"/>
      <c r="AK95" s="1"/>
      <c r="AL95" s="1"/>
      <c r="AM95" s="1"/>
      <c r="AN95" s="1"/>
      <c r="AO95" s="1"/>
      <c r="AP95" s="1"/>
      <c r="AQ95" s="1"/>
      <c r="AR95" s="1"/>
      <c r="AS95" s="1"/>
      <c r="AT95" s="1"/>
      <c r="AU95" s="1"/>
      <c r="AV95" s="1"/>
      <c r="AW95" s="1"/>
      <c r="AX95" s="1"/>
      <c r="AY95" s="1"/>
      <c r="AZ95" s="1"/>
      <c r="BA95" s="1"/>
      <c r="BB95" s="1"/>
      <c r="BC95" s="1"/>
      <c r="BD95" s="1"/>
      <c r="BE95" s="1"/>
      <c r="BF95" s="1"/>
      <c r="BG95" s="1"/>
      <c r="BH95" s="1"/>
      <c r="BI95" s="1"/>
      <c r="BJ95" s="1"/>
      <c r="BK95" s="1"/>
      <c r="BL95" s="1"/>
      <c r="BM95" s="1"/>
      <c r="BN95" s="1"/>
      <c r="BO95" s="1"/>
      <c r="BP95" s="1"/>
      <c r="BQ95" s="1"/>
      <c r="BR95" s="1"/>
      <c r="BS95" s="1"/>
      <c r="BT95" s="1"/>
      <c r="BU95" s="1"/>
      <c r="BV95" s="1"/>
      <c r="BW95" s="1"/>
      <c r="BX95" s="1"/>
      <c r="BY95" s="1"/>
      <c r="BZ95" s="1"/>
      <c r="CA95" s="1"/>
      <c r="CB95" s="1"/>
      <c r="CC95" s="1"/>
      <c r="CD95" s="1"/>
      <c r="CE95" s="1"/>
      <c r="CF95" s="1"/>
      <c r="CG95" s="1"/>
      <c r="CH95" s="1"/>
      <c r="CI95" s="1"/>
      <c r="CJ95" s="1"/>
      <c r="CK95" s="1"/>
      <c r="CL95" s="1"/>
      <c r="CM95" s="1"/>
      <c r="CN95" s="1"/>
      <c r="CO95" s="1"/>
      <c r="CP95" s="1"/>
      <c r="CQ95" s="1"/>
      <c r="CR95" s="1"/>
      <c r="CS95" s="1"/>
      <c r="CT95" s="1"/>
      <c r="CU95" s="1"/>
      <c r="CV95" s="1"/>
      <c r="CW95" s="1"/>
      <c r="CX95" s="1"/>
      <c r="CY95" s="1"/>
      <c r="CZ95" s="1"/>
      <c r="DA95" s="1"/>
      <c r="DB95" s="1"/>
      <c r="DC95" s="1"/>
      <c r="DD95" s="1"/>
      <c r="DE95" s="1"/>
      <c r="DF95" s="1"/>
      <c r="DG95" s="1"/>
      <c r="DH95" s="1"/>
      <c r="DI95" s="1"/>
      <c r="DJ95" s="1"/>
      <c r="DK95" s="1"/>
      <c r="DL95" s="1"/>
      <c r="DM95" s="1"/>
      <c r="DN95" s="1"/>
      <c r="DO95" s="1"/>
      <c r="DP95" s="1"/>
      <c r="DQ95" s="1"/>
      <c r="DR95" s="1"/>
      <c r="DS95" s="1"/>
      <c r="DT95" s="1"/>
      <c r="DU95" s="1"/>
      <c r="DV95" s="1"/>
      <c r="DW95" s="1"/>
      <c r="DX95" s="1"/>
      <c r="DY95" s="1"/>
      <c r="DZ95" s="1"/>
      <c r="EA95" s="1"/>
      <c r="EB95" s="1"/>
      <c r="EC95" s="1"/>
      <c r="ED95" s="1"/>
      <c r="EE95" s="1"/>
      <c r="EF95" s="1"/>
      <c r="EG95" s="1"/>
      <c r="EH95" s="1"/>
      <c r="EI95" s="1"/>
      <c r="EJ95" s="1"/>
      <c r="EK95" s="1"/>
      <c r="EL95" s="1"/>
      <c r="EM95" s="1"/>
      <c r="EN95" s="1"/>
      <c r="EO95" s="1"/>
      <c r="EP95" s="1"/>
      <c r="EQ95" s="1"/>
      <c r="ER95" s="1"/>
      <c r="ES95" s="1"/>
      <c r="ET95" s="1"/>
      <c r="EU95" s="1"/>
      <c r="WZC95" s="1"/>
      <c r="WZD95" s="1"/>
      <c r="WZE95" s="1"/>
      <c r="WZF95" s="1"/>
      <c r="WZG95" s="1"/>
      <c r="WZH95" s="1"/>
      <c r="WZI95" s="1"/>
      <c r="WZJ95" s="1"/>
      <c r="WZK95" s="1"/>
      <c r="WZL95" s="1"/>
      <c r="WZM95" s="1"/>
      <c r="WZN95" s="1"/>
      <c r="WZO95" s="1"/>
      <c r="WZP95" s="1"/>
      <c r="WZQ95" s="1"/>
      <c r="WZR95" s="1"/>
      <c r="WZS95" s="1"/>
      <c r="WZT95" s="1"/>
      <c r="WZU95" s="1"/>
      <c r="WZV95" s="1"/>
      <c r="WZW95" s="1"/>
      <c r="WZX95" s="1"/>
      <c r="WZY95" s="1"/>
      <c r="WZZ95" s="1"/>
      <c r="XAA95" s="1"/>
      <c r="XAB95" s="1"/>
      <c r="XAC95" s="1"/>
      <c r="XAD95" s="1"/>
      <c r="XAE95" s="1"/>
      <c r="XAF95" s="1"/>
      <c r="XAG95" s="1"/>
      <c r="XAH95" s="1"/>
      <c r="XAI95" s="1"/>
      <c r="XAJ95" s="1"/>
      <c r="XAK95" s="1"/>
      <c r="XAL95" s="1"/>
      <c r="XAM95" s="1"/>
      <c r="XAN95" s="1"/>
      <c r="XAO95" s="1"/>
      <c r="XAP95" s="1"/>
      <c r="XAQ95" s="1"/>
      <c r="XAR95" s="1"/>
      <c r="XAS95" s="1"/>
      <c r="XAT95" s="1"/>
      <c r="XAU95" s="1"/>
      <c r="XAV95" s="1"/>
      <c r="XAW95" s="1"/>
      <c r="XAX95" s="1"/>
      <c r="XAY95" s="1"/>
      <c r="XAZ95" s="1"/>
      <c r="XBA95" s="1"/>
      <c r="XBB95" s="1"/>
      <c r="XBC95" s="1"/>
      <c r="XBD95" s="1"/>
      <c r="XBE95" s="1"/>
      <c r="XBF95" s="1"/>
      <c r="XBG95" s="1"/>
      <c r="XBH95" s="1"/>
      <c r="XBI95" s="1"/>
      <c r="XBJ95" s="1"/>
      <c r="XBK95" s="1"/>
      <c r="XBL95" s="1"/>
      <c r="XBM95" s="1"/>
      <c r="XBN95" s="1"/>
      <c r="XBO95" s="1"/>
      <c r="XBP95" s="1"/>
      <c r="XBQ95" s="1"/>
      <c r="XBR95" s="1"/>
      <c r="XBS95" s="1"/>
      <c r="XBT95" s="1"/>
      <c r="XBU95" s="1"/>
      <c r="XBV95" s="1"/>
      <c r="XBW95" s="1"/>
      <c r="XBX95" s="1"/>
      <c r="XBY95" s="1"/>
      <c r="XBZ95" s="1"/>
      <c r="XCA95" s="1"/>
      <c r="XCB95" s="1"/>
      <c r="XCC95" s="1"/>
      <c r="XCD95" s="1"/>
      <c r="XCE95" s="1"/>
      <c r="XCF95" s="1"/>
      <c r="XCG95" s="1"/>
      <c r="XCH95" s="1"/>
      <c r="XCI95" s="1"/>
      <c r="XCJ95" s="1"/>
      <c r="XCK95" s="1"/>
      <c r="XCL95" s="1"/>
      <c r="XCM95" s="1"/>
      <c r="XCN95" s="1"/>
      <c r="XCO95" s="1"/>
      <c r="XCP95" s="1"/>
      <c r="XCQ95" s="1"/>
      <c r="XCR95" s="1"/>
      <c r="XCS95" s="1"/>
      <c r="XCT95" s="1"/>
      <c r="XCU95" s="1"/>
      <c r="XCV95" s="1"/>
      <c r="XCW95" s="1"/>
      <c r="XCX95" s="1"/>
      <c r="XCY95" s="1"/>
      <c r="XCZ95" s="1"/>
      <c r="XDA95" s="1"/>
      <c r="XDB95" s="1"/>
      <c r="XDC95" s="1"/>
      <c r="XDD95" s="1"/>
      <c r="XDE95" s="1"/>
      <c r="XDF95" s="1"/>
      <c r="XDG95" s="1"/>
      <c r="XDH95" s="1"/>
      <c r="XDI95" s="1"/>
      <c r="XDJ95" s="1"/>
      <c r="XDK95" s="1"/>
      <c r="XDL95" s="1"/>
      <c r="XDM95" s="1"/>
      <c r="XDN95" s="1"/>
      <c r="XDO95" s="1"/>
      <c r="XDP95" s="1"/>
      <c r="XDQ95" s="1"/>
      <c r="XDR95" s="1"/>
      <c r="XDS95" s="1"/>
      <c r="XDT95" s="1"/>
      <c r="XDU95" s="1"/>
      <c r="XDV95" s="1"/>
      <c r="XDW95" s="1"/>
      <c r="XDX95" s="1"/>
      <c r="XDY95" s="1"/>
      <c r="XDZ95" s="1"/>
      <c r="XEA95" s="1"/>
      <c r="XEB95" s="1"/>
      <c r="XEC95" s="1"/>
      <c r="XED95" s="1"/>
      <c r="XEE95" s="1"/>
      <c r="XEF95" s="1"/>
      <c r="XEG95" s="1"/>
      <c r="XEH95" s="1"/>
      <c r="XEI95" s="1"/>
      <c r="XEJ95" s="1"/>
      <c r="XEK95" s="1"/>
      <c r="XEL95" s="1"/>
      <c r="XEM95" s="1"/>
      <c r="XEN95" s="1"/>
      <c r="XEO95" s="1"/>
      <c r="XEP95" s="1"/>
      <c r="XEQ95" s="1"/>
      <c r="XER95" s="1"/>
      <c r="XES95" s="1"/>
      <c r="XET95" s="1"/>
      <c r="XEU95" s="1"/>
      <c r="XEV95" s="1"/>
      <c r="XEW95" s="1"/>
      <c r="XEX95" s="1"/>
      <c r="XEY95" s="1"/>
      <c r="XEZ95" s="1"/>
      <c r="XFA95" s="1"/>
      <c r="XFB95" s="1"/>
      <c r="XFC95" s="1"/>
      <c r="XFD95" s="1"/>
    </row>
    <row r="96" spans="1:151 16227:16384" s="11" customFormat="1" ht="20.5" x14ac:dyDescent="0.35">
      <c r="A96" s="145" t="str">
        <f>A95</f>
        <v>4th Floor</v>
      </c>
      <c r="B96" s="146"/>
      <c r="C96" s="92">
        <v>1</v>
      </c>
      <c r="D96" s="92"/>
      <c r="E96" s="20" t="s">
        <v>212</v>
      </c>
      <c r="F96" s="92">
        <f>(127.37)*(10.764)</f>
        <v>1371.0106799999999</v>
      </c>
      <c r="G96" s="92"/>
      <c r="H96" s="20">
        <v>0</v>
      </c>
      <c r="I96" s="20">
        <f>F96*(($I$87)+1)+H96</f>
        <v>2125.066554</v>
      </c>
      <c r="J96" s="1"/>
      <c r="K96" s="1"/>
      <c r="L96" s="1"/>
      <c r="M96" s="1"/>
      <c r="N96" s="1"/>
      <c r="O96" s="1"/>
      <c r="P96" s="1"/>
      <c r="Q96" s="1"/>
      <c r="R96" s="1"/>
      <c r="S96" s="1"/>
      <c r="T96" s="1"/>
      <c r="U96" s="1"/>
      <c r="V96" s="1"/>
      <c r="W96" s="1"/>
      <c r="X96" s="1"/>
      <c r="Y96" s="1"/>
      <c r="Z96" s="1"/>
      <c r="AA96" s="1"/>
      <c r="AB96" s="1"/>
      <c r="AC96" s="1"/>
      <c r="AD96" s="1"/>
      <c r="AE96" s="1"/>
      <c r="AF96" s="1"/>
      <c r="AG96" s="1"/>
      <c r="AH96" s="1"/>
      <c r="AI96" s="1"/>
      <c r="AJ96" s="1"/>
      <c r="AK96" s="1"/>
      <c r="AL96" s="1"/>
      <c r="AM96" s="1"/>
      <c r="AN96" s="1"/>
      <c r="AO96" s="1"/>
      <c r="AP96" s="1"/>
      <c r="AQ96" s="1"/>
      <c r="AR96" s="1"/>
      <c r="AS96" s="1"/>
      <c r="AT96" s="1"/>
      <c r="AU96" s="1"/>
      <c r="AV96" s="1"/>
      <c r="AW96" s="1"/>
      <c r="AX96" s="1"/>
      <c r="AY96" s="1"/>
      <c r="AZ96" s="1"/>
      <c r="BA96" s="1"/>
      <c r="BB96" s="1"/>
      <c r="BC96" s="1"/>
      <c r="BD96" s="1"/>
      <c r="BE96" s="1"/>
      <c r="BF96" s="1"/>
      <c r="BG96" s="1"/>
      <c r="BH96" s="1"/>
      <c r="BI96" s="1"/>
      <c r="BJ96" s="1"/>
      <c r="BK96" s="1"/>
      <c r="BL96" s="1"/>
      <c r="BM96" s="1"/>
      <c r="BN96" s="1"/>
      <c r="BO96" s="1"/>
      <c r="BP96" s="1"/>
      <c r="BQ96" s="1"/>
      <c r="BR96" s="1"/>
      <c r="BS96" s="1"/>
      <c r="BT96" s="1"/>
      <c r="BU96" s="1"/>
      <c r="BV96" s="1"/>
      <c r="BW96" s="1"/>
      <c r="BX96" s="1"/>
      <c r="BY96" s="1"/>
      <c r="BZ96" s="1"/>
      <c r="CA96" s="1"/>
      <c r="CB96" s="1"/>
      <c r="CC96" s="1"/>
      <c r="CD96" s="1"/>
      <c r="CE96" s="1"/>
      <c r="CF96" s="1"/>
      <c r="CG96" s="1"/>
      <c r="CH96" s="1"/>
      <c r="CI96" s="1"/>
      <c r="CJ96" s="1"/>
      <c r="CK96" s="1"/>
      <c r="CL96" s="1"/>
      <c r="CM96" s="1"/>
      <c r="CN96" s="1"/>
      <c r="CO96" s="1"/>
      <c r="CP96" s="1"/>
      <c r="CQ96" s="1"/>
      <c r="CR96" s="1"/>
      <c r="CS96" s="1"/>
      <c r="CT96" s="1"/>
      <c r="CU96" s="1"/>
      <c r="CV96" s="1"/>
      <c r="CW96" s="1"/>
      <c r="CX96" s="1"/>
      <c r="CY96" s="1"/>
      <c r="CZ96" s="1"/>
      <c r="DA96" s="1"/>
      <c r="DB96" s="1"/>
      <c r="DC96" s="1"/>
      <c r="DD96" s="1"/>
      <c r="DE96" s="1"/>
      <c r="DF96" s="1"/>
      <c r="DG96" s="1"/>
      <c r="DH96" s="1"/>
      <c r="DI96" s="1"/>
      <c r="DJ96" s="1"/>
      <c r="DK96" s="1"/>
      <c r="DL96" s="1"/>
      <c r="DM96" s="1"/>
      <c r="DN96" s="1"/>
      <c r="DO96" s="1"/>
      <c r="DP96" s="1"/>
      <c r="DQ96" s="1"/>
      <c r="DR96" s="1"/>
      <c r="DS96" s="1"/>
      <c r="DT96" s="1"/>
      <c r="DU96" s="1"/>
      <c r="DV96" s="1"/>
      <c r="DW96" s="1"/>
      <c r="DX96" s="1"/>
      <c r="DY96" s="1"/>
      <c r="DZ96" s="1"/>
      <c r="EA96" s="1"/>
      <c r="EB96" s="1"/>
      <c r="EC96" s="1"/>
      <c r="ED96" s="1"/>
      <c r="EE96" s="1"/>
      <c r="EF96" s="1"/>
      <c r="EG96" s="1"/>
      <c r="EH96" s="1"/>
      <c r="EI96" s="1"/>
      <c r="EJ96" s="1"/>
      <c r="EK96" s="1"/>
      <c r="EL96" s="1"/>
      <c r="EM96" s="1"/>
      <c r="EN96" s="1"/>
      <c r="EO96" s="1"/>
      <c r="EP96" s="1"/>
      <c r="EQ96" s="1"/>
      <c r="ER96" s="1"/>
      <c r="ES96" s="1"/>
      <c r="ET96" s="1"/>
      <c r="EU96" s="1"/>
      <c r="WZC96" s="1"/>
      <c r="WZD96" s="1"/>
      <c r="WZE96" s="1"/>
      <c r="WZF96" s="1"/>
      <c r="WZG96" s="1"/>
      <c r="WZH96" s="1"/>
      <c r="WZI96" s="1"/>
      <c r="WZJ96" s="1"/>
      <c r="WZK96" s="1"/>
      <c r="WZL96" s="1"/>
      <c r="WZM96" s="1"/>
      <c r="WZN96" s="1"/>
      <c r="WZO96" s="1"/>
      <c r="WZP96" s="1"/>
      <c r="WZQ96" s="1"/>
      <c r="WZR96" s="1"/>
      <c r="WZS96" s="1"/>
      <c r="WZT96" s="1"/>
      <c r="WZU96" s="1"/>
      <c r="WZV96" s="1"/>
      <c r="WZW96" s="1"/>
      <c r="WZX96" s="1"/>
      <c r="WZY96" s="1"/>
      <c r="WZZ96" s="1"/>
      <c r="XAA96" s="1"/>
      <c r="XAB96" s="1"/>
      <c r="XAC96" s="1"/>
      <c r="XAD96" s="1"/>
      <c r="XAE96" s="1"/>
      <c r="XAF96" s="1"/>
      <c r="XAG96" s="1"/>
      <c r="XAH96" s="1"/>
      <c r="XAI96" s="1"/>
      <c r="XAJ96" s="1"/>
      <c r="XAK96" s="1"/>
      <c r="XAL96" s="1"/>
      <c r="XAM96" s="1"/>
      <c r="XAN96" s="1"/>
      <c r="XAO96" s="1"/>
      <c r="XAP96" s="1"/>
      <c r="XAQ96" s="1"/>
      <c r="XAR96" s="1"/>
      <c r="XAS96" s="1"/>
      <c r="XAT96" s="1"/>
      <c r="XAU96" s="1"/>
      <c r="XAV96" s="1"/>
      <c r="XAW96" s="1"/>
      <c r="XAX96" s="1"/>
      <c r="XAY96" s="1"/>
      <c r="XAZ96" s="1"/>
      <c r="XBA96" s="1"/>
      <c r="XBB96" s="1"/>
      <c r="XBC96" s="1"/>
      <c r="XBD96" s="1"/>
      <c r="XBE96" s="1"/>
      <c r="XBF96" s="1"/>
      <c r="XBG96" s="1"/>
      <c r="XBH96" s="1"/>
      <c r="XBI96" s="1"/>
      <c r="XBJ96" s="1"/>
      <c r="XBK96" s="1"/>
      <c r="XBL96" s="1"/>
      <c r="XBM96" s="1"/>
      <c r="XBN96" s="1"/>
      <c r="XBO96" s="1"/>
      <c r="XBP96" s="1"/>
      <c r="XBQ96" s="1"/>
      <c r="XBR96" s="1"/>
      <c r="XBS96" s="1"/>
      <c r="XBT96" s="1"/>
      <c r="XBU96" s="1"/>
      <c r="XBV96" s="1"/>
      <c r="XBW96" s="1"/>
      <c r="XBX96" s="1"/>
      <c r="XBY96" s="1"/>
      <c r="XBZ96" s="1"/>
      <c r="XCA96" s="1"/>
      <c r="XCB96" s="1"/>
      <c r="XCC96" s="1"/>
      <c r="XCD96" s="1"/>
      <c r="XCE96" s="1"/>
      <c r="XCF96" s="1"/>
      <c r="XCG96" s="1"/>
      <c r="XCH96" s="1"/>
      <c r="XCI96" s="1"/>
      <c r="XCJ96" s="1"/>
      <c r="XCK96" s="1"/>
      <c r="XCL96" s="1"/>
      <c r="XCM96" s="1"/>
      <c r="XCN96" s="1"/>
      <c r="XCO96" s="1"/>
      <c r="XCP96" s="1"/>
      <c r="XCQ96" s="1"/>
      <c r="XCR96" s="1"/>
      <c r="XCS96" s="1"/>
      <c r="XCT96" s="1"/>
      <c r="XCU96" s="1"/>
      <c r="XCV96" s="1"/>
      <c r="XCW96" s="1"/>
      <c r="XCX96" s="1"/>
      <c r="XCY96" s="1"/>
      <c r="XCZ96" s="1"/>
      <c r="XDA96" s="1"/>
      <c r="XDB96" s="1"/>
      <c r="XDC96" s="1"/>
      <c r="XDD96" s="1"/>
      <c r="XDE96" s="1"/>
      <c r="XDF96" s="1"/>
      <c r="XDG96" s="1"/>
      <c r="XDH96" s="1"/>
      <c r="XDI96" s="1"/>
      <c r="XDJ96" s="1"/>
      <c r="XDK96" s="1"/>
      <c r="XDL96" s="1"/>
      <c r="XDM96" s="1"/>
      <c r="XDN96" s="1"/>
      <c r="XDO96" s="1"/>
      <c r="XDP96" s="1"/>
      <c r="XDQ96" s="1"/>
      <c r="XDR96" s="1"/>
      <c r="XDS96" s="1"/>
      <c r="XDT96" s="1"/>
      <c r="XDU96" s="1"/>
      <c r="XDV96" s="1"/>
      <c r="XDW96" s="1"/>
      <c r="XDX96" s="1"/>
      <c r="XDY96" s="1"/>
      <c r="XDZ96" s="1"/>
      <c r="XEA96" s="1"/>
      <c r="XEB96" s="1"/>
      <c r="XEC96" s="1"/>
      <c r="XED96" s="1"/>
      <c r="XEE96" s="1"/>
      <c r="XEF96" s="1"/>
      <c r="XEG96" s="1"/>
      <c r="XEH96" s="1"/>
      <c r="XEI96" s="1"/>
      <c r="XEJ96" s="1"/>
      <c r="XEK96" s="1"/>
      <c r="XEL96" s="1"/>
      <c r="XEM96" s="1"/>
      <c r="XEN96" s="1"/>
      <c r="XEO96" s="1"/>
      <c r="XEP96" s="1"/>
      <c r="XEQ96" s="1"/>
      <c r="XER96" s="1"/>
      <c r="XES96" s="1"/>
      <c r="XET96" s="1"/>
      <c r="XEU96" s="1"/>
      <c r="XEV96" s="1"/>
      <c r="XEW96" s="1"/>
      <c r="XEX96" s="1"/>
      <c r="XEY96" s="1"/>
      <c r="XEZ96" s="1"/>
      <c r="XFA96" s="1"/>
      <c r="XFB96" s="1"/>
      <c r="XFC96" s="1"/>
      <c r="XFD96" s="1"/>
    </row>
    <row r="97" spans="1:151 16227:16384" s="11" customFormat="1" ht="20.5" x14ac:dyDescent="0.35">
      <c r="A97" s="147" t="str">
        <f t="shared" ref="A97" si="1">A96</f>
        <v>4th Floor</v>
      </c>
      <c r="B97" s="148"/>
      <c r="C97" s="92">
        <f>C96+1</f>
        <v>2</v>
      </c>
      <c r="D97" s="92"/>
      <c r="E97" s="20" t="s">
        <v>212</v>
      </c>
      <c r="F97" s="92">
        <f>(127.37)*(10.764)</f>
        <v>1371.0106799999999</v>
      </c>
      <c r="G97" s="92"/>
      <c r="H97" s="20">
        <v>0</v>
      </c>
      <c r="I97" s="20">
        <f t="shared" ref="I97" si="2">F97*(($I$87)+1)+H97</f>
        <v>2125.066554</v>
      </c>
      <c r="J97" s="1"/>
      <c r="K97" s="1"/>
      <c r="L97" s="1"/>
      <c r="M97" s="1"/>
      <c r="N97" s="1"/>
      <c r="O97" s="1"/>
      <c r="P97" s="1"/>
      <c r="Q97" s="1"/>
      <c r="R97" s="1"/>
      <c r="S97" s="1"/>
      <c r="T97" s="1"/>
      <c r="U97" s="1"/>
      <c r="V97" s="1"/>
      <c r="W97" s="1"/>
      <c r="X97" s="1"/>
      <c r="Y97" s="1"/>
      <c r="Z97" s="1"/>
      <c r="AA97" s="1"/>
      <c r="AB97" s="1"/>
      <c r="AC97" s="1"/>
      <c r="AD97" s="1"/>
      <c r="AE97" s="1"/>
      <c r="AF97" s="1"/>
      <c r="AG97" s="1"/>
      <c r="AH97" s="1"/>
      <c r="AI97" s="1"/>
      <c r="AJ97" s="1"/>
      <c r="AK97" s="1"/>
      <c r="AL97" s="1"/>
      <c r="AM97" s="1"/>
      <c r="AN97" s="1"/>
      <c r="AO97" s="1"/>
      <c r="AP97" s="1"/>
      <c r="AQ97" s="1"/>
      <c r="AR97" s="1"/>
      <c r="AS97" s="1"/>
      <c r="AT97" s="1"/>
      <c r="AU97" s="1"/>
      <c r="AV97" s="1"/>
      <c r="AW97" s="1"/>
      <c r="AX97" s="1"/>
      <c r="AY97" s="1"/>
      <c r="AZ97" s="1"/>
      <c r="BA97" s="1"/>
      <c r="BB97" s="1"/>
      <c r="BC97" s="1"/>
      <c r="BD97" s="1"/>
      <c r="BE97" s="1"/>
      <c r="BF97" s="1"/>
      <c r="BG97" s="1"/>
      <c r="BH97" s="1"/>
      <c r="BI97" s="1"/>
      <c r="BJ97" s="1"/>
      <c r="BK97" s="1"/>
      <c r="BL97" s="1"/>
      <c r="BM97" s="1"/>
      <c r="BN97" s="1"/>
      <c r="BO97" s="1"/>
      <c r="BP97" s="1"/>
      <c r="BQ97" s="1"/>
      <c r="BR97" s="1"/>
      <c r="BS97" s="1"/>
      <c r="BT97" s="1"/>
      <c r="BU97" s="1"/>
      <c r="BV97" s="1"/>
      <c r="BW97" s="1"/>
      <c r="BX97" s="1"/>
      <c r="BY97" s="1"/>
      <c r="BZ97" s="1"/>
      <c r="CA97" s="1"/>
      <c r="CB97" s="1"/>
      <c r="CC97" s="1"/>
      <c r="CD97" s="1"/>
      <c r="CE97" s="1"/>
      <c r="CF97" s="1"/>
      <c r="CG97" s="1"/>
      <c r="CH97" s="1"/>
      <c r="CI97" s="1"/>
      <c r="CJ97" s="1"/>
      <c r="CK97" s="1"/>
      <c r="CL97" s="1"/>
      <c r="CM97" s="1"/>
      <c r="CN97" s="1"/>
      <c r="CO97" s="1"/>
      <c r="CP97" s="1"/>
      <c r="CQ97" s="1"/>
      <c r="CR97" s="1"/>
      <c r="CS97" s="1"/>
      <c r="CT97" s="1"/>
      <c r="CU97" s="1"/>
      <c r="CV97" s="1"/>
      <c r="CW97" s="1"/>
      <c r="CX97" s="1"/>
      <c r="CY97" s="1"/>
      <c r="CZ97" s="1"/>
      <c r="DA97" s="1"/>
      <c r="DB97" s="1"/>
      <c r="DC97" s="1"/>
      <c r="DD97" s="1"/>
      <c r="DE97" s="1"/>
      <c r="DF97" s="1"/>
      <c r="DG97" s="1"/>
      <c r="DH97" s="1"/>
      <c r="DI97" s="1"/>
      <c r="DJ97" s="1"/>
      <c r="DK97" s="1"/>
      <c r="DL97" s="1"/>
      <c r="DM97" s="1"/>
      <c r="DN97" s="1"/>
      <c r="DO97" s="1"/>
      <c r="DP97" s="1"/>
      <c r="DQ97" s="1"/>
      <c r="DR97" s="1"/>
      <c r="DS97" s="1"/>
      <c r="DT97" s="1"/>
      <c r="DU97" s="1"/>
      <c r="DV97" s="1"/>
      <c r="DW97" s="1"/>
      <c r="DX97" s="1"/>
      <c r="DY97" s="1"/>
      <c r="DZ97" s="1"/>
      <c r="EA97" s="1"/>
      <c r="EB97" s="1"/>
      <c r="EC97" s="1"/>
      <c r="ED97" s="1"/>
      <c r="EE97" s="1"/>
      <c r="EF97" s="1"/>
      <c r="EG97" s="1"/>
      <c r="EH97" s="1"/>
      <c r="EI97" s="1"/>
      <c r="EJ97" s="1"/>
      <c r="EK97" s="1"/>
      <c r="EL97" s="1"/>
      <c r="EM97" s="1"/>
      <c r="EN97" s="1"/>
      <c r="EO97" s="1"/>
      <c r="EP97" s="1"/>
      <c r="EQ97" s="1"/>
      <c r="ER97" s="1"/>
      <c r="ES97" s="1"/>
      <c r="ET97" s="1"/>
      <c r="EU97" s="1"/>
      <c r="WZC97" s="1"/>
      <c r="WZD97" s="1"/>
      <c r="WZE97" s="1"/>
      <c r="WZF97" s="1"/>
      <c r="WZG97" s="1"/>
      <c r="WZH97" s="1"/>
      <c r="WZI97" s="1"/>
      <c r="WZJ97" s="1"/>
      <c r="WZK97" s="1"/>
      <c r="WZL97" s="1"/>
      <c r="WZM97" s="1"/>
      <c r="WZN97" s="1"/>
      <c r="WZO97" s="1"/>
      <c r="WZP97" s="1"/>
      <c r="WZQ97" s="1"/>
      <c r="WZR97" s="1"/>
      <c r="WZS97" s="1"/>
      <c r="WZT97" s="1"/>
      <c r="WZU97" s="1"/>
      <c r="WZV97" s="1"/>
      <c r="WZW97" s="1"/>
      <c r="WZX97" s="1"/>
      <c r="WZY97" s="1"/>
      <c r="WZZ97" s="1"/>
      <c r="XAA97" s="1"/>
      <c r="XAB97" s="1"/>
      <c r="XAC97" s="1"/>
      <c r="XAD97" s="1"/>
      <c r="XAE97" s="1"/>
      <c r="XAF97" s="1"/>
      <c r="XAG97" s="1"/>
      <c r="XAH97" s="1"/>
      <c r="XAI97" s="1"/>
      <c r="XAJ97" s="1"/>
      <c r="XAK97" s="1"/>
      <c r="XAL97" s="1"/>
      <c r="XAM97" s="1"/>
      <c r="XAN97" s="1"/>
      <c r="XAO97" s="1"/>
      <c r="XAP97" s="1"/>
      <c r="XAQ97" s="1"/>
      <c r="XAR97" s="1"/>
      <c r="XAS97" s="1"/>
      <c r="XAT97" s="1"/>
      <c r="XAU97" s="1"/>
      <c r="XAV97" s="1"/>
      <c r="XAW97" s="1"/>
      <c r="XAX97" s="1"/>
      <c r="XAY97" s="1"/>
      <c r="XAZ97" s="1"/>
      <c r="XBA97" s="1"/>
      <c r="XBB97" s="1"/>
      <c r="XBC97" s="1"/>
      <c r="XBD97" s="1"/>
      <c r="XBE97" s="1"/>
      <c r="XBF97" s="1"/>
      <c r="XBG97" s="1"/>
      <c r="XBH97" s="1"/>
      <c r="XBI97" s="1"/>
      <c r="XBJ97" s="1"/>
      <c r="XBK97" s="1"/>
      <c r="XBL97" s="1"/>
      <c r="XBM97" s="1"/>
      <c r="XBN97" s="1"/>
      <c r="XBO97" s="1"/>
      <c r="XBP97" s="1"/>
      <c r="XBQ97" s="1"/>
      <c r="XBR97" s="1"/>
      <c r="XBS97" s="1"/>
      <c r="XBT97" s="1"/>
      <c r="XBU97" s="1"/>
      <c r="XBV97" s="1"/>
      <c r="XBW97" s="1"/>
      <c r="XBX97" s="1"/>
      <c r="XBY97" s="1"/>
      <c r="XBZ97" s="1"/>
      <c r="XCA97" s="1"/>
      <c r="XCB97" s="1"/>
      <c r="XCC97" s="1"/>
      <c r="XCD97" s="1"/>
      <c r="XCE97" s="1"/>
      <c r="XCF97" s="1"/>
      <c r="XCG97" s="1"/>
      <c r="XCH97" s="1"/>
      <c r="XCI97" s="1"/>
      <c r="XCJ97" s="1"/>
      <c r="XCK97" s="1"/>
      <c r="XCL97" s="1"/>
      <c r="XCM97" s="1"/>
      <c r="XCN97" s="1"/>
      <c r="XCO97" s="1"/>
      <c r="XCP97" s="1"/>
      <c r="XCQ97" s="1"/>
      <c r="XCR97" s="1"/>
      <c r="XCS97" s="1"/>
      <c r="XCT97" s="1"/>
      <c r="XCU97" s="1"/>
      <c r="XCV97" s="1"/>
      <c r="XCW97" s="1"/>
      <c r="XCX97" s="1"/>
      <c r="XCY97" s="1"/>
      <c r="XCZ97" s="1"/>
      <c r="XDA97" s="1"/>
      <c r="XDB97" s="1"/>
      <c r="XDC97" s="1"/>
      <c r="XDD97" s="1"/>
      <c r="XDE97" s="1"/>
      <c r="XDF97" s="1"/>
      <c r="XDG97" s="1"/>
      <c r="XDH97" s="1"/>
      <c r="XDI97" s="1"/>
      <c r="XDJ97" s="1"/>
      <c r="XDK97" s="1"/>
      <c r="XDL97" s="1"/>
      <c r="XDM97" s="1"/>
      <c r="XDN97" s="1"/>
      <c r="XDO97" s="1"/>
      <c r="XDP97" s="1"/>
      <c r="XDQ97" s="1"/>
      <c r="XDR97" s="1"/>
      <c r="XDS97" s="1"/>
      <c r="XDT97" s="1"/>
      <c r="XDU97" s="1"/>
      <c r="XDV97" s="1"/>
      <c r="XDW97" s="1"/>
      <c r="XDX97" s="1"/>
      <c r="XDY97" s="1"/>
      <c r="XDZ97" s="1"/>
      <c r="XEA97" s="1"/>
      <c r="XEB97" s="1"/>
      <c r="XEC97" s="1"/>
      <c r="XED97" s="1"/>
      <c r="XEE97" s="1"/>
      <c r="XEF97" s="1"/>
      <c r="XEG97" s="1"/>
      <c r="XEH97" s="1"/>
      <c r="XEI97" s="1"/>
      <c r="XEJ97" s="1"/>
      <c r="XEK97" s="1"/>
      <c r="XEL97" s="1"/>
      <c r="XEM97" s="1"/>
      <c r="XEN97" s="1"/>
      <c r="XEO97" s="1"/>
      <c r="XEP97" s="1"/>
      <c r="XEQ97" s="1"/>
      <c r="XER97" s="1"/>
      <c r="XES97" s="1"/>
      <c r="XET97" s="1"/>
      <c r="XEU97" s="1"/>
      <c r="XEV97" s="1"/>
      <c r="XEW97" s="1"/>
      <c r="XEX97" s="1"/>
      <c r="XEY97" s="1"/>
      <c r="XEZ97" s="1"/>
      <c r="XFA97" s="1"/>
      <c r="XFB97" s="1"/>
      <c r="XFC97" s="1"/>
      <c r="XFD97" s="1"/>
    </row>
    <row r="98" spans="1:151 16227:16384" s="11" customFormat="1" ht="20.5" x14ac:dyDescent="0.35">
      <c r="A98" s="97" t="s">
        <v>214</v>
      </c>
      <c r="B98" s="98"/>
      <c r="C98" s="98"/>
      <c r="D98" s="98"/>
      <c r="E98" s="98"/>
      <c r="F98" s="98"/>
      <c r="G98" s="98"/>
      <c r="H98" s="98"/>
      <c r="I98" s="102"/>
      <c r="J98" s="1"/>
      <c r="K98" s="1"/>
      <c r="L98" s="1"/>
      <c r="M98" s="1"/>
      <c r="N98" s="1"/>
      <c r="O98" s="1"/>
      <c r="P98" s="1"/>
      <c r="Q98" s="1"/>
      <c r="R98" s="1"/>
      <c r="S98" s="1"/>
      <c r="T98" s="1"/>
      <c r="U98" s="1"/>
      <c r="V98" s="1"/>
      <c r="W98" s="1"/>
      <c r="X98" s="1"/>
      <c r="Y98" s="1"/>
      <c r="Z98" s="1"/>
      <c r="AA98" s="1"/>
      <c r="AB98" s="1"/>
      <c r="AC98" s="1"/>
      <c r="AD98" s="1"/>
      <c r="AE98" s="1"/>
      <c r="AF98" s="1"/>
      <c r="AG98" s="1"/>
      <c r="AH98" s="1"/>
      <c r="AI98" s="1"/>
      <c r="AJ98" s="1"/>
      <c r="AK98" s="1"/>
      <c r="AL98" s="1"/>
      <c r="AM98" s="1"/>
      <c r="AN98" s="1"/>
      <c r="AO98" s="1"/>
      <c r="AP98" s="1"/>
      <c r="AQ98" s="1"/>
      <c r="AR98" s="1"/>
      <c r="AS98" s="1"/>
      <c r="AT98" s="1"/>
      <c r="AU98" s="1"/>
      <c r="AV98" s="1"/>
      <c r="AW98" s="1"/>
      <c r="AX98" s="1"/>
      <c r="AY98" s="1"/>
      <c r="AZ98" s="1"/>
      <c r="BA98" s="1"/>
      <c r="BB98" s="1"/>
      <c r="BC98" s="1"/>
      <c r="BD98" s="1"/>
      <c r="BE98" s="1"/>
      <c r="BF98" s="1"/>
      <c r="BG98" s="1"/>
      <c r="BH98" s="1"/>
      <c r="BI98" s="1"/>
      <c r="BJ98" s="1"/>
      <c r="BK98" s="1"/>
      <c r="BL98" s="1"/>
      <c r="BM98" s="1"/>
      <c r="BN98" s="1"/>
      <c r="BO98" s="1"/>
      <c r="BP98" s="1"/>
      <c r="BQ98" s="1"/>
      <c r="BR98" s="1"/>
      <c r="BS98" s="1"/>
      <c r="BT98" s="1"/>
      <c r="BU98" s="1"/>
      <c r="BV98" s="1"/>
      <c r="BW98" s="1"/>
      <c r="BX98" s="1"/>
      <c r="BY98" s="1"/>
      <c r="BZ98" s="1"/>
      <c r="CA98" s="1"/>
      <c r="CB98" s="1"/>
      <c r="CC98" s="1"/>
      <c r="CD98" s="1"/>
      <c r="CE98" s="1"/>
      <c r="CF98" s="1"/>
      <c r="CG98" s="1"/>
      <c r="CH98" s="1"/>
      <c r="CI98" s="1"/>
      <c r="CJ98" s="1"/>
      <c r="CK98" s="1"/>
      <c r="CL98" s="1"/>
      <c r="CM98" s="1"/>
      <c r="CN98" s="1"/>
      <c r="CO98" s="1"/>
      <c r="CP98" s="1"/>
      <c r="CQ98" s="1"/>
      <c r="CR98" s="1"/>
      <c r="CS98" s="1"/>
      <c r="CT98" s="1"/>
      <c r="CU98" s="1"/>
      <c r="CV98" s="1"/>
      <c r="CW98" s="1"/>
      <c r="CX98" s="1"/>
      <c r="CY98" s="1"/>
      <c r="CZ98" s="1"/>
      <c r="DA98" s="1"/>
      <c r="DB98" s="1"/>
      <c r="DC98" s="1"/>
      <c r="DD98" s="1"/>
      <c r="DE98" s="1"/>
      <c r="DF98" s="1"/>
      <c r="DG98" s="1"/>
      <c r="DH98" s="1"/>
      <c r="DI98" s="1"/>
      <c r="DJ98" s="1"/>
      <c r="DK98" s="1"/>
      <c r="DL98" s="1"/>
      <c r="DM98" s="1"/>
      <c r="DN98" s="1"/>
      <c r="DO98" s="1"/>
      <c r="DP98" s="1"/>
      <c r="DQ98" s="1"/>
      <c r="DR98" s="1"/>
      <c r="DS98" s="1"/>
      <c r="DT98" s="1"/>
      <c r="DU98" s="1"/>
      <c r="DV98" s="1"/>
      <c r="DW98" s="1"/>
      <c r="DX98" s="1"/>
      <c r="DY98" s="1"/>
      <c r="DZ98" s="1"/>
      <c r="EA98" s="1"/>
      <c r="EB98" s="1"/>
      <c r="EC98" s="1"/>
      <c r="ED98" s="1"/>
      <c r="EE98" s="1"/>
      <c r="EF98" s="1"/>
      <c r="EG98" s="1"/>
      <c r="EH98" s="1"/>
      <c r="EI98" s="1"/>
      <c r="EJ98" s="1"/>
      <c r="EK98" s="1"/>
      <c r="EL98" s="1"/>
      <c r="EM98" s="1"/>
      <c r="EN98" s="1"/>
      <c r="EO98" s="1"/>
      <c r="EP98" s="1"/>
      <c r="EQ98" s="1"/>
      <c r="ER98" s="1"/>
      <c r="ES98" s="1"/>
      <c r="ET98" s="1"/>
      <c r="EU98" s="1"/>
      <c r="WZC98" s="1"/>
      <c r="WZD98" s="1"/>
      <c r="WZE98" s="1"/>
      <c r="WZF98" s="1"/>
      <c r="WZG98" s="1"/>
      <c r="WZH98" s="1"/>
      <c r="WZI98" s="1"/>
      <c r="WZJ98" s="1"/>
      <c r="WZK98" s="1"/>
      <c r="WZL98" s="1"/>
      <c r="WZM98" s="1"/>
      <c r="WZN98" s="1"/>
      <c r="WZO98" s="1"/>
      <c r="WZP98" s="1"/>
      <c r="WZQ98" s="1"/>
      <c r="WZR98" s="1"/>
      <c r="WZS98" s="1"/>
      <c r="WZT98" s="1"/>
      <c r="WZU98" s="1"/>
      <c r="WZV98" s="1"/>
      <c r="WZW98" s="1"/>
      <c r="WZX98" s="1"/>
      <c r="WZY98" s="1"/>
      <c r="WZZ98" s="1"/>
      <c r="XAA98" s="1"/>
      <c r="XAB98" s="1"/>
      <c r="XAC98" s="1"/>
      <c r="XAD98" s="1"/>
      <c r="XAE98" s="1"/>
      <c r="XAF98" s="1"/>
      <c r="XAG98" s="1"/>
      <c r="XAH98" s="1"/>
      <c r="XAI98" s="1"/>
      <c r="XAJ98" s="1"/>
      <c r="XAK98" s="1"/>
      <c r="XAL98" s="1"/>
      <c r="XAM98" s="1"/>
      <c r="XAN98" s="1"/>
      <c r="XAO98" s="1"/>
      <c r="XAP98" s="1"/>
      <c r="XAQ98" s="1"/>
      <c r="XAR98" s="1"/>
      <c r="XAS98" s="1"/>
      <c r="XAT98" s="1"/>
      <c r="XAU98" s="1"/>
      <c r="XAV98" s="1"/>
      <c r="XAW98" s="1"/>
      <c r="XAX98" s="1"/>
      <c r="XAY98" s="1"/>
      <c r="XAZ98" s="1"/>
      <c r="XBA98" s="1"/>
      <c r="XBB98" s="1"/>
      <c r="XBC98" s="1"/>
      <c r="XBD98" s="1"/>
      <c r="XBE98" s="1"/>
      <c r="XBF98" s="1"/>
      <c r="XBG98" s="1"/>
      <c r="XBH98" s="1"/>
      <c r="XBI98" s="1"/>
      <c r="XBJ98" s="1"/>
      <c r="XBK98" s="1"/>
      <c r="XBL98" s="1"/>
      <c r="XBM98" s="1"/>
      <c r="XBN98" s="1"/>
      <c r="XBO98" s="1"/>
      <c r="XBP98" s="1"/>
      <c r="XBQ98" s="1"/>
      <c r="XBR98" s="1"/>
      <c r="XBS98" s="1"/>
      <c r="XBT98" s="1"/>
      <c r="XBU98" s="1"/>
      <c r="XBV98" s="1"/>
      <c r="XBW98" s="1"/>
      <c r="XBX98" s="1"/>
      <c r="XBY98" s="1"/>
      <c r="XBZ98" s="1"/>
      <c r="XCA98" s="1"/>
      <c r="XCB98" s="1"/>
      <c r="XCC98" s="1"/>
      <c r="XCD98" s="1"/>
      <c r="XCE98" s="1"/>
      <c r="XCF98" s="1"/>
      <c r="XCG98" s="1"/>
      <c r="XCH98" s="1"/>
      <c r="XCI98" s="1"/>
      <c r="XCJ98" s="1"/>
      <c r="XCK98" s="1"/>
      <c r="XCL98" s="1"/>
      <c r="XCM98" s="1"/>
      <c r="XCN98" s="1"/>
      <c r="XCO98" s="1"/>
      <c r="XCP98" s="1"/>
      <c r="XCQ98" s="1"/>
      <c r="XCR98" s="1"/>
      <c r="XCS98" s="1"/>
      <c r="XCT98" s="1"/>
      <c r="XCU98" s="1"/>
      <c r="XCV98" s="1"/>
      <c r="XCW98" s="1"/>
      <c r="XCX98" s="1"/>
      <c r="XCY98" s="1"/>
      <c r="XCZ98" s="1"/>
      <c r="XDA98" s="1"/>
      <c r="XDB98" s="1"/>
      <c r="XDC98" s="1"/>
      <c r="XDD98" s="1"/>
      <c r="XDE98" s="1"/>
      <c r="XDF98" s="1"/>
      <c r="XDG98" s="1"/>
      <c r="XDH98" s="1"/>
      <c r="XDI98" s="1"/>
      <c r="XDJ98" s="1"/>
      <c r="XDK98" s="1"/>
      <c r="XDL98" s="1"/>
      <c r="XDM98" s="1"/>
      <c r="XDN98" s="1"/>
      <c r="XDO98" s="1"/>
      <c r="XDP98" s="1"/>
      <c r="XDQ98" s="1"/>
      <c r="XDR98" s="1"/>
      <c r="XDS98" s="1"/>
      <c r="XDT98" s="1"/>
      <c r="XDU98" s="1"/>
      <c r="XDV98" s="1"/>
      <c r="XDW98" s="1"/>
      <c r="XDX98" s="1"/>
      <c r="XDY98" s="1"/>
      <c r="XDZ98" s="1"/>
      <c r="XEA98" s="1"/>
      <c r="XEB98" s="1"/>
      <c r="XEC98" s="1"/>
      <c r="XED98" s="1"/>
      <c r="XEE98" s="1"/>
      <c r="XEF98" s="1"/>
      <c r="XEG98" s="1"/>
      <c r="XEH98" s="1"/>
      <c r="XEI98" s="1"/>
      <c r="XEJ98" s="1"/>
      <c r="XEK98" s="1"/>
      <c r="XEL98" s="1"/>
      <c r="XEM98" s="1"/>
      <c r="XEN98" s="1"/>
      <c r="XEO98" s="1"/>
      <c r="XEP98" s="1"/>
      <c r="XEQ98" s="1"/>
      <c r="XER98" s="1"/>
      <c r="XES98" s="1"/>
      <c r="XET98" s="1"/>
      <c r="XEU98" s="1"/>
      <c r="XEV98" s="1"/>
      <c r="XEW98" s="1"/>
      <c r="XEX98" s="1"/>
      <c r="XEY98" s="1"/>
      <c r="XEZ98" s="1"/>
      <c r="XFA98" s="1"/>
      <c r="XFB98" s="1"/>
      <c r="XFC98" s="1"/>
      <c r="XFD98" s="1"/>
    </row>
    <row r="99" spans="1:151 16227:16384" s="11" customFormat="1" ht="20.5" x14ac:dyDescent="0.35">
      <c r="A99" s="145" t="str">
        <f>A98</f>
        <v>5th Floor</v>
      </c>
      <c r="B99" s="146"/>
      <c r="C99" s="92">
        <v>1</v>
      </c>
      <c r="D99" s="92"/>
      <c r="E99" s="20" t="s">
        <v>212</v>
      </c>
      <c r="F99" s="92">
        <f>(127.37)*(10.764)</f>
        <v>1371.0106799999999</v>
      </c>
      <c r="G99" s="92"/>
      <c r="H99" s="20">
        <v>0</v>
      </c>
      <c r="I99" s="20">
        <f>F99*(($I$87)+1)+H99</f>
        <v>2125.066554</v>
      </c>
      <c r="J99" s="1"/>
      <c r="K99" s="1"/>
      <c r="L99" s="1"/>
      <c r="M99" s="1"/>
      <c r="N99" s="1"/>
      <c r="O99" s="1"/>
      <c r="P99" s="1"/>
      <c r="Q99" s="1"/>
      <c r="R99" s="1"/>
      <c r="S99" s="1"/>
      <c r="T99" s="1"/>
      <c r="U99" s="1"/>
      <c r="V99" s="1"/>
      <c r="W99" s="1"/>
      <c r="X99" s="1"/>
      <c r="Y99" s="1"/>
      <c r="Z99" s="1"/>
      <c r="AA99" s="1"/>
      <c r="AB99" s="1"/>
      <c r="AC99" s="1"/>
      <c r="AD99" s="1"/>
      <c r="AE99" s="1"/>
      <c r="AF99" s="1"/>
      <c r="AG99" s="1"/>
      <c r="AH99" s="1"/>
      <c r="AI99" s="1"/>
      <c r="AJ99" s="1"/>
      <c r="AK99" s="1"/>
      <c r="AL99" s="1"/>
      <c r="AM99" s="1"/>
      <c r="AN99" s="1"/>
      <c r="AO99" s="1"/>
      <c r="AP99" s="1"/>
      <c r="AQ99" s="1"/>
      <c r="AR99" s="1"/>
      <c r="AS99" s="1"/>
      <c r="AT99" s="1"/>
      <c r="AU99" s="1"/>
      <c r="AV99" s="1"/>
      <c r="AW99" s="1"/>
      <c r="AX99" s="1"/>
      <c r="AY99" s="1"/>
      <c r="AZ99" s="1"/>
      <c r="BA99" s="1"/>
      <c r="BB99" s="1"/>
      <c r="BC99" s="1"/>
      <c r="BD99" s="1"/>
      <c r="BE99" s="1"/>
      <c r="BF99" s="1"/>
      <c r="BG99" s="1"/>
      <c r="BH99" s="1"/>
      <c r="BI99" s="1"/>
      <c r="BJ99" s="1"/>
      <c r="BK99" s="1"/>
      <c r="BL99" s="1"/>
      <c r="BM99" s="1"/>
      <c r="BN99" s="1"/>
      <c r="BO99" s="1"/>
      <c r="BP99" s="1"/>
      <c r="BQ99" s="1"/>
      <c r="BR99" s="1"/>
      <c r="BS99" s="1"/>
      <c r="BT99" s="1"/>
      <c r="BU99" s="1"/>
      <c r="BV99" s="1"/>
      <c r="BW99" s="1"/>
      <c r="BX99" s="1"/>
      <c r="BY99" s="1"/>
      <c r="BZ99" s="1"/>
      <c r="CA99" s="1"/>
      <c r="CB99" s="1"/>
      <c r="CC99" s="1"/>
      <c r="CD99" s="1"/>
      <c r="CE99" s="1"/>
      <c r="CF99" s="1"/>
      <c r="CG99" s="1"/>
      <c r="CH99" s="1"/>
      <c r="CI99" s="1"/>
      <c r="CJ99" s="1"/>
      <c r="CK99" s="1"/>
      <c r="CL99" s="1"/>
      <c r="CM99" s="1"/>
      <c r="CN99" s="1"/>
      <c r="CO99" s="1"/>
      <c r="CP99" s="1"/>
      <c r="CQ99" s="1"/>
      <c r="CR99" s="1"/>
      <c r="CS99" s="1"/>
      <c r="CT99" s="1"/>
      <c r="CU99" s="1"/>
      <c r="CV99" s="1"/>
      <c r="CW99" s="1"/>
      <c r="CX99" s="1"/>
      <c r="CY99" s="1"/>
      <c r="CZ99" s="1"/>
      <c r="DA99" s="1"/>
      <c r="DB99" s="1"/>
      <c r="DC99" s="1"/>
      <c r="DD99" s="1"/>
      <c r="DE99" s="1"/>
      <c r="DF99" s="1"/>
      <c r="DG99" s="1"/>
      <c r="DH99" s="1"/>
      <c r="DI99" s="1"/>
      <c r="DJ99" s="1"/>
      <c r="DK99" s="1"/>
      <c r="DL99" s="1"/>
      <c r="DM99" s="1"/>
      <c r="DN99" s="1"/>
      <c r="DO99" s="1"/>
      <c r="DP99" s="1"/>
      <c r="DQ99" s="1"/>
      <c r="DR99" s="1"/>
      <c r="DS99" s="1"/>
      <c r="DT99" s="1"/>
      <c r="DU99" s="1"/>
      <c r="DV99" s="1"/>
      <c r="DW99" s="1"/>
      <c r="DX99" s="1"/>
      <c r="DY99" s="1"/>
      <c r="DZ99" s="1"/>
      <c r="EA99" s="1"/>
      <c r="EB99" s="1"/>
      <c r="EC99" s="1"/>
      <c r="ED99" s="1"/>
      <c r="EE99" s="1"/>
      <c r="EF99" s="1"/>
      <c r="EG99" s="1"/>
      <c r="EH99" s="1"/>
      <c r="EI99" s="1"/>
      <c r="EJ99" s="1"/>
      <c r="EK99" s="1"/>
      <c r="EL99" s="1"/>
      <c r="EM99" s="1"/>
      <c r="EN99" s="1"/>
      <c r="EO99" s="1"/>
      <c r="EP99" s="1"/>
      <c r="EQ99" s="1"/>
      <c r="ER99" s="1"/>
      <c r="ES99" s="1"/>
      <c r="ET99" s="1"/>
      <c r="EU99" s="1"/>
      <c r="WZC99" s="1"/>
      <c r="WZD99" s="1"/>
      <c r="WZE99" s="1"/>
      <c r="WZF99" s="1"/>
      <c r="WZG99" s="1"/>
      <c r="WZH99" s="1"/>
      <c r="WZI99" s="1"/>
      <c r="WZJ99" s="1"/>
      <c r="WZK99" s="1"/>
      <c r="WZL99" s="1"/>
      <c r="WZM99" s="1"/>
      <c r="WZN99" s="1"/>
      <c r="WZO99" s="1"/>
      <c r="WZP99" s="1"/>
      <c r="WZQ99" s="1"/>
      <c r="WZR99" s="1"/>
      <c r="WZS99" s="1"/>
      <c r="WZT99" s="1"/>
      <c r="WZU99" s="1"/>
      <c r="WZV99" s="1"/>
      <c r="WZW99" s="1"/>
      <c r="WZX99" s="1"/>
      <c r="WZY99" s="1"/>
      <c r="WZZ99" s="1"/>
      <c r="XAA99" s="1"/>
      <c r="XAB99" s="1"/>
      <c r="XAC99" s="1"/>
      <c r="XAD99" s="1"/>
      <c r="XAE99" s="1"/>
      <c r="XAF99" s="1"/>
      <c r="XAG99" s="1"/>
      <c r="XAH99" s="1"/>
      <c r="XAI99" s="1"/>
      <c r="XAJ99" s="1"/>
      <c r="XAK99" s="1"/>
      <c r="XAL99" s="1"/>
      <c r="XAM99" s="1"/>
      <c r="XAN99" s="1"/>
      <c r="XAO99" s="1"/>
      <c r="XAP99" s="1"/>
      <c r="XAQ99" s="1"/>
      <c r="XAR99" s="1"/>
      <c r="XAS99" s="1"/>
      <c r="XAT99" s="1"/>
      <c r="XAU99" s="1"/>
      <c r="XAV99" s="1"/>
      <c r="XAW99" s="1"/>
      <c r="XAX99" s="1"/>
      <c r="XAY99" s="1"/>
      <c r="XAZ99" s="1"/>
      <c r="XBA99" s="1"/>
      <c r="XBB99" s="1"/>
      <c r="XBC99" s="1"/>
      <c r="XBD99" s="1"/>
      <c r="XBE99" s="1"/>
      <c r="XBF99" s="1"/>
      <c r="XBG99" s="1"/>
      <c r="XBH99" s="1"/>
      <c r="XBI99" s="1"/>
      <c r="XBJ99" s="1"/>
      <c r="XBK99" s="1"/>
      <c r="XBL99" s="1"/>
      <c r="XBM99" s="1"/>
      <c r="XBN99" s="1"/>
      <c r="XBO99" s="1"/>
      <c r="XBP99" s="1"/>
      <c r="XBQ99" s="1"/>
      <c r="XBR99" s="1"/>
      <c r="XBS99" s="1"/>
      <c r="XBT99" s="1"/>
      <c r="XBU99" s="1"/>
      <c r="XBV99" s="1"/>
      <c r="XBW99" s="1"/>
      <c r="XBX99" s="1"/>
      <c r="XBY99" s="1"/>
      <c r="XBZ99" s="1"/>
      <c r="XCA99" s="1"/>
      <c r="XCB99" s="1"/>
      <c r="XCC99" s="1"/>
      <c r="XCD99" s="1"/>
      <c r="XCE99" s="1"/>
      <c r="XCF99" s="1"/>
      <c r="XCG99" s="1"/>
      <c r="XCH99" s="1"/>
      <c r="XCI99" s="1"/>
      <c r="XCJ99" s="1"/>
      <c r="XCK99" s="1"/>
      <c r="XCL99" s="1"/>
      <c r="XCM99" s="1"/>
      <c r="XCN99" s="1"/>
      <c r="XCO99" s="1"/>
      <c r="XCP99" s="1"/>
      <c r="XCQ99" s="1"/>
      <c r="XCR99" s="1"/>
      <c r="XCS99" s="1"/>
      <c r="XCT99" s="1"/>
      <c r="XCU99" s="1"/>
      <c r="XCV99" s="1"/>
      <c r="XCW99" s="1"/>
      <c r="XCX99" s="1"/>
      <c r="XCY99" s="1"/>
      <c r="XCZ99" s="1"/>
      <c r="XDA99" s="1"/>
      <c r="XDB99" s="1"/>
      <c r="XDC99" s="1"/>
      <c r="XDD99" s="1"/>
      <c r="XDE99" s="1"/>
      <c r="XDF99" s="1"/>
      <c r="XDG99" s="1"/>
      <c r="XDH99" s="1"/>
      <c r="XDI99" s="1"/>
      <c r="XDJ99" s="1"/>
      <c r="XDK99" s="1"/>
      <c r="XDL99" s="1"/>
      <c r="XDM99" s="1"/>
      <c r="XDN99" s="1"/>
      <c r="XDO99" s="1"/>
      <c r="XDP99" s="1"/>
      <c r="XDQ99" s="1"/>
      <c r="XDR99" s="1"/>
      <c r="XDS99" s="1"/>
      <c r="XDT99" s="1"/>
      <c r="XDU99" s="1"/>
      <c r="XDV99" s="1"/>
      <c r="XDW99" s="1"/>
      <c r="XDX99" s="1"/>
      <c r="XDY99" s="1"/>
      <c r="XDZ99" s="1"/>
      <c r="XEA99" s="1"/>
      <c r="XEB99" s="1"/>
      <c r="XEC99" s="1"/>
      <c r="XED99" s="1"/>
      <c r="XEE99" s="1"/>
      <c r="XEF99" s="1"/>
      <c r="XEG99" s="1"/>
      <c r="XEH99" s="1"/>
      <c r="XEI99" s="1"/>
      <c r="XEJ99" s="1"/>
      <c r="XEK99" s="1"/>
      <c r="XEL99" s="1"/>
      <c r="XEM99" s="1"/>
      <c r="XEN99" s="1"/>
      <c r="XEO99" s="1"/>
      <c r="XEP99" s="1"/>
      <c r="XEQ99" s="1"/>
      <c r="XER99" s="1"/>
      <c r="XES99" s="1"/>
      <c r="XET99" s="1"/>
      <c r="XEU99" s="1"/>
      <c r="XEV99" s="1"/>
      <c r="XEW99" s="1"/>
      <c r="XEX99" s="1"/>
      <c r="XEY99" s="1"/>
      <c r="XEZ99" s="1"/>
      <c r="XFA99" s="1"/>
      <c r="XFB99" s="1"/>
      <c r="XFC99" s="1"/>
      <c r="XFD99" s="1"/>
    </row>
    <row r="100" spans="1:151 16227:16384" s="11" customFormat="1" ht="20.5" x14ac:dyDescent="0.35">
      <c r="A100" s="147" t="str">
        <f t="shared" ref="A100" si="3">A99</f>
        <v>5th Floor</v>
      </c>
      <c r="B100" s="148"/>
      <c r="C100" s="92">
        <f>C99+1</f>
        <v>2</v>
      </c>
      <c r="D100" s="92"/>
      <c r="E100" s="20" t="s">
        <v>212</v>
      </c>
      <c r="F100" s="92">
        <f>(127.37)*(10.764)</f>
        <v>1371.0106799999999</v>
      </c>
      <c r="G100" s="92"/>
      <c r="H100" s="20">
        <v>0</v>
      </c>
      <c r="I100" s="20">
        <f t="shared" ref="I100" si="4">F100*(($I$87)+1)+H100</f>
        <v>2125.066554</v>
      </c>
      <c r="J100" s="1"/>
      <c r="K100" s="1"/>
      <c r="L100" s="1"/>
      <c r="M100" s="1"/>
      <c r="N100" s="1"/>
      <c r="O100" s="1"/>
      <c r="P100" s="1"/>
      <c r="Q100" s="1"/>
      <c r="R100" s="1"/>
      <c r="S100" s="1"/>
      <c r="T100" s="1"/>
      <c r="U100" s="1"/>
      <c r="V100" s="1"/>
      <c r="W100" s="1"/>
      <c r="X100" s="1"/>
      <c r="Y100" s="1"/>
      <c r="Z100" s="1"/>
      <c r="AA100" s="1"/>
      <c r="AB100" s="1"/>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c r="BA100" s="1"/>
      <c r="BB100" s="1"/>
      <c r="BC100" s="1"/>
      <c r="BD100" s="1"/>
      <c r="BE100" s="1"/>
      <c r="BF100" s="1"/>
      <c r="BG100" s="1"/>
      <c r="BH100" s="1"/>
      <c r="BI100" s="1"/>
      <c r="BJ100" s="1"/>
      <c r="BK100" s="1"/>
      <c r="BL100" s="1"/>
      <c r="BM100" s="1"/>
      <c r="BN100" s="1"/>
      <c r="BO100" s="1"/>
      <c r="BP100" s="1"/>
      <c r="BQ100" s="1"/>
      <c r="BR100" s="1"/>
      <c r="BS100" s="1"/>
      <c r="BT100" s="1"/>
      <c r="BU100" s="1"/>
      <c r="BV100" s="1"/>
      <c r="BW100" s="1"/>
      <c r="BX100" s="1"/>
      <c r="BY100" s="1"/>
      <c r="BZ100" s="1"/>
      <c r="CA100" s="1"/>
      <c r="CB100" s="1"/>
      <c r="CC100" s="1"/>
      <c r="CD100" s="1"/>
      <c r="CE100" s="1"/>
      <c r="CF100" s="1"/>
      <c r="CG100" s="1"/>
      <c r="CH100" s="1"/>
      <c r="CI100" s="1"/>
      <c r="CJ100" s="1"/>
      <c r="CK100" s="1"/>
      <c r="CL100" s="1"/>
      <c r="CM100" s="1"/>
      <c r="CN100" s="1"/>
      <c r="CO100" s="1"/>
      <c r="CP100" s="1"/>
      <c r="CQ100" s="1"/>
      <c r="CR100" s="1"/>
      <c r="CS100" s="1"/>
      <c r="CT100" s="1"/>
      <c r="CU100" s="1"/>
      <c r="CV100" s="1"/>
      <c r="CW100" s="1"/>
      <c r="CX100" s="1"/>
      <c r="CY100" s="1"/>
      <c r="CZ100" s="1"/>
      <c r="DA100" s="1"/>
      <c r="DB100" s="1"/>
      <c r="DC100" s="1"/>
      <c r="DD100" s="1"/>
      <c r="DE100" s="1"/>
      <c r="DF100" s="1"/>
      <c r="DG100" s="1"/>
      <c r="DH100" s="1"/>
      <c r="DI100" s="1"/>
      <c r="DJ100" s="1"/>
      <c r="DK100" s="1"/>
      <c r="DL100" s="1"/>
      <c r="DM100" s="1"/>
      <c r="DN100" s="1"/>
      <c r="DO100" s="1"/>
      <c r="DP100" s="1"/>
      <c r="DQ100" s="1"/>
      <c r="DR100" s="1"/>
      <c r="DS100" s="1"/>
      <c r="DT100" s="1"/>
      <c r="DU100" s="1"/>
      <c r="DV100" s="1"/>
      <c r="DW100" s="1"/>
      <c r="DX100" s="1"/>
      <c r="DY100" s="1"/>
      <c r="DZ100" s="1"/>
      <c r="EA100" s="1"/>
      <c r="EB100" s="1"/>
      <c r="EC100" s="1"/>
      <c r="ED100" s="1"/>
      <c r="EE100" s="1"/>
      <c r="EF100" s="1"/>
      <c r="EG100" s="1"/>
      <c r="EH100" s="1"/>
      <c r="EI100" s="1"/>
      <c r="EJ100" s="1"/>
      <c r="EK100" s="1"/>
      <c r="EL100" s="1"/>
      <c r="EM100" s="1"/>
      <c r="EN100" s="1"/>
      <c r="EO100" s="1"/>
      <c r="EP100" s="1"/>
      <c r="EQ100" s="1"/>
      <c r="ER100" s="1"/>
      <c r="ES100" s="1"/>
      <c r="ET100" s="1"/>
      <c r="EU100" s="1"/>
      <c r="WZC100" s="1"/>
      <c r="WZD100" s="1"/>
      <c r="WZE100" s="1"/>
      <c r="WZF100" s="1"/>
      <c r="WZG100" s="1"/>
      <c r="WZH100" s="1"/>
      <c r="WZI100" s="1"/>
      <c r="WZJ100" s="1"/>
      <c r="WZK100" s="1"/>
      <c r="WZL100" s="1"/>
      <c r="WZM100" s="1"/>
      <c r="WZN100" s="1"/>
      <c r="WZO100" s="1"/>
      <c r="WZP100" s="1"/>
      <c r="WZQ100" s="1"/>
      <c r="WZR100" s="1"/>
      <c r="WZS100" s="1"/>
      <c r="WZT100" s="1"/>
      <c r="WZU100" s="1"/>
      <c r="WZV100" s="1"/>
      <c r="WZW100" s="1"/>
      <c r="WZX100" s="1"/>
      <c r="WZY100" s="1"/>
      <c r="WZZ100" s="1"/>
      <c r="XAA100" s="1"/>
      <c r="XAB100" s="1"/>
      <c r="XAC100" s="1"/>
      <c r="XAD100" s="1"/>
      <c r="XAE100" s="1"/>
      <c r="XAF100" s="1"/>
      <c r="XAG100" s="1"/>
      <c r="XAH100" s="1"/>
      <c r="XAI100" s="1"/>
      <c r="XAJ100" s="1"/>
      <c r="XAK100" s="1"/>
      <c r="XAL100" s="1"/>
      <c r="XAM100" s="1"/>
      <c r="XAN100" s="1"/>
      <c r="XAO100" s="1"/>
      <c r="XAP100" s="1"/>
      <c r="XAQ100" s="1"/>
      <c r="XAR100" s="1"/>
      <c r="XAS100" s="1"/>
      <c r="XAT100" s="1"/>
      <c r="XAU100" s="1"/>
      <c r="XAV100" s="1"/>
      <c r="XAW100" s="1"/>
      <c r="XAX100" s="1"/>
      <c r="XAY100" s="1"/>
      <c r="XAZ100" s="1"/>
      <c r="XBA100" s="1"/>
      <c r="XBB100" s="1"/>
      <c r="XBC100" s="1"/>
      <c r="XBD100" s="1"/>
      <c r="XBE100" s="1"/>
      <c r="XBF100" s="1"/>
      <c r="XBG100" s="1"/>
      <c r="XBH100" s="1"/>
      <c r="XBI100" s="1"/>
      <c r="XBJ100" s="1"/>
      <c r="XBK100" s="1"/>
      <c r="XBL100" s="1"/>
      <c r="XBM100" s="1"/>
      <c r="XBN100" s="1"/>
      <c r="XBO100" s="1"/>
      <c r="XBP100" s="1"/>
      <c r="XBQ100" s="1"/>
      <c r="XBR100" s="1"/>
      <c r="XBS100" s="1"/>
      <c r="XBT100" s="1"/>
      <c r="XBU100" s="1"/>
      <c r="XBV100" s="1"/>
      <c r="XBW100" s="1"/>
      <c r="XBX100" s="1"/>
      <c r="XBY100" s="1"/>
      <c r="XBZ100" s="1"/>
      <c r="XCA100" s="1"/>
      <c r="XCB100" s="1"/>
      <c r="XCC100" s="1"/>
      <c r="XCD100" s="1"/>
      <c r="XCE100" s="1"/>
      <c r="XCF100" s="1"/>
      <c r="XCG100" s="1"/>
      <c r="XCH100" s="1"/>
      <c r="XCI100" s="1"/>
      <c r="XCJ100" s="1"/>
      <c r="XCK100" s="1"/>
      <c r="XCL100" s="1"/>
      <c r="XCM100" s="1"/>
      <c r="XCN100" s="1"/>
      <c r="XCO100" s="1"/>
      <c r="XCP100" s="1"/>
      <c r="XCQ100" s="1"/>
      <c r="XCR100" s="1"/>
      <c r="XCS100" s="1"/>
      <c r="XCT100" s="1"/>
      <c r="XCU100" s="1"/>
      <c r="XCV100" s="1"/>
      <c r="XCW100" s="1"/>
      <c r="XCX100" s="1"/>
      <c r="XCY100" s="1"/>
      <c r="XCZ100" s="1"/>
      <c r="XDA100" s="1"/>
      <c r="XDB100" s="1"/>
      <c r="XDC100" s="1"/>
      <c r="XDD100" s="1"/>
      <c r="XDE100" s="1"/>
      <c r="XDF100" s="1"/>
      <c r="XDG100" s="1"/>
      <c r="XDH100" s="1"/>
      <c r="XDI100" s="1"/>
      <c r="XDJ100" s="1"/>
      <c r="XDK100" s="1"/>
      <c r="XDL100" s="1"/>
      <c r="XDM100" s="1"/>
      <c r="XDN100" s="1"/>
      <c r="XDO100" s="1"/>
      <c r="XDP100" s="1"/>
      <c r="XDQ100" s="1"/>
      <c r="XDR100" s="1"/>
      <c r="XDS100" s="1"/>
      <c r="XDT100" s="1"/>
      <c r="XDU100" s="1"/>
      <c r="XDV100" s="1"/>
      <c r="XDW100" s="1"/>
      <c r="XDX100" s="1"/>
      <c r="XDY100" s="1"/>
      <c r="XDZ100" s="1"/>
      <c r="XEA100" s="1"/>
      <c r="XEB100" s="1"/>
      <c r="XEC100" s="1"/>
      <c r="XED100" s="1"/>
      <c r="XEE100" s="1"/>
      <c r="XEF100" s="1"/>
      <c r="XEG100" s="1"/>
      <c r="XEH100" s="1"/>
      <c r="XEI100" s="1"/>
      <c r="XEJ100" s="1"/>
      <c r="XEK100" s="1"/>
      <c r="XEL100" s="1"/>
      <c r="XEM100" s="1"/>
      <c r="XEN100" s="1"/>
      <c r="XEO100" s="1"/>
      <c r="XEP100" s="1"/>
      <c r="XEQ100" s="1"/>
      <c r="XER100" s="1"/>
      <c r="XES100" s="1"/>
      <c r="XET100" s="1"/>
      <c r="XEU100" s="1"/>
      <c r="XEV100" s="1"/>
      <c r="XEW100" s="1"/>
      <c r="XEX100" s="1"/>
      <c r="XEY100" s="1"/>
      <c r="XEZ100" s="1"/>
      <c r="XFA100" s="1"/>
      <c r="XFB100" s="1"/>
      <c r="XFC100" s="1"/>
      <c r="XFD100" s="1"/>
    </row>
    <row r="101" spans="1:151 16227:16384" s="11" customFormat="1" ht="20.5" x14ac:dyDescent="0.35">
      <c r="A101" s="97" t="s">
        <v>215</v>
      </c>
      <c r="B101" s="98"/>
      <c r="C101" s="98"/>
      <c r="D101" s="98"/>
      <c r="E101" s="98"/>
      <c r="F101" s="98"/>
      <c r="G101" s="98"/>
      <c r="H101" s="98"/>
      <c r="I101" s="102"/>
      <c r="J101" s="1"/>
      <c r="K101" s="1"/>
      <c r="L101" s="1"/>
      <c r="M101" s="1"/>
      <c r="N101" s="1"/>
      <c r="O101" s="1"/>
      <c r="P101" s="1"/>
      <c r="Q101" s="1"/>
      <c r="R101" s="1"/>
      <c r="S101" s="1"/>
      <c r="T101" s="1"/>
      <c r="U101" s="1"/>
      <c r="V101" s="1"/>
      <c r="W101" s="1"/>
      <c r="X101" s="1"/>
      <c r="Y101" s="1"/>
      <c r="Z101" s="1"/>
      <c r="AA101" s="1"/>
      <c r="AB101" s="1"/>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c r="BA101" s="1"/>
      <c r="BB101" s="1"/>
      <c r="BC101" s="1"/>
      <c r="BD101" s="1"/>
      <c r="BE101" s="1"/>
      <c r="BF101" s="1"/>
      <c r="BG101" s="1"/>
      <c r="BH101" s="1"/>
      <c r="BI101" s="1"/>
      <c r="BJ101" s="1"/>
      <c r="BK101" s="1"/>
      <c r="BL101" s="1"/>
      <c r="BM101" s="1"/>
      <c r="BN101" s="1"/>
      <c r="BO101" s="1"/>
      <c r="BP101" s="1"/>
      <c r="BQ101" s="1"/>
      <c r="BR101" s="1"/>
      <c r="BS101" s="1"/>
      <c r="BT101" s="1"/>
      <c r="BU101" s="1"/>
      <c r="BV101" s="1"/>
      <c r="BW101" s="1"/>
      <c r="BX101" s="1"/>
      <c r="BY101" s="1"/>
      <c r="BZ101" s="1"/>
      <c r="CA101" s="1"/>
      <c r="CB101" s="1"/>
      <c r="CC101" s="1"/>
      <c r="CD101" s="1"/>
      <c r="CE101" s="1"/>
      <c r="CF101" s="1"/>
      <c r="CG101" s="1"/>
      <c r="CH101" s="1"/>
      <c r="CI101" s="1"/>
      <c r="CJ101" s="1"/>
      <c r="CK101" s="1"/>
      <c r="CL101" s="1"/>
      <c r="CM101" s="1"/>
      <c r="CN101" s="1"/>
      <c r="CO101" s="1"/>
      <c r="CP101" s="1"/>
      <c r="CQ101" s="1"/>
      <c r="CR101" s="1"/>
      <c r="CS101" s="1"/>
      <c r="CT101" s="1"/>
      <c r="CU101" s="1"/>
      <c r="CV101" s="1"/>
      <c r="CW101" s="1"/>
      <c r="CX101" s="1"/>
      <c r="CY101" s="1"/>
      <c r="CZ101" s="1"/>
      <c r="DA101" s="1"/>
      <c r="DB101" s="1"/>
      <c r="DC101" s="1"/>
      <c r="DD101" s="1"/>
      <c r="DE101" s="1"/>
      <c r="DF101" s="1"/>
      <c r="DG101" s="1"/>
      <c r="DH101" s="1"/>
      <c r="DI101" s="1"/>
      <c r="DJ101" s="1"/>
      <c r="DK101" s="1"/>
      <c r="DL101" s="1"/>
      <c r="DM101" s="1"/>
      <c r="DN101" s="1"/>
      <c r="DO101" s="1"/>
      <c r="DP101" s="1"/>
      <c r="DQ101" s="1"/>
      <c r="DR101" s="1"/>
      <c r="DS101" s="1"/>
      <c r="DT101" s="1"/>
      <c r="DU101" s="1"/>
      <c r="DV101" s="1"/>
      <c r="DW101" s="1"/>
      <c r="DX101" s="1"/>
      <c r="DY101" s="1"/>
      <c r="DZ101" s="1"/>
      <c r="EA101" s="1"/>
      <c r="EB101" s="1"/>
      <c r="EC101" s="1"/>
      <c r="ED101" s="1"/>
      <c r="EE101" s="1"/>
      <c r="EF101" s="1"/>
      <c r="EG101" s="1"/>
      <c r="EH101" s="1"/>
      <c r="EI101" s="1"/>
      <c r="EJ101" s="1"/>
      <c r="EK101" s="1"/>
      <c r="EL101" s="1"/>
      <c r="EM101" s="1"/>
      <c r="EN101" s="1"/>
      <c r="EO101" s="1"/>
      <c r="EP101" s="1"/>
      <c r="EQ101" s="1"/>
      <c r="ER101" s="1"/>
      <c r="ES101" s="1"/>
      <c r="ET101" s="1"/>
      <c r="EU101" s="1"/>
      <c r="WZC101" s="1"/>
      <c r="WZD101" s="1"/>
      <c r="WZE101" s="1"/>
      <c r="WZF101" s="1"/>
      <c r="WZG101" s="1"/>
      <c r="WZH101" s="1"/>
      <c r="WZI101" s="1"/>
      <c r="WZJ101" s="1"/>
      <c r="WZK101" s="1"/>
      <c r="WZL101" s="1"/>
      <c r="WZM101" s="1"/>
      <c r="WZN101" s="1"/>
      <c r="WZO101" s="1"/>
      <c r="WZP101" s="1"/>
      <c r="WZQ101" s="1"/>
      <c r="WZR101" s="1"/>
      <c r="WZS101" s="1"/>
      <c r="WZT101" s="1"/>
      <c r="WZU101" s="1"/>
      <c r="WZV101" s="1"/>
      <c r="WZW101" s="1"/>
      <c r="WZX101" s="1"/>
      <c r="WZY101" s="1"/>
      <c r="WZZ101" s="1"/>
      <c r="XAA101" s="1"/>
      <c r="XAB101" s="1"/>
      <c r="XAC101" s="1"/>
      <c r="XAD101" s="1"/>
      <c r="XAE101" s="1"/>
      <c r="XAF101" s="1"/>
      <c r="XAG101" s="1"/>
      <c r="XAH101" s="1"/>
      <c r="XAI101" s="1"/>
      <c r="XAJ101" s="1"/>
      <c r="XAK101" s="1"/>
      <c r="XAL101" s="1"/>
      <c r="XAM101" s="1"/>
      <c r="XAN101" s="1"/>
      <c r="XAO101" s="1"/>
      <c r="XAP101" s="1"/>
      <c r="XAQ101" s="1"/>
      <c r="XAR101" s="1"/>
      <c r="XAS101" s="1"/>
      <c r="XAT101" s="1"/>
      <c r="XAU101" s="1"/>
      <c r="XAV101" s="1"/>
      <c r="XAW101" s="1"/>
      <c r="XAX101" s="1"/>
      <c r="XAY101" s="1"/>
      <c r="XAZ101" s="1"/>
      <c r="XBA101" s="1"/>
      <c r="XBB101" s="1"/>
      <c r="XBC101" s="1"/>
      <c r="XBD101" s="1"/>
      <c r="XBE101" s="1"/>
      <c r="XBF101" s="1"/>
      <c r="XBG101" s="1"/>
      <c r="XBH101" s="1"/>
      <c r="XBI101" s="1"/>
      <c r="XBJ101" s="1"/>
      <c r="XBK101" s="1"/>
      <c r="XBL101" s="1"/>
      <c r="XBM101" s="1"/>
      <c r="XBN101" s="1"/>
      <c r="XBO101" s="1"/>
      <c r="XBP101" s="1"/>
      <c r="XBQ101" s="1"/>
      <c r="XBR101" s="1"/>
      <c r="XBS101" s="1"/>
      <c r="XBT101" s="1"/>
      <c r="XBU101" s="1"/>
      <c r="XBV101" s="1"/>
      <c r="XBW101" s="1"/>
      <c r="XBX101" s="1"/>
      <c r="XBY101" s="1"/>
      <c r="XBZ101" s="1"/>
      <c r="XCA101" s="1"/>
      <c r="XCB101" s="1"/>
      <c r="XCC101" s="1"/>
      <c r="XCD101" s="1"/>
      <c r="XCE101" s="1"/>
      <c r="XCF101" s="1"/>
      <c r="XCG101" s="1"/>
      <c r="XCH101" s="1"/>
      <c r="XCI101" s="1"/>
      <c r="XCJ101" s="1"/>
      <c r="XCK101" s="1"/>
      <c r="XCL101" s="1"/>
      <c r="XCM101" s="1"/>
      <c r="XCN101" s="1"/>
      <c r="XCO101" s="1"/>
      <c r="XCP101" s="1"/>
      <c r="XCQ101" s="1"/>
      <c r="XCR101" s="1"/>
      <c r="XCS101" s="1"/>
      <c r="XCT101" s="1"/>
      <c r="XCU101" s="1"/>
      <c r="XCV101" s="1"/>
      <c r="XCW101" s="1"/>
      <c r="XCX101" s="1"/>
      <c r="XCY101" s="1"/>
      <c r="XCZ101" s="1"/>
      <c r="XDA101" s="1"/>
      <c r="XDB101" s="1"/>
      <c r="XDC101" s="1"/>
      <c r="XDD101" s="1"/>
      <c r="XDE101" s="1"/>
      <c r="XDF101" s="1"/>
      <c r="XDG101" s="1"/>
      <c r="XDH101" s="1"/>
      <c r="XDI101" s="1"/>
      <c r="XDJ101" s="1"/>
      <c r="XDK101" s="1"/>
      <c r="XDL101" s="1"/>
      <c r="XDM101" s="1"/>
      <c r="XDN101" s="1"/>
      <c r="XDO101" s="1"/>
      <c r="XDP101" s="1"/>
      <c r="XDQ101" s="1"/>
      <c r="XDR101" s="1"/>
      <c r="XDS101" s="1"/>
      <c r="XDT101" s="1"/>
      <c r="XDU101" s="1"/>
      <c r="XDV101" s="1"/>
      <c r="XDW101" s="1"/>
      <c r="XDX101" s="1"/>
      <c r="XDY101" s="1"/>
      <c r="XDZ101" s="1"/>
      <c r="XEA101" s="1"/>
      <c r="XEB101" s="1"/>
      <c r="XEC101" s="1"/>
      <c r="XED101" s="1"/>
      <c r="XEE101" s="1"/>
      <c r="XEF101" s="1"/>
      <c r="XEG101" s="1"/>
      <c r="XEH101" s="1"/>
      <c r="XEI101" s="1"/>
      <c r="XEJ101" s="1"/>
      <c r="XEK101" s="1"/>
      <c r="XEL101" s="1"/>
      <c r="XEM101" s="1"/>
      <c r="XEN101" s="1"/>
      <c r="XEO101" s="1"/>
      <c r="XEP101" s="1"/>
      <c r="XEQ101" s="1"/>
      <c r="XER101" s="1"/>
      <c r="XES101" s="1"/>
      <c r="XET101" s="1"/>
      <c r="XEU101" s="1"/>
      <c r="XEV101" s="1"/>
      <c r="XEW101" s="1"/>
      <c r="XEX101" s="1"/>
      <c r="XEY101" s="1"/>
      <c r="XEZ101" s="1"/>
      <c r="XFA101" s="1"/>
      <c r="XFB101" s="1"/>
      <c r="XFC101" s="1"/>
      <c r="XFD101" s="1"/>
    </row>
    <row r="102" spans="1:151 16227:16384" s="11" customFormat="1" ht="20.5" x14ac:dyDescent="0.35">
      <c r="A102" s="145" t="str">
        <f>A101</f>
        <v>6th Floor</v>
      </c>
      <c r="B102" s="146"/>
      <c r="C102" s="92">
        <v>1</v>
      </c>
      <c r="D102" s="92"/>
      <c r="E102" s="20" t="s">
        <v>212</v>
      </c>
      <c r="F102" s="92">
        <f>(127.37)*(10.764)</f>
        <v>1371.0106799999999</v>
      </c>
      <c r="G102" s="92"/>
      <c r="H102" s="20">
        <v>0</v>
      </c>
      <c r="I102" s="20">
        <f>F102*(($I$87)+1)+H102</f>
        <v>2125.066554</v>
      </c>
      <c r="J102" s="1"/>
      <c r="K102" s="1"/>
      <c r="L102" s="1"/>
      <c r="M102" s="1"/>
      <c r="N102" s="1"/>
      <c r="O102" s="1"/>
      <c r="P102" s="1"/>
      <c r="Q102" s="1"/>
      <c r="R102" s="1"/>
      <c r="S102" s="1"/>
      <c r="T102" s="1"/>
      <c r="U102" s="1"/>
      <c r="V102" s="1"/>
      <c r="W102" s="1"/>
      <c r="X102" s="1"/>
      <c r="Y102" s="1"/>
      <c r="Z102" s="1"/>
      <c r="AA102" s="1"/>
      <c r="AB102" s="1"/>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c r="BA102" s="1"/>
      <c r="BB102" s="1"/>
      <c r="BC102" s="1"/>
      <c r="BD102" s="1"/>
      <c r="BE102" s="1"/>
      <c r="BF102" s="1"/>
      <c r="BG102" s="1"/>
      <c r="BH102" s="1"/>
      <c r="BI102" s="1"/>
      <c r="BJ102" s="1"/>
      <c r="BK102" s="1"/>
      <c r="BL102" s="1"/>
      <c r="BM102" s="1"/>
      <c r="BN102" s="1"/>
      <c r="BO102" s="1"/>
      <c r="BP102" s="1"/>
      <c r="BQ102" s="1"/>
      <c r="BR102" s="1"/>
      <c r="BS102" s="1"/>
      <c r="BT102" s="1"/>
      <c r="BU102" s="1"/>
      <c r="BV102" s="1"/>
      <c r="BW102" s="1"/>
      <c r="BX102" s="1"/>
      <c r="BY102" s="1"/>
      <c r="BZ102" s="1"/>
      <c r="CA102" s="1"/>
      <c r="CB102" s="1"/>
      <c r="CC102" s="1"/>
      <c r="CD102" s="1"/>
      <c r="CE102" s="1"/>
      <c r="CF102" s="1"/>
      <c r="CG102" s="1"/>
      <c r="CH102" s="1"/>
      <c r="CI102" s="1"/>
      <c r="CJ102" s="1"/>
      <c r="CK102" s="1"/>
      <c r="CL102" s="1"/>
      <c r="CM102" s="1"/>
      <c r="CN102" s="1"/>
      <c r="CO102" s="1"/>
      <c r="CP102" s="1"/>
      <c r="CQ102" s="1"/>
      <c r="CR102" s="1"/>
      <c r="CS102" s="1"/>
      <c r="CT102" s="1"/>
      <c r="CU102" s="1"/>
      <c r="CV102" s="1"/>
      <c r="CW102" s="1"/>
      <c r="CX102" s="1"/>
      <c r="CY102" s="1"/>
      <c r="CZ102" s="1"/>
      <c r="DA102" s="1"/>
      <c r="DB102" s="1"/>
      <c r="DC102" s="1"/>
      <c r="DD102" s="1"/>
      <c r="DE102" s="1"/>
      <c r="DF102" s="1"/>
      <c r="DG102" s="1"/>
      <c r="DH102" s="1"/>
      <c r="DI102" s="1"/>
      <c r="DJ102" s="1"/>
      <c r="DK102" s="1"/>
      <c r="DL102" s="1"/>
      <c r="DM102" s="1"/>
      <c r="DN102" s="1"/>
      <c r="DO102" s="1"/>
      <c r="DP102" s="1"/>
      <c r="DQ102" s="1"/>
      <c r="DR102" s="1"/>
      <c r="DS102" s="1"/>
      <c r="DT102" s="1"/>
      <c r="DU102" s="1"/>
      <c r="DV102" s="1"/>
      <c r="DW102" s="1"/>
      <c r="DX102" s="1"/>
      <c r="DY102" s="1"/>
      <c r="DZ102" s="1"/>
      <c r="EA102" s="1"/>
      <c r="EB102" s="1"/>
      <c r="EC102" s="1"/>
      <c r="ED102" s="1"/>
      <c r="EE102" s="1"/>
      <c r="EF102" s="1"/>
      <c r="EG102" s="1"/>
      <c r="EH102" s="1"/>
      <c r="EI102" s="1"/>
      <c r="EJ102" s="1"/>
      <c r="EK102" s="1"/>
      <c r="EL102" s="1"/>
      <c r="EM102" s="1"/>
      <c r="EN102" s="1"/>
      <c r="EO102" s="1"/>
      <c r="EP102" s="1"/>
      <c r="EQ102" s="1"/>
      <c r="ER102" s="1"/>
      <c r="ES102" s="1"/>
      <c r="ET102" s="1"/>
      <c r="EU102" s="1"/>
      <c r="WZC102" s="1"/>
      <c r="WZD102" s="1"/>
      <c r="WZE102" s="1"/>
      <c r="WZF102" s="1"/>
      <c r="WZG102" s="1"/>
      <c r="WZH102" s="1"/>
      <c r="WZI102" s="1"/>
      <c r="WZJ102" s="1"/>
      <c r="WZK102" s="1"/>
      <c r="WZL102" s="1"/>
      <c r="WZM102" s="1"/>
      <c r="WZN102" s="1"/>
      <c r="WZO102" s="1"/>
      <c r="WZP102" s="1"/>
      <c r="WZQ102" s="1"/>
      <c r="WZR102" s="1"/>
      <c r="WZS102" s="1"/>
      <c r="WZT102" s="1"/>
      <c r="WZU102" s="1"/>
      <c r="WZV102" s="1"/>
      <c r="WZW102" s="1"/>
      <c r="WZX102" s="1"/>
      <c r="WZY102" s="1"/>
      <c r="WZZ102" s="1"/>
      <c r="XAA102" s="1"/>
      <c r="XAB102" s="1"/>
      <c r="XAC102" s="1"/>
      <c r="XAD102" s="1"/>
      <c r="XAE102" s="1"/>
      <c r="XAF102" s="1"/>
      <c r="XAG102" s="1"/>
      <c r="XAH102" s="1"/>
      <c r="XAI102" s="1"/>
      <c r="XAJ102" s="1"/>
      <c r="XAK102" s="1"/>
      <c r="XAL102" s="1"/>
      <c r="XAM102" s="1"/>
      <c r="XAN102" s="1"/>
      <c r="XAO102" s="1"/>
      <c r="XAP102" s="1"/>
      <c r="XAQ102" s="1"/>
      <c r="XAR102" s="1"/>
      <c r="XAS102" s="1"/>
      <c r="XAT102" s="1"/>
      <c r="XAU102" s="1"/>
      <c r="XAV102" s="1"/>
      <c r="XAW102" s="1"/>
      <c r="XAX102" s="1"/>
      <c r="XAY102" s="1"/>
      <c r="XAZ102" s="1"/>
      <c r="XBA102" s="1"/>
      <c r="XBB102" s="1"/>
      <c r="XBC102" s="1"/>
      <c r="XBD102" s="1"/>
      <c r="XBE102" s="1"/>
      <c r="XBF102" s="1"/>
      <c r="XBG102" s="1"/>
      <c r="XBH102" s="1"/>
      <c r="XBI102" s="1"/>
      <c r="XBJ102" s="1"/>
      <c r="XBK102" s="1"/>
      <c r="XBL102" s="1"/>
      <c r="XBM102" s="1"/>
      <c r="XBN102" s="1"/>
      <c r="XBO102" s="1"/>
      <c r="XBP102" s="1"/>
      <c r="XBQ102" s="1"/>
      <c r="XBR102" s="1"/>
      <c r="XBS102" s="1"/>
      <c r="XBT102" s="1"/>
      <c r="XBU102" s="1"/>
      <c r="XBV102" s="1"/>
      <c r="XBW102" s="1"/>
      <c r="XBX102" s="1"/>
      <c r="XBY102" s="1"/>
      <c r="XBZ102" s="1"/>
      <c r="XCA102" s="1"/>
      <c r="XCB102" s="1"/>
      <c r="XCC102" s="1"/>
      <c r="XCD102" s="1"/>
      <c r="XCE102" s="1"/>
      <c r="XCF102" s="1"/>
      <c r="XCG102" s="1"/>
      <c r="XCH102" s="1"/>
      <c r="XCI102" s="1"/>
      <c r="XCJ102" s="1"/>
      <c r="XCK102" s="1"/>
      <c r="XCL102" s="1"/>
      <c r="XCM102" s="1"/>
      <c r="XCN102" s="1"/>
      <c r="XCO102" s="1"/>
      <c r="XCP102" s="1"/>
      <c r="XCQ102" s="1"/>
      <c r="XCR102" s="1"/>
      <c r="XCS102" s="1"/>
      <c r="XCT102" s="1"/>
      <c r="XCU102" s="1"/>
      <c r="XCV102" s="1"/>
      <c r="XCW102" s="1"/>
      <c r="XCX102" s="1"/>
      <c r="XCY102" s="1"/>
      <c r="XCZ102" s="1"/>
      <c r="XDA102" s="1"/>
      <c r="XDB102" s="1"/>
      <c r="XDC102" s="1"/>
      <c r="XDD102" s="1"/>
      <c r="XDE102" s="1"/>
      <c r="XDF102" s="1"/>
      <c r="XDG102" s="1"/>
      <c r="XDH102" s="1"/>
      <c r="XDI102" s="1"/>
      <c r="XDJ102" s="1"/>
      <c r="XDK102" s="1"/>
      <c r="XDL102" s="1"/>
      <c r="XDM102" s="1"/>
      <c r="XDN102" s="1"/>
      <c r="XDO102" s="1"/>
      <c r="XDP102" s="1"/>
      <c r="XDQ102" s="1"/>
      <c r="XDR102" s="1"/>
      <c r="XDS102" s="1"/>
      <c r="XDT102" s="1"/>
      <c r="XDU102" s="1"/>
      <c r="XDV102" s="1"/>
      <c r="XDW102" s="1"/>
      <c r="XDX102" s="1"/>
      <c r="XDY102" s="1"/>
      <c r="XDZ102" s="1"/>
      <c r="XEA102" s="1"/>
      <c r="XEB102" s="1"/>
      <c r="XEC102" s="1"/>
      <c r="XED102" s="1"/>
      <c r="XEE102" s="1"/>
      <c r="XEF102" s="1"/>
      <c r="XEG102" s="1"/>
      <c r="XEH102" s="1"/>
      <c r="XEI102" s="1"/>
      <c r="XEJ102" s="1"/>
      <c r="XEK102" s="1"/>
      <c r="XEL102" s="1"/>
      <c r="XEM102" s="1"/>
      <c r="XEN102" s="1"/>
      <c r="XEO102" s="1"/>
      <c r="XEP102" s="1"/>
      <c r="XEQ102" s="1"/>
      <c r="XER102" s="1"/>
      <c r="XES102" s="1"/>
      <c r="XET102" s="1"/>
      <c r="XEU102" s="1"/>
      <c r="XEV102" s="1"/>
      <c r="XEW102" s="1"/>
      <c r="XEX102" s="1"/>
      <c r="XEY102" s="1"/>
      <c r="XEZ102" s="1"/>
      <c r="XFA102" s="1"/>
      <c r="XFB102" s="1"/>
      <c r="XFC102" s="1"/>
      <c r="XFD102" s="1"/>
    </row>
    <row r="103" spans="1:151 16227:16384" s="11" customFormat="1" ht="20.5" x14ac:dyDescent="0.35">
      <c r="A103" s="147" t="str">
        <f t="shared" ref="A103" si="5">A102</f>
        <v>6th Floor</v>
      </c>
      <c r="B103" s="148"/>
      <c r="C103" s="92">
        <f>C102+1</f>
        <v>2</v>
      </c>
      <c r="D103" s="92"/>
      <c r="E103" s="20" t="s">
        <v>212</v>
      </c>
      <c r="F103" s="92">
        <f>(127.37)*(10.764)</f>
        <v>1371.0106799999999</v>
      </c>
      <c r="G103" s="92"/>
      <c r="H103" s="20">
        <v>0</v>
      </c>
      <c r="I103" s="20">
        <f t="shared" ref="I103" si="6">F103*(($I$87)+1)+H103</f>
        <v>2125.066554</v>
      </c>
      <c r="J103" s="1"/>
      <c r="K103" s="1"/>
      <c r="L103" s="1"/>
      <c r="M103" s="1"/>
      <c r="N103" s="1"/>
      <c r="O103" s="1"/>
      <c r="P103" s="1"/>
      <c r="Q103" s="1"/>
      <c r="R103" s="1"/>
      <c r="S103" s="1"/>
      <c r="T103" s="1"/>
      <c r="U103" s="1"/>
      <c r="V103" s="1"/>
      <c r="W103" s="1"/>
      <c r="X103" s="1"/>
      <c r="Y103" s="1"/>
      <c r="Z103" s="1"/>
      <c r="AA103" s="1"/>
      <c r="AB103" s="1"/>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c r="BA103" s="1"/>
      <c r="BB103" s="1"/>
      <c r="BC103" s="1"/>
      <c r="BD103" s="1"/>
      <c r="BE103" s="1"/>
      <c r="BF103" s="1"/>
      <c r="BG103" s="1"/>
      <c r="BH103" s="1"/>
      <c r="BI103" s="1"/>
      <c r="BJ103" s="1"/>
      <c r="BK103" s="1"/>
      <c r="BL103" s="1"/>
      <c r="BM103" s="1"/>
      <c r="BN103" s="1"/>
      <c r="BO103" s="1"/>
      <c r="BP103" s="1"/>
      <c r="BQ103" s="1"/>
      <c r="BR103" s="1"/>
      <c r="BS103" s="1"/>
      <c r="BT103" s="1"/>
      <c r="BU103" s="1"/>
      <c r="BV103" s="1"/>
      <c r="BW103" s="1"/>
      <c r="BX103" s="1"/>
      <c r="BY103" s="1"/>
      <c r="BZ103" s="1"/>
      <c r="CA103" s="1"/>
      <c r="CB103" s="1"/>
      <c r="CC103" s="1"/>
      <c r="CD103" s="1"/>
      <c r="CE103" s="1"/>
      <c r="CF103" s="1"/>
      <c r="CG103" s="1"/>
      <c r="CH103" s="1"/>
      <c r="CI103" s="1"/>
      <c r="CJ103" s="1"/>
      <c r="CK103" s="1"/>
      <c r="CL103" s="1"/>
      <c r="CM103" s="1"/>
      <c r="CN103" s="1"/>
      <c r="CO103" s="1"/>
      <c r="CP103" s="1"/>
      <c r="CQ103" s="1"/>
      <c r="CR103" s="1"/>
      <c r="CS103" s="1"/>
      <c r="CT103" s="1"/>
      <c r="CU103" s="1"/>
      <c r="CV103" s="1"/>
      <c r="CW103" s="1"/>
      <c r="CX103" s="1"/>
      <c r="CY103" s="1"/>
      <c r="CZ103" s="1"/>
      <c r="DA103" s="1"/>
      <c r="DB103" s="1"/>
      <c r="DC103" s="1"/>
      <c r="DD103" s="1"/>
      <c r="DE103" s="1"/>
      <c r="DF103" s="1"/>
      <c r="DG103" s="1"/>
      <c r="DH103" s="1"/>
      <c r="DI103" s="1"/>
      <c r="DJ103" s="1"/>
      <c r="DK103" s="1"/>
      <c r="DL103" s="1"/>
      <c r="DM103" s="1"/>
      <c r="DN103" s="1"/>
      <c r="DO103" s="1"/>
      <c r="DP103" s="1"/>
      <c r="DQ103" s="1"/>
      <c r="DR103" s="1"/>
      <c r="DS103" s="1"/>
      <c r="DT103" s="1"/>
      <c r="DU103" s="1"/>
      <c r="DV103" s="1"/>
      <c r="DW103" s="1"/>
      <c r="DX103" s="1"/>
      <c r="DY103" s="1"/>
      <c r="DZ103" s="1"/>
      <c r="EA103" s="1"/>
      <c r="EB103" s="1"/>
      <c r="EC103" s="1"/>
      <c r="ED103" s="1"/>
      <c r="EE103" s="1"/>
      <c r="EF103" s="1"/>
      <c r="EG103" s="1"/>
      <c r="EH103" s="1"/>
      <c r="EI103" s="1"/>
      <c r="EJ103" s="1"/>
      <c r="EK103" s="1"/>
      <c r="EL103" s="1"/>
      <c r="EM103" s="1"/>
      <c r="EN103" s="1"/>
      <c r="EO103" s="1"/>
      <c r="EP103" s="1"/>
      <c r="EQ103" s="1"/>
      <c r="ER103" s="1"/>
      <c r="ES103" s="1"/>
      <c r="ET103" s="1"/>
      <c r="EU103" s="1"/>
      <c r="WZC103" s="1"/>
      <c r="WZD103" s="1"/>
      <c r="WZE103" s="1"/>
      <c r="WZF103" s="1"/>
      <c r="WZG103" s="1"/>
      <c r="WZH103" s="1"/>
      <c r="WZI103" s="1"/>
      <c r="WZJ103" s="1"/>
      <c r="WZK103" s="1"/>
      <c r="WZL103" s="1"/>
      <c r="WZM103" s="1"/>
      <c r="WZN103" s="1"/>
      <c r="WZO103" s="1"/>
      <c r="WZP103" s="1"/>
      <c r="WZQ103" s="1"/>
      <c r="WZR103" s="1"/>
      <c r="WZS103" s="1"/>
      <c r="WZT103" s="1"/>
      <c r="WZU103" s="1"/>
      <c r="WZV103" s="1"/>
      <c r="WZW103" s="1"/>
      <c r="WZX103" s="1"/>
      <c r="WZY103" s="1"/>
      <c r="WZZ103" s="1"/>
      <c r="XAA103" s="1"/>
      <c r="XAB103" s="1"/>
      <c r="XAC103" s="1"/>
      <c r="XAD103" s="1"/>
      <c r="XAE103" s="1"/>
      <c r="XAF103" s="1"/>
      <c r="XAG103" s="1"/>
      <c r="XAH103" s="1"/>
      <c r="XAI103" s="1"/>
      <c r="XAJ103" s="1"/>
      <c r="XAK103" s="1"/>
      <c r="XAL103" s="1"/>
      <c r="XAM103" s="1"/>
      <c r="XAN103" s="1"/>
      <c r="XAO103" s="1"/>
      <c r="XAP103" s="1"/>
      <c r="XAQ103" s="1"/>
      <c r="XAR103" s="1"/>
      <c r="XAS103" s="1"/>
      <c r="XAT103" s="1"/>
      <c r="XAU103" s="1"/>
      <c r="XAV103" s="1"/>
      <c r="XAW103" s="1"/>
      <c r="XAX103" s="1"/>
      <c r="XAY103" s="1"/>
      <c r="XAZ103" s="1"/>
      <c r="XBA103" s="1"/>
      <c r="XBB103" s="1"/>
      <c r="XBC103" s="1"/>
      <c r="XBD103" s="1"/>
      <c r="XBE103" s="1"/>
      <c r="XBF103" s="1"/>
      <c r="XBG103" s="1"/>
      <c r="XBH103" s="1"/>
      <c r="XBI103" s="1"/>
      <c r="XBJ103" s="1"/>
      <c r="XBK103" s="1"/>
      <c r="XBL103" s="1"/>
      <c r="XBM103" s="1"/>
      <c r="XBN103" s="1"/>
      <c r="XBO103" s="1"/>
      <c r="XBP103" s="1"/>
      <c r="XBQ103" s="1"/>
      <c r="XBR103" s="1"/>
      <c r="XBS103" s="1"/>
      <c r="XBT103" s="1"/>
      <c r="XBU103" s="1"/>
      <c r="XBV103" s="1"/>
      <c r="XBW103" s="1"/>
      <c r="XBX103" s="1"/>
      <c r="XBY103" s="1"/>
      <c r="XBZ103" s="1"/>
      <c r="XCA103" s="1"/>
      <c r="XCB103" s="1"/>
      <c r="XCC103" s="1"/>
      <c r="XCD103" s="1"/>
      <c r="XCE103" s="1"/>
      <c r="XCF103" s="1"/>
      <c r="XCG103" s="1"/>
      <c r="XCH103" s="1"/>
      <c r="XCI103" s="1"/>
      <c r="XCJ103" s="1"/>
      <c r="XCK103" s="1"/>
      <c r="XCL103" s="1"/>
      <c r="XCM103" s="1"/>
      <c r="XCN103" s="1"/>
      <c r="XCO103" s="1"/>
      <c r="XCP103" s="1"/>
      <c r="XCQ103" s="1"/>
      <c r="XCR103" s="1"/>
      <c r="XCS103" s="1"/>
      <c r="XCT103" s="1"/>
      <c r="XCU103" s="1"/>
      <c r="XCV103" s="1"/>
      <c r="XCW103" s="1"/>
      <c r="XCX103" s="1"/>
      <c r="XCY103" s="1"/>
      <c r="XCZ103" s="1"/>
      <c r="XDA103" s="1"/>
      <c r="XDB103" s="1"/>
      <c r="XDC103" s="1"/>
      <c r="XDD103" s="1"/>
      <c r="XDE103" s="1"/>
      <c r="XDF103" s="1"/>
      <c r="XDG103" s="1"/>
      <c r="XDH103" s="1"/>
      <c r="XDI103" s="1"/>
      <c r="XDJ103" s="1"/>
      <c r="XDK103" s="1"/>
      <c r="XDL103" s="1"/>
      <c r="XDM103" s="1"/>
      <c r="XDN103" s="1"/>
      <c r="XDO103" s="1"/>
      <c r="XDP103" s="1"/>
      <c r="XDQ103" s="1"/>
      <c r="XDR103" s="1"/>
      <c r="XDS103" s="1"/>
      <c r="XDT103" s="1"/>
      <c r="XDU103" s="1"/>
      <c r="XDV103" s="1"/>
      <c r="XDW103" s="1"/>
      <c r="XDX103" s="1"/>
      <c r="XDY103" s="1"/>
      <c r="XDZ103" s="1"/>
      <c r="XEA103" s="1"/>
      <c r="XEB103" s="1"/>
      <c r="XEC103" s="1"/>
      <c r="XED103" s="1"/>
      <c r="XEE103" s="1"/>
      <c r="XEF103" s="1"/>
      <c r="XEG103" s="1"/>
      <c r="XEH103" s="1"/>
      <c r="XEI103" s="1"/>
      <c r="XEJ103" s="1"/>
      <c r="XEK103" s="1"/>
      <c r="XEL103" s="1"/>
      <c r="XEM103" s="1"/>
      <c r="XEN103" s="1"/>
      <c r="XEO103" s="1"/>
      <c r="XEP103" s="1"/>
      <c r="XEQ103" s="1"/>
      <c r="XER103" s="1"/>
      <c r="XES103" s="1"/>
      <c r="XET103" s="1"/>
      <c r="XEU103" s="1"/>
      <c r="XEV103" s="1"/>
      <c r="XEW103" s="1"/>
      <c r="XEX103" s="1"/>
      <c r="XEY103" s="1"/>
      <c r="XEZ103" s="1"/>
      <c r="XFA103" s="1"/>
      <c r="XFB103" s="1"/>
      <c r="XFC103" s="1"/>
      <c r="XFD103" s="1"/>
    </row>
    <row r="104" spans="1:151 16227:16384" s="11" customFormat="1" ht="20.5" x14ac:dyDescent="0.35">
      <c r="A104" s="97" t="s">
        <v>217</v>
      </c>
      <c r="B104" s="98"/>
      <c r="C104" s="98"/>
      <c r="D104" s="98"/>
      <c r="E104" s="98"/>
      <c r="F104" s="98"/>
      <c r="G104" s="98"/>
      <c r="H104" s="98"/>
      <c r="I104" s="102"/>
      <c r="J104" s="1"/>
      <c r="K104" s="1"/>
      <c r="L104" s="1"/>
      <c r="M104" s="1"/>
      <c r="N104" s="1"/>
      <c r="O104" s="1"/>
      <c r="P104" s="1"/>
      <c r="Q104" s="1"/>
      <c r="R104" s="1"/>
      <c r="S104" s="1"/>
      <c r="T104" s="1"/>
      <c r="U104" s="1"/>
      <c r="V104" s="1"/>
      <c r="W104" s="1"/>
      <c r="X104" s="1"/>
      <c r="Y104" s="1"/>
      <c r="Z104" s="1"/>
      <c r="AA104" s="1"/>
      <c r="AB104" s="1"/>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c r="BA104" s="1"/>
      <c r="BB104" s="1"/>
      <c r="BC104" s="1"/>
      <c r="BD104" s="1"/>
      <c r="BE104" s="1"/>
      <c r="BF104" s="1"/>
      <c r="BG104" s="1"/>
      <c r="BH104" s="1"/>
      <c r="BI104" s="1"/>
      <c r="BJ104" s="1"/>
      <c r="BK104" s="1"/>
      <c r="BL104" s="1"/>
      <c r="BM104" s="1"/>
      <c r="BN104" s="1"/>
      <c r="BO104" s="1"/>
      <c r="BP104" s="1"/>
      <c r="BQ104" s="1"/>
      <c r="BR104" s="1"/>
      <c r="BS104" s="1"/>
      <c r="BT104" s="1"/>
      <c r="BU104" s="1"/>
      <c r="BV104" s="1"/>
      <c r="BW104" s="1"/>
      <c r="BX104" s="1"/>
      <c r="BY104" s="1"/>
      <c r="BZ104" s="1"/>
      <c r="CA104" s="1"/>
      <c r="CB104" s="1"/>
      <c r="CC104" s="1"/>
      <c r="CD104" s="1"/>
      <c r="CE104" s="1"/>
      <c r="CF104" s="1"/>
      <c r="CG104" s="1"/>
      <c r="CH104" s="1"/>
      <c r="CI104" s="1"/>
      <c r="CJ104" s="1"/>
      <c r="CK104" s="1"/>
      <c r="CL104" s="1"/>
      <c r="CM104" s="1"/>
      <c r="CN104" s="1"/>
      <c r="CO104" s="1"/>
      <c r="CP104" s="1"/>
      <c r="CQ104" s="1"/>
      <c r="CR104" s="1"/>
      <c r="CS104" s="1"/>
      <c r="CT104" s="1"/>
      <c r="CU104" s="1"/>
      <c r="CV104" s="1"/>
      <c r="CW104" s="1"/>
      <c r="CX104" s="1"/>
      <c r="CY104" s="1"/>
      <c r="CZ104" s="1"/>
      <c r="DA104" s="1"/>
      <c r="DB104" s="1"/>
      <c r="DC104" s="1"/>
      <c r="DD104" s="1"/>
      <c r="DE104" s="1"/>
      <c r="DF104" s="1"/>
      <c r="DG104" s="1"/>
      <c r="DH104" s="1"/>
      <c r="DI104" s="1"/>
      <c r="DJ104" s="1"/>
      <c r="DK104" s="1"/>
      <c r="DL104" s="1"/>
      <c r="DM104" s="1"/>
      <c r="DN104" s="1"/>
      <c r="DO104" s="1"/>
      <c r="DP104" s="1"/>
      <c r="DQ104" s="1"/>
      <c r="DR104" s="1"/>
      <c r="DS104" s="1"/>
      <c r="DT104" s="1"/>
      <c r="DU104" s="1"/>
      <c r="DV104" s="1"/>
      <c r="DW104" s="1"/>
      <c r="DX104" s="1"/>
      <c r="DY104" s="1"/>
      <c r="DZ104" s="1"/>
      <c r="EA104" s="1"/>
      <c r="EB104" s="1"/>
      <c r="EC104" s="1"/>
      <c r="ED104" s="1"/>
      <c r="EE104" s="1"/>
      <c r="EF104" s="1"/>
      <c r="EG104" s="1"/>
      <c r="EH104" s="1"/>
      <c r="EI104" s="1"/>
      <c r="EJ104" s="1"/>
      <c r="EK104" s="1"/>
      <c r="EL104" s="1"/>
      <c r="EM104" s="1"/>
      <c r="EN104" s="1"/>
      <c r="EO104" s="1"/>
      <c r="EP104" s="1"/>
      <c r="EQ104" s="1"/>
      <c r="ER104" s="1"/>
      <c r="ES104" s="1"/>
      <c r="ET104" s="1"/>
      <c r="EU104" s="1"/>
      <c r="WZC104" s="1"/>
      <c r="WZD104" s="1"/>
      <c r="WZE104" s="1"/>
      <c r="WZF104" s="1"/>
      <c r="WZG104" s="1"/>
      <c r="WZH104" s="1"/>
      <c r="WZI104" s="1"/>
      <c r="WZJ104" s="1"/>
      <c r="WZK104" s="1"/>
      <c r="WZL104" s="1"/>
      <c r="WZM104" s="1"/>
      <c r="WZN104" s="1"/>
      <c r="WZO104" s="1"/>
      <c r="WZP104" s="1"/>
      <c r="WZQ104" s="1"/>
      <c r="WZR104" s="1"/>
      <c r="WZS104" s="1"/>
      <c r="WZT104" s="1"/>
      <c r="WZU104" s="1"/>
      <c r="WZV104" s="1"/>
      <c r="WZW104" s="1"/>
      <c r="WZX104" s="1"/>
      <c r="WZY104" s="1"/>
      <c r="WZZ104" s="1"/>
      <c r="XAA104" s="1"/>
      <c r="XAB104" s="1"/>
      <c r="XAC104" s="1"/>
      <c r="XAD104" s="1"/>
      <c r="XAE104" s="1"/>
      <c r="XAF104" s="1"/>
      <c r="XAG104" s="1"/>
      <c r="XAH104" s="1"/>
      <c r="XAI104" s="1"/>
      <c r="XAJ104" s="1"/>
      <c r="XAK104" s="1"/>
      <c r="XAL104" s="1"/>
      <c r="XAM104" s="1"/>
      <c r="XAN104" s="1"/>
      <c r="XAO104" s="1"/>
      <c r="XAP104" s="1"/>
      <c r="XAQ104" s="1"/>
      <c r="XAR104" s="1"/>
      <c r="XAS104" s="1"/>
      <c r="XAT104" s="1"/>
      <c r="XAU104" s="1"/>
      <c r="XAV104" s="1"/>
      <c r="XAW104" s="1"/>
      <c r="XAX104" s="1"/>
      <c r="XAY104" s="1"/>
      <c r="XAZ104" s="1"/>
      <c r="XBA104" s="1"/>
      <c r="XBB104" s="1"/>
      <c r="XBC104" s="1"/>
      <c r="XBD104" s="1"/>
      <c r="XBE104" s="1"/>
      <c r="XBF104" s="1"/>
      <c r="XBG104" s="1"/>
      <c r="XBH104" s="1"/>
      <c r="XBI104" s="1"/>
      <c r="XBJ104" s="1"/>
      <c r="XBK104" s="1"/>
      <c r="XBL104" s="1"/>
      <c r="XBM104" s="1"/>
      <c r="XBN104" s="1"/>
      <c r="XBO104" s="1"/>
      <c r="XBP104" s="1"/>
      <c r="XBQ104" s="1"/>
      <c r="XBR104" s="1"/>
      <c r="XBS104" s="1"/>
      <c r="XBT104" s="1"/>
      <c r="XBU104" s="1"/>
      <c r="XBV104" s="1"/>
      <c r="XBW104" s="1"/>
      <c r="XBX104" s="1"/>
      <c r="XBY104" s="1"/>
      <c r="XBZ104" s="1"/>
      <c r="XCA104" s="1"/>
      <c r="XCB104" s="1"/>
      <c r="XCC104" s="1"/>
      <c r="XCD104" s="1"/>
      <c r="XCE104" s="1"/>
      <c r="XCF104" s="1"/>
      <c r="XCG104" s="1"/>
      <c r="XCH104" s="1"/>
      <c r="XCI104" s="1"/>
      <c r="XCJ104" s="1"/>
      <c r="XCK104" s="1"/>
      <c r="XCL104" s="1"/>
      <c r="XCM104" s="1"/>
      <c r="XCN104" s="1"/>
      <c r="XCO104" s="1"/>
      <c r="XCP104" s="1"/>
      <c r="XCQ104" s="1"/>
      <c r="XCR104" s="1"/>
      <c r="XCS104" s="1"/>
      <c r="XCT104" s="1"/>
      <c r="XCU104" s="1"/>
      <c r="XCV104" s="1"/>
      <c r="XCW104" s="1"/>
      <c r="XCX104" s="1"/>
      <c r="XCY104" s="1"/>
      <c r="XCZ104" s="1"/>
      <c r="XDA104" s="1"/>
      <c r="XDB104" s="1"/>
      <c r="XDC104" s="1"/>
      <c r="XDD104" s="1"/>
      <c r="XDE104" s="1"/>
      <c r="XDF104" s="1"/>
      <c r="XDG104" s="1"/>
      <c r="XDH104" s="1"/>
      <c r="XDI104" s="1"/>
      <c r="XDJ104" s="1"/>
      <c r="XDK104" s="1"/>
      <c r="XDL104" s="1"/>
      <c r="XDM104" s="1"/>
      <c r="XDN104" s="1"/>
      <c r="XDO104" s="1"/>
      <c r="XDP104" s="1"/>
      <c r="XDQ104" s="1"/>
      <c r="XDR104" s="1"/>
      <c r="XDS104" s="1"/>
      <c r="XDT104" s="1"/>
      <c r="XDU104" s="1"/>
      <c r="XDV104" s="1"/>
      <c r="XDW104" s="1"/>
      <c r="XDX104" s="1"/>
      <c r="XDY104" s="1"/>
      <c r="XDZ104" s="1"/>
      <c r="XEA104" s="1"/>
      <c r="XEB104" s="1"/>
      <c r="XEC104" s="1"/>
      <c r="XED104" s="1"/>
      <c r="XEE104" s="1"/>
      <c r="XEF104" s="1"/>
      <c r="XEG104" s="1"/>
      <c r="XEH104" s="1"/>
      <c r="XEI104" s="1"/>
      <c r="XEJ104" s="1"/>
      <c r="XEK104" s="1"/>
      <c r="XEL104" s="1"/>
      <c r="XEM104" s="1"/>
      <c r="XEN104" s="1"/>
      <c r="XEO104" s="1"/>
      <c r="XEP104" s="1"/>
      <c r="XEQ104" s="1"/>
      <c r="XER104" s="1"/>
      <c r="XES104" s="1"/>
      <c r="XET104" s="1"/>
      <c r="XEU104" s="1"/>
      <c r="XEV104" s="1"/>
      <c r="XEW104" s="1"/>
      <c r="XEX104" s="1"/>
      <c r="XEY104" s="1"/>
      <c r="XEZ104" s="1"/>
      <c r="XFA104" s="1"/>
      <c r="XFB104" s="1"/>
      <c r="XFC104" s="1"/>
      <c r="XFD104" s="1"/>
    </row>
    <row r="105" spans="1:151 16227:16384" s="11" customFormat="1" ht="20.25" customHeight="1" x14ac:dyDescent="0.35">
      <c r="A105" s="145" t="str">
        <f>A104</f>
        <v>7th Floor (Part Refuge area)</v>
      </c>
      <c r="B105" s="146"/>
      <c r="C105" s="92">
        <v>1</v>
      </c>
      <c r="D105" s="92"/>
      <c r="E105" s="100" t="s">
        <v>216</v>
      </c>
      <c r="F105" s="149"/>
      <c r="G105" s="149"/>
      <c r="H105" s="149"/>
      <c r="I105" s="101"/>
      <c r="J105" s="1"/>
      <c r="K105" s="1"/>
      <c r="L105" s="1"/>
      <c r="M105" s="1"/>
      <c r="N105" s="1"/>
      <c r="O105" s="1"/>
      <c r="P105" s="1"/>
      <c r="Q105" s="1"/>
      <c r="R105" s="1"/>
      <c r="S105" s="1"/>
      <c r="T105" s="1"/>
      <c r="U105" s="1"/>
      <c r="V105" s="1"/>
      <c r="W105" s="1"/>
      <c r="X105" s="1"/>
      <c r="Y105" s="1"/>
      <c r="Z105" s="1"/>
      <c r="AA105" s="1"/>
      <c r="AB105" s="1"/>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c r="BA105" s="1"/>
      <c r="BB105" s="1"/>
      <c r="BC105" s="1"/>
      <c r="BD105" s="1"/>
      <c r="BE105" s="1"/>
      <c r="BF105" s="1"/>
      <c r="BG105" s="1"/>
      <c r="BH105" s="1"/>
      <c r="BI105" s="1"/>
      <c r="BJ105" s="1"/>
      <c r="BK105" s="1"/>
      <c r="BL105" s="1"/>
      <c r="BM105" s="1"/>
      <c r="BN105" s="1"/>
      <c r="BO105" s="1"/>
      <c r="BP105" s="1"/>
      <c r="BQ105" s="1"/>
      <c r="BR105" s="1"/>
      <c r="BS105" s="1"/>
      <c r="BT105" s="1"/>
      <c r="BU105" s="1"/>
      <c r="BV105" s="1"/>
      <c r="BW105" s="1"/>
      <c r="BX105" s="1"/>
      <c r="BY105" s="1"/>
      <c r="BZ105" s="1"/>
      <c r="CA105" s="1"/>
      <c r="CB105" s="1"/>
      <c r="CC105" s="1"/>
      <c r="CD105" s="1"/>
      <c r="CE105" s="1"/>
      <c r="CF105" s="1"/>
      <c r="CG105" s="1"/>
      <c r="CH105" s="1"/>
      <c r="CI105" s="1"/>
      <c r="CJ105" s="1"/>
      <c r="CK105" s="1"/>
      <c r="CL105" s="1"/>
      <c r="CM105" s="1"/>
      <c r="CN105" s="1"/>
      <c r="CO105" s="1"/>
      <c r="CP105" s="1"/>
      <c r="CQ105" s="1"/>
      <c r="CR105" s="1"/>
      <c r="CS105" s="1"/>
      <c r="CT105" s="1"/>
      <c r="CU105" s="1"/>
      <c r="CV105" s="1"/>
      <c r="CW105" s="1"/>
      <c r="CX105" s="1"/>
      <c r="CY105" s="1"/>
      <c r="CZ105" s="1"/>
      <c r="DA105" s="1"/>
      <c r="DB105" s="1"/>
      <c r="DC105" s="1"/>
      <c r="DD105" s="1"/>
      <c r="DE105" s="1"/>
      <c r="DF105" s="1"/>
      <c r="DG105" s="1"/>
      <c r="DH105" s="1"/>
      <c r="DI105" s="1"/>
      <c r="DJ105" s="1"/>
      <c r="DK105" s="1"/>
      <c r="DL105" s="1"/>
      <c r="DM105" s="1"/>
      <c r="DN105" s="1"/>
      <c r="DO105" s="1"/>
      <c r="DP105" s="1"/>
      <c r="DQ105" s="1"/>
      <c r="DR105" s="1"/>
      <c r="DS105" s="1"/>
      <c r="DT105" s="1"/>
      <c r="DU105" s="1"/>
      <c r="DV105" s="1"/>
      <c r="DW105" s="1"/>
      <c r="DX105" s="1"/>
      <c r="DY105" s="1"/>
      <c r="DZ105" s="1"/>
      <c r="EA105" s="1"/>
      <c r="EB105" s="1"/>
      <c r="EC105" s="1"/>
      <c r="ED105" s="1"/>
      <c r="EE105" s="1"/>
      <c r="EF105" s="1"/>
      <c r="EG105" s="1"/>
      <c r="EH105" s="1"/>
      <c r="EI105" s="1"/>
      <c r="EJ105" s="1"/>
      <c r="EK105" s="1"/>
      <c r="EL105" s="1"/>
      <c r="EM105" s="1"/>
      <c r="EN105" s="1"/>
      <c r="EO105" s="1"/>
      <c r="EP105" s="1"/>
      <c r="EQ105" s="1"/>
      <c r="ER105" s="1"/>
      <c r="ES105" s="1"/>
      <c r="ET105" s="1"/>
      <c r="EU105" s="1"/>
      <c r="WZC105" s="1"/>
      <c r="WZD105" s="1"/>
      <c r="WZE105" s="1"/>
      <c r="WZF105" s="1"/>
      <c r="WZG105" s="1"/>
      <c r="WZH105" s="1"/>
      <c r="WZI105" s="1"/>
      <c r="WZJ105" s="1"/>
      <c r="WZK105" s="1"/>
      <c r="WZL105" s="1"/>
      <c r="WZM105" s="1"/>
      <c r="WZN105" s="1"/>
      <c r="WZO105" s="1"/>
      <c r="WZP105" s="1"/>
      <c r="WZQ105" s="1"/>
      <c r="WZR105" s="1"/>
      <c r="WZS105" s="1"/>
      <c r="WZT105" s="1"/>
      <c r="WZU105" s="1"/>
      <c r="WZV105" s="1"/>
      <c r="WZW105" s="1"/>
      <c r="WZX105" s="1"/>
      <c r="WZY105" s="1"/>
      <c r="WZZ105" s="1"/>
      <c r="XAA105" s="1"/>
      <c r="XAB105" s="1"/>
      <c r="XAC105" s="1"/>
      <c r="XAD105" s="1"/>
      <c r="XAE105" s="1"/>
      <c r="XAF105" s="1"/>
      <c r="XAG105" s="1"/>
      <c r="XAH105" s="1"/>
      <c r="XAI105" s="1"/>
      <c r="XAJ105" s="1"/>
      <c r="XAK105" s="1"/>
      <c r="XAL105" s="1"/>
      <c r="XAM105" s="1"/>
      <c r="XAN105" s="1"/>
      <c r="XAO105" s="1"/>
      <c r="XAP105" s="1"/>
      <c r="XAQ105" s="1"/>
      <c r="XAR105" s="1"/>
      <c r="XAS105" s="1"/>
      <c r="XAT105" s="1"/>
      <c r="XAU105" s="1"/>
      <c r="XAV105" s="1"/>
      <c r="XAW105" s="1"/>
      <c r="XAX105" s="1"/>
      <c r="XAY105" s="1"/>
      <c r="XAZ105" s="1"/>
      <c r="XBA105" s="1"/>
      <c r="XBB105" s="1"/>
      <c r="XBC105" s="1"/>
      <c r="XBD105" s="1"/>
      <c r="XBE105" s="1"/>
      <c r="XBF105" s="1"/>
      <c r="XBG105" s="1"/>
      <c r="XBH105" s="1"/>
      <c r="XBI105" s="1"/>
      <c r="XBJ105" s="1"/>
      <c r="XBK105" s="1"/>
      <c r="XBL105" s="1"/>
      <c r="XBM105" s="1"/>
      <c r="XBN105" s="1"/>
      <c r="XBO105" s="1"/>
      <c r="XBP105" s="1"/>
      <c r="XBQ105" s="1"/>
      <c r="XBR105" s="1"/>
      <c r="XBS105" s="1"/>
      <c r="XBT105" s="1"/>
      <c r="XBU105" s="1"/>
      <c r="XBV105" s="1"/>
      <c r="XBW105" s="1"/>
      <c r="XBX105" s="1"/>
      <c r="XBY105" s="1"/>
      <c r="XBZ105" s="1"/>
      <c r="XCA105" s="1"/>
      <c r="XCB105" s="1"/>
      <c r="XCC105" s="1"/>
      <c r="XCD105" s="1"/>
      <c r="XCE105" s="1"/>
      <c r="XCF105" s="1"/>
      <c r="XCG105" s="1"/>
      <c r="XCH105" s="1"/>
      <c r="XCI105" s="1"/>
      <c r="XCJ105" s="1"/>
      <c r="XCK105" s="1"/>
      <c r="XCL105" s="1"/>
      <c r="XCM105" s="1"/>
      <c r="XCN105" s="1"/>
      <c r="XCO105" s="1"/>
      <c r="XCP105" s="1"/>
      <c r="XCQ105" s="1"/>
      <c r="XCR105" s="1"/>
      <c r="XCS105" s="1"/>
      <c r="XCT105" s="1"/>
      <c r="XCU105" s="1"/>
      <c r="XCV105" s="1"/>
      <c r="XCW105" s="1"/>
      <c r="XCX105" s="1"/>
      <c r="XCY105" s="1"/>
      <c r="XCZ105" s="1"/>
      <c r="XDA105" s="1"/>
      <c r="XDB105" s="1"/>
      <c r="XDC105" s="1"/>
      <c r="XDD105" s="1"/>
      <c r="XDE105" s="1"/>
      <c r="XDF105" s="1"/>
      <c r="XDG105" s="1"/>
      <c r="XDH105" s="1"/>
      <c r="XDI105" s="1"/>
      <c r="XDJ105" s="1"/>
      <c r="XDK105" s="1"/>
      <c r="XDL105" s="1"/>
      <c r="XDM105" s="1"/>
      <c r="XDN105" s="1"/>
      <c r="XDO105" s="1"/>
      <c r="XDP105" s="1"/>
      <c r="XDQ105" s="1"/>
      <c r="XDR105" s="1"/>
      <c r="XDS105" s="1"/>
      <c r="XDT105" s="1"/>
      <c r="XDU105" s="1"/>
      <c r="XDV105" s="1"/>
      <c r="XDW105" s="1"/>
      <c r="XDX105" s="1"/>
      <c r="XDY105" s="1"/>
      <c r="XDZ105" s="1"/>
      <c r="XEA105" s="1"/>
      <c r="XEB105" s="1"/>
      <c r="XEC105" s="1"/>
      <c r="XED105" s="1"/>
      <c r="XEE105" s="1"/>
      <c r="XEF105" s="1"/>
      <c r="XEG105" s="1"/>
      <c r="XEH105" s="1"/>
      <c r="XEI105" s="1"/>
      <c r="XEJ105" s="1"/>
      <c r="XEK105" s="1"/>
      <c r="XEL105" s="1"/>
      <c r="XEM105" s="1"/>
      <c r="XEN105" s="1"/>
      <c r="XEO105" s="1"/>
      <c r="XEP105" s="1"/>
      <c r="XEQ105" s="1"/>
      <c r="XER105" s="1"/>
      <c r="XES105" s="1"/>
      <c r="XET105" s="1"/>
      <c r="XEU105" s="1"/>
      <c r="XEV105" s="1"/>
      <c r="XEW105" s="1"/>
      <c r="XEX105" s="1"/>
      <c r="XEY105" s="1"/>
      <c r="XEZ105" s="1"/>
      <c r="XFA105" s="1"/>
      <c r="XFB105" s="1"/>
      <c r="XFC105" s="1"/>
      <c r="XFD105" s="1"/>
    </row>
    <row r="106" spans="1:151 16227:16384" s="11" customFormat="1" ht="20.25" customHeight="1" x14ac:dyDescent="0.35">
      <c r="A106" s="147" t="str">
        <f t="shared" ref="A106" si="7">A105</f>
        <v>7th Floor (Part Refuge area)</v>
      </c>
      <c r="B106" s="148"/>
      <c r="C106" s="92">
        <f>C105+1</f>
        <v>2</v>
      </c>
      <c r="D106" s="92"/>
      <c r="E106" s="20" t="s">
        <v>212</v>
      </c>
      <c r="F106" s="92">
        <f>(127.37)*(10.764)</f>
        <v>1371.0106799999999</v>
      </c>
      <c r="G106" s="92"/>
      <c r="H106" s="20">
        <v>0</v>
      </c>
      <c r="I106" s="20">
        <f t="shared" ref="I106" si="8">F106*(($I$87)+1)+H106</f>
        <v>2125.066554</v>
      </c>
      <c r="J106" s="1"/>
      <c r="K106" s="1"/>
      <c r="L106" s="1"/>
      <c r="M106" s="1"/>
      <c r="N106" s="1"/>
      <c r="O106" s="1"/>
      <c r="P106" s="1"/>
      <c r="Q106" s="1"/>
      <c r="R106" s="1"/>
      <c r="S106" s="1"/>
      <c r="T106" s="1"/>
      <c r="U106" s="1"/>
      <c r="V106" s="1"/>
      <c r="W106" s="1"/>
      <c r="X106" s="1"/>
      <c r="Y106" s="1"/>
      <c r="Z106" s="1"/>
      <c r="AA106" s="1"/>
      <c r="AB106" s="1"/>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A106" s="1"/>
      <c r="BB106" s="1"/>
      <c r="BC106" s="1"/>
      <c r="BD106" s="1"/>
      <c r="BE106" s="1"/>
      <c r="BF106" s="1"/>
      <c r="BG106" s="1"/>
      <c r="BH106" s="1"/>
      <c r="BI106" s="1"/>
      <c r="BJ106" s="1"/>
      <c r="BK106" s="1"/>
      <c r="BL106" s="1"/>
      <c r="BM106" s="1"/>
      <c r="BN106" s="1"/>
      <c r="BO106" s="1"/>
      <c r="BP106" s="1"/>
      <c r="BQ106" s="1"/>
      <c r="BR106" s="1"/>
      <c r="BS106" s="1"/>
      <c r="BT106" s="1"/>
      <c r="BU106" s="1"/>
      <c r="BV106" s="1"/>
      <c r="BW106" s="1"/>
      <c r="BX106" s="1"/>
      <c r="BY106" s="1"/>
      <c r="BZ106" s="1"/>
      <c r="CA106" s="1"/>
      <c r="CB106" s="1"/>
      <c r="CC106" s="1"/>
      <c r="CD106" s="1"/>
      <c r="CE106" s="1"/>
      <c r="CF106" s="1"/>
      <c r="CG106" s="1"/>
      <c r="CH106" s="1"/>
      <c r="CI106" s="1"/>
      <c r="CJ106" s="1"/>
      <c r="CK106" s="1"/>
      <c r="CL106" s="1"/>
      <c r="CM106" s="1"/>
      <c r="CN106" s="1"/>
      <c r="CO106" s="1"/>
      <c r="CP106" s="1"/>
      <c r="CQ106" s="1"/>
      <c r="CR106" s="1"/>
      <c r="CS106" s="1"/>
      <c r="CT106" s="1"/>
      <c r="CU106" s="1"/>
      <c r="CV106" s="1"/>
      <c r="CW106" s="1"/>
      <c r="CX106" s="1"/>
      <c r="CY106" s="1"/>
      <c r="CZ106" s="1"/>
      <c r="DA106" s="1"/>
      <c r="DB106" s="1"/>
      <c r="DC106" s="1"/>
      <c r="DD106" s="1"/>
      <c r="DE106" s="1"/>
      <c r="DF106" s="1"/>
      <c r="DG106" s="1"/>
      <c r="DH106" s="1"/>
      <c r="DI106" s="1"/>
      <c r="DJ106" s="1"/>
      <c r="DK106" s="1"/>
      <c r="DL106" s="1"/>
      <c r="DM106" s="1"/>
      <c r="DN106" s="1"/>
      <c r="DO106" s="1"/>
      <c r="DP106" s="1"/>
      <c r="DQ106" s="1"/>
      <c r="DR106" s="1"/>
      <c r="DS106" s="1"/>
      <c r="DT106" s="1"/>
      <c r="DU106" s="1"/>
      <c r="DV106" s="1"/>
      <c r="DW106" s="1"/>
      <c r="DX106" s="1"/>
      <c r="DY106" s="1"/>
      <c r="DZ106" s="1"/>
      <c r="EA106" s="1"/>
      <c r="EB106" s="1"/>
      <c r="EC106" s="1"/>
      <c r="ED106" s="1"/>
      <c r="EE106" s="1"/>
      <c r="EF106" s="1"/>
      <c r="EG106" s="1"/>
      <c r="EH106" s="1"/>
      <c r="EI106" s="1"/>
      <c r="EJ106" s="1"/>
      <c r="EK106" s="1"/>
      <c r="EL106" s="1"/>
      <c r="EM106" s="1"/>
      <c r="EN106" s="1"/>
      <c r="EO106" s="1"/>
      <c r="EP106" s="1"/>
      <c r="EQ106" s="1"/>
      <c r="ER106" s="1"/>
      <c r="ES106" s="1"/>
      <c r="ET106" s="1"/>
      <c r="EU106" s="1"/>
      <c r="WZC106" s="1"/>
      <c r="WZD106" s="1"/>
      <c r="WZE106" s="1"/>
      <c r="WZF106" s="1"/>
      <c r="WZG106" s="1"/>
      <c r="WZH106" s="1"/>
      <c r="WZI106" s="1"/>
      <c r="WZJ106" s="1"/>
      <c r="WZK106" s="1"/>
      <c r="WZL106" s="1"/>
      <c r="WZM106" s="1"/>
      <c r="WZN106" s="1"/>
      <c r="WZO106" s="1"/>
      <c r="WZP106" s="1"/>
      <c r="WZQ106" s="1"/>
      <c r="WZR106" s="1"/>
      <c r="WZS106" s="1"/>
      <c r="WZT106" s="1"/>
      <c r="WZU106" s="1"/>
      <c r="WZV106" s="1"/>
      <c r="WZW106" s="1"/>
      <c r="WZX106" s="1"/>
      <c r="WZY106" s="1"/>
      <c r="WZZ106" s="1"/>
      <c r="XAA106" s="1"/>
      <c r="XAB106" s="1"/>
      <c r="XAC106" s="1"/>
      <c r="XAD106" s="1"/>
      <c r="XAE106" s="1"/>
      <c r="XAF106" s="1"/>
      <c r="XAG106" s="1"/>
      <c r="XAH106" s="1"/>
      <c r="XAI106" s="1"/>
      <c r="XAJ106" s="1"/>
      <c r="XAK106" s="1"/>
      <c r="XAL106" s="1"/>
      <c r="XAM106" s="1"/>
      <c r="XAN106" s="1"/>
      <c r="XAO106" s="1"/>
      <c r="XAP106" s="1"/>
      <c r="XAQ106" s="1"/>
      <c r="XAR106" s="1"/>
      <c r="XAS106" s="1"/>
      <c r="XAT106" s="1"/>
      <c r="XAU106" s="1"/>
      <c r="XAV106" s="1"/>
      <c r="XAW106" s="1"/>
      <c r="XAX106" s="1"/>
      <c r="XAY106" s="1"/>
      <c r="XAZ106" s="1"/>
      <c r="XBA106" s="1"/>
      <c r="XBB106" s="1"/>
      <c r="XBC106" s="1"/>
      <c r="XBD106" s="1"/>
      <c r="XBE106" s="1"/>
      <c r="XBF106" s="1"/>
      <c r="XBG106" s="1"/>
      <c r="XBH106" s="1"/>
      <c r="XBI106" s="1"/>
      <c r="XBJ106" s="1"/>
      <c r="XBK106" s="1"/>
      <c r="XBL106" s="1"/>
      <c r="XBM106" s="1"/>
      <c r="XBN106" s="1"/>
      <c r="XBO106" s="1"/>
      <c r="XBP106" s="1"/>
      <c r="XBQ106" s="1"/>
      <c r="XBR106" s="1"/>
      <c r="XBS106" s="1"/>
      <c r="XBT106" s="1"/>
      <c r="XBU106" s="1"/>
      <c r="XBV106" s="1"/>
      <c r="XBW106" s="1"/>
      <c r="XBX106" s="1"/>
      <c r="XBY106" s="1"/>
      <c r="XBZ106" s="1"/>
      <c r="XCA106" s="1"/>
      <c r="XCB106" s="1"/>
      <c r="XCC106" s="1"/>
      <c r="XCD106" s="1"/>
      <c r="XCE106" s="1"/>
      <c r="XCF106" s="1"/>
      <c r="XCG106" s="1"/>
      <c r="XCH106" s="1"/>
      <c r="XCI106" s="1"/>
      <c r="XCJ106" s="1"/>
      <c r="XCK106" s="1"/>
      <c r="XCL106" s="1"/>
      <c r="XCM106" s="1"/>
      <c r="XCN106" s="1"/>
      <c r="XCO106" s="1"/>
      <c r="XCP106" s="1"/>
      <c r="XCQ106" s="1"/>
      <c r="XCR106" s="1"/>
      <c r="XCS106" s="1"/>
      <c r="XCT106" s="1"/>
      <c r="XCU106" s="1"/>
      <c r="XCV106" s="1"/>
      <c r="XCW106" s="1"/>
      <c r="XCX106" s="1"/>
      <c r="XCY106" s="1"/>
      <c r="XCZ106" s="1"/>
      <c r="XDA106" s="1"/>
      <c r="XDB106" s="1"/>
      <c r="XDC106" s="1"/>
      <c r="XDD106" s="1"/>
      <c r="XDE106" s="1"/>
      <c r="XDF106" s="1"/>
      <c r="XDG106" s="1"/>
      <c r="XDH106" s="1"/>
      <c r="XDI106" s="1"/>
      <c r="XDJ106" s="1"/>
      <c r="XDK106" s="1"/>
      <c r="XDL106" s="1"/>
      <c r="XDM106" s="1"/>
      <c r="XDN106" s="1"/>
      <c r="XDO106" s="1"/>
      <c r="XDP106" s="1"/>
      <c r="XDQ106" s="1"/>
      <c r="XDR106" s="1"/>
      <c r="XDS106" s="1"/>
      <c r="XDT106" s="1"/>
      <c r="XDU106" s="1"/>
      <c r="XDV106" s="1"/>
      <c r="XDW106" s="1"/>
      <c r="XDX106" s="1"/>
      <c r="XDY106" s="1"/>
      <c r="XDZ106" s="1"/>
      <c r="XEA106" s="1"/>
      <c r="XEB106" s="1"/>
      <c r="XEC106" s="1"/>
      <c r="XED106" s="1"/>
      <c r="XEE106" s="1"/>
      <c r="XEF106" s="1"/>
      <c r="XEG106" s="1"/>
      <c r="XEH106" s="1"/>
      <c r="XEI106" s="1"/>
      <c r="XEJ106" s="1"/>
      <c r="XEK106" s="1"/>
      <c r="XEL106" s="1"/>
      <c r="XEM106" s="1"/>
      <c r="XEN106" s="1"/>
      <c r="XEO106" s="1"/>
      <c r="XEP106" s="1"/>
      <c r="XEQ106" s="1"/>
      <c r="XER106" s="1"/>
      <c r="XES106" s="1"/>
      <c r="XET106" s="1"/>
      <c r="XEU106" s="1"/>
      <c r="XEV106" s="1"/>
      <c r="XEW106" s="1"/>
      <c r="XEX106" s="1"/>
      <c r="XEY106" s="1"/>
      <c r="XEZ106" s="1"/>
      <c r="XFA106" s="1"/>
      <c r="XFB106" s="1"/>
      <c r="XFC106" s="1"/>
      <c r="XFD106" s="1"/>
    </row>
    <row r="107" spans="1:151 16227:16384" s="11" customFormat="1" ht="20.5" x14ac:dyDescent="0.35">
      <c r="A107" s="97" t="s">
        <v>218</v>
      </c>
      <c r="B107" s="98"/>
      <c r="C107" s="98"/>
      <c r="D107" s="98"/>
      <c r="E107" s="98"/>
      <c r="F107" s="98"/>
      <c r="G107" s="98"/>
      <c r="H107" s="98"/>
      <c r="I107" s="102"/>
      <c r="J107" s="1"/>
      <c r="K107" s="1"/>
      <c r="L107" s="1"/>
      <c r="M107" s="1"/>
      <c r="N107" s="1"/>
      <c r="O107" s="1"/>
      <c r="P107" s="1"/>
      <c r="Q107" s="1"/>
      <c r="R107" s="1"/>
      <c r="S107" s="1"/>
      <c r="T107" s="1"/>
      <c r="U107" s="1"/>
      <c r="V107" s="1"/>
      <c r="W107" s="1"/>
      <c r="X107" s="1"/>
      <c r="Y107" s="1"/>
      <c r="Z107" s="1"/>
      <c r="AA107" s="1"/>
      <c r="AB107" s="1"/>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A107" s="1"/>
      <c r="BB107" s="1"/>
      <c r="BC107" s="1"/>
      <c r="BD107" s="1"/>
      <c r="BE107" s="1"/>
      <c r="BF107" s="1"/>
      <c r="BG107" s="1"/>
      <c r="BH107" s="1"/>
      <c r="BI107" s="1"/>
      <c r="BJ107" s="1"/>
      <c r="BK107" s="1"/>
      <c r="BL107" s="1"/>
      <c r="BM107" s="1"/>
      <c r="BN107" s="1"/>
      <c r="BO107" s="1"/>
      <c r="BP107" s="1"/>
      <c r="BQ107" s="1"/>
      <c r="BR107" s="1"/>
      <c r="BS107" s="1"/>
      <c r="BT107" s="1"/>
      <c r="BU107" s="1"/>
      <c r="BV107" s="1"/>
      <c r="BW107" s="1"/>
      <c r="BX107" s="1"/>
      <c r="BY107" s="1"/>
      <c r="BZ107" s="1"/>
      <c r="CA107" s="1"/>
      <c r="CB107" s="1"/>
      <c r="CC107" s="1"/>
      <c r="CD107" s="1"/>
      <c r="CE107" s="1"/>
      <c r="CF107" s="1"/>
      <c r="CG107" s="1"/>
      <c r="CH107" s="1"/>
      <c r="CI107" s="1"/>
      <c r="CJ107" s="1"/>
      <c r="CK107" s="1"/>
      <c r="CL107" s="1"/>
      <c r="CM107" s="1"/>
      <c r="CN107" s="1"/>
      <c r="CO107" s="1"/>
      <c r="CP107" s="1"/>
      <c r="CQ107" s="1"/>
      <c r="CR107" s="1"/>
      <c r="CS107" s="1"/>
      <c r="CT107" s="1"/>
      <c r="CU107" s="1"/>
      <c r="CV107" s="1"/>
      <c r="CW107" s="1"/>
      <c r="CX107" s="1"/>
      <c r="CY107" s="1"/>
      <c r="CZ107" s="1"/>
      <c r="DA107" s="1"/>
      <c r="DB107" s="1"/>
      <c r="DC107" s="1"/>
      <c r="DD107" s="1"/>
      <c r="DE107" s="1"/>
      <c r="DF107" s="1"/>
      <c r="DG107" s="1"/>
      <c r="DH107" s="1"/>
      <c r="DI107" s="1"/>
      <c r="DJ107" s="1"/>
      <c r="DK107" s="1"/>
      <c r="DL107" s="1"/>
      <c r="DM107" s="1"/>
      <c r="DN107" s="1"/>
      <c r="DO107" s="1"/>
      <c r="DP107" s="1"/>
      <c r="DQ107" s="1"/>
      <c r="DR107" s="1"/>
      <c r="DS107" s="1"/>
      <c r="DT107" s="1"/>
      <c r="DU107" s="1"/>
      <c r="DV107" s="1"/>
      <c r="DW107" s="1"/>
      <c r="DX107" s="1"/>
      <c r="DY107" s="1"/>
      <c r="DZ107" s="1"/>
      <c r="EA107" s="1"/>
      <c r="EB107" s="1"/>
      <c r="EC107" s="1"/>
      <c r="ED107" s="1"/>
      <c r="EE107" s="1"/>
      <c r="EF107" s="1"/>
      <c r="EG107" s="1"/>
      <c r="EH107" s="1"/>
      <c r="EI107" s="1"/>
      <c r="EJ107" s="1"/>
      <c r="EK107" s="1"/>
      <c r="EL107" s="1"/>
      <c r="EM107" s="1"/>
      <c r="EN107" s="1"/>
      <c r="EO107" s="1"/>
      <c r="EP107" s="1"/>
      <c r="EQ107" s="1"/>
      <c r="ER107" s="1"/>
      <c r="ES107" s="1"/>
      <c r="ET107" s="1"/>
      <c r="EU107" s="1"/>
      <c r="WZC107" s="1"/>
      <c r="WZD107" s="1"/>
      <c r="WZE107" s="1"/>
      <c r="WZF107" s="1"/>
      <c r="WZG107" s="1"/>
      <c r="WZH107" s="1"/>
      <c r="WZI107" s="1"/>
      <c r="WZJ107" s="1"/>
      <c r="WZK107" s="1"/>
      <c r="WZL107" s="1"/>
      <c r="WZM107" s="1"/>
      <c r="WZN107" s="1"/>
      <c r="WZO107" s="1"/>
      <c r="WZP107" s="1"/>
      <c r="WZQ107" s="1"/>
      <c r="WZR107" s="1"/>
      <c r="WZS107" s="1"/>
      <c r="WZT107" s="1"/>
      <c r="WZU107" s="1"/>
      <c r="WZV107" s="1"/>
      <c r="WZW107" s="1"/>
      <c r="WZX107" s="1"/>
      <c r="WZY107" s="1"/>
      <c r="WZZ107" s="1"/>
      <c r="XAA107" s="1"/>
      <c r="XAB107" s="1"/>
      <c r="XAC107" s="1"/>
      <c r="XAD107" s="1"/>
      <c r="XAE107" s="1"/>
      <c r="XAF107" s="1"/>
      <c r="XAG107" s="1"/>
      <c r="XAH107" s="1"/>
      <c r="XAI107" s="1"/>
      <c r="XAJ107" s="1"/>
      <c r="XAK107" s="1"/>
      <c r="XAL107" s="1"/>
      <c r="XAM107" s="1"/>
      <c r="XAN107" s="1"/>
      <c r="XAO107" s="1"/>
      <c r="XAP107" s="1"/>
      <c r="XAQ107" s="1"/>
      <c r="XAR107" s="1"/>
      <c r="XAS107" s="1"/>
      <c r="XAT107" s="1"/>
      <c r="XAU107" s="1"/>
      <c r="XAV107" s="1"/>
      <c r="XAW107" s="1"/>
      <c r="XAX107" s="1"/>
      <c r="XAY107" s="1"/>
      <c r="XAZ107" s="1"/>
      <c r="XBA107" s="1"/>
      <c r="XBB107" s="1"/>
      <c r="XBC107" s="1"/>
      <c r="XBD107" s="1"/>
      <c r="XBE107" s="1"/>
      <c r="XBF107" s="1"/>
      <c r="XBG107" s="1"/>
      <c r="XBH107" s="1"/>
      <c r="XBI107" s="1"/>
      <c r="XBJ107" s="1"/>
      <c r="XBK107" s="1"/>
      <c r="XBL107" s="1"/>
      <c r="XBM107" s="1"/>
      <c r="XBN107" s="1"/>
      <c r="XBO107" s="1"/>
      <c r="XBP107" s="1"/>
      <c r="XBQ107" s="1"/>
      <c r="XBR107" s="1"/>
      <c r="XBS107" s="1"/>
      <c r="XBT107" s="1"/>
      <c r="XBU107" s="1"/>
      <c r="XBV107" s="1"/>
      <c r="XBW107" s="1"/>
      <c r="XBX107" s="1"/>
      <c r="XBY107" s="1"/>
      <c r="XBZ107" s="1"/>
      <c r="XCA107" s="1"/>
      <c r="XCB107" s="1"/>
      <c r="XCC107" s="1"/>
      <c r="XCD107" s="1"/>
      <c r="XCE107" s="1"/>
      <c r="XCF107" s="1"/>
      <c r="XCG107" s="1"/>
      <c r="XCH107" s="1"/>
      <c r="XCI107" s="1"/>
      <c r="XCJ107" s="1"/>
      <c r="XCK107" s="1"/>
      <c r="XCL107" s="1"/>
      <c r="XCM107" s="1"/>
      <c r="XCN107" s="1"/>
      <c r="XCO107" s="1"/>
      <c r="XCP107" s="1"/>
      <c r="XCQ107" s="1"/>
      <c r="XCR107" s="1"/>
      <c r="XCS107" s="1"/>
      <c r="XCT107" s="1"/>
      <c r="XCU107" s="1"/>
      <c r="XCV107" s="1"/>
      <c r="XCW107" s="1"/>
      <c r="XCX107" s="1"/>
      <c r="XCY107" s="1"/>
      <c r="XCZ107" s="1"/>
      <c r="XDA107" s="1"/>
      <c r="XDB107" s="1"/>
      <c r="XDC107" s="1"/>
      <c r="XDD107" s="1"/>
      <c r="XDE107" s="1"/>
      <c r="XDF107" s="1"/>
      <c r="XDG107" s="1"/>
      <c r="XDH107" s="1"/>
      <c r="XDI107" s="1"/>
      <c r="XDJ107" s="1"/>
      <c r="XDK107" s="1"/>
      <c r="XDL107" s="1"/>
      <c r="XDM107" s="1"/>
      <c r="XDN107" s="1"/>
      <c r="XDO107" s="1"/>
      <c r="XDP107" s="1"/>
      <c r="XDQ107" s="1"/>
      <c r="XDR107" s="1"/>
      <c r="XDS107" s="1"/>
      <c r="XDT107" s="1"/>
      <c r="XDU107" s="1"/>
      <c r="XDV107" s="1"/>
      <c r="XDW107" s="1"/>
      <c r="XDX107" s="1"/>
      <c r="XDY107" s="1"/>
      <c r="XDZ107" s="1"/>
      <c r="XEA107" s="1"/>
      <c r="XEB107" s="1"/>
      <c r="XEC107" s="1"/>
      <c r="XED107" s="1"/>
      <c r="XEE107" s="1"/>
      <c r="XEF107" s="1"/>
      <c r="XEG107" s="1"/>
      <c r="XEH107" s="1"/>
      <c r="XEI107" s="1"/>
      <c r="XEJ107" s="1"/>
      <c r="XEK107" s="1"/>
      <c r="XEL107" s="1"/>
      <c r="XEM107" s="1"/>
      <c r="XEN107" s="1"/>
      <c r="XEO107" s="1"/>
      <c r="XEP107" s="1"/>
      <c r="XEQ107" s="1"/>
      <c r="XER107" s="1"/>
      <c r="XES107" s="1"/>
      <c r="XET107" s="1"/>
      <c r="XEU107" s="1"/>
      <c r="XEV107" s="1"/>
      <c r="XEW107" s="1"/>
      <c r="XEX107" s="1"/>
      <c r="XEY107" s="1"/>
      <c r="XEZ107" s="1"/>
      <c r="XFA107" s="1"/>
      <c r="XFB107" s="1"/>
      <c r="XFC107" s="1"/>
      <c r="XFD107" s="1"/>
    </row>
    <row r="108" spans="1:151 16227:16384" s="11" customFormat="1" ht="20.5" x14ac:dyDescent="0.35">
      <c r="A108" s="145" t="str">
        <f>A107</f>
        <v>8th Floor</v>
      </c>
      <c r="B108" s="146"/>
      <c r="C108" s="92">
        <v>1</v>
      </c>
      <c r="D108" s="92"/>
      <c r="E108" s="20" t="s">
        <v>212</v>
      </c>
      <c r="F108" s="92">
        <f>(127.37)*(10.764)</f>
        <v>1371.0106799999999</v>
      </c>
      <c r="G108" s="92"/>
      <c r="H108" s="20">
        <v>0</v>
      </c>
      <c r="I108" s="20">
        <f>F108*(($I$87)+1)+H108</f>
        <v>2125.066554</v>
      </c>
      <c r="J108" s="1"/>
      <c r="K108" s="1"/>
      <c r="L108" s="1"/>
      <c r="M108" s="1"/>
      <c r="N108" s="1"/>
      <c r="O108" s="1"/>
      <c r="P108" s="1"/>
      <c r="Q108" s="1"/>
      <c r="R108" s="1"/>
      <c r="S108" s="1"/>
      <c r="T108" s="1"/>
      <c r="U108" s="1"/>
      <c r="V108" s="1"/>
      <c r="W108" s="1"/>
      <c r="X108" s="1"/>
      <c r="Y108" s="1"/>
      <c r="Z108" s="1"/>
      <c r="AA108" s="1"/>
      <c r="AB108" s="1"/>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A108" s="1"/>
      <c r="BB108" s="1"/>
      <c r="BC108" s="1"/>
      <c r="BD108" s="1"/>
      <c r="BE108" s="1"/>
      <c r="BF108" s="1"/>
      <c r="BG108" s="1"/>
      <c r="BH108" s="1"/>
      <c r="BI108" s="1"/>
      <c r="BJ108" s="1"/>
      <c r="BK108" s="1"/>
      <c r="BL108" s="1"/>
      <c r="BM108" s="1"/>
      <c r="BN108" s="1"/>
      <c r="BO108" s="1"/>
      <c r="BP108" s="1"/>
      <c r="BQ108" s="1"/>
      <c r="BR108" s="1"/>
      <c r="BS108" s="1"/>
      <c r="BT108" s="1"/>
      <c r="BU108" s="1"/>
      <c r="BV108" s="1"/>
      <c r="BW108" s="1"/>
      <c r="BX108" s="1"/>
      <c r="BY108" s="1"/>
      <c r="BZ108" s="1"/>
      <c r="CA108" s="1"/>
      <c r="CB108" s="1"/>
      <c r="CC108" s="1"/>
      <c r="CD108" s="1"/>
      <c r="CE108" s="1"/>
      <c r="CF108" s="1"/>
      <c r="CG108" s="1"/>
      <c r="CH108" s="1"/>
      <c r="CI108" s="1"/>
      <c r="CJ108" s="1"/>
      <c r="CK108" s="1"/>
      <c r="CL108" s="1"/>
      <c r="CM108" s="1"/>
      <c r="CN108" s="1"/>
      <c r="CO108" s="1"/>
      <c r="CP108" s="1"/>
      <c r="CQ108" s="1"/>
      <c r="CR108" s="1"/>
      <c r="CS108" s="1"/>
      <c r="CT108" s="1"/>
      <c r="CU108" s="1"/>
      <c r="CV108" s="1"/>
      <c r="CW108" s="1"/>
      <c r="CX108" s="1"/>
      <c r="CY108" s="1"/>
      <c r="CZ108" s="1"/>
      <c r="DA108" s="1"/>
      <c r="DB108" s="1"/>
      <c r="DC108" s="1"/>
      <c r="DD108" s="1"/>
      <c r="DE108" s="1"/>
      <c r="DF108" s="1"/>
      <c r="DG108" s="1"/>
      <c r="DH108" s="1"/>
      <c r="DI108" s="1"/>
      <c r="DJ108" s="1"/>
      <c r="DK108" s="1"/>
      <c r="DL108" s="1"/>
      <c r="DM108" s="1"/>
      <c r="DN108" s="1"/>
      <c r="DO108" s="1"/>
      <c r="DP108" s="1"/>
      <c r="DQ108" s="1"/>
      <c r="DR108" s="1"/>
      <c r="DS108" s="1"/>
      <c r="DT108" s="1"/>
      <c r="DU108" s="1"/>
      <c r="DV108" s="1"/>
      <c r="DW108" s="1"/>
      <c r="DX108" s="1"/>
      <c r="DY108" s="1"/>
      <c r="DZ108" s="1"/>
      <c r="EA108" s="1"/>
      <c r="EB108" s="1"/>
      <c r="EC108" s="1"/>
      <c r="ED108" s="1"/>
      <c r="EE108" s="1"/>
      <c r="EF108" s="1"/>
      <c r="EG108" s="1"/>
      <c r="EH108" s="1"/>
      <c r="EI108" s="1"/>
      <c r="EJ108" s="1"/>
      <c r="EK108" s="1"/>
      <c r="EL108" s="1"/>
      <c r="EM108" s="1"/>
      <c r="EN108" s="1"/>
      <c r="EO108" s="1"/>
      <c r="EP108" s="1"/>
      <c r="EQ108" s="1"/>
      <c r="ER108" s="1"/>
      <c r="ES108" s="1"/>
      <c r="ET108" s="1"/>
      <c r="EU108" s="1"/>
      <c r="WZC108" s="1"/>
      <c r="WZD108" s="1"/>
      <c r="WZE108" s="1"/>
      <c r="WZF108" s="1"/>
      <c r="WZG108" s="1"/>
      <c r="WZH108" s="1"/>
      <c r="WZI108" s="1"/>
      <c r="WZJ108" s="1"/>
      <c r="WZK108" s="1"/>
      <c r="WZL108" s="1"/>
      <c r="WZM108" s="1"/>
      <c r="WZN108" s="1"/>
      <c r="WZO108" s="1"/>
      <c r="WZP108" s="1"/>
      <c r="WZQ108" s="1"/>
      <c r="WZR108" s="1"/>
      <c r="WZS108" s="1"/>
      <c r="WZT108" s="1"/>
      <c r="WZU108" s="1"/>
      <c r="WZV108" s="1"/>
      <c r="WZW108" s="1"/>
      <c r="WZX108" s="1"/>
      <c r="WZY108" s="1"/>
      <c r="WZZ108" s="1"/>
      <c r="XAA108" s="1"/>
      <c r="XAB108" s="1"/>
      <c r="XAC108" s="1"/>
      <c r="XAD108" s="1"/>
      <c r="XAE108" s="1"/>
      <c r="XAF108" s="1"/>
      <c r="XAG108" s="1"/>
      <c r="XAH108" s="1"/>
      <c r="XAI108" s="1"/>
      <c r="XAJ108" s="1"/>
      <c r="XAK108" s="1"/>
      <c r="XAL108" s="1"/>
      <c r="XAM108" s="1"/>
      <c r="XAN108" s="1"/>
      <c r="XAO108" s="1"/>
      <c r="XAP108" s="1"/>
      <c r="XAQ108" s="1"/>
      <c r="XAR108" s="1"/>
      <c r="XAS108" s="1"/>
      <c r="XAT108" s="1"/>
      <c r="XAU108" s="1"/>
      <c r="XAV108" s="1"/>
      <c r="XAW108" s="1"/>
      <c r="XAX108" s="1"/>
      <c r="XAY108" s="1"/>
      <c r="XAZ108" s="1"/>
      <c r="XBA108" s="1"/>
      <c r="XBB108" s="1"/>
      <c r="XBC108" s="1"/>
      <c r="XBD108" s="1"/>
      <c r="XBE108" s="1"/>
      <c r="XBF108" s="1"/>
      <c r="XBG108" s="1"/>
      <c r="XBH108" s="1"/>
      <c r="XBI108" s="1"/>
      <c r="XBJ108" s="1"/>
      <c r="XBK108" s="1"/>
      <c r="XBL108" s="1"/>
      <c r="XBM108" s="1"/>
      <c r="XBN108" s="1"/>
      <c r="XBO108" s="1"/>
      <c r="XBP108" s="1"/>
      <c r="XBQ108" s="1"/>
      <c r="XBR108" s="1"/>
      <c r="XBS108" s="1"/>
      <c r="XBT108" s="1"/>
      <c r="XBU108" s="1"/>
      <c r="XBV108" s="1"/>
      <c r="XBW108" s="1"/>
      <c r="XBX108" s="1"/>
      <c r="XBY108" s="1"/>
      <c r="XBZ108" s="1"/>
      <c r="XCA108" s="1"/>
      <c r="XCB108" s="1"/>
      <c r="XCC108" s="1"/>
      <c r="XCD108" s="1"/>
      <c r="XCE108" s="1"/>
      <c r="XCF108" s="1"/>
      <c r="XCG108" s="1"/>
      <c r="XCH108" s="1"/>
      <c r="XCI108" s="1"/>
      <c r="XCJ108" s="1"/>
      <c r="XCK108" s="1"/>
      <c r="XCL108" s="1"/>
      <c r="XCM108" s="1"/>
      <c r="XCN108" s="1"/>
      <c r="XCO108" s="1"/>
      <c r="XCP108" s="1"/>
      <c r="XCQ108" s="1"/>
      <c r="XCR108" s="1"/>
      <c r="XCS108" s="1"/>
      <c r="XCT108" s="1"/>
      <c r="XCU108" s="1"/>
      <c r="XCV108" s="1"/>
      <c r="XCW108" s="1"/>
      <c r="XCX108" s="1"/>
      <c r="XCY108" s="1"/>
      <c r="XCZ108" s="1"/>
      <c r="XDA108" s="1"/>
      <c r="XDB108" s="1"/>
      <c r="XDC108" s="1"/>
      <c r="XDD108" s="1"/>
      <c r="XDE108" s="1"/>
      <c r="XDF108" s="1"/>
      <c r="XDG108" s="1"/>
      <c r="XDH108" s="1"/>
      <c r="XDI108" s="1"/>
      <c r="XDJ108" s="1"/>
      <c r="XDK108" s="1"/>
      <c r="XDL108" s="1"/>
      <c r="XDM108" s="1"/>
      <c r="XDN108" s="1"/>
      <c r="XDO108" s="1"/>
      <c r="XDP108" s="1"/>
      <c r="XDQ108" s="1"/>
      <c r="XDR108" s="1"/>
      <c r="XDS108" s="1"/>
      <c r="XDT108" s="1"/>
      <c r="XDU108" s="1"/>
      <c r="XDV108" s="1"/>
      <c r="XDW108" s="1"/>
      <c r="XDX108" s="1"/>
      <c r="XDY108" s="1"/>
      <c r="XDZ108" s="1"/>
      <c r="XEA108" s="1"/>
      <c r="XEB108" s="1"/>
      <c r="XEC108" s="1"/>
      <c r="XED108" s="1"/>
      <c r="XEE108" s="1"/>
      <c r="XEF108" s="1"/>
      <c r="XEG108" s="1"/>
      <c r="XEH108" s="1"/>
      <c r="XEI108" s="1"/>
      <c r="XEJ108" s="1"/>
      <c r="XEK108" s="1"/>
      <c r="XEL108" s="1"/>
      <c r="XEM108" s="1"/>
      <c r="XEN108" s="1"/>
      <c r="XEO108" s="1"/>
      <c r="XEP108" s="1"/>
      <c r="XEQ108" s="1"/>
      <c r="XER108" s="1"/>
      <c r="XES108" s="1"/>
      <c r="XET108" s="1"/>
      <c r="XEU108" s="1"/>
      <c r="XEV108" s="1"/>
      <c r="XEW108" s="1"/>
      <c r="XEX108" s="1"/>
      <c r="XEY108" s="1"/>
      <c r="XEZ108" s="1"/>
      <c r="XFA108" s="1"/>
      <c r="XFB108" s="1"/>
      <c r="XFC108" s="1"/>
      <c r="XFD108" s="1"/>
    </row>
    <row r="109" spans="1:151 16227:16384" s="11" customFormat="1" ht="20.5" x14ac:dyDescent="0.35">
      <c r="A109" s="147" t="str">
        <f t="shared" ref="A109" si="9">A108</f>
        <v>8th Floor</v>
      </c>
      <c r="B109" s="148"/>
      <c r="C109" s="92">
        <f>C108+1</f>
        <v>2</v>
      </c>
      <c r="D109" s="92"/>
      <c r="E109" s="20" t="s">
        <v>212</v>
      </c>
      <c r="F109" s="92">
        <f>(127.37)*(10.764)</f>
        <v>1371.0106799999999</v>
      </c>
      <c r="G109" s="92"/>
      <c r="H109" s="20">
        <v>0</v>
      </c>
      <c r="I109" s="20">
        <f t="shared" ref="I109" si="10">F109*(($I$87)+1)+H109</f>
        <v>2125.066554</v>
      </c>
      <c r="J109" s="1"/>
      <c r="K109" s="1"/>
      <c r="L109" s="1"/>
      <c r="M109" s="1"/>
      <c r="N109" s="1"/>
      <c r="O109" s="1"/>
      <c r="P109" s="1"/>
      <c r="Q109" s="1"/>
      <c r="R109" s="1"/>
      <c r="S109" s="1"/>
      <c r="T109" s="1"/>
      <c r="U109" s="1"/>
      <c r="V109" s="1"/>
      <c r="W109" s="1"/>
      <c r="X109" s="1"/>
      <c r="Y109" s="1"/>
      <c r="Z109" s="1"/>
      <c r="AA109" s="1"/>
      <c r="AB109" s="1"/>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A109" s="1"/>
      <c r="BB109" s="1"/>
      <c r="BC109" s="1"/>
      <c r="BD109" s="1"/>
      <c r="BE109" s="1"/>
      <c r="BF109" s="1"/>
      <c r="BG109" s="1"/>
      <c r="BH109" s="1"/>
      <c r="BI109" s="1"/>
      <c r="BJ109" s="1"/>
      <c r="BK109" s="1"/>
      <c r="BL109" s="1"/>
      <c r="BM109" s="1"/>
      <c r="BN109" s="1"/>
      <c r="BO109" s="1"/>
      <c r="BP109" s="1"/>
      <c r="BQ109" s="1"/>
      <c r="BR109" s="1"/>
      <c r="BS109" s="1"/>
      <c r="BT109" s="1"/>
      <c r="BU109" s="1"/>
      <c r="BV109" s="1"/>
      <c r="BW109" s="1"/>
      <c r="BX109" s="1"/>
      <c r="BY109" s="1"/>
      <c r="BZ109" s="1"/>
      <c r="CA109" s="1"/>
      <c r="CB109" s="1"/>
      <c r="CC109" s="1"/>
      <c r="CD109" s="1"/>
      <c r="CE109" s="1"/>
      <c r="CF109" s="1"/>
      <c r="CG109" s="1"/>
      <c r="CH109" s="1"/>
      <c r="CI109" s="1"/>
      <c r="CJ109" s="1"/>
      <c r="CK109" s="1"/>
      <c r="CL109" s="1"/>
      <c r="CM109" s="1"/>
      <c r="CN109" s="1"/>
      <c r="CO109" s="1"/>
      <c r="CP109" s="1"/>
      <c r="CQ109" s="1"/>
      <c r="CR109" s="1"/>
      <c r="CS109" s="1"/>
      <c r="CT109" s="1"/>
      <c r="CU109" s="1"/>
      <c r="CV109" s="1"/>
      <c r="CW109" s="1"/>
      <c r="CX109" s="1"/>
      <c r="CY109" s="1"/>
      <c r="CZ109" s="1"/>
      <c r="DA109" s="1"/>
      <c r="DB109" s="1"/>
      <c r="DC109" s="1"/>
      <c r="DD109" s="1"/>
      <c r="DE109" s="1"/>
      <c r="DF109" s="1"/>
      <c r="DG109" s="1"/>
      <c r="DH109" s="1"/>
      <c r="DI109" s="1"/>
      <c r="DJ109" s="1"/>
      <c r="DK109" s="1"/>
      <c r="DL109" s="1"/>
      <c r="DM109" s="1"/>
      <c r="DN109" s="1"/>
      <c r="DO109" s="1"/>
      <c r="DP109" s="1"/>
      <c r="DQ109" s="1"/>
      <c r="DR109" s="1"/>
      <c r="DS109" s="1"/>
      <c r="DT109" s="1"/>
      <c r="DU109" s="1"/>
      <c r="DV109" s="1"/>
      <c r="DW109" s="1"/>
      <c r="DX109" s="1"/>
      <c r="DY109" s="1"/>
      <c r="DZ109" s="1"/>
      <c r="EA109" s="1"/>
      <c r="EB109" s="1"/>
      <c r="EC109" s="1"/>
      <c r="ED109" s="1"/>
      <c r="EE109" s="1"/>
      <c r="EF109" s="1"/>
      <c r="EG109" s="1"/>
      <c r="EH109" s="1"/>
      <c r="EI109" s="1"/>
      <c r="EJ109" s="1"/>
      <c r="EK109" s="1"/>
      <c r="EL109" s="1"/>
      <c r="EM109" s="1"/>
      <c r="EN109" s="1"/>
      <c r="EO109" s="1"/>
      <c r="EP109" s="1"/>
      <c r="EQ109" s="1"/>
      <c r="ER109" s="1"/>
      <c r="ES109" s="1"/>
      <c r="ET109" s="1"/>
      <c r="EU109" s="1"/>
      <c r="WZC109" s="1"/>
      <c r="WZD109" s="1"/>
      <c r="WZE109" s="1"/>
      <c r="WZF109" s="1"/>
      <c r="WZG109" s="1"/>
      <c r="WZH109" s="1"/>
      <c r="WZI109" s="1"/>
      <c r="WZJ109" s="1"/>
      <c r="WZK109" s="1"/>
      <c r="WZL109" s="1"/>
      <c r="WZM109" s="1"/>
      <c r="WZN109" s="1"/>
      <c r="WZO109" s="1"/>
      <c r="WZP109" s="1"/>
      <c r="WZQ109" s="1"/>
      <c r="WZR109" s="1"/>
      <c r="WZS109" s="1"/>
      <c r="WZT109" s="1"/>
      <c r="WZU109" s="1"/>
      <c r="WZV109" s="1"/>
      <c r="WZW109" s="1"/>
      <c r="WZX109" s="1"/>
      <c r="WZY109" s="1"/>
      <c r="WZZ109" s="1"/>
      <c r="XAA109" s="1"/>
      <c r="XAB109" s="1"/>
      <c r="XAC109" s="1"/>
      <c r="XAD109" s="1"/>
      <c r="XAE109" s="1"/>
      <c r="XAF109" s="1"/>
      <c r="XAG109" s="1"/>
      <c r="XAH109" s="1"/>
      <c r="XAI109" s="1"/>
      <c r="XAJ109" s="1"/>
      <c r="XAK109" s="1"/>
      <c r="XAL109" s="1"/>
      <c r="XAM109" s="1"/>
      <c r="XAN109" s="1"/>
      <c r="XAO109" s="1"/>
      <c r="XAP109" s="1"/>
      <c r="XAQ109" s="1"/>
      <c r="XAR109" s="1"/>
      <c r="XAS109" s="1"/>
      <c r="XAT109" s="1"/>
      <c r="XAU109" s="1"/>
      <c r="XAV109" s="1"/>
      <c r="XAW109" s="1"/>
      <c r="XAX109" s="1"/>
      <c r="XAY109" s="1"/>
      <c r="XAZ109" s="1"/>
      <c r="XBA109" s="1"/>
      <c r="XBB109" s="1"/>
      <c r="XBC109" s="1"/>
      <c r="XBD109" s="1"/>
      <c r="XBE109" s="1"/>
      <c r="XBF109" s="1"/>
      <c r="XBG109" s="1"/>
      <c r="XBH109" s="1"/>
      <c r="XBI109" s="1"/>
      <c r="XBJ109" s="1"/>
      <c r="XBK109" s="1"/>
      <c r="XBL109" s="1"/>
      <c r="XBM109" s="1"/>
      <c r="XBN109" s="1"/>
      <c r="XBO109" s="1"/>
      <c r="XBP109" s="1"/>
      <c r="XBQ109" s="1"/>
      <c r="XBR109" s="1"/>
      <c r="XBS109" s="1"/>
      <c r="XBT109" s="1"/>
      <c r="XBU109" s="1"/>
      <c r="XBV109" s="1"/>
      <c r="XBW109" s="1"/>
      <c r="XBX109" s="1"/>
      <c r="XBY109" s="1"/>
      <c r="XBZ109" s="1"/>
      <c r="XCA109" s="1"/>
      <c r="XCB109" s="1"/>
      <c r="XCC109" s="1"/>
      <c r="XCD109" s="1"/>
      <c r="XCE109" s="1"/>
      <c r="XCF109" s="1"/>
      <c r="XCG109" s="1"/>
      <c r="XCH109" s="1"/>
      <c r="XCI109" s="1"/>
      <c r="XCJ109" s="1"/>
      <c r="XCK109" s="1"/>
      <c r="XCL109" s="1"/>
      <c r="XCM109" s="1"/>
      <c r="XCN109" s="1"/>
      <c r="XCO109" s="1"/>
      <c r="XCP109" s="1"/>
      <c r="XCQ109" s="1"/>
      <c r="XCR109" s="1"/>
      <c r="XCS109" s="1"/>
      <c r="XCT109" s="1"/>
      <c r="XCU109" s="1"/>
      <c r="XCV109" s="1"/>
      <c r="XCW109" s="1"/>
      <c r="XCX109" s="1"/>
      <c r="XCY109" s="1"/>
      <c r="XCZ109" s="1"/>
      <c r="XDA109" s="1"/>
      <c r="XDB109" s="1"/>
      <c r="XDC109" s="1"/>
      <c r="XDD109" s="1"/>
      <c r="XDE109" s="1"/>
      <c r="XDF109" s="1"/>
      <c r="XDG109" s="1"/>
      <c r="XDH109" s="1"/>
      <c r="XDI109" s="1"/>
      <c r="XDJ109" s="1"/>
      <c r="XDK109" s="1"/>
      <c r="XDL109" s="1"/>
      <c r="XDM109" s="1"/>
      <c r="XDN109" s="1"/>
      <c r="XDO109" s="1"/>
      <c r="XDP109" s="1"/>
      <c r="XDQ109" s="1"/>
      <c r="XDR109" s="1"/>
      <c r="XDS109" s="1"/>
      <c r="XDT109" s="1"/>
      <c r="XDU109" s="1"/>
      <c r="XDV109" s="1"/>
      <c r="XDW109" s="1"/>
      <c r="XDX109" s="1"/>
      <c r="XDY109" s="1"/>
      <c r="XDZ109" s="1"/>
      <c r="XEA109" s="1"/>
      <c r="XEB109" s="1"/>
      <c r="XEC109" s="1"/>
      <c r="XED109" s="1"/>
      <c r="XEE109" s="1"/>
      <c r="XEF109" s="1"/>
      <c r="XEG109" s="1"/>
      <c r="XEH109" s="1"/>
      <c r="XEI109" s="1"/>
      <c r="XEJ109" s="1"/>
      <c r="XEK109" s="1"/>
      <c r="XEL109" s="1"/>
      <c r="XEM109" s="1"/>
      <c r="XEN109" s="1"/>
      <c r="XEO109" s="1"/>
      <c r="XEP109" s="1"/>
      <c r="XEQ109" s="1"/>
      <c r="XER109" s="1"/>
      <c r="XES109" s="1"/>
      <c r="XET109" s="1"/>
      <c r="XEU109" s="1"/>
      <c r="XEV109" s="1"/>
      <c r="XEW109" s="1"/>
      <c r="XEX109" s="1"/>
      <c r="XEY109" s="1"/>
      <c r="XEZ109" s="1"/>
      <c r="XFA109" s="1"/>
      <c r="XFB109" s="1"/>
      <c r="XFC109" s="1"/>
      <c r="XFD109" s="1"/>
    </row>
    <row r="110" spans="1:151 16227:16384" s="11" customFormat="1" ht="20.5" x14ac:dyDescent="0.35">
      <c r="A110" s="97" t="s">
        <v>219</v>
      </c>
      <c r="B110" s="98"/>
      <c r="C110" s="98"/>
      <c r="D110" s="98"/>
      <c r="E110" s="98"/>
      <c r="F110" s="98"/>
      <c r="G110" s="98"/>
      <c r="H110" s="98"/>
      <c r="I110" s="102"/>
      <c r="J110" s="1"/>
      <c r="K110" s="1"/>
      <c r="L110" s="1"/>
      <c r="M110" s="1"/>
      <c r="N110" s="1"/>
      <c r="O110" s="1"/>
      <c r="P110" s="1"/>
      <c r="Q110" s="1"/>
      <c r="R110" s="1"/>
      <c r="S110" s="1"/>
      <c r="T110" s="1"/>
      <c r="U110" s="1"/>
      <c r="V110" s="1"/>
      <c r="W110" s="1"/>
      <c r="X110" s="1"/>
      <c r="Y110" s="1"/>
      <c r="Z110" s="1"/>
      <c r="AA110" s="1"/>
      <c r="AB110" s="1"/>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A110" s="1"/>
      <c r="BB110" s="1"/>
      <c r="BC110" s="1"/>
      <c r="BD110" s="1"/>
      <c r="BE110" s="1"/>
      <c r="BF110" s="1"/>
      <c r="BG110" s="1"/>
      <c r="BH110" s="1"/>
      <c r="BI110" s="1"/>
      <c r="BJ110" s="1"/>
      <c r="BK110" s="1"/>
      <c r="BL110" s="1"/>
      <c r="BM110" s="1"/>
      <c r="BN110" s="1"/>
      <c r="BO110" s="1"/>
      <c r="BP110" s="1"/>
      <c r="BQ110" s="1"/>
      <c r="BR110" s="1"/>
      <c r="BS110" s="1"/>
      <c r="BT110" s="1"/>
      <c r="BU110" s="1"/>
      <c r="BV110" s="1"/>
      <c r="BW110" s="1"/>
      <c r="BX110" s="1"/>
      <c r="BY110" s="1"/>
      <c r="BZ110" s="1"/>
      <c r="CA110" s="1"/>
      <c r="CB110" s="1"/>
      <c r="CC110" s="1"/>
      <c r="CD110" s="1"/>
      <c r="CE110" s="1"/>
      <c r="CF110" s="1"/>
      <c r="CG110" s="1"/>
      <c r="CH110" s="1"/>
      <c r="CI110" s="1"/>
      <c r="CJ110" s="1"/>
      <c r="CK110" s="1"/>
      <c r="CL110" s="1"/>
      <c r="CM110" s="1"/>
      <c r="CN110" s="1"/>
      <c r="CO110" s="1"/>
      <c r="CP110" s="1"/>
      <c r="CQ110" s="1"/>
      <c r="CR110" s="1"/>
      <c r="CS110" s="1"/>
      <c r="CT110" s="1"/>
      <c r="CU110" s="1"/>
      <c r="CV110" s="1"/>
      <c r="CW110" s="1"/>
      <c r="CX110" s="1"/>
      <c r="CY110" s="1"/>
      <c r="CZ110" s="1"/>
      <c r="DA110" s="1"/>
      <c r="DB110" s="1"/>
      <c r="DC110" s="1"/>
      <c r="DD110" s="1"/>
      <c r="DE110" s="1"/>
      <c r="DF110" s="1"/>
      <c r="DG110" s="1"/>
      <c r="DH110" s="1"/>
      <c r="DI110" s="1"/>
      <c r="DJ110" s="1"/>
      <c r="DK110" s="1"/>
      <c r="DL110" s="1"/>
      <c r="DM110" s="1"/>
      <c r="DN110" s="1"/>
      <c r="DO110" s="1"/>
      <c r="DP110" s="1"/>
      <c r="DQ110" s="1"/>
      <c r="DR110" s="1"/>
      <c r="DS110" s="1"/>
      <c r="DT110" s="1"/>
      <c r="DU110" s="1"/>
      <c r="DV110" s="1"/>
      <c r="DW110" s="1"/>
      <c r="DX110" s="1"/>
      <c r="DY110" s="1"/>
      <c r="DZ110" s="1"/>
      <c r="EA110" s="1"/>
      <c r="EB110" s="1"/>
      <c r="EC110" s="1"/>
      <c r="ED110" s="1"/>
      <c r="EE110" s="1"/>
      <c r="EF110" s="1"/>
      <c r="EG110" s="1"/>
      <c r="EH110" s="1"/>
      <c r="EI110" s="1"/>
      <c r="EJ110" s="1"/>
      <c r="EK110" s="1"/>
      <c r="EL110" s="1"/>
      <c r="EM110" s="1"/>
      <c r="EN110" s="1"/>
      <c r="EO110" s="1"/>
      <c r="EP110" s="1"/>
      <c r="EQ110" s="1"/>
      <c r="ER110" s="1"/>
      <c r="ES110" s="1"/>
      <c r="ET110" s="1"/>
      <c r="EU110" s="1"/>
      <c r="WZC110" s="1"/>
      <c r="WZD110" s="1"/>
      <c r="WZE110" s="1"/>
      <c r="WZF110" s="1"/>
      <c r="WZG110" s="1"/>
      <c r="WZH110" s="1"/>
      <c r="WZI110" s="1"/>
      <c r="WZJ110" s="1"/>
      <c r="WZK110" s="1"/>
      <c r="WZL110" s="1"/>
      <c r="WZM110" s="1"/>
      <c r="WZN110" s="1"/>
      <c r="WZO110" s="1"/>
      <c r="WZP110" s="1"/>
      <c r="WZQ110" s="1"/>
      <c r="WZR110" s="1"/>
      <c r="WZS110" s="1"/>
      <c r="WZT110" s="1"/>
      <c r="WZU110" s="1"/>
      <c r="WZV110" s="1"/>
      <c r="WZW110" s="1"/>
      <c r="WZX110" s="1"/>
      <c r="WZY110" s="1"/>
      <c r="WZZ110" s="1"/>
      <c r="XAA110" s="1"/>
      <c r="XAB110" s="1"/>
      <c r="XAC110" s="1"/>
      <c r="XAD110" s="1"/>
      <c r="XAE110" s="1"/>
      <c r="XAF110" s="1"/>
      <c r="XAG110" s="1"/>
      <c r="XAH110" s="1"/>
      <c r="XAI110" s="1"/>
      <c r="XAJ110" s="1"/>
      <c r="XAK110" s="1"/>
      <c r="XAL110" s="1"/>
      <c r="XAM110" s="1"/>
      <c r="XAN110" s="1"/>
      <c r="XAO110" s="1"/>
      <c r="XAP110" s="1"/>
      <c r="XAQ110" s="1"/>
      <c r="XAR110" s="1"/>
      <c r="XAS110" s="1"/>
      <c r="XAT110" s="1"/>
      <c r="XAU110" s="1"/>
      <c r="XAV110" s="1"/>
      <c r="XAW110" s="1"/>
      <c r="XAX110" s="1"/>
      <c r="XAY110" s="1"/>
      <c r="XAZ110" s="1"/>
      <c r="XBA110" s="1"/>
      <c r="XBB110" s="1"/>
      <c r="XBC110" s="1"/>
      <c r="XBD110" s="1"/>
      <c r="XBE110" s="1"/>
      <c r="XBF110" s="1"/>
      <c r="XBG110" s="1"/>
      <c r="XBH110" s="1"/>
      <c r="XBI110" s="1"/>
      <c r="XBJ110" s="1"/>
      <c r="XBK110" s="1"/>
      <c r="XBL110" s="1"/>
      <c r="XBM110" s="1"/>
      <c r="XBN110" s="1"/>
      <c r="XBO110" s="1"/>
      <c r="XBP110" s="1"/>
      <c r="XBQ110" s="1"/>
      <c r="XBR110" s="1"/>
      <c r="XBS110" s="1"/>
      <c r="XBT110" s="1"/>
      <c r="XBU110" s="1"/>
      <c r="XBV110" s="1"/>
      <c r="XBW110" s="1"/>
      <c r="XBX110" s="1"/>
      <c r="XBY110" s="1"/>
      <c r="XBZ110" s="1"/>
      <c r="XCA110" s="1"/>
      <c r="XCB110" s="1"/>
      <c r="XCC110" s="1"/>
      <c r="XCD110" s="1"/>
      <c r="XCE110" s="1"/>
      <c r="XCF110" s="1"/>
      <c r="XCG110" s="1"/>
      <c r="XCH110" s="1"/>
      <c r="XCI110" s="1"/>
      <c r="XCJ110" s="1"/>
      <c r="XCK110" s="1"/>
      <c r="XCL110" s="1"/>
      <c r="XCM110" s="1"/>
      <c r="XCN110" s="1"/>
      <c r="XCO110" s="1"/>
      <c r="XCP110" s="1"/>
      <c r="XCQ110" s="1"/>
      <c r="XCR110" s="1"/>
      <c r="XCS110" s="1"/>
      <c r="XCT110" s="1"/>
      <c r="XCU110" s="1"/>
      <c r="XCV110" s="1"/>
      <c r="XCW110" s="1"/>
      <c r="XCX110" s="1"/>
      <c r="XCY110" s="1"/>
      <c r="XCZ110" s="1"/>
      <c r="XDA110" s="1"/>
      <c r="XDB110" s="1"/>
      <c r="XDC110" s="1"/>
      <c r="XDD110" s="1"/>
      <c r="XDE110" s="1"/>
      <c r="XDF110" s="1"/>
      <c r="XDG110" s="1"/>
      <c r="XDH110" s="1"/>
      <c r="XDI110" s="1"/>
      <c r="XDJ110" s="1"/>
      <c r="XDK110" s="1"/>
      <c r="XDL110" s="1"/>
      <c r="XDM110" s="1"/>
      <c r="XDN110" s="1"/>
      <c r="XDO110" s="1"/>
      <c r="XDP110" s="1"/>
      <c r="XDQ110" s="1"/>
      <c r="XDR110" s="1"/>
      <c r="XDS110" s="1"/>
      <c r="XDT110" s="1"/>
      <c r="XDU110" s="1"/>
      <c r="XDV110" s="1"/>
      <c r="XDW110" s="1"/>
      <c r="XDX110" s="1"/>
      <c r="XDY110" s="1"/>
      <c r="XDZ110" s="1"/>
      <c r="XEA110" s="1"/>
      <c r="XEB110" s="1"/>
      <c r="XEC110" s="1"/>
      <c r="XED110" s="1"/>
      <c r="XEE110" s="1"/>
      <c r="XEF110" s="1"/>
      <c r="XEG110" s="1"/>
      <c r="XEH110" s="1"/>
      <c r="XEI110" s="1"/>
      <c r="XEJ110" s="1"/>
      <c r="XEK110" s="1"/>
      <c r="XEL110" s="1"/>
      <c r="XEM110" s="1"/>
      <c r="XEN110" s="1"/>
      <c r="XEO110" s="1"/>
      <c r="XEP110" s="1"/>
      <c r="XEQ110" s="1"/>
      <c r="XER110" s="1"/>
      <c r="XES110" s="1"/>
      <c r="XET110" s="1"/>
      <c r="XEU110" s="1"/>
      <c r="XEV110" s="1"/>
      <c r="XEW110" s="1"/>
      <c r="XEX110" s="1"/>
      <c r="XEY110" s="1"/>
      <c r="XEZ110" s="1"/>
      <c r="XFA110" s="1"/>
      <c r="XFB110" s="1"/>
      <c r="XFC110" s="1"/>
      <c r="XFD110" s="1"/>
    </row>
    <row r="111" spans="1:151 16227:16384" s="11" customFormat="1" ht="20.5" x14ac:dyDescent="0.35">
      <c r="A111" s="145" t="str">
        <f>A110</f>
        <v>9th Floor</v>
      </c>
      <c r="B111" s="146"/>
      <c r="C111" s="92">
        <v>1</v>
      </c>
      <c r="D111" s="92"/>
      <c r="E111" s="20" t="s">
        <v>212</v>
      </c>
      <c r="F111" s="92">
        <f>(127.37)*(10.764)</f>
        <v>1371.0106799999999</v>
      </c>
      <c r="G111" s="92"/>
      <c r="H111" s="20">
        <v>0</v>
      </c>
      <c r="I111" s="20">
        <f>F111*(($I$87)+1)+H111</f>
        <v>2125.066554</v>
      </c>
      <c r="J111" s="1"/>
      <c r="K111" s="1"/>
      <c r="L111" s="1"/>
      <c r="M111" s="1"/>
      <c r="N111" s="1"/>
      <c r="O111" s="1"/>
      <c r="P111" s="1"/>
      <c r="Q111" s="1"/>
      <c r="R111" s="1"/>
      <c r="S111" s="1"/>
      <c r="T111" s="1"/>
      <c r="U111" s="1"/>
      <c r="V111" s="1"/>
      <c r="W111" s="1"/>
      <c r="X111" s="1"/>
      <c r="Y111" s="1"/>
      <c r="Z111" s="1"/>
      <c r="AA111" s="1"/>
      <c r="AB111" s="1"/>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A111" s="1"/>
      <c r="BB111" s="1"/>
      <c r="BC111" s="1"/>
      <c r="BD111" s="1"/>
      <c r="BE111" s="1"/>
      <c r="BF111" s="1"/>
      <c r="BG111" s="1"/>
      <c r="BH111" s="1"/>
      <c r="BI111" s="1"/>
      <c r="BJ111" s="1"/>
      <c r="BK111" s="1"/>
      <c r="BL111" s="1"/>
      <c r="BM111" s="1"/>
      <c r="BN111" s="1"/>
      <c r="BO111" s="1"/>
      <c r="BP111" s="1"/>
      <c r="BQ111" s="1"/>
      <c r="BR111" s="1"/>
      <c r="BS111" s="1"/>
      <c r="BT111" s="1"/>
      <c r="BU111" s="1"/>
      <c r="BV111" s="1"/>
      <c r="BW111" s="1"/>
      <c r="BX111" s="1"/>
      <c r="BY111" s="1"/>
      <c r="BZ111" s="1"/>
      <c r="CA111" s="1"/>
      <c r="CB111" s="1"/>
      <c r="CC111" s="1"/>
      <c r="CD111" s="1"/>
      <c r="CE111" s="1"/>
      <c r="CF111" s="1"/>
      <c r="CG111" s="1"/>
      <c r="CH111" s="1"/>
      <c r="CI111" s="1"/>
      <c r="CJ111" s="1"/>
      <c r="CK111" s="1"/>
      <c r="CL111" s="1"/>
      <c r="CM111" s="1"/>
      <c r="CN111" s="1"/>
      <c r="CO111" s="1"/>
      <c r="CP111" s="1"/>
      <c r="CQ111" s="1"/>
      <c r="CR111" s="1"/>
      <c r="CS111" s="1"/>
      <c r="CT111" s="1"/>
      <c r="CU111" s="1"/>
      <c r="CV111" s="1"/>
      <c r="CW111" s="1"/>
      <c r="CX111" s="1"/>
      <c r="CY111" s="1"/>
      <c r="CZ111" s="1"/>
      <c r="DA111" s="1"/>
      <c r="DB111" s="1"/>
      <c r="DC111" s="1"/>
      <c r="DD111" s="1"/>
      <c r="DE111" s="1"/>
      <c r="DF111" s="1"/>
      <c r="DG111" s="1"/>
      <c r="DH111" s="1"/>
      <c r="DI111" s="1"/>
      <c r="DJ111" s="1"/>
      <c r="DK111" s="1"/>
      <c r="DL111" s="1"/>
      <c r="DM111" s="1"/>
      <c r="DN111" s="1"/>
      <c r="DO111" s="1"/>
      <c r="DP111" s="1"/>
      <c r="DQ111" s="1"/>
      <c r="DR111" s="1"/>
      <c r="DS111" s="1"/>
      <c r="DT111" s="1"/>
      <c r="DU111" s="1"/>
      <c r="DV111" s="1"/>
      <c r="DW111" s="1"/>
      <c r="DX111" s="1"/>
      <c r="DY111" s="1"/>
      <c r="DZ111" s="1"/>
      <c r="EA111" s="1"/>
      <c r="EB111" s="1"/>
      <c r="EC111" s="1"/>
      <c r="ED111" s="1"/>
      <c r="EE111" s="1"/>
      <c r="EF111" s="1"/>
      <c r="EG111" s="1"/>
      <c r="EH111" s="1"/>
      <c r="EI111" s="1"/>
      <c r="EJ111" s="1"/>
      <c r="EK111" s="1"/>
      <c r="EL111" s="1"/>
      <c r="EM111" s="1"/>
      <c r="EN111" s="1"/>
      <c r="EO111" s="1"/>
      <c r="EP111" s="1"/>
      <c r="EQ111" s="1"/>
      <c r="ER111" s="1"/>
      <c r="ES111" s="1"/>
      <c r="ET111" s="1"/>
      <c r="EU111" s="1"/>
      <c r="WZC111" s="1"/>
      <c r="WZD111" s="1"/>
      <c r="WZE111" s="1"/>
      <c r="WZF111" s="1"/>
      <c r="WZG111" s="1"/>
      <c r="WZH111" s="1"/>
      <c r="WZI111" s="1"/>
      <c r="WZJ111" s="1"/>
      <c r="WZK111" s="1"/>
      <c r="WZL111" s="1"/>
      <c r="WZM111" s="1"/>
      <c r="WZN111" s="1"/>
      <c r="WZO111" s="1"/>
      <c r="WZP111" s="1"/>
      <c r="WZQ111" s="1"/>
      <c r="WZR111" s="1"/>
      <c r="WZS111" s="1"/>
      <c r="WZT111" s="1"/>
      <c r="WZU111" s="1"/>
      <c r="WZV111" s="1"/>
      <c r="WZW111" s="1"/>
      <c r="WZX111" s="1"/>
      <c r="WZY111" s="1"/>
      <c r="WZZ111" s="1"/>
      <c r="XAA111" s="1"/>
      <c r="XAB111" s="1"/>
      <c r="XAC111" s="1"/>
      <c r="XAD111" s="1"/>
      <c r="XAE111" s="1"/>
      <c r="XAF111" s="1"/>
      <c r="XAG111" s="1"/>
      <c r="XAH111" s="1"/>
      <c r="XAI111" s="1"/>
      <c r="XAJ111" s="1"/>
      <c r="XAK111" s="1"/>
      <c r="XAL111" s="1"/>
      <c r="XAM111" s="1"/>
      <c r="XAN111" s="1"/>
      <c r="XAO111" s="1"/>
      <c r="XAP111" s="1"/>
      <c r="XAQ111" s="1"/>
      <c r="XAR111" s="1"/>
      <c r="XAS111" s="1"/>
      <c r="XAT111" s="1"/>
      <c r="XAU111" s="1"/>
      <c r="XAV111" s="1"/>
      <c r="XAW111" s="1"/>
      <c r="XAX111" s="1"/>
      <c r="XAY111" s="1"/>
      <c r="XAZ111" s="1"/>
      <c r="XBA111" s="1"/>
      <c r="XBB111" s="1"/>
      <c r="XBC111" s="1"/>
      <c r="XBD111" s="1"/>
      <c r="XBE111" s="1"/>
      <c r="XBF111" s="1"/>
      <c r="XBG111" s="1"/>
      <c r="XBH111" s="1"/>
      <c r="XBI111" s="1"/>
      <c r="XBJ111" s="1"/>
      <c r="XBK111" s="1"/>
      <c r="XBL111" s="1"/>
      <c r="XBM111" s="1"/>
      <c r="XBN111" s="1"/>
      <c r="XBO111" s="1"/>
      <c r="XBP111" s="1"/>
      <c r="XBQ111" s="1"/>
      <c r="XBR111" s="1"/>
      <c r="XBS111" s="1"/>
      <c r="XBT111" s="1"/>
      <c r="XBU111" s="1"/>
      <c r="XBV111" s="1"/>
      <c r="XBW111" s="1"/>
      <c r="XBX111" s="1"/>
      <c r="XBY111" s="1"/>
      <c r="XBZ111" s="1"/>
      <c r="XCA111" s="1"/>
      <c r="XCB111" s="1"/>
      <c r="XCC111" s="1"/>
      <c r="XCD111" s="1"/>
      <c r="XCE111" s="1"/>
      <c r="XCF111" s="1"/>
      <c r="XCG111" s="1"/>
      <c r="XCH111" s="1"/>
      <c r="XCI111" s="1"/>
      <c r="XCJ111" s="1"/>
      <c r="XCK111" s="1"/>
      <c r="XCL111" s="1"/>
      <c r="XCM111" s="1"/>
      <c r="XCN111" s="1"/>
      <c r="XCO111" s="1"/>
      <c r="XCP111" s="1"/>
      <c r="XCQ111" s="1"/>
      <c r="XCR111" s="1"/>
      <c r="XCS111" s="1"/>
      <c r="XCT111" s="1"/>
      <c r="XCU111" s="1"/>
      <c r="XCV111" s="1"/>
      <c r="XCW111" s="1"/>
      <c r="XCX111" s="1"/>
      <c r="XCY111" s="1"/>
      <c r="XCZ111" s="1"/>
      <c r="XDA111" s="1"/>
      <c r="XDB111" s="1"/>
      <c r="XDC111" s="1"/>
      <c r="XDD111" s="1"/>
      <c r="XDE111" s="1"/>
      <c r="XDF111" s="1"/>
      <c r="XDG111" s="1"/>
      <c r="XDH111" s="1"/>
      <c r="XDI111" s="1"/>
      <c r="XDJ111" s="1"/>
      <c r="XDK111" s="1"/>
      <c r="XDL111" s="1"/>
      <c r="XDM111" s="1"/>
      <c r="XDN111" s="1"/>
      <c r="XDO111" s="1"/>
      <c r="XDP111" s="1"/>
      <c r="XDQ111" s="1"/>
      <c r="XDR111" s="1"/>
      <c r="XDS111" s="1"/>
      <c r="XDT111" s="1"/>
      <c r="XDU111" s="1"/>
      <c r="XDV111" s="1"/>
      <c r="XDW111" s="1"/>
      <c r="XDX111" s="1"/>
      <c r="XDY111" s="1"/>
      <c r="XDZ111" s="1"/>
      <c r="XEA111" s="1"/>
      <c r="XEB111" s="1"/>
      <c r="XEC111" s="1"/>
      <c r="XED111" s="1"/>
      <c r="XEE111" s="1"/>
      <c r="XEF111" s="1"/>
      <c r="XEG111" s="1"/>
      <c r="XEH111" s="1"/>
      <c r="XEI111" s="1"/>
      <c r="XEJ111" s="1"/>
      <c r="XEK111" s="1"/>
      <c r="XEL111" s="1"/>
      <c r="XEM111" s="1"/>
      <c r="XEN111" s="1"/>
      <c r="XEO111" s="1"/>
      <c r="XEP111" s="1"/>
      <c r="XEQ111" s="1"/>
      <c r="XER111" s="1"/>
      <c r="XES111" s="1"/>
      <c r="XET111" s="1"/>
      <c r="XEU111" s="1"/>
      <c r="XEV111" s="1"/>
      <c r="XEW111" s="1"/>
      <c r="XEX111" s="1"/>
      <c r="XEY111" s="1"/>
      <c r="XEZ111" s="1"/>
      <c r="XFA111" s="1"/>
      <c r="XFB111" s="1"/>
      <c r="XFC111" s="1"/>
      <c r="XFD111" s="1"/>
    </row>
    <row r="112" spans="1:151 16227:16384" s="11" customFormat="1" ht="20.5" x14ac:dyDescent="0.35">
      <c r="A112" s="147" t="str">
        <f t="shared" ref="A112" si="11">A111</f>
        <v>9th Floor</v>
      </c>
      <c r="B112" s="148"/>
      <c r="C112" s="92">
        <f>C111+1</f>
        <v>2</v>
      </c>
      <c r="D112" s="92"/>
      <c r="E112" s="20" t="s">
        <v>212</v>
      </c>
      <c r="F112" s="92">
        <f>(127.37)*(10.764)</f>
        <v>1371.0106799999999</v>
      </c>
      <c r="G112" s="92"/>
      <c r="H112" s="20">
        <v>0</v>
      </c>
      <c r="I112" s="20">
        <f t="shared" ref="I112" si="12">F112*(($I$87)+1)+H112</f>
        <v>2125.066554</v>
      </c>
      <c r="J112" s="1"/>
      <c r="K112" s="1"/>
      <c r="L112" s="1"/>
      <c r="M112" s="1"/>
      <c r="N112" s="1"/>
      <c r="O112" s="1"/>
      <c r="P112" s="1"/>
      <c r="Q112" s="1"/>
      <c r="R112" s="1"/>
      <c r="S112" s="1"/>
      <c r="T112" s="1"/>
      <c r="U112" s="1"/>
      <c r="V112" s="1"/>
      <c r="W112" s="1"/>
      <c r="X112" s="1"/>
      <c r="Y112" s="1"/>
      <c r="Z112" s="1"/>
      <c r="AA112" s="1"/>
      <c r="AB112" s="1"/>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A112" s="1"/>
      <c r="BB112" s="1"/>
      <c r="BC112" s="1"/>
      <c r="BD112" s="1"/>
      <c r="BE112" s="1"/>
      <c r="BF112" s="1"/>
      <c r="BG112" s="1"/>
      <c r="BH112" s="1"/>
      <c r="BI112" s="1"/>
      <c r="BJ112" s="1"/>
      <c r="BK112" s="1"/>
      <c r="BL112" s="1"/>
      <c r="BM112" s="1"/>
      <c r="BN112" s="1"/>
      <c r="BO112" s="1"/>
      <c r="BP112" s="1"/>
      <c r="BQ112" s="1"/>
      <c r="BR112" s="1"/>
      <c r="BS112" s="1"/>
      <c r="BT112" s="1"/>
      <c r="BU112" s="1"/>
      <c r="BV112" s="1"/>
      <c r="BW112" s="1"/>
      <c r="BX112" s="1"/>
      <c r="BY112" s="1"/>
      <c r="BZ112" s="1"/>
      <c r="CA112" s="1"/>
      <c r="CB112" s="1"/>
      <c r="CC112" s="1"/>
      <c r="CD112" s="1"/>
      <c r="CE112" s="1"/>
      <c r="CF112" s="1"/>
      <c r="CG112" s="1"/>
      <c r="CH112" s="1"/>
      <c r="CI112" s="1"/>
      <c r="CJ112" s="1"/>
      <c r="CK112" s="1"/>
      <c r="CL112" s="1"/>
      <c r="CM112" s="1"/>
      <c r="CN112" s="1"/>
      <c r="CO112" s="1"/>
      <c r="CP112" s="1"/>
      <c r="CQ112" s="1"/>
      <c r="CR112" s="1"/>
      <c r="CS112" s="1"/>
      <c r="CT112" s="1"/>
      <c r="CU112" s="1"/>
      <c r="CV112" s="1"/>
      <c r="CW112" s="1"/>
      <c r="CX112" s="1"/>
      <c r="CY112" s="1"/>
      <c r="CZ112" s="1"/>
      <c r="DA112" s="1"/>
      <c r="DB112" s="1"/>
      <c r="DC112" s="1"/>
      <c r="DD112" s="1"/>
      <c r="DE112" s="1"/>
      <c r="DF112" s="1"/>
      <c r="DG112" s="1"/>
      <c r="DH112" s="1"/>
      <c r="DI112" s="1"/>
      <c r="DJ112" s="1"/>
      <c r="DK112" s="1"/>
      <c r="DL112" s="1"/>
      <c r="DM112" s="1"/>
      <c r="DN112" s="1"/>
      <c r="DO112" s="1"/>
      <c r="DP112" s="1"/>
      <c r="DQ112" s="1"/>
      <c r="DR112" s="1"/>
      <c r="DS112" s="1"/>
      <c r="DT112" s="1"/>
      <c r="DU112" s="1"/>
      <c r="DV112" s="1"/>
      <c r="DW112" s="1"/>
      <c r="DX112" s="1"/>
      <c r="DY112" s="1"/>
      <c r="DZ112" s="1"/>
      <c r="EA112" s="1"/>
      <c r="EB112" s="1"/>
      <c r="EC112" s="1"/>
      <c r="ED112" s="1"/>
      <c r="EE112" s="1"/>
      <c r="EF112" s="1"/>
      <c r="EG112" s="1"/>
      <c r="EH112" s="1"/>
      <c r="EI112" s="1"/>
      <c r="EJ112" s="1"/>
      <c r="EK112" s="1"/>
      <c r="EL112" s="1"/>
      <c r="EM112" s="1"/>
      <c r="EN112" s="1"/>
      <c r="EO112" s="1"/>
      <c r="EP112" s="1"/>
      <c r="EQ112" s="1"/>
      <c r="ER112" s="1"/>
      <c r="ES112" s="1"/>
      <c r="ET112" s="1"/>
      <c r="EU112" s="1"/>
      <c r="WZC112" s="1"/>
      <c r="WZD112" s="1"/>
      <c r="WZE112" s="1"/>
      <c r="WZF112" s="1"/>
      <c r="WZG112" s="1"/>
      <c r="WZH112" s="1"/>
      <c r="WZI112" s="1"/>
      <c r="WZJ112" s="1"/>
      <c r="WZK112" s="1"/>
      <c r="WZL112" s="1"/>
      <c r="WZM112" s="1"/>
      <c r="WZN112" s="1"/>
      <c r="WZO112" s="1"/>
      <c r="WZP112" s="1"/>
      <c r="WZQ112" s="1"/>
      <c r="WZR112" s="1"/>
      <c r="WZS112" s="1"/>
      <c r="WZT112" s="1"/>
      <c r="WZU112" s="1"/>
      <c r="WZV112" s="1"/>
      <c r="WZW112" s="1"/>
      <c r="WZX112" s="1"/>
      <c r="WZY112" s="1"/>
      <c r="WZZ112" s="1"/>
      <c r="XAA112" s="1"/>
      <c r="XAB112" s="1"/>
      <c r="XAC112" s="1"/>
      <c r="XAD112" s="1"/>
      <c r="XAE112" s="1"/>
      <c r="XAF112" s="1"/>
      <c r="XAG112" s="1"/>
      <c r="XAH112" s="1"/>
      <c r="XAI112" s="1"/>
      <c r="XAJ112" s="1"/>
      <c r="XAK112" s="1"/>
      <c r="XAL112" s="1"/>
      <c r="XAM112" s="1"/>
      <c r="XAN112" s="1"/>
      <c r="XAO112" s="1"/>
      <c r="XAP112" s="1"/>
      <c r="XAQ112" s="1"/>
      <c r="XAR112" s="1"/>
      <c r="XAS112" s="1"/>
      <c r="XAT112" s="1"/>
      <c r="XAU112" s="1"/>
      <c r="XAV112" s="1"/>
      <c r="XAW112" s="1"/>
      <c r="XAX112" s="1"/>
      <c r="XAY112" s="1"/>
      <c r="XAZ112" s="1"/>
      <c r="XBA112" s="1"/>
      <c r="XBB112" s="1"/>
      <c r="XBC112" s="1"/>
      <c r="XBD112" s="1"/>
      <c r="XBE112" s="1"/>
      <c r="XBF112" s="1"/>
      <c r="XBG112" s="1"/>
      <c r="XBH112" s="1"/>
      <c r="XBI112" s="1"/>
      <c r="XBJ112" s="1"/>
      <c r="XBK112" s="1"/>
      <c r="XBL112" s="1"/>
      <c r="XBM112" s="1"/>
      <c r="XBN112" s="1"/>
      <c r="XBO112" s="1"/>
      <c r="XBP112" s="1"/>
      <c r="XBQ112" s="1"/>
      <c r="XBR112" s="1"/>
      <c r="XBS112" s="1"/>
      <c r="XBT112" s="1"/>
      <c r="XBU112" s="1"/>
      <c r="XBV112" s="1"/>
      <c r="XBW112" s="1"/>
      <c r="XBX112" s="1"/>
      <c r="XBY112" s="1"/>
      <c r="XBZ112" s="1"/>
      <c r="XCA112" s="1"/>
      <c r="XCB112" s="1"/>
      <c r="XCC112" s="1"/>
      <c r="XCD112" s="1"/>
      <c r="XCE112" s="1"/>
      <c r="XCF112" s="1"/>
      <c r="XCG112" s="1"/>
      <c r="XCH112" s="1"/>
      <c r="XCI112" s="1"/>
      <c r="XCJ112" s="1"/>
      <c r="XCK112" s="1"/>
      <c r="XCL112" s="1"/>
      <c r="XCM112" s="1"/>
      <c r="XCN112" s="1"/>
      <c r="XCO112" s="1"/>
      <c r="XCP112" s="1"/>
      <c r="XCQ112" s="1"/>
      <c r="XCR112" s="1"/>
      <c r="XCS112" s="1"/>
      <c r="XCT112" s="1"/>
      <c r="XCU112" s="1"/>
      <c r="XCV112" s="1"/>
      <c r="XCW112" s="1"/>
      <c r="XCX112" s="1"/>
      <c r="XCY112" s="1"/>
      <c r="XCZ112" s="1"/>
      <c r="XDA112" s="1"/>
      <c r="XDB112" s="1"/>
      <c r="XDC112" s="1"/>
      <c r="XDD112" s="1"/>
      <c r="XDE112" s="1"/>
      <c r="XDF112" s="1"/>
      <c r="XDG112" s="1"/>
      <c r="XDH112" s="1"/>
      <c r="XDI112" s="1"/>
      <c r="XDJ112" s="1"/>
      <c r="XDK112" s="1"/>
      <c r="XDL112" s="1"/>
      <c r="XDM112" s="1"/>
      <c r="XDN112" s="1"/>
      <c r="XDO112" s="1"/>
      <c r="XDP112" s="1"/>
      <c r="XDQ112" s="1"/>
      <c r="XDR112" s="1"/>
      <c r="XDS112" s="1"/>
      <c r="XDT112" s="1"/>
      <c r="XDU112" s="1"/>
      <c r="XDV112" s="1"/>
      <c r="XDW112" s="1"/>
      <c r="XDX112" s="1"/>
      <c r="XDY112" s="1"/>
      <c r="XDZ112" s="1"/>
      <c r="XEA112" s="1"/>
      <c r="XEB112" s="1"/>
      <c r="XEC112" s="1"/>
      <c r="XED112" s="1"/>
      <c r="XEE112" s="1"/>
      <c r="XEF112" s="1"/>
      <c r="XEG112" s="1"/>
      <c r="XEH112" s="1"/>
      <c r="XEI112" s="1"/>
      <c r="XEJ112" s="1"/>
      <c r="XEK112" s="1"/>
      <c r="XEL112" s="1"/>
      <c r="XEM112" s="1"/>
      <c r="XEN112" s="1"/>
      <c r="XEO112" s="1"/>
      <c r="XEP112" s="1"/>
      <c r="XEQ112" s="1"/>
      <c r="XER112" s="1"/>
      <c r="XES112" s="1"/>
      <c r="XET112" s="1"/>
      <c r="XEU112" s="1"/>
      <c r="XEV112" s="1"/>
      <c r="XEW112" s="1"/>
      <c r="XEX112" s="1"/>
      <c r="XEY112" s="1"/>
      <c r="XEZ112" s="1"/>
      <c r="XFA112" s="1"/>
      <c r="XFB112" s="1"/>
      <c r="XFC112" s="1"/>
      <c r="XFD112" s="1"/>
    </row>
    <row r="113" spans="1:151 16227:16384" s="11" customFormat="1" ht="20.5" x14ac:dyDescent="0.35">
      <c r="A113" s="97" t="s">
        <v>220</v>
      </c>
      <c r="B113" s="98"/>
      <c r="C113" s="98"/>
      <c r="D113" s="98"/>
      <c r="E113" s="98"/>
      <c r="F113" s="98"/>
      <c r="G113" s="98"/>
      <c r="H113" s="98"/>
      <c r="I113" s="102"/>
      <c r="J113" s="1"/>
      <c r="K113" s="1"/>
      <c r="L113" s="1"/>
      <c r="M113" s="1"/>
      <c r="N113" s="1"/>
      <c r="O113" s="1"/>
      <c r="P113" s="1"/>
      <c r="Q113" s="1"/>
      <c r="R113" s="1"/>
      <c r="S113" s="1"/>
      <c r="T113" s="1"/>
      <c r="U113" s="1"/>
      <c r="V113" s="1"/>
      <c r="W113" s="1"/>
      <c r="X113" s="1"/>
      <c r="Y113" s="1"/>
      <c r="Z113" s="1"/>
      <c r="AA113" s="1"/>
      <c r="AB113" s="1"/>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A113" s="1"/>
      <c r="BB113" s="1"/>
      <c r="BC113" s="1"/>
      <c r="BD113" s="1"/>
      <c r="BE113" s="1"/>
      <c r="BF113" s="1"/>
      <c r="BG113" s="1"/>
      <c r="BH113" s="1"/>
      <c r="BI113" s="1"/>
      <c r="BJ113" s="1"/>
      <c r="BK113" s="1"/>
      <c r="BL113" s="1"/>
      <c r="BM113" s="1"/>
      <c r="BN113" s="1"/>
      <c r="BO113" s="1"/>
      <c r="BP113" s="1"/>
      <c r="BQ113" s="1"/>
      <c r="BR113" s="1"/>
      <c r="BS113" s="1"/>
      <c r="BT113" s="1"/>
      <c r="BU113" s="1"/>
      <c r="BV113" s="1"/>
      <c r="BW113" s="1"/>
      <c r="BX113" s="1"/>
      <c r="BY113" s="1"/>
      <c r="BZ113" s="1"/>
      <c r="CA113" s="1"/>
      <c r="CB113" s="1"/>
      <c r="CC113" s="1"/>
      <c r="CD113" s="1"/>
      <c r="CE113" s="1"/>
      <c r="CF113" s="1"/>
      <c r="CG113" s="1"/>
      <c r="CH113" s="1"/>
      <c r="CI113" s="1"/>
      <c r="CJ113" s="1"/>
      <c r="CK113" s="1"/>
      <c r="CL113" s="1"/>
      <c r="CM113" s="1"/>
      <c r="CN113" s="1"/>
      <c r="CO113" s="1"/>
      <c r="CP113" s="1"/>
      <c r="CQ113" s="1"/>
      <c r="CR113" s="1"/>
      <c r="CS113" s="1"/>
      <c r="CT113" s="1"/>
      <c r="CU113" s="1"/>
      <c r="CV113" s="1"/>
      <c r="CW113" s="1"/>
      <c r="CX113" s="1"/>
      <c r="CY113" s="1"/>
      <c r="CZ113" s="1"/>
      <c r="DA113" s="1"/>
      <c r="DB113" s="1"/>
      <c r="DC113" s="1"/>
      <c r="DD113" s="1"/>
      <c r="DE113" s="1"/>
      <c r="DF113" s="1"/>
      <c r="DG113" s="1"/>
      <c r="DH113" s="1"/>
      <c r="DI113" s="1"/>
      <c r="DJ113" s="1"/>
      <c r="DK113" s="1"/>
      <c r="DL113" s="1"/>
      <c r="DM113" s="1"/>
      <c r="DN113" s="1"/>
      <c r="DO113" s="1"/>
      <c r="DP113" s="1"/>
      <c r="DQ113" s="1"/>
      <c r="DR113" s="1"/>
      <c r="DS113" s="1"/>
      <c r="DT113" s="1"/>
      <c r="DU113" s="1"/>
      <c r="DV113" s="1"/>
      <c r="DW113" s="1"/>
      <c r="DX113" s="1"/>
      <c r="DY113" s="1"/>
      <c r="DZ113" s="1"/>
      <c r="EA113" s="1"/>
      <c r="EB113" s="1"/>
      <c r="EC113" s="1"/>
      <c r="ED113" s="1"/>
      <c r="EE113" s="1"/>
      <c r="EF113" s="1"/>
      <c r="EG113" s="1"/>
      <c r="EH113" s="1"/>
      <c r="EI113" s="1"/>
      <c r="EJ113" s="1"/>
      <c r="EK113" s="1"/>
      <c r="EL113" s="1"/>
      <c r="EM113" s="1"/>
      <c r="EN113" s="1"/>
      <c r="EO113" s="1"/>
      <c r="EP113" s="1"/>
      <c r="EQ113" s="1"/>
      <c r="ER113" s="1"/>
      <c r="ES113" s="1"/>
      <c r="ET113" s="1"/>
      <c r="EU113" s="1"/>
      <c r="WZC113" s="1"/>
      <c r="WZD113" s="1"/>
      <c r="WZE113" s="1"/>
      <c r="WZF113" s="1"/>
      <c r="WZG113" s="1"/>
      <c r="WZH113" s="1"/>
      <c r="WZI113" s="1"/>
      <c r="WZJ113" s="1"/>
      <c r="WZK113" s="1"/>
      <c r="WZL113" s="1"/>
      <c r="WZM113" s="1"/>
      <c r="WZN113" s="1"/>
      <c r="WZO113" s="1"/>
      <c r="WZP113" s="1"/>
      <c r="WZQ113" s="1"/>
      <c r="WZR113" s="1"/>
      <c r="WZS113" s="1"/>
      <c r="WZT113" s="1"/>
      <c r="WZU113" s="1"/>
      <c r="WZV113" s="1"/>
      <c r="WZW113" s="1"/>
      <c r="WZX113" s="1"/>
      <c r="WZY113" s="1"/>
      <c r="WZZ113" s="1"/>
      <c r="XAA113" s="1"/>
      <c r="XAB113" s="1"/>
      <c r="XAC113" s="1"/>
      <c r="XAD113" s="1"/>
      <c r="XAE113" s="1"/>
      <c r="XAF113" s="1"/>
      <c r="XAG113" s="1"/>
      <c r="XAH113" s="1"/>
      <c r="XAI113" s="1"/>
      <c r="XAJ113" s="1"/>
      <c r="XAK113" s="1"/>
      <c r="XAL113" s="1"/>
      <c r="XAM113" s="1"/>
      <c r="XAN113" s="1"/>
      <c r="XAO113" s="1"/>
      <c r="XAP113" s="1"/>
      <c r="XAQ113" s="1"/>
      <c r="XAR113" s="1"/>
      <c r="XAS113" s="1"/>
      <c r="XAT113" s="1"/>
      <c r="XAU113" s="1"/>
      <c r="XAV113" s="1"/>
      <c r="XAW113" s="1"/>
      <c r="XAX113" s="1"/>
      <c r="XAY113" s="1"/>
      <c r="XAZ113" s="1"/>
      <c r="XBA113" s="1"/>
      <c r="XBB113" s="1"/>
      <c r="XBC113" s="1"/>
      <c r="XBD113" s="1"/>
      <c r="XBE113" s="1"/>
      <c r="XBF113" s="1"/>
      <c r="XBG113" s="1"/>
      <c r="XBH113" s="1"/>
      <c r="XBI113" s="1"/>
      <c r="XBJ113" s="1"/>
      <c r="XBK113" s="1"/>
      <c r="XBL113" s="1"/>
      <c r="XBM113" s="1"/>
      <c r="XBN113" s="1"/>
      <c r="XBO113" s="1"/>
      <c r="XBP113" s="1"/>
      <c r="XBQ113" s="1"/>
      <c r="XBR113" s="1"/>
      <c r="XBS113" s="1"/>
      <c r="XBT113" s="1"/>
      <c r="XBU113" s="1"/>
      <c r="XBV113" s="1"/>
      <c r="XBW113" s="1"/>
      <c r="XBX113" s="1"/>
      <c r="XBY113" s="1"/>
      <c r="XBZ113" s="1"/>
      <c r="XCA113" s="1"/>
      <c r="XCB113" s="1"/>
      <c r="XCC113" s="1"/>
      <c r="XCD113" s="1"/>
      <c r="XCE113" s="1"/>
      <c r="XCF113" s="1"/>
      <c r="XCG113" s="1"/>
      <c r="XCH113" s="1"/>
      <c r="XCI113" s="1"/>
      <c r="XCJ113" s="1"/>
      <c r="XCK113" s="1"/>
      <c r="XCL113" s="1"/>
      <c r="XCM113" s="1"/>
      <c r="XCN113" s="1"/>
      <c r="XCO113" s="1"/>
      <c r="XCP113" s="1"/>
      <c r="XCQ113" s="1"/>
      <c r="XCR113" s="1"/>
      <c r="XCS113" s="1"/>
      <c r="XCT113" s="1"/>
      <c r="XCU113" s="1"/>
      <c r="XCV113" s="1"/>
      <c r="XCW113" s="1"/>
      <c r="XCX113" s="1"/>
      <c r="XCY113" s="1"/>
      <c r="XCZ113" s="1"/>
      <c r="XDA113" s="1"/>
      <c r="XDB113" s="1"/>
      <c r="XDC113" s="1"/>
      <c r="XDD113" s="1"/>
      <c r="XDE113" s="1"/>
      <c r="XDF113" s="1"/>
      <c r="XDG113" s="1"/>
      <c r="XDH113" s="1"/>
      <c r="XDI113" s="1"/>
      <c r="XDJ113" s="1"/>
      <c r="XDK113" s="1"/>
      <c r="XDL113" s="1"/>
      <c r="XDM113" s="1"/>
      <c r="XDN113" s="1"/>
      <c r="XDO113" s="1"/>
      <c r="XDP113" s="1"/>
      <c r="XDQ113" s="1"/>
      <c r="XDR113" s="1"/>
      <c r="XDS113" s="1"/>
      <c r="XDT113" s="1"/>
      <c r="XDU113" s="1"/>
      <c r="XDV113" s="1"/>
      <c r="XDW113" s="1"/>
      <c r="XDX113" s="1"/>
      <c r="XDY113" s="1"/>
      <c r="XDZ113" s="1"/>
      <c r="XEA113" s="1"/>
      <c r="XEB113" s="1"/>
      <c r="XEC113" s="1"/>
      <c r="XED113" s="1"/>
      <c r="XEE113" s="1"/>
      <c r="XEF113" s="1"/>
      <c r="XEG113" s="1"/>
      <c r="XEH113" s="1"/>
      <c r="XEI113" s="1"/>
      <c r="XEJ113" s="1"/>
      <c r="XEK113" s="1"/>
      <c r="XEL113" s="1"/>
      <c r="XEM113" s="1"/>
      <c r="XEN113" s="1"/>
      <c r="XEO113" s="1"/>
      <c r="XEP113" s="1"/>
      <c r="XEQ113" s="1"/>
      <c r="XER113" s="1"/>
      <c r="XES113" s="1"/>
      <c r="XET113" s="1"/>
      <c r="XEU113" s="1"/>
      <c r="XEV113" s="1"/>
      <c r="XEW113" s="1"/>
      <c r="XEX113" s="1"/>
      <c r="XEY113" s="1"/>
      <c r="XEZ113" s="1"/>
      <c r="XFA113" s="1"/>
      <c r="XFB113" s="1"/>
      <c r="XFC113" s="1"/>
      <c r="XFD113" s="1"/>
    </row>
    <row r="114" spans="1:151 16227:16384" s="11" customFormat="1" ht="20.5" x14ac:dyDescent="0.35">
      <c r="A114" s="145" t="str">
        <f>A113</f>
        <v>10th &amp; 11th Floor</v>
      </c>
      <c r="B114" s="146"/>
      <c r="C114" s="92">
        <v>1</v>
      </c>
      <c r="D114" s="92"/>
      <c r="E114" s="20" t="s">
        <v>212</v>
      </c>
      <c r="F114" s="92">
        <f>(127.37)*(10.764)</f>
        <v>1371.0106799999999</v>
      </c>
      <c r="G114" s="92"/>
      <c r="H114" s="20">
        <v>0</v>
      </c>
      <c r="I114" s="20">
        <f>F114*(($I$87)+1)+H114</f>
        <v>2125.066554</v>
      </c>
      <c r="J114" s="1"/>
      <c r="K114" s="1"/>
      <c r="L114" s="1"/>
      <c r="M114" s="1"/>
      <c r="N114" s="1"/>
      <c r="O114" s="1"/>
      <c r="P114" s="1"/>
      <c r="Q114" s="1"/>
      <c r="R114" s="1"/>
      <c r="S114" s="1"/>
      <c r="T114" s="1"/>
      <c r="U114" s="1"/>
      <c r="V114" s="1"/>
      <c r="W114" s="1"/>
      <c r="X114" s="1"/>
      <c r="Y114" s="1"/>
      <c r="Z114" s="1"/>
      <c r="AA114" s="1"/>
      <c r="AB114" s="1"/>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A114" s="1"/>
      <c r="BB114" s="1"/>
      <c r="BC114" s="1"/>
      <c r="BD114" s="1"/>
      <c r="BE114" s="1"/>
      <c r="BF114" s="1"/>
      <c r="BG114" s="1"/>
      <c r="BH114" s="1"/>
      <c r="BI114" s="1"/>
      <c r="BJ114" s="1"/>
      <c r="BK114" s="1"/>
      <c r="BL114" s="1"/>
      <c r="BM114" s="1"/>
      <c r="BN114" s="1"/>
      <c r="BO114" s="1"/>
      <c r="BP114" s="1"/>
      <c r="BQ114" s="1"/>
      <c r="BR114" s="1"/>
      <c r="BS114" s="1"/>
      <c r="BT114" s="1"/>
      <c r="BU114" s="1"/>
      <c r="BV114" s="1"/>
      <c r="BW114" s="1"/>
      <c r="BX114" s="1"/>
      <c r="BY114" s="1"/>
      <c r="BZ114" s="1"/>
      <c r="CA114" s="1"/>
      <c r="CB114" s="1"/>
      <c r="CC114" s="1"/>
      <c r="CD114" s="1"/>
      <c r="CE114" s="1"/>
      <c r="CF114" s="1"/>
      <c r="CG114" s="1"/>
      <c r="CH114" s="1"/>
      <c r="CI114" s="1"/>
      <c r="CJ114" s="1"/>
      <c r="CK114" s="1"/>
      <c r="CL114" s="1"/>
      <c r="CM114" s="1"/>
      <c r="CN114" s="1"/>
      <c r="CO114" s="1"/>
      <c r="CP114" s="1"/>
      <c r="CQ114" s="1"/>
      <c r="CR114" s="1"/>
      <c r="CS114" s="1"/>
      <c r="CT114" s="1"/>
      <c r="CU114" s="1"/>
      <c r="CV114" s="1"/>
      <c r="CW114" s="1"/>
      <c r="CX114" s="1"/>
      <c r="CY114" s="1"/>
      <c r="CZ114" s="1"/>
      <c r="DA114" s="1"/>
      <c r="DB114" s="1"/>
      <c r="DC114" s="1"/>
      <c r="DD114" s="1"/>
      <c r="DE114" s="1"/>
      <c r="DF114" s="1"/>
      <c r="DG114" s="1"/>
      <c r="DH114" s="1"/>
      <c r="DI114" s="1"/>
      <c r="DJ114" s="1"/>
      <c r="DK114" s="1"/>
      <c r="DL114" s="1"/>
      <c r="DM114" s="1"/>
      <c r="DN114" s="1"/>
      <c r="DO114" s="1"/>
      <c r="DP114" s="1"/>
      <c r="DQ114" s="1"/>
      <c r="DR114" s="1"/>
      <c r="DS114" s="1"/>
      <c r="DT114" s="1"/>
      <c r="DU114" s="1"/>
      <c r="DV114" s="1"/>
      <c r="DW114" s="1"/>
      <c r="DX114" s="1"/>
      <c r="DY114" s="1"/>
      <c r="DZ114" s="1"/>
      <c r="EA114" s="1"/>
      <c r="EB114" s="1"/>
      <c r="EC114" s="1"/>
      <c r="ED114" s="1"/>
      <c r="EE114" s="1"/>
      <c r="EF114" s="1"/>
      <c r="EG114" s="1"/>
      <c r="EH114" s="1"/>
      <c r="EI114" s="1"/>
      <c r="EJ114" s="1"/>
      <c r="EK114" s="1"/>
      <c r="EL114" s="1"/>
      <c r="EM114" s="1"/>
      <c r="EN114" s="1"/>
      <c r="EO114" s="1"/>
      <c r="EP114" s="1"/>
      <c r="EQ114" s="1"/>
      <c r="ER114" s="1"/>
      <c r="ES114" s="1"/>
      <c r="ET114" s="1"/>
      <c r="EU114" s="1"/>
      <c r="WZC114" s="1"/>
      <c r="WZD114" s="1"/>
      <c r="WZE114" s="1"/>
      <c r="WZF114" s="1"/>
      <c r="WZG114" s="1"/>
      <c r="WZH114" s="1"/>
      <c r="WZI114" s="1"/>
      <c r="WZJ114" s="1"/>
      <c r="WZK114" s="1"/>
      <c r="WZL114" s="1"/>
      <c r="WZM114" s="1"/>
      <c r="WZN114" s="1"/>
      <c r="WZO114" s="1"/>
      <c r="WZP114" s="1"/>
      <c r="WZQ114" s="1"/>
      <c r="WZR114" s="1"/>
      <c r="WZS114" s="1"/>
      <c r="WZT114" s="1"/>
      <c r="WZU114" s="1"/>
      <c r="WZV114" s="1"/>
      <c r="WZW114" s="1"/>
      <c r="WZX114" s="1"/>
      <c r="WZY114" s="1"/>
      <c r="WZZ114" s="1"/>
      <c r="XAA114" s="1"/>
      <c r="XAB114" s="1"/>
      <c r="XAC114" s="1"/>
      <c r="XAD114" s="1"/>
      <c r="XAE114" s="1"/>
      <c r="XAF114" s="1"/>
      <c r="XAG114" s="1"/>
      <c r="XAH114" s="1"/>
      <c r="XAI114" s="1"/>
      <c r="XAJ114" s="1"/>
      <c r="XAK114" s="1"/>
      <c r="XAL114" s="1"/>
      <c r="XAM114" s="1"/>
      <c r="XAN114" s="1"/>
      <c r="XAO114" s="1"/>
      <c r="XAP114" s="1"/>
      <c r="XAQ114" s="1"/>
      <c r="XAR114" s="1"/>
      <c r="XAS114" s="1"/>
      <c r="XAT114" s="1"/>
      <c r="XAU114" s="1"/>
      <c r="XAV114" s="1"/>
      <c r="XAW114" s="1"/>
      <c r="XAX114" s="1"/>
      <c r="XAY114" s="1"/>
      <c r="XAZ114" s="1"/>
      <c r="XBA114" s="1"/>
      <c r="XBB114" s="1"/>
      <c r="XBC114" s="1"/>
      <c r="XBD114" s="1"/>
      <c r="XBE114" s="1"/>
      <c r="XBF114" s="1"/>
      <c r="XBG114" s="1"/>
      <c r="XBH114" s="1"/>
      <c r="XBI114" s="1"/>
      <c r="XBJ114" s="1"/>
      <c r="XBK114" s="1"/>
      <c r="XBL114" s="1"/>
      <c r="XBM114" s="1"/>
      <c r="XBN114" s="1"/>
      <c r="XBO114" s="1"/>
      <c r="XBP114" s="1"/>
      <c r="XBQ114" s="1"/>
      <c r="XBR114" s="1"/>
      <c r="XBS114" s="1"/>
      <c r="XBT114" s="1"/>
      <c r="XBU114" s="1"/>
      <c r="XBV114" s="1"/>
      <c r="XBW114" s="1"/>
      <c r="XBX114" s="1"/>
      <c r="XBY114" s="1"/>
      <c r="XBZ114" s="1"/>
      <c r="XCA114" s="1"/>
      <c r="XCB114" s="1"/>
      <c r="XCC114" s="1"/>
      <c r="XCD114" s="1"/>
      <c r="XCE114" s="1"/>
      <c r="XCF114" s="1"/>
      <c r="XCG114" s="1"/>
      <c r="XCH114" s="1"/>
      <c r="XCI114" s="1"/>
      <c r="XCJ114" s="1"/>
      <c r="XCK114" s="1"/>
      <c r="XCL114" s="1"/>
      <c r="XCM114" s="1"/>
      <c r="XCN114" s="1"/>
      <c r="XCO114" s="1"/>
      <c r="XCP114" s="1"/>
      <c r="XCQ114" s="1"/>
      <c r="XCR114" s="1"/>
      <c r="XCS114" s="1"/>
      <c r="XCT114" s="1"/>
      <c r="XCU114" s="1"/>
      <c r="XCV114" s="1"/>
      <c r="XCW114" s="1"/>
      <c r="XCX114" s="1"/>
      <c r="XCY114" s="1"/>
      <c r="XCZ114" s="1"/>
      <c r="XDA114" s="1"/>
      <c r="XDB114" s="1"/>
      <c r="XDC114" s="1"/>
      <c r="XDD114" s="1"/>
      <c r="XDE114" s="1"/>
      <c r="XDF114" s="1"/>
      <c r="XDG114" s="1"/>
      <c r="XDH114" s="1"/>
      <c r="XDI114" s="1"/>
      <c r="XDJ114" s="1"/>
      <c r="XDK114" s="1"/>
      <c r="XDL114" s="1"/>
      <c r="XDM114" s="1"/>
      <c r="XDN114" s="1"/>
      <c r="XDO114" s="1"/>
      <c r="XDP114" s="1"/>
      <c r="XDQ114" s="1"/>
      <c r="XDR114" s="1"/>
      <c r="XDS114" s="1"/>
      <c r="XDT114" s="1"/>
      <c r="XDU114" s="1"/>
      <c r="XDV114" s="1"/>
      <c r="XDW114" s="1"/>
      <c r="XDX114" s="1"/>
      <c r="XDY114" s="1"/>
      <c r="XDZ114" s="1"/>
      <c r="XEA114" s="1"/>
      <c r="XEB114" s="1"/>
      <c r="XEC114" s="1"/>
      <c r="XED114" s="1"/>
      <c r="XEE114" s="1"/>
      <c r="XEF114" s="1"/>
      <c r="XEG114" s="1"/>
      <c r="XEH114" s="1"/>
      <c r="XEI114" s="1"/>
      <c r="XEJ114" s="1"/>
      <c r="XEK114" s="1"/>
      <c r="XEL114" s="1"/>
      <c r="XEM114" s="1"/>
      <c r="XEN114" s="1"/>
      <c r="XEO114" s="1"/>
      <c r="XEP114" s="1"/>
      <c r="XEQ114" s="1"/>
      <c r="XER114" s="1"/>
      <c r="XES114" s="1"/>
      <c r="XET114" s="1"/>
      <c r="XEU114" s="1"/>
      <c r="XEV114" s="1"/>
      <c r="XEW114" s="1"/>
      <c r="XEX114" s="1"/>
      <c r="XEY114" s="1"/>
      <c r="XEZ114" s="1"/>
      <c r="XFA114" s="1"/>
      <c r="XFB114" s="1"/>
      <c r="XFC114" s="1"/>
      <c r="XFD114" s="1"/>
    </row>
    <row r="115" spans="1:151 16227:16384" s="11" customFormat="1" ht="20.5" x14ac:dyDescent="0.35">
      <c r="A115" s="147" t="str">
        <f t="shared" ref="A115" si="13">A114</f>
        <v>10th &amp; 11th Floor</v>
      </c>
      <c r="B115" s="148"/>
      <c r="C115" s="92">
        <f>C114+1</f>
        <v>2</v>
      </c>
      <c r="D115" s="92"/>
      <c r="E115" s="20" t="s">
        <v>212</v>
      </c>
      <c r="F115" s="92">
        <f>(127.37)*(10.764)</f>
        <v>1371.0106799999999</v>
      </c>
      <c r="G115" s="92"/>
      <c r="H115" s="20">
        <v>0</v>
      </c>
      <c r="I115" s="20">
        <f t="shared" ref="I115" si="14">F115*(($I$87)+1)+H115</f>
        <v>2125.066554</v>
      </c>
      <c r="J115" s="1"/>
      <c r="K115" s="1"/>
      <c r="L115" s="1"/>
      <c r="M115" s="1"/>
      <c r="N115" s="1"/>
      <c r="O115" s="1"/>
      <c r="P115" s="1"/>
      <c r="Q115" s="1"/>
      <c r="R115" s="1"/>
      <c r="S115" s="1"/>
      <c r="T115" s="1"/>
      <c r="U115" s="1"/>
      <c r="V115" s="1"/>
      <c r="W115" s="1"/>
      <c r="X115" s="1"/>
      <c r="Y115" s="1"/>
      <c r="Z115" s="1"/>
      <c r="AA115" s="1"/>
      <c r="AB115" s="1"/>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A115" s="1"/>
      <c r="BB115" s="1"/>
      <c r="BC115" s="1"/>
      <c r="BD115" s="1"/>
      <c r="BE115" s="1"/>
      <c r="BF115" s="1"/>
      <c r="BG115" s="1"/>
      <c r="BH115" s="1"/>
      <c r="BI115" s="1"/>
      <c r="BJ115" s="1"/>
      <c r="BK115" s="1"/>
      <c r="BL115" s="1"/>
      <c r="BM115" s="1"/>
      <c r="BN115" s="1"/>
      <c r="BO115" s="1"/>
      <c r="BP115" s="1"/>
      <c r="BQ115" s="1"/>
      <c r="BR115" s="1"/>
      <c r="BS115" s="1"/>
      <c r="BT115" s="1"/>
      <c r="BU115" s="1"/>
      <c r="BV115" s="1"/>
      <c r="BW115" s="1"/>
      <c r="BX115" s="1"/>
      <c r="BY115" s="1"/>
      <c r="BZ115" s="1"/>
      <c r="CA115" s="1"/>
      <c r="CB115" s="1"/>
      <c r="CC115" s="1"/>
      <c r="CD115" s="1"/>
      <c r="CE115" s="1"/>
      <c r="CF115" s="1"/>
      <c r="CG115" s="1"/>
      <c r="CH115" s="1"/>
      <c r="CI115" s="1"/>
      <c r="CJ115" s="1"/>
      <c r="CK115" s="1"/>
      <c r="CL115" s="1"/>
      <c r="CM115" s="1"/>
      <c r="CN115" s="1"/>
      <c r="CO115" s="1"/>
      <c r="CP115" s="1"/>
      <c r="CQ115" s="1"/>
      <c r="CR115" s="1"/>
      <c r="CS115" s="1"/>
      <c r="CT115" s="1"/>
      <c r="CU115" s="1"/>
      <c r="CV115" s="1"/>
      <c r="CW115" s="1"/>
      <c r="CX115" s="1"/>
      <c r="CY115" s="1"/>
      <c r="CZ115" s="1"/>
      <c r="DA115" s="1"/>
      <c r="DB115" s="1"/>
      <c r="DC115" s="1"/>
      <c r="DD115" s="1"/>
      <c r="DE115" s="1"/>
      <c r="DF115" s="1"/>
      <c r="DG115" s="1"/>
      <c r="DH115" s="1"/>
      <c r="DI115" s="1"/>
      <c r="DJ115" s="1"/>
      <c r="DK115" s="1"/>
      <c r="DL115" s="1"/>
      <c r="DM115" s="1"/>
      <c r="DN115" s="1"/>
      <c r="DO115" s="1"/>
      <c r="DP115" s="1"/>
      <c r="DQ115" s="1"/>
      <c r="DR115" s="1"/>
      <c r="DS115" s="1"/>
      <c r="DT115" s="1"/>
      <c r="DU115" s="1"/>
      <c r="DV115" s="1"/>
      <c r="DW115" s="1"/>
      <c r="DX115" s="1"/>
      <c r="DY115" s="1"/>
      <c r="DZ115" s="1"/>
      <c r="EA115" s="1"/>
      <c r="EB115" s="1"/>
      <c r="EC115" s="1"/>
      <c r="ED115" s="1"/>
      <c r="EE115" s="1"/>
      <c r="EF115" s="1"/>
      <c r="EG115" s="1"/>
      <c r="EH115" s="1"/>
      <c r="EI115" s="1"/>
      <c r="EJ115" s="1"/>
      <c r="EK115" s="1"/>
      <c r="EL115" s="1"/>
      <c r="EM115" s="1"/>
      <c r="EN115" s="1"/>
      <c r="EO115" s="1"/>
      <c r="EP115" s="1"/>
      <c r="EQ115" s="1"/>
      <c r="ER115" s="1"/>
      <c r="ES115" s="1"/>
      <c r="ET115" s="1"/>
      <c r="EU115" s="1"/>
      <c r="WZC115" s="1"/>
      <c r="WZD115" s="1"/>
      <c r="WZE115" s="1"/>
      <c r="WZF115" s="1"/>
      <c r="WZG115" s="1"/>
      <c r="WZH115" s="1"/>
      <c r="WZI115" s="1"/>
      <c r="WZJ115" s="1"/>
      <c r="WZK115" s="1"/>
      <c r="WZL115" s="1"/>
      <c r="WZM115" s="1"/>
      <c r="WZN115" s="1"/>
      <c r="WZO115" s="1"/>
      <c r="WZP115" s="1"/>
      <c r="WZQ115" s="1"/>
      <c r="WZR115" s="1"/>
      <c r="WZS115" s="1"/>
      <c r="WZT115" s="1"/>
      <c r="WZU115" s="1"/>
      <c r="WZV115" s="1"/>
      <c r="WZW115" s="1"/>
      <c r="WZX115" s="1"/>
      <c r="WZY115" s="1"/>
      <c r="WZZ115" s="1"/>
      <c r="XAA115" s="1"/>
      <c r="XAB115" s="1"/>
      <c r="XAC115" s="1"/>
      <c r="XAD115" s="1"/>
      <c r="XAE115" s="1"/>
      <c r="XAF115" s="1"/>
      <c r="XAG115" s="1"/>
      <c r="XAH115" s="1"/>
      <c r="XAI115" s="1"/>
      <c r="XAJ115" s="1"/>
      <c r="XAK115" s="1"/>
      <c r="XAL115" s="1"/>
      <c r="XAM115" s="1"/>
      <c r="XAN115" s="1"/>
      <c r="XAO115" s="1"/>
      <c r="XAP115" s="1"/>
      <c r="XAQ115" s="1"/>
      <c r="XAR115" s="1"/>
      <c r="XAS115" s="1"/>
      <c r="XAT115" s="1"/>
      <c r="XAU115" s="1"/>
      <c r="XAV115" s="1"/>
      <c r="XAW115" s="1"/>
      <c r="XAX115" s="1"/>
      <c r="XAY115" s="1"/>
      <c r="XAZ115" s="1"/>
      <c r="XBA115" s="1"/>
      <c r="XBB115" s="1"/>
      <c r="XBC115" s="1"/>
      <c r="XBD115" s="1"/>
      <c r="XBE115" s="1"/>
      <c r="XBF115" s="1"/>
      <c r="XBG115" s="1"/>
      <c r="XBH115" s="1"/>
      <c r="XBI115" s="1"/>
      <c r="XBJ115" s="1"/>
      <c r="XBK115" s="1"/>
      <c r="XBL115" s="1"/>
      <c r="XBM115" s="1"/>
      <c r="XBN115" s="1"/>
      <c r="XBO115" s="1"/>
      <c r="XBP115" s="1"/>
      <c r="XBQ115" s="1"/>
      <c r="XBR115" s="1"/>
      <c r="XBS115" s="1"/>
      <c r="XBT115" s="1"/>
      <c r="XBU115" s="1"/>
      <c r="XBV115" s="1"/>
      <c r="XBW115" s="1"/>
      <c r="XBX115" s="1"/>
      <c r="XBY115" s="1"/>
      <c r="XBZ115" s="1"/>
      <c r="XCA115" s="1"/>
      <c r="XCB115" s="1"/>
      <c r="XCC115" s="1"/>
      <c r="XCD115" s="1"/>
      <c r="XCE115" s="1"/>
      <c r="XCF115" s="1"/>
      <c r="XCG115" s="1"/>
      <c r="XCH115" s="1"/>
      <c r="XCI115" s="1"/>
      <c r="XCJ115" s="1"/>
      <c r="XCK115" s="1"/>
      <c r="XCL115" s="1"/>
      <c r="XCM115" s="1"/>
      <c r="XCN115" s="1"/>
      <c r="XCO115" s="1"/>
      <c r="XCP115" s="1"/>
      <c r="XCQ115" s="1"/>
      <c r="XCR115" s="1"/>
      <c r="XCS115" s="1"/>
      <c r="XCT115" s="1"/>
      <c r="XCU115" s="1"/>
      <c r="XCV115" s="1"/>
      <c r="XCW115" s="1"/>
      <c r="XCX115" s="1"/>
      <c r="XCY115" s="1"/>
      <c r="XCZ115" s="1"/>
      <c r="XDA115" s="1"/>
      <c r="XDB115" s="1"/>
      <c r="XDC115" s="1"/>
      <c r="XDD115" s="1"/>
      <c r="XDE115" s="1"/>
      <c r="XDF115" s="1"/>
      <c r="XDG115" s="1"/>
      <c r="XDH115" s="1"/>
      <c r="XDI115" s="1"/>
      <c r="XDJ115" s="1"/>
      <c r="XDK115" s="1"/>
      <c r="XDL115" s="1"/>
      <c r="XDM115" s="1"/>
      <c r="XDN115" s="1"/>
      <c r="XDO115" s="1"/>
      <c r="XDP115" s="1"/>
      <c r="XDQ115" s="1"/>
      <c r="XDR115" s="1"/>
      <c r="XDS115" s="1"/>
      <c r="XDT115" s="1"/>
      <c r="XDU115" s="1"/>
      <c r="XDV115" s="1"/>
      <c r="XDW115" s="1"/>
      <c r="XDX115" s="1"/>
      <c r="XDY115" s="1"/>
      <c r="XDZ115" s="1"/>
      <c r="XEA115" s="1"/>
      <c r="XEB115" s="1"/>
      <c r="XEC115" s="1"/>
      <c r="XED115" s="1"/>
      <c r="XEE115" s="1"/>
      <c r="XEF115" s="1"/>
      <c r="XEG115" s="1"/>
      <c r="XEH115" s="1"/>
      <c r="XEI115" s="1"/>
      <c r="XEJ115" s="1"/>
      <c r="XEK115" s="1"/>
      <c r="XEL115" s="1"/>
      <c r="XEM115" s="1"/>
      <c r="XEN115" s="1"/>
      <c r="XEO115" s="1"/>
      <c r="XEP115" s="1"/>
      <c r="XEQ115" s="1"/>
      <c r="XER115" s="1"/>
      <c r="XES115" s="1"/>
      <c r="XET115" s="1"/>
      <c r="XEU115" s="1"/>
      <c r="XEV115" s="1"/>
      <c r="XEW115" s="1"/>
      <c r="XEX115" s="1"/>
      <c r="XEY115" s="1"/>
      <c r="XEZ115" s="1"/>
      <c r="XFA115" s="1"/>
      <c r="XFB115" s="1"/>
      <c r="XFC115" s="1"/>
      <c r="XFD115" s="1"/>
    </row>
    <row r="116" spans="1:151 16227:16384" s="11" customFormat="1" ht="20.5" x14ac:dyDescent="0.35">
      <c r="A116" s="97" t="s">
        <v>234</v>
      </c>
      <c r="B116" s="98"/>
      <c r="C116" s="98"/>
      <c r="D116" s="98"/>
      <c r="E116" s="98"/>
      <c r="F116" s="98"/>
      <c r="G116" s="98"/>
      <c r="H116" s="98"/>
      <c r="I116" s="102"/>
      <c r="J116" s="1"/>
      <c r="K116" s="1"/>
      <c r="L116" s="1"/>
      <c r="M116" s="1"/>
      <c r="N116" s="1"/>
      <c r="O116" s="1"/>
      <c r="P116" s="1"/>
      <c r="Q116" s="1"/>
      <c r="R116" s="1"/>
      <c r="S116" s="1"/>
      <c r="T116" s="1"/>
      <c r="U116" s="1"/>
      <c r="V116" s="1"/>
      <c r="W116" s="1"/>
      <c r="X116" s="1"/>
      <c r="Y116" s="1"/>
      <c r="Z116" s="1"/>
      <c r="AA116" s="1"/>
      <c r="AB116" s="1"/>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A116" s="1"/>
      <c r="BB116" s="1"/>
      <c r="BC116" s="1"/>
      <c r="BD116" s="1"/>
      <c r="BE116" s="1"/>
      <c r="BF116" s="1"/>
      <c r="BG116" s="1"/>
      <c r="BH116" s="1"/>
      <c r="BI116" s="1"/>
      <c r="BJ116" s="1"/>
      <c r="BK116" s="1"/>
      <c r="BL116" s="1"/>
      <c r="BM116" s="1"/>
      <c r="BN116" s="1"/>
      <c r="BO116" s="1"/>
      <c r="BP116" s="1"/>
      <c r="BQ116" s="1"/>
      <c r="BR116" s="1"/>
      <c r="BS116" s="1"/>
      <c r="BT116" s="1"/>
      <c r="BU116" s="1"/>
      <c r="BV116" s="1"/>
      <c r="BW116" s="1"/>
      <c r="BX116" s="1"/>
      <c r="BY116" s="1"/>
      <c r="BZ116" s="1"/>
      <c r="CA116" s="1"/>
      <c r="CB116" s="1"/>
      <c r="CC116" s="1"/>
      <c r="CD116" s="1"/>
      <c r="CE116" s="1"/>
      <c r="CF116" s="1"/>
      <c r="CG116" s="1"/>
      <c r="CH116" s="1"/>
      <c r="CI116" s="1"/>
      <c r="CJ116" s="1"/>
      <c r="CK116" s="1"/>
      <c r="CL116" s="1"/>
      <c r="CM116" s="1"/>
      <c r="CN116" s="1"/>
      <c r="CO116" s="1"/>
      <c r="CP116" s="1"/>
      <c r="CQ116" s="1"/>
      <c r="CR116" s="1"/>
      <c r="CS116" s="1"/>
      <c r="CT116" s="1"/>
      <c r="CU116" s="1"/>
      <c r="CV116" s="1"/>
      <c r="CW116" s="1"/>
      <c r="CX116" s="1"/>
      <c r="CY116" s="1"/>
      <c r="CZ116" s="1"/>
      <c r="DA116" s="1"/>
      <c r="DB116" s="1"/>
      <c r="DC116" s="1"/>
      <c r="DD116" s="1"/>
      <c r="DE116" s="1"/>
      <c r="DF116" s="1"/>
      <c r="DG116" s="1"/>
      <c r="DH116" s="1"/>
      <c r="DI116" s="1"/>
      <c r="DJ116" s="1"/>
      <c r="DK116" s="1"/>
      <c r="DL116" s="1"/>
      <c r="DM116" s="1"/>
      <c r="DN116" s="1"/>
      <c r="DO116" s="1"/>
      <c r="DP116" s="1"/>
      <c r="DQ116" s="1"/>
      <c r="DR116" s="1"/>
      <c r="DS116" s="1"/>
      <c r="DT116" s="1"/>
      <c r="DU116" s="1"/>
      <c r="DV116" s="1"/>
      <c r="DW116" s="1"/>
      <c r="DX116" s="1"/>
      <c r="DY116" s="1"/>
      <c r="DZ116" s="1"/>
      <c r="EA116" s="1"/>
      <c r="EB116" s="1"/>
      <c r="EC116" s="1"/>
      <c r="ED116" s="1"/>
      <c r="EE116" s="1"/>
      <c r="EF116" s="1"/>
      <c r="EG116" s="1"/>
      <c r="EH116" s="1"/>
      <c r="EI116" s="1"/>
      <c r="EJ116" s="1"/>
      <c r="EK116" s="1"/>
      <c r="EL116" s="1"/>
      <c r="EM116" s="1"/>
      <c r="EN116" s="1"/>
      <c r="EO116" s="1"/>
      <c r="EP116" s="1"/>
      <c r="EQ116" s="1"/>
      <c r="ER116" s="1"/>
      <c r="ES116" s="1"/>
      <c r="ET116" s="1"/>
      <c r="EU116" s="1"/>
      <c r="WZC116" s="1"/>
      <c r="WZD116" s="1"/>
      <c r="WZE116" s="1"/>
      <c r="WZF116" s="1"/>
      <c r="WZG116" s="1"/>
      <c r="WZH116" s="1"/>
      <c r="WZI116" s="1"/>
      <c r="WZJ116" s="1"/>
      <c r="WZK116" s="1"/>
      <c r="WZL116" s="1"/>
      <c r="WZM116" s="1"/>
      <c r="WZN116" s="1"/>
      <c r="WZO116" s="1"/>
      <c r="WZP116" s="1"/>
      <c r="WZQ116" s="1"/>
      <c r="WZR116" s="1"/>
      <c r="WZS116" s="1"/>
      <c r="WZT116" s="1"/>
      <c r="WZU116" s="1"/>
      <c r="WZV116" s="1"/>
      <c r="WZW116" s="1"/>
      <c r="WZX116" s="1"/>
      <c r="WZY116" s="1"/>
      <c r="WZZ116" s="1"/>
      <c r="XAA116" s="1"/>
      <c r="XAB116" s="1"/>
      <c r="XAC116" s="1"/>
      <c r="XAD116" s="1"/>
      <c r="XAE116" s="1"/>
      <c r="XAF116" s="1"/>
      <c r="XAG116" s="1"/>
      <c r="XAH116" s="1"/>
      <c r="XAI116" s="1"/>
      <c r="XAJ116" s="1"/>
      <c r="XAK116" s="1"/>
      <c r="XAL116" s="1"/>
      <c r="XAM116" s="1"/>
      <c r="XAN116" s="1"/>
      <c r="XAO116" s="1"/>
      <c r="XAP116" s="1"/>
      <c r="XAQ116" s="1"/>
      <c r="XAR116" s="1"/>
      <c r="XAS116" s="1"/>
      <c r="XAT116" s="1"/>
      <c r="XAU116" s="1"/>
      <c r="XAV116" s="1"/>
      <c r="XAW116" s="1"/>
      <c r="XAX116" s="1"/>
      <c r="XAY116" s="1"/>
      <c r="XAZ116" s="1"/>
      <c r="XBA116" s="1"/>
      <c r="XBB116" s="1"/>
      <c r="XBC116" s="1"/>
      <c r="XBD116" s="1"/>
      <c r="XBE116" s="1"/>
      <c r="XBF116" s="1"/>
      <c r="XBG116" s="1"/>
      <c r="XBH116" s="1"/>
      <c r="XBI116" s="1"/>
      <c r="XBJ116" s="1"/>
      <c r="XBK116" s="1"/>
      <c r="XBL116" s="1"/>
      <c r="XBM116" s="1"/>
      <c r="XBN116" s="1"/>
      <c r="XBO116" s="1"/>
      <c r="XBP116" s="1"/>
      <c r="XBQ116" s="1"/>
      <c r="XBR116" s="1"/>
      <c r="XBS116" s="1"/>
      <c r="XBT116" s="1"/>
      <c r="XBU116" s="1"/>
      <c r="XBV116" s="1"/>
      <c r="XBW116" s="1"/>
      <c r="XBX116" s="1"/>
      <c r="XBY116" s="1"/>
      <c r="XBZ116" s="1"/>
      <c r="XCA116" s="1"/>
      <c r="XCB116" s="1"/>
      <c r="XCC116" s="1"/>
      <c r="XCD116" s="1"/>
      <c r="XCE116" s="1"/>
      <c r="XCF116" s="1"/>
      <c r="XCG116" s="1"/>
      <c r="XCH116" s="1"/>
      <c r="XCI116" s="1"/>
      <c r="XCJ116" s="1"/>
      <c r="XCK116" s="1"/>
      <c r="XCL116" s="1"/>
      <c r="XCM116" s="1"/>
      <c r="XCN116" s="1"/>
      <c r="XCO116" s="1"/>
      <c r="XCP116" s="1"/>
      <c r="XCQ116" s="1"/>
      <c r="XCR116" s="1"/>
      <c r="XCS116" s="1"/>
      <c r="XCT116" s="1"/>
      <c r="XCU116" s="1"/>
      <c r="XCV116" s="1"/>
      <c r="XCW116" s="1"/>
      <c r="XCX116" s="1"/>
      <c r="XCY116" s="1"/>
      <c r="XCZ116" s="1"/>
      <c r="XDA116" s="1"/>
      <c r="XDB116" s="1"/>
      <c r="XDC116" s="1"/>
      <c r="XDD116" s="1"/>
      <c r="XDE116" s="1"/>
      <c r="XDF116" s="1"/>
      <c r="XDG116" s="1"/>
      <c r="XDH116" s="1"/>
      <c r="XDI116" s="1"/>
      <c r="XDJ116" s="1"/>
      <c r="XDK116" s="1"/>
      <c r="XDL116" s="1"/>
      <c r="XDM116" s="1"/>
      <c r="XDN116" s="1"/>
      <c r="XDO116" s="1"/>
      <c r="XDP116" s="1"/>
      <c r="XDQ116" s="1"/>
      <c r="XDR116" s="1"/>
      <c r="XDS116" s="1"/>
      <c r="XDT116" s="1"/>
      <c r="XDU116" s="1"/>
      <c r="XDV116" s="1"/>
      <c r="XDW116" s="1"/>
      <c r="XDX116" s="1"/>
      <c r="XDY116" s="1"/>
      <c r="XDZ116" s="1"/>
      <c r="XEA116" s="1"/>
      <c r="XEB116" s="1"/>
      <c r="XEC116" s="1"/>
      <c r="XED116" s="1"/>
      <c r="XEE116" s="1"/>
      <c r="XEF116" s="1"/>
      <c r="XEG116" s="1"/>
      <c r="XEH116" s="1"/>
      <c r="XEI116" s="1"/>
      <c r="XEJ116" s="1"/>
      <c r="XEK116" s="1"/>
      <c r="XEL116" s="1"/>
      <c r="XEM116" s="1"/>
      <c r="XEN116" s="1"/>
      <c r="XEO116" s="1"/>
      <c r="XEP116" s="1"/>
      <c r="XEQ116" s="1"/>
      <c r="XER116" s="1"/>
      <c r="XES116" s="1"/>
      <c r="XET116" s="1"/>
      <c r="XEU116" s="1"/>
      <c r="XEV116" s="1"/>
      <c r="XEW116" s="1"/>
      <c r="XEX116" s="1"/>
      <c r="XEY116" s="1"/>
      <c r="XEZ116" s="1"/>
      <c r="XFA116" s="1"/>
      <c r="XFB116" s="1"/>
      <c r="XFC116" s="1"/>
      <c r="XFD116" s="1"/>
    </row>
    <row r="117" spans="1:151 16227:16384" s="11" customFormat="1" ht="20.25" customHeight="1" x14ac:dyDescent="0.35">
      <c r="A117" s="145" t="str">
        <f>A116</f>
        <v>12th, 13th, 15th to 20th, 22nd to 26th &amp; 29th to 32nd Floor</v>
      </c>
      <c r="B117" s="146"/>
      <c r="C117" s="92">
        <v>1</v>
      </c>
      <c r="D117" s="92"/>
      <c r="E117" s="20" t="s">
        <v>212</v>
      </c>
      <c r="F117" s="92">
        <f>(127.37)*(10.764)</f>
        <v>1371.0106799999999</v>
      </c>
      <c r="G117" s="92"/>
      <c r="H117" s="20">
        <v>0</v>
      </c>
      <c r="I117" s="20">
        <f>F117*(($I$87)+1)+H117</f>
        <v>2125.066554</v>
      </c>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c r="CT117" s="1"/>
      <c r="CU117" s="1"/>
      <c r="CV117" s="1"/>
      <c r="CW117" s="1"/>
      <c r="CX117" s="1"/>
      <c r="CY117" s="1"/>
      <c r="CZ117" s="1"/>
      <c r="DA117" s="1"/>
      <c r="DB117" s="1"/>
      <c r="DC117" s="1"/>
      <c r="DD117" s="1"/>
      <c r="DE117" s="1"/>
      <c r="DF117" s="1"/>
      <c r="DG117" s="1"/>
      <c r="DH117" s="1"/>
      <c r="DI117" s="1"/>
      <c r="DJ117" s="1"/>
      <c r="DK117" s="1"/>
      <c r="DL117" s="1"/>
      <c r="DM117" s="1"/>
      <c r="DN117" s="1"/>
      <c r="DO117" s="1"/>
      <c r="DP117" s="1"/>
      <c r="DQ117" s="1"/>
      <c r="DR117" s="1"/>
      <c r="DS117" s="1"/>
      <c r="DT117" s="1"/>
      <c r="DU117" s="1"/>
      <c r="DV117" s="1"/>
      <c r="DW117" s="1"/>
      <c r="DX117" s="1"/>
      <c r="DY117" s="1"/>
      <c r="DZ117" s="1"/>
      <c r="EA117" s="1"/>
      <c r="EB117" s="1"/>
      <c r="EC117" s="1"/>
      <c r="ED117" s="1"/>
      <c r="EE117" s="1"/>
      <c r="EF117" s="1"/>
      <c r="EG117" s="1"/>
      <c r="EH117" s="1"/>
      <c r="EI117" s="1"/>
      <c r="EJ117" s="1"/>
      <c r="EK117" s="1"/>
      <c r="EL117" s="1"/>
      <c r="EM117" s="1"/>
      <c r="EN117" s="1"/>
      <c r="EO117" s="1"/>
      <c r="EP117" s="1"/>
      <c r="EQ117" s="1"/>
      <c r="ER117" s="1"/>
      <c r="ES117" s="1"/>
      <c r="ET117" s="1"/>
      <c r="EU117" s="1"/>
      <c r="WZC117" s="1"/>
      <c r="WZD117" s="1"/>
      <c r="WZE117" s="1"/>
      <c r="WZF117" s="1"/>
      <c r="WZG117" s="1"/>
      <c r="WZH117" s="1"/>
      <c r="WZI117" s="1"/>
      <c r="WZJ117" s="1"/>
      <c r="WZK117" s="1"/>
      <c r="WZL117" s="1"/>
      <c r="WZM117" s="1"/>
      <c r="WZN117" s="1"/>
      <c r="WZO117" s="1"/>
      <c r="WZP117" s="1"/>
      <c r="WZQ117" s="1"/>
      <c r="WZR117" s="1"/>
      <c r="WZS117" s="1"/>
      <c r="WZT117" s="1"/>
      <c r="WZU117" s="1"/>
      <c r="WZV117" s="1"/>
      <c r="WZW117" s="1"/>
      <c r="WZX117" s="1"/>
      <c r="WZY117" s="1"/>
      <c r="WZZ117" s="1"/>
      <c r="XAA117" s="1"/>
      <c r="XAB117" s="1"/>
      <c r="XAC117" s="1"/>
      <c r="XAD117" s="1"/>
      <c r="XAE117" s="1"/>
      <c r="XAF117" s="1"/>
      <c r="XAG117" s="1"/>
      <c r="XAH117" s="1"/>
      <c r="XAI117" s="1"/>
      <c r="XAJ117" s="1"/>
      <c r="XAK117" s="1"/>
      <c r="XAL117" s="1"/>
      <c r="XAM117" s="1"/>
      <c r="XAN117" s="1"/>
      <c r="XAO117" s="1"/>
      <c r="XAP117" s="1"/>
      <c r="XAQ117" s="1"/>
      <c r="XAR117" s="1"/>
      <c r="XAS117" s="1"/>
      <c r="XAT117" s="1"/>
      <c r="XAU117" s="1"/>
      <c r="XAV117" s="1"/>
      <c r="XAW117" s="1"/>
      <c r="XAX117" s="1"/>
      <c r="XAY117" s="1"/>
      <c r="XAZ117" s="1"/>
      <c r="XBA117" s="1"/>
      <c r="XBB117" s="1"/>
      <c r="XBC117" s="1"/>
      <c r="XBD117" s="1"/>
      <c r="XBE117" s="1"/>
      <c r="XBF117" s="1"/>
      <c r="XBG117" s="1"/>
      <c r="XBH117" s="1"/>
      <c r="XBI117" s="1"/>
      <c r="XBJ117" s="1"/>
      <c r="XBK117" s="1"/>
      <c r="XBL117" s="1"/>
      <c r="XBM117" s="1"/>
      <c r="XBN117" s="1"/>
      <c r="XBO117" s="1"/>
      <c r="XBP117" s="1"/>
      <c r="XBQ117" s="1"/>
      <c r="XBR117" s="1"/>
      <c r="XBS117" s="1"/>
      <c r="XBT117" s="1"/>
      <c r="XBU117" s="1"/>
      <c r="XBV117" s="1"/>
      <c r="XBW117" s="1"/>
      <c r="XBX117" s="1"/>
      <c r="XBY117" s="1"/>
      <c r="XBZ117" s="1"/>
      <c r="XCA117" s="1"/>
      <c r="XCB117" s="1"/>
      <c r="XCC117" s="1"/>
      <c r="XCD117" s="1"/>
      <c r="XCE117" s="1"/>
      <c r="XCF117" s="1"/>
      <c r="XCG117" s="1"/>
      <c r="XCH117" s="1"/>
      <c r="XCI117" s="1"/>
      <c r="XCJ117" s="1"/>
      <c r="XCK117" s="1"/>
      <c r="XCL117" s="1"/>
      <c r="XCM117" s="1"/>
      <c r="XCN117" s="1"/>
      <c r="XCO117" s="1"/>
      <c r="XCP117" s="1"/>
      <c r="XCQ117" s="1"/>
      <c r="XCR117" s="1"/>
      <c r="XCS117" s="1"/>
      <c r="XCT117" s="1"/>
      <c r="XCU117" s="1"/>
      <c r="XCV117" s="1"/>
      <c r="XCW117" s="1"/>
      <c r="XCX117" s="1"/>
      <c r="XCY117" s="1"/>
      <c r="XCZ117" s="1"/>
      <c r="XDA117" s="1"/>
      <c r="XDB117" s="1"/>
      <c r="XDC117" s="1"/>
      <c r="XDD117" s="1"/>
      <c r="XDE117" s="1"/>
      <c r="XDF117" s="1"/>
      <c r="XDG117" s="1"/>
      <c r="XDH117" s="1"/>
      <c r="XDI117" s="1"/>
      <c r="XDJ117" s="1"/>
      <c r="XDK117" s="1"/>
      <c r="XDL117" s="1"/>
      <c r="XDM117" s="1"/>
      <c r="XDN117" s="1"/>
      <c r="XDO117" s="1"/>
      <c r="XDP117" s="1"/>
      <c r="XDQ117" s="1"/>
      <c r="XDR117" s="1"/>
      <c r="XDS117" s="1"/>
      <c r="XDT117" s="1"/>
      <c r="XDU117" s="1"/>
      <c r="XDV117" s="1"/>
      <c r="XDW117" s="1"/>
      <c r="XDX117" s="1"/>
      <c r="XDY117" s="1"/>
      <c r="XDZ117" s="1"/>
      <c r="XEA117" s="1"/>
      <c r="XEB117" s="1"/>
      <c r="XEC117" s="1"/>
      <c r="XED117" s="1"/>
      <c r="XEE117" s="1"/>
      <c r="XEF117" s="1"/>
      <c r="XEG117" s="1"/>
      <c r="XEH117" s="1"/>
      <c r="XEI117" s="1"/>
      <c r="XEJ117" s="1"/>
      <c r="XEK117" s="1"/>
      <c r="XEL117" s="1"/>
      <c r="XEM117" s="1"/>
      <c r="XEN117" s="1"/>
      <c r="XEO117" s="1"/>
      <c r="XEP117" s="1"/>
      <c r="XEQ117" s="1"/>
      <c r="XER117" s="1"/>
      <c r="XES117" s="1"/>
      <c r="XET117" s="1"/>
      <c r="XEU117" s="1"/>
      <c r="XEV117" s="1"/>
      <c r="XEW117" s="1"/>
      <c r="XEX117" s="1"/>
      <c r="XEY117" s="1"/>
      <c r="XEZ117" s="1"/>
      <c r="XFA117" s="1"/>
      <c r="XFB117" s="1"/>
      <c r="XFC117" s="1"/>
      <c r="XFD117" s="1"/>
    </row>
    <row r="118" spans="1:151 16227:16384" s="11" customFormat="1" ht="20.25" customHeight="1" x14ac:dyDescent="0.35">
      <c r="A118" s="150"/>
      <c r="B118" s="151"/>
      <c r="C118" s="92">
        <f>C117+1</f>
        <v>2</v>
      </c>
      <c r="D118" s="92"/>
      <c r="E118" s="20" t="s">
        <v>212</v>
      </c>
      <c r="F118" s="92">
        <f>(127.37)*(10.764)</f>
        <v>1371.0106799999999</v>
      </c>
      <c r="G118" s="92"/>
      <c r="H118" s="20">
        <v>0</v>
      </c>
      <c r="I118" s="20">
        <f t="shared" ref="I118" si="15">F118*(($I$87)+1)+H118</f>
        <v>2125.066554</v>
      </c>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EU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c r="XFD118" s="1"/>
    </row>
    <row r="119" spans="1:151 16227:16384" s="11" customFormat="1" ht="20.5" x14ac:dyDescent="0.35">
      <c r="A119" s="147"/>
      <c r="B119" s="148"/>
      <c r="C119" s="92">
        <f>C118+1</f>
        <v>3</v>
      </c>
      <c r="D119" s="92"/>
      <c r="E119" s="20" t="s">
        <v>212</v>
      </c>
      <c r="F119" s="92">
        <f>(119.14)*(10.764)</f>
        <v>1282.4229599999999</v>
      </c>
      <c r="G119" s="92"/>
      <c r="H119" s="20">
        <v>0</v>
      </c>
      <c r="I119" s="20">
        <f t="shared" ref="I119" si="16">F119*(($I$87)+1)+H119</f>
        <v>1987.7555879999998</v>
      </c>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EU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c r="XFD119" s="1"/>
    </row>
    <row r="120" spans="1:151 16227:16384" s="11" customFormat="1" ht="20.5" x14ac:dyDescent="0.35">
      <c r="A120" s="97" t="s">
        <v>221</v>
      </c>
      <c r="B120" s="98"/>
      <c r="C120" s="98"/>
      <c r="D120" s="98"/>
      <c r="E120" s="98"/>
      <c r="F120" s="98"/>
      <c r="G120" s="98"/>
      <c r="H120" s="98"/>
      <c r="I120" s="102"/>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EU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c r="XFD120" s="1"/>
    </row>
    <row r="121" spans="1:151 16227:16384" s="11" customFormat="1" ht="20.25" customHeight="1" x14ac:dyDescent="0.35">
      <c r="A121" s="145" t="str">
        <f>A120</f>
        <v>14th &amp; 21st Floor (Part Refuge Area)</v>
      </c>
      <c r="B121" s="146"/>
      <c r="C121" s="92">
        <v>1</v>
      </c>
      <c r="D121" s="92"/>
      <c r="E121" s="100" t="s">
        <v>216</v>
      </c>
      <c r="F121" s="149"/>
      <c r="G121" s="149"/>
      <c r="H121" s="149"/>
      <c r="I121" s="101"/>
      <c r="J121" s="1"/>
      <c r="K121" s="1"/>
      <c r="L121" s="1"/>
      <c r="M121" s="1"/>
      <c r="N121" s="1"/>
      <c r="O121" s="1"/>
      <c r="P121" s="1"/>
      <c r="Q121" s="1"/>
      <c r="R121" s="1"/>
      <c r="S121" s="1"/>
      <c r="T121" s="1"/>
      <c r="U121" s="1"/>
      <c r="V121" s="1"/>
      <c r="W121" s="1"/>
      <c r="X121" s="1"/>
      <c r="Y121" s="1"/>
      <c r="Z121" s="1"/>
      <c r="AA121" s="1"/>
      <c r="AB121" s="1"/>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A121" s="1"/>
      <c r="BB121" s="1"/>
      <c r="BC121" s="1"/>
      <c r="BD121" s="1"/>
      <c r="BE121" s="1"/>
      <c r="BF121" s="1"/>
      <c r="BG121" s="1"/>
      <c r="BH121" s="1"/>
      <c r="BI121" s="1"/>
      <c r="BJ121" s="1"/>
      <c r="BK121" s="1"/>
      <c r="BL121" s="1"/>
      <c r="BM121" s="1"/>
      <c r="BN121" s="1"/>
      <c r="BO121" s="1"/>
      <c r="BP121" s="1"/>
      <c r="BQ121" s="1"/>
      <c r="BR121" s="1"/>
      <c r="BS121" s="1"/>
      <c r="BT121" s="1"/>
      <c r="BU121" s="1"/>
      <c r="BV121" s="1"/>
      <c r="BW121" s="1"/>
      <c r="BX121" s="1"/>
      <c r="BY121" s="1"/>
      <c r="BZ121" s="1"/>
      <c r="CA121" s="1"/>
      <c r="CB121" s="1"/>
      <c r="CC121" s="1"/>
      <c r="CD121" s="1"/>
      <c r="CE121" s="1"/>
      <c r="CF121" s="1"/>
      <c r="CG121" s="1"/>
      <c r="CH121" s="1"/>
      <c r="CI121" s="1"/>
      <c r="CJ121" s="1"/>
      <c r="CK121" s="1"/>
      <c r="CL121" s="1"/>
      <c r="CM121" s="1"/>
      <c r="CN121" s="1"/>
      <c r="CO121" s="1"/>
      <c r="CP121" s="1"/>
      <c r="CQ121" s="1"/>
      <c r="CR121" s="1"/>
      <c r="CS121" s="1"/>
      <c r="CT121" s="1"/>
      <c r="CU121" s="1"/>
      <c r="CV121" s="1"/>
      <c r="CW121" s="1"/>
      <c r="CX121" s="1"/>
      <c r="CY121" s="1"/>
      <c r="CZ121" s="1"/>
      <c r="DA121" s="1"/>
      <c r="DB121" s="1"/>
      <c r="DC121" s="1"/>
      <c r="DD121" s="1"/>
      <c r="DE121" s="1"/>
      <c r="DF121" s="1"/>
      <c r="DG121" s="1"/>
      <c r="DH121" s="1"/>
      <c r="DI121" s="1"/>
      <c r="DJ121" s="1"/>
      <c r="DK121" s="1"/>
      <c r="DL121" s="1"/>
      <c r="DM121" s="1"/>
      <c r="DN121" s="1"/>
      <c r="DO121" s="1"/>
      <c r="DP121" s="1"/>
      <c r="DQ121" s="1"/>
      <c r="DR121" s="1"/>
      <c r="DS121" s="1"/>
      <c r="DT121" s="1"/>
      <c r="DU121" s="1"/>
      <c r="DV121" s="1"/>
      <c r="DW121" s="1"/>
      <c r="DX121" s="1"/>
      <c r="DY121" s="1"/>
      <c r="DZ121" s="1"/>
      <c r="EA121" s="1"/>
      <c r="EB121" s="1"/>
      <c r="EC121" s="1"/>
      <c r="ED121" s="1"/>
      <c r="EE121" s="1"/>
      <c r="EF121" s="1"/>
      <c r="EG121" s="1"/>
      <c r="EH121" s="1"/>
      <c r="EI121" s="1"/>
      <c r="EJ121" s="1"/>
      <c r="EK121" s="1"/>
      <c r="EL121" s="1"/>
      <c r="EM121" s="1"/>
      <c r="EN121" s="1"/>
      <c r="EO121" s="1"/>
      <c r="EP121" s="1"/>
      <c r="EQ121" s="1"/>
      <c r="ER121" s="1"/>
      <c r="ES121" s="1"/>
      <c r="ET121" s="1"/>
      <c r="EU121" s="1"/>
      <c r="WZC121" s="1"/>
      <c r="WZD121" s="1"/>
      <c r="WZE121" s="1"/>
      <c r="WZF121" s="1"/>
      <c r="WZG121" s="1"/>
      <c r="WZH121" s="1"/>
      <c r="WZI121" s="1"/>
      <c r="WZJ121" s="1"/>
      <c r="WZK121" s="1"/>
      <c r="WZL121" s="1"/>
      <c r="WZM121" s="1"/>
      <c r="WZN121" s="1"/>
      <c r="WZO121" s="1"/>
      <c r="WZP121" s="1"/>
      <c r="WZQ121" s="1"/>
      <c r="WZR121" s="1"/>
      <c r="WZS121" s="1"/>
      <c r="WZT121" s="1"/>
      <c r="WZU121" s="1"/>
      <c r="WZV121" s="1"/>
      <c r="WZW121" s="1"/>
      <c r="WZX121" s="1"/>
      <c r="WZY121" s="1"/>
      <c r="WZZ121" s="1"/>
      <c r="XAA121" s="1"/>
      <c r="XAB121" s="1"/>
      <c r="XAC121" s="1"/>
      <c r="XAD121" s="1"/>
      <c r="XAE121" s="1"/>
      <c r="XAF121" s="1"/>
      <c r="XAG121" s="1"/>
      <c r="XAH121" s="1"/>
      <c r="XAI121" s="1"/>
      <c r="XAJ121" s="1"/>
      <c r="XAK121" s="1"/>
      <c r="XAL121" s="1"/>
      <c r="XAM121" s="1"/>
      <c r="XAN121" s="1"/>
      <c r="XAO121" s="1"/>
      <c r="XAP121" s="1"/>
      <c r="XAQ121" s="1"/>
      <c r="XAR121" s="1"/>
      <c r="XAS121" s="1"/>
      <c r="XAT121" s="1"/>
      <c r="XAU121" s="1"/>
      <c r="XAV121" s="1"/>
      <c r="XAW121" s="1"/>
      <c r="XAX121" s="1"/>
      <c r="XAY121" s="1"/>
      <c r="XAZ121" s="1"/>
      <c r="XBA121" s="1"/>
      <c r="XBB121" s="1"/>
      <c r="XBC121" s="1"/>
      <c r="XBD121" s="1"/>
      <c r="XBE121" s="1"/>
      <c r="XBF121" s="1"/>
      <c r="XBG121" s="1"/>
      <c r="XBH121" s="1"/>
      <c r="XBI121" s="1"/>
      <c r="XBJ121" s="1"/>
      <c r="XBK121" s="1"/>
      <c r="XBL121" s="1"/>
      <c r="XBM121" s="1"/>
      <c r="XBN121" s="1"/>
      <c r="XBO121" s="1"/>
      <c r="XBP121" s="1"/>
      <c r="XBQ121" s="1"/>
      <c r="XBR121" s="1"/>
      <c r="XBS121" s="1"/>
      <c r="XBT121" s="1"/>
      <c r="XBU121" s="1"/>
      <c r="XBV121" s="1"/>
      <c r="XBW121" s="1"/>
      <c r="XBX121" s="1"/>
      <c r="XBY121" s="1"/>
      <c r="XBZ121" s="1"/>
      <c r="XCA121" s="1"/>
      <c r="XCB121" s="1"/>
      <c r="XCC121" s="1"/>
      <c r="XCD121" s="1"/>
      <c r="XCE121" s="1"/>
      <c r="XCF121" s="1"/>
      <c r="XCG121" s="1"/>
      <c r="XCH121" s="1"/>
      <c r="XCI121" s="1"/>
      <c r="XCJ121" s="1"/>
      <c r="XCK121" s="1"/>
      <c r="XCL121" s="1"/>
      <c r="XCM121" s="1"/>
      <c r="XCN121" s="1"/>
      <c r="XCO121" s="1"/>
      <c r="XCP121" s="1"/>
      <c r="XCQ121" s="1"/>
      <c r="XCR121" s="1"/>
      <c r="XCS121" s="1"/>
      <c r="XCT121" s="1"/>
      <c r="XCU121" s="1"/>
      <c r="XCV121" s="1"/>
      <c r="XCW121" s="1"/>
      <c r="XCX121" s="1"/>
      <c r="XCY121" s="1"/>
      <c r="XCZ121" s="1"/>
      <c r="XDA121" s="1"/>
      <c r="XDB121" s="1"/>
      <c r="XDC121" s="1"/>
      <c r="XDD121" s="1"/>
      <c r="XDE121" s="1"/>
      <c r="XDF121" s="1"/>
      <c r="XDG121" s="1"/>
      <c r="XDH121" s="1"/>
      <c r="XDI121" s="1"/>
      <c r="XDJ121" s="1"/>
      <c r="XDK121" s="1"/>
      <c r="XDL121" s="1"/>
      <c r="XDM121" s="1"/>
      <c r="XDN121" s="1"/>
      <c r="XDO121" s="1"/>
      <c r="XDP121" s="1"/>
      <c r="XDQ121" s="1"/>
      <c r="XDR121" s="1"/>
      <c r="XDS121" s="1"/>
      <c r="XDT121" s="1"/>
      <c r="XDU121" s="1"/>
      <c r="XDV121" s="1"/>
      <c r="XDW121" s="1"/>
      <c r="XDX121" s="1"/>
      <c r="XDY121" s="1"/>
      <c r="XDZ121" s="1"/>
      <c r="XEA121" s="1"/>
      <c r="XEB121" s="1"/>
      <c r="XEC121" s="1"/>
      <c r="XED121" s="1"/>
      <c r="XEE121" s="1"/>
      <c r="XEF121" s="1"/>
      <c r="XEG121" s="1"/>
      <c r="XEH121" s="1"/>
      <c r="XEI121" s="1"/>
      <c r="XEJ121" s="1"/>
      <c r="XEK121" s="1"/>
      <c r="XEL121" s="1"/>
      <c r="XEM121" s="1"/>
      <c r="XEN121" s="1"/>
      <c r="XEO121" s="1"/>
      <c r="XEP121" s="1"/>
      <c r="XEQ121" s="1"/>
      <c r="XER121" s="1"/>
      <c r="XES121" s="1"/>
      <c r="XET121" s="1"/>
      <c r="XEU121" s="1"/>
      <c r="XEV121" s="1"/>
      <c r="XEW121" s="1"/>
      <c r="XEX121" s="1"/>
      <c r="XEY121" s="1"/>
      <c r="XEZ121" s="1"/>
      <c r="XFA121" s="1"/>
      <c r="XFB121" s="1"/>
      <c r="XFC121" s="1"/>
      <c r="XFD121" s="1"/>
    </row>
    <row r="122" spans="1:151 16227:16384" s="11" customFormat="1" ht="20.25" customHeight="1" x14ac:dyDescent="0.35">
      <c r="A122" s="150"/>
      <c r="B122" s="151"/>
      <c r="C122" s="92">
        <f>C121+1</f>
        <v>2</v>
      </c>
      <c r="D122" s="92"/>
      <c r="E122" s="50" t="s">
        <v>212</v>
      </c>
      <c r="F122" s="92">
        <f>(127.37+0.8*1.8+2*1)*(10.764)</f>
        <v>1408.0388399999999</v>
      </c>
      <c r="G122" s="92"/>
      <c r="H122" s="20">
        <v>0</v>
      </c>
      <c r="I122" s="20">
        <f t="shared" ref="I122:I123" si="17">F122*(($I$87)+1)+H122</f>
        <v>2182.4602019999998</v>
      </c>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c r="CT122" s="1"/>
      <c r="CU122" s="1"/>
      <c r="CV122" s="1"/>
      <c r="CW122" s="1"/>
      <c r="CX122" s="1"/>
      <c r="CY122" s="1"/>
      <c r="CZ122" s="1"/>
      <c r="DA122" s="1"/>
      <c r="DB122" s="1"/>
      <c r="DC122" s="1"/>
      <c r="DD122" s="1"/>
      <c r="DE122" s="1"/>
      <c r="DF122" s="1"/>
      <c r="DG122" s="1"/>
      <c r="DH122" s="1"/>
      <c r="DI122" s="1"/>
      <c r="DJ122" s="1"/>
      <c r="DK122" s="1"/>
      <c r="DL122" s="1"/>
      <c r="DM122" s="1"/>
      <c r="DN122" s="1"/>
      <c r="DO122" s="1"/>
      <c r="DP122" s="1"/>
      <c r="DQ122" s="1"/>
      <c r="DR122" s="1"/>
      <c r="DS122" s="1"/>
      <c r="DT122" s="1"/>
      <c r="DU122" s="1"/>
      <c r="DV122" s="1"/>
      <c r="DW122" s="1"/>
      <c r="DX122" s="1"/>
      <c r="DY122" s="1"/>
      <c r="DZ122" s="1"/>
      <c r="EA122" s="1"/>
      <c r="EB122" s="1"/>
      <c r="EC122" s="1"/>
      <c r="ED122" s="1"/>
      <c r="EE122" s="1"/>
      <c r="EF122" s="1"/>
      <c r="EG122" s="1"/>
      <c r="EH122" s="1"/>
      <c r="EI122" s="1"/>
      <c r="EJ122" s="1"/>
      <c r="EK122" s="1"/>
      <c r="EL122" s="1"/>
      <c r="EM122" s="1"/>
      <c r="EN122" s="1"/>
      <c r="EO122" s="1"/>
      <c r="EP122" s="1"/>
      <c r="EQ122" s="1"/>
      <c r="ER122" s="1"/>
      <c r="ES122" s="1"/>
      <c r="ET122" s="1"/>
      <c r="EU122" s="1"/>
      <c r="WZC122" s="1"/>
      <c r="WZD122" s="1"/>
      <c r="WZE122" s="1"/>
      <c r="WZF122" s="1"/>
      <c r="WZG122" s="1"/>
      <c r="WZH122" s="1"/>
      <c r="WZI122" s="1"/>
      <c r="WZJ122" s="1"/>
      <c r="WZK122" s="1"/>
      <c r="WZL122" s="1"/>
      <c r="WZM122" s="1"/>
      <c r="WZN122" s="1"/>
      <c r="WZO122" s="1"/>
      <c r="WZP122" s="1"/>
      <c r="WZQ122" s="1"/>
      <c r="WZR122" s="1"/>
      <c r="WZS122" s="1"/>
      <c r="WZT122" s="1"/>
      <c r="WZU122" s="1"/>
      <c r="WZV122" s="1"/>
      <c r="WZW122" s="1"/>
      <c r="WZX122" s="1"/>
      <c r="WZY122" s="1"/>
      <c r="WZZ122" s="1"/>
      <c r="XAA122" s="1"/>
      <c r="XAB122" s="1"/>
      <c r="XAC122" s="1"/>
      <c r="XAD122" s="1"/>
      <c r="XAE122" s="1"/>
      <c r="XAF122" s="1"/>
      <c r="XAG122" s="1"/>
      <c r="XAH122" s="1"/>
      <c r="XAI122" s="1"/>
      <c r="XAJ122" s="1"/>
      <c r="XAK122" s="1"/>
      <c r="XAL122" s="1"/>
      <c r="XAM122" s="1"/>
      <c r="XAN122" s="1"/>
      <c r="XAO122" s="1"/>
      <c r="XAP122" s="1"/>
      <c r="XAQ122" s="1"/>
      <c r="XAR122" s="1"/>
      <c r="XAS122" s="1"/>
      <c r="XAT122" s="1"/>
      <c r="XAU122" s="1"/>
      <c r="XAV122" s="1"/>
      <c r="XAW122" s="1"/>
      <c r="XAX122" s="1"/>
      <c r="XAY122" s="1"/>
      <c r="XAZ122" s="1"/>
      <c r="XBA122" s="1"/>
      <c r="XBB122" s="1"/>
      <c r="XBC122" s="1"/>
      <c r="XBD122" s="1"/>
      <c r="XBE122" s="1"/>
      <c r="XBF122" s="1"/>
      <c r="XBG122" s="1"/>
      <c r="XBH122" s="1"/>
      <c r="XBI122" s="1"/>
      <c r="XBJ122" s="1"/>
      <c r="XBK122" s="1"/>
      <c r="XBL122" s="1"/>
      <c r="XBM122" s="1"/>
      <c r="XBN122" s="1"/>
      <c r="XBO122" s="1"/>
      <c r="XBP122" s="1"/>
      <c r="XBQ122" s="1"/>
      <c r="XBR122" s="1"/>
      <c r="XBS122" s="1"/>
      <c r="XBT122" s="1"/>
      <c r="XBU122" s="1"/>
      <c r="XBV122" s="1"/>
      <c r="XBW122" s="1"/>
      <c r="XBX122" s="1"/>
      <c r="XBY122" s="1"/>
      <c r="XBZ122" s="1"/>
      <c r="XCA122" s="1"/>
      <c r="XCB122" s="1"/>
      <c r="XCC122" s="1"/>
      <c r="XCD122" s="1"/>
      <c r="XCE122" s="1"/>
      <c r="XCF122" s="1"/>
      <c r="XCG122" s="1"/>
      <c r="XCH122" s="1"/>
      <c r="XCI122" s="1"/>
      <c r="XCJ122" s="1"/>
      <c r="XCK122" s="1"/>
      <c r="XCL122" s="1"/>
      <c r="XCM122" s="1"/>
      <c r="XCN122" s="1"/>
      <c r="XCO122" s="1"/>
      <c r="XCP122" s="1"/>
      <c r="XCQ122" s="1"/>
      <c r="XCR122" s="1"/>
      <c r="XCS122" s="1"/>
      <c r="XCT122" s="1"/>
      <c r="XCU122" s="1"/>
      <c r="XCV122" s="1"/>
      <c r="XCW122" s="1"/>
      <c r="XCX122" s="1"/>
      <c r="XCY122" s="1"/>
      <c r="XCZ122" s="1"/>
      <c r="XDA122" s="1"/>
      <c r="XDB122" s="1"/>
      <c r="XDC122" s="1"/>
      <c r="XDD122" s="1"/>
      <c r="XDE122" s="1"/>
      <c r="XDF122" s="1"/>
      <c r="XDG122" s="1"/>
      <c r="XDH122" s="1"/>
      <c r="XDI122" s="1"/>
      <c r="XDJ122" s="1"/>
      <c r="XDK122" s="1"/>
      <c r="XDL122" s="1"/>
      <c r="XDM122" s="1"/>
      <c r="XDN122" s="1"/>
      <c r="XDO122" s="1"/>
      <c r="XDP122" s="1"/>
      <c r="XDQ122" s="1"/>
      <c r="XDR122" s="1"/>
      <c r="XDS122" s="1"/>
      <c r="XDT122" s="1"/>
      <c r="XDU122" s="1"/>
      <c r="XDV122" s="1"/>
      <c r="XDW122" s="1"/>
      <c r="XDX122" s="1"/>
      <c r="XDY122" s="1"/>
      <c r="XDZ122" s="1"/>
      <c r="XEA122" s="1"/>
      <c r="XEB122" s="1"/>
      <c r="XEC122" s="1"/>
      <c r="XED122" s="1"/>
      <c r="XEE122" s="1"/>
      <c r="XEF122" s="1"/>
      <c r="XEG122" s="1"/>
      <c r="XEH122" s="1"/>
      <c r="XEI122" s="1"/>
      <c r="XEJ122" s="1"/>
      <c r="XEK122" s="1"/>
      <c r="XEL122" s="1"/>
      <c r="XEM122" s="1"/>
      <c r="XEN122" s="1"/>
      <c r="XEO122" s="1"/>
      <c r="XEP122" s="1"/>
      <c r="XEQ122" s="1"/>
      <c r="XER122" s="1"/>
      <c r="XES122" s="1"/>
      <c r="XET122" s="1"/>
      <c r="XEU122" s="1"/>
      <c r="XEV122" s="1"/>
      <c r="XEW122" s="1"/>
      <c r="XEX122" s="1"/>
      <c r="XEY122" s="1"/>
      <c r="XEZ122" s="1"/>
      <c r="XFA122" s="1"/>
      <c r="XFB122" s="1"/>
      <c r="XFC122" s="1"/>
      <c r="XFD122" s="1"/>
    </row>
    <row r="123" spans="1:151 16227:16384" s="11" customFormat="1" ht="20.5" x14ac:dyDescent="0.35">
      <c r="A123" s="147"/>
      <c r="B123" s="148"/>
      <c r="C123" s="92">
        <f>C122+1</f>
        <v>3</v>
      </c>
      <c r="D123" s="92"/>
      <c r="E123" s="20" t="s">
        <v>212</v>
      </c>
      <c r="F123" s="92">
        <f>(119.14)*(10.764)</f>
        <v>1282.4229599999999</v>
      </c>
      <c r="G123" s="92"/>
      <c r="H123" s="20">
        <v>0</v>
      </c>
      <c r="I123" s="20">
        <f t="shared" si="17"/>
        <v>1987.7555879999998</v>
      </c>
      <c r="J123" s="1"/>
      <c r="K123" s="1">
        <f>1.36*2.89+3.66*2.44+7.35*3.66+3.66*3.35+3.96*3.5+1.53*2.44+4.57*3.5+2.75*1.83+2.44*1.37+1.78*1.83+1*3.65+1.63*1.11+3.66*(1.22+1.52)+1.07*1.74+1.67*1.36+0.76*1+0.92*1.68</f>
        <v>119.17</v>
      </c>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EU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c r="XFD123" s="1"/>
    </row>
    <row r="124" spans="1:151 16227:16384" s="11" customFormat="1" ht="20.5" x14ac:dyDescent="0.35">
      <c r="A124" s="97" t="s">
        <v>222</v>
      </c>
      <c r="B124" s="98"/>
      <c r="C124" s="98"/>
      <c r="D124" s="98"/>
      <c r="E124" s="98"/>
      <c r="F124" s="98"/>
      <c r="G124" s="98"/>
      <c r="H124" s="98"/>
      <c r="I124" s="102"/>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EU124" s="1"/>
      <c r="WZC124" s="1"/>
      <c r="WZD124" s="1"/>
      <c r="WZE124" s="1"/>
      <c r="WZF124" s="1"/>
      <c r="WZG124" s="1"/>
      <c r="WZH124" s="1"/>
      <c r="WZI124" s="1"/>
      <c r="WZJ124" s="1"/>
      <c r="WZK124" s="1"/>
      <c r="WZL124" s="1"/>
      <c r="WZM124" s="1"/>
      <c r="WZN124" s="1"/>
      <c r="WZO124" s="1"/>
      <c r="WZP124" s="1"/>
      <c r="WZQ124" s="1"/>
      <c r="WZR124" s="1"/>
      <c r="WZS124" s="1"/>
      <c r="WZT124" s="1"/>
      <c r="WZU124" s="1"/>
      <c r="WZV124" s="1"/>
      <c r="WZW124" s="1"/>
      <c r="WZX124" s="1"/>
      <c r="WZY124" s="1"/>
      <c r="WZZ124" s="1"/>
      <c r="XAA124" s="1"/>
      <c r="XAB124" s="1"/>
      <c r="XAC124" s="1"/>
      <c r="XAD124" s="1"/>
      <c r="XAE124" s="1"/>
      <c r="XAF124" s="1"/>
      <c r="XAG124" s="1"/>
      <c r="XAH124" s="1"/>
      <c r="XAI124" s="1"/>
      <c r="XAJ124" s="1"/>
      <c r="XAK124" s="1"/>
      <c r="XAL124" s="1"/>
      <c r="XAM124" s="1"/>
      <c r="XAN124" s="1"/>
      <c r="XAO124" s="1"/>
      <c r="XAP124" s="1"/>
      <c r="XAQ124" s="1"/>
      <c r="XAR124" s="1"/>
      <c r="XAS124" s="1"/>
      <c r="XAT124" s="1"/>
      <c r="XAU124" s="1"/>
      <c r="XAV124" s="1"/>
      <c r="XAW124" s="1"/>
      <c r="XAX124" s="1"/>
      <c r="XAY124" s="1"/>
      <c r="XAZ124" s="1"/>
      <c r="XBA124" s="1"/>
      <c r="XBB124" s="1"/>
      <c r="XBC124" s="1"/>
      <c r="XBD124" s="1"/>
      <c r="XBE124" s="1"/>
      <c r="XBF124" s="1"/>
      <c r="XBG124" s="1"/>
      <c r="XBH124" s="1"/>
      <c r="XBI124" s="1"/>
      <c r="XBJ124" s="1"/>
      <c r="XBK124" s="1"/>
      <c r="XBL124" s="1"/>
      <c r="XBM124" s="1"/>
      <c r="XBN124" s="1"/>
      <c r="XBO124" s="1"/>
      <c r="XBP124" s="1"/>
      <c r="XBQ124" s="1"/>
      <c r="XBR124" s="1"/>
      <c r="XBS124" s="1"/>
      <c r="XBT124" s="1"/>
      <c r="XBU124" s="1"/>
      <c r="XBV124" s="1"/>
      <c r="XBW124" s="1"/>
      <c r="XBX124" s="1"/>
      <c r="XBY124" s="1"/>
      <c r="XBZ124" s="1"/>
      <c r="XCA124" s="1"/>
      <c r="XCB124" s="1"/>
      <c r="XCC124" s="1"/>
      <c r="XCD124" s="1"/>
      <c r="XCE124" s="1"/>
      <c r="XCF124" s="1"/>
      <c r="XCG124" s="1"/>
      <c r="XCH124" s="1"/>
      <c r="XCI124" s="1"/>
      <c r="XCJ124" s="1"/>
      <c r="XCK124" s="1"/>
      <c r="XCL124" s="1"/>
      <c r="XCM124" s="1"/>
      <c r="XCN124" s="1"/>
      <c r="XCO124" s="1"/>
      <c r="XCP124" s="1"/>
      <c r="XCQ124" s="1"/>
      <c r="XCR124" s="1"/>
      <c r="XCS124" s="1"/>
      <c r="XCT124" s="1"/>
      <c r="XCU124" s="1"/>
      <c r="XCV124" s="1"/>
      <c r="XCW124" s="1"/>
      <c r="XCX124" s="1"/>
      <c r="XCY124" s="1"/>
      <c r="XCZ124" s="1"/>
      <c r="XDA124" s="1"/>
      <c r="XDB124" s="1"/>
      <c r="XDC124" s="1"/>
      <c r="XDD124" s="1"/>
      <c r="XDE124" s="1"/>
      <c r="XDF124" s="1"/>
      <c r="XDG124" s="1"/>
      <c r="XDH124" s="1"/>
      <c r="XDI124" s="1"/>
      <c r="XDJ124" s="1"/>
      <c r="XDK124" s="1"/>
      <c r="XDL124" s="1"/>
      <c r="XDM124" s="1"/>
      <c r="XDN124" s="1"/>
      <c r="XDO124" s="1"/>
      <c r="XDP124" s="1"/>
      <c r="XDQ124" s="1"/>
      <c r="XDR124" s="1"/>
      <c r="XDS124" s="1"/>
      <c r="XDT124" s="1"/>
      <c r="XDU124" s="1"/>
      <c r="XDV124" s="1"/>
      <c r="XDW124" s="1"/>
      <c r="XDX124" s="1"/>
      <c r="XDY124" s="1"/>
      <c r="XDZ124" s="1"/>
      <c r="XEA124" s="1"/>
      <c r="XEB124" s="1"/>
      <c r="XEC124" s="1"/>
      <c r="XED124" s="1"/>
      <c r="XEE124" s="1"/>
      <c r="XEF124" s="1"/>
      <c r="XEG124" s="1"/>
      <c r="XEH124" s="1"/>
      <c r="XEI124" s="1"/>
      <c r="XEJ124" s="1"/>
      <c r="XEK124" s="1"/>
      <c r="XEL124" s="1"/>
      <c r="XEM124" s="1"/>
      <c r="XEN124" s="1"/>
      <c r="XEO124" s="1"/>
      <c r="XEP124" s="1"/>
      <c r="XEQ124" s="1"/>
      <c r="XER124" s="1"/>
      <c r="XES124" s="1"/>
      <c r="XET124" s="1"/>
      <c r="XEU124" s="1"/>
      <c r="XEV124" s="1"/>
      <c r="XEW124" s="1"/>
      <c r="XEX124" s="1"/>
      <c r="XEY124" s="1"/>
      <c r="XEZ124" s="1"/>
      <c r="XFA124" s="1"/>
      <c r="XFB124" s="1"/>
      <c r="XFC124" s="1"/>
      <c r="XFD124" s="1"/>
    </row>
    <row r="125" spans="1:151 16227:16384" s="11" customFormat="1" ht="42" customHeight="1" x14ac:dyDescent="0.35">
      <c r="A125" s="145" t="str">
        <f>A124</f>
        <v>27th Floor</v>
      </c>
      <c r="B125" s="146"/>
      <c r="C125" s="92">
        <v>1</v>
      </c>
      <c r="D125" s="92"/>
      <c r="E125" s="20" t="s">
        <v>223</v>
      </c>
      <c r="F125" s="92">
        <f>(127.37+57.96)*(10.764)</f>
        <v>1994.89212</v>
      </c>
      <c r="G125" s="92"/>
      <c r="H125" s="20">
        <v>0</v>
      </c>
      <c r="I125" s="20">
        <f>F125*(($I$87)+1)+H125</f>
        <v>3092.0827859999999</v>
      </c>
      <c r="J125" s="1"/>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EU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c r="XFD125" s="1"/>
    </row>
    <row r="126" spans="1:151 16227:16384" s="11" customFormat="1" ht="20.25" customHeight="1" x14ac:dyDescent="0.35">
      <c r="A126" s="150"/>
      <c r="B126" s="151"/>
      <c r="C126" s="92">
        <f>C125+1</f>
        <v>2</v>
      </c>
      <c r="D126" s="92"/>
      <c r="E126" s="20" t="s">
        <v>212</v>
      </c>
      <c r="F126" s="92">
        <f>(127.37)*(10.764)</f>
        <v>1371.0106799999999</v>
      </c>
      <c r="G126" s="92"/>
      <c r="H126" s="20">
        <v>0</v>
      </c>
      <c r="I126" s="20">
        <f t="shared" ref="I126:I127" si="18">F126*(($I$87)+1)+H126</f>
        <v>2125.066554</v>
      </c>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EU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c r="XFD126" s="1"/>
    </row>
    <row r="127" spans="1:151 16227:16384" s="11" customFormat="1" ht="20.5" x14ac:dyDescent="0.35">
      <c r="A127" s="147"/>
      <c r="B127" s="148"/>
      <c r="C127" s="92">
        <f>C126+1</f>
        <v>3</v>
      </c>
      <c r="D127" s="92"/>
      <c r="E127" s="20" t="s">
        <v>212</v>
      </c>
      <c r="F127" s="92">
        <f>(119.14)*(10.764)</f>
        <v>1282.4229599999999</v>
      </c>
      <c r="G127" s="92"/>
      <c r="H127" s="20">
        <v>0</v>
      </c>
      <c r="I127" s="20">
        <f t="shared" si="18"/>
        <v>1987.7555879999998</v>
      </c>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EU127" s="1"/>
      <c r="WZC127" s="1"/>
      <c r="WZD127" s="1"/>
      <c r="WZE127" s="1"/>
      <c r="WZF127" s="1"/>
      <c r="WZG127" s="1"/>
      <c r="WZH127" s="1"/>
      <c r="WZI127" s="1"/>
      <c r="WZJ127" s="1"/>
      <c r="WZK127" s="1"/>
      <c r="WZL127" s="1"/>
      <c r="WZM127" s="1"/>
      <c r="WZN127" s="1"/>
      <c r="WZO127" s="1"/>
      <c r="WZP127" s="1"/>
      <c r="WZQ127" s="1"/>
      <c r="WZR127" s="1"/>
      <c r="WZS127" s="1"/>
      <c r="WZT127" s="1"/>
      <c r="WZU127" s="1"/>
      <c r="WZV127" s="1"/>
      <c r="WZW127" s="1"/>
      <c r="WZX127" s="1"/>
      <c r="WZY127" s="1"/>
      <c r="WZZ127" s="1"/>
      <c r="XAA127" s="1"/>
      <c r="XAB127" s="1"/>
      <c r="XAC127" s="1"/>
      <c r="XAD127" s="1"/>
      <c r="XAE127" s="1"/>
      <c r="XAF127" s="1"/>
      <c r="XAG127" s="1"/>
      <c r="XAH127" s="1"/>
      <c r="XAI127" s="1"/>
      <c r="XAJ127" s="1"/>
      <c r="XAK127" s="1"/>
      <c r="XAL127" s="1"/>
      <c r="XAM127" s="1"/>
      <c r="XAN127" s="1"/>
      <c r="XAO127" s="1"/>
      <c r="XAP127" s="1"/>
      <c r="XAQ127" s="1"/>
      <c r="XAR127" s="1"/>
      <c r="XAS127" s="1"/>
      <c r="XAT127" s="1"/>
      <c r="XAU127" s="1"/>
      <c r="XAV127" s="1"/>
      <c r="XAW127" s="1"/>
      <c r="XAX127" s="1"/>
      <c r="XAY127" s="1"/>
      <c r="XAZ127" s="1"/>
      <c r="XBA127" s="1"/>
      <c r="XBB127" s="1"/>
      <c r="XBC127" s="1"/>
      <c r="XBD127" s="1"/>
      <c r="XBE127" s="1"/>
      <c r="XBF127" s="1"/>
      <c r="XBG127" s="1"/>
      <c r="XBH127" s="1"/>
      <c r="XBI127" s="1"/>
      <c r="XBJ127" s="1"/>
      <c r="XBK127" s="1"/>
      <c r="XBL127" s="1"/>
      <c r="XBM127" s="1"/>
      <c r="XBN127" s="1"/>
      <c r="XBO127" s="1"/>
      <c r="XBP127" s="1"/>
      <c r="XBQ127" s="1"/>
      <c r="XBR127" s="1"/>
      <c r="XBS127" s="1"/>
      <c r="XBT127" s="1"/>
      <c r="XBU127" s="1"/>
      <c r="XBV127" s="1"/>
      <c r="XBW127" s="1"/>
      <c r="XBX127" s="1"/>
      <c r="XBY127" s="1"/>
      <c r="XBZ127" s="1"/>
      <c r="XCA127" s="1"/>
      <c r="XCB127" s="1"/>
      <c r="XCC127" s="1"/>
      <c r="XCD127" s="1"/>
      <c r="XCE127" s="1"/>
      <c r="XCF127" s="1"/>
      <c r="XCG127" s="1"/>
      <c r="XCH127" s="1"/>
      <c r="XCI127" s="1"/>
      <c r="XCJ127" s="1"/>
      <c r="XCK127" s="1"/>
      <c r="XCL127" s="1"/>
      <c r="XCM127" s="1"/>
      <c r="XCN127" s="1"/>
      <c r="XCO127" s="1"/>
      <c r="XCP127" s="1"/>
      <c r="XCQ127" s="1"/>
      <c r="XCR127" s="1"/>
      <c r="XCS127" s="1"/>
      <c r="XCT127" s="1"/>
      <c r="XCU127" s="1"/>
      <c r="XCV127" s="1"/>
      <c r="XCW127" s="1"/>
      <c r="XCX127" s="1"/>
      <c r="XCY127" s="1"/>
      <c r="XCZ127" s="1"/>
      <c r="XDA127" s="1"/>
      <c r="XDB127" s="1"/>
      <c r="XDC127" s="1"/>
      <c r="XDD127" s="1"/>
      <c r="XDE127" s="1"/>
      <c r="XDF127" s="1"/>
      <c r="XDG127" s="1"/>
      <c r="XDH127" s="1"/>
      <c r="XDI127" s="1"/>
      <c r="XDJ127" s="1"/>
      <c r="XDK127" s="1"/>
      <c r="XDL127" s="1"/>
      <c r="XDM127" s="1"/>
      <c r="XDN127" s="1"/>
      <c r="XDO127" s="1"/>
      <c r="XDP127" s="1"/>
      <c r="XDQ127" s="1"/>
      <c r="XDR127" s="1"/>
      <c r="XDS127" s="1"/>
      <c r="XDT127" s="1"/>
      <c r="XDU127" s="1"/>
      <c r="XDV127" s="1"/>
      <c r="XDW127" s="1"/>
      <c r="XDX127" s="1"/>
      <c r="XDY127" s="1"/>
      <c r="XDZ127" s="1"/>
      <c r="XEA127" s="1"/>
      <c r="XEB127" s="1"/>
      <c r="XEC127" s="1"/>
      <c r="XED127" s="1"/>
      <c r="XEE127" s="1"/>
      <c r="XEF127" s="1"/>
      <c r="XEG127" s="1"/>
      <c r="XEH127" s="1"/>
      <c r="XEI127" s="1"/>
      <c r="XEJ127" s="1"/>
      <c r="XEK127" s="1"/>
      <c r="XEL127" s="1"/>
      <c r="XEM127" s="1"/>
      <c r="XEN127" s="1"/>
      <c r="XEO127" s="1"/>
      <c r="XEP127" s="1"/>
      <c r="XEQ127" s="1"/>
      <c r="XER127" s="1"/>
      <c r="XES127" s="1"/>
      <c r="XET127" s="1"/>
      <c r="XEU127" s="1"/>
      <c r="XEV127" s="1"/>
      <c r="XEW127" s="1"/>
      <c r="XEX127" s="1"/>
      <c r="XEY127" s="1"/>
      <c r="XEZ127" s="1"/>
      <c r="XFA127" s="1"/>
      <c r="XFB127" s="1"/>
      <c r="XFC127" s="1"/>
      <c r="XFD127" s="1"/>
    </row>
    <row r="128" spans="1:151 16227:16384" s="11" customFormat="1" ht="20.5" x14ac:dyDescent="0.35">
      <c r="A128" s="97" t="s">
        <v>225</v>
      </c>
      <c r="B128" s="98"/>
      <c r="C128" s="98"/>
      <c r="D128" s="98"/>
      <c r="E128" s="98"/>
      <c r="F128" s="98"/>
      <c r="G128" s="98"/>
      <c r="H128" s="98"/>
      <c r="I128" s="102"/>
      <c r="J128" s="1"/>
      <c r="K128" s="1"/>
      <c r="L128" s="1"/>
      <c r="M128" s="1"/>
      <c r="N128" s="1"/>
      <c r="O128" s="1"/>
      <c r="P128" s="1"/>
      <c r="Q128" s="1"/>
      <c r="R128" s="1"/>
      <c r="S128" s="1"/>
      <c r="T128" s="1"/>
      <c r="U128" s="1"/>
      <c r="V128" s="1"/>
      <c r="W128" s="1"/>
      <c r="X128" s="1"/>
      <c r="Y128" s="1"/>
      <c r="Z128" s="1"/>
      <c r="AA128" s="1"/>
      <c r="AB128" s="1"/>
      <c r="AC128" s="1"/>
      <c r="AD128" s="1"/>
      <c r="AE128" s="1"/>
      <c r="AF128" s="1"/>
      <c r="AG128" s="1"/>
      <c r="AH128" s="1"/>
      <c r="AI128" s="1"/>
      <c r="AJ128" s="1"/>
      <c r="AK128" s="1"/>
      <c r="AL128" s="1"/>
      <c r="AM128" s="1"/>
      <c r="AN128" s="1"/>
      <c r="AO128" s="1"/>
      <c r="AP128" s="1"/>
      <c r="AQ128" s="1"/>
      <c r="AR128" s="1"/>
      <c r="AS128" s="1"/>
      <c r="AT128" s="1"/>
      <c r="AU128" s="1"/>
      <c r="AV128" s="1"/>
      <c r="AW128" s="1"/>
      <c r="AX128" s="1"/>
      <c r="AY128" s="1"/>
      <c r="AZ128" s="1"/>
      <c r="BA128" s="1"/>
      <c r="BB128" s="1"/>
      <c r="BC128" s="1"/>
      <c r="BD128" s="1"/>
      <c r="BE128" s="1"/>
      <c r="BF128" s="1"/>
      <c r="BG128" s="1"/>
      <c r="BH128" s="1"/>
      <c r="BI128" s="1"/>
      <c r="BJ128" s="1"/>
      <c r="BK128" s="1"/>
      <c r="BL128" s="1"/>
      <c r="BM128" s="1"/>
      <c r="BN128" s="1"/>
      <c r="BO128" s="1"/>
      <c r="BP128" s="1"/>
      <c r="BQ128" s="1"/>
      <c r="BR128" s="1"/>
      <c r="BS128" s="1"/>
      <c r="BT128" s="1"/>
      <c r="BU128" s="1"/>
      <c r="BV128" s="1"/>
      <c r="BW128" s="1"/>
      <c r="BX128" s="1"/>
      <c r="BY128" s="1"/>
      <c r="BZ128" s="1"/>
      <c r="CA128" s="1"/>
      <c r="CB128" s="1"/>
      <c r="CC128" s="1"/>
      <c r="CD128" s="1"/>
      <c r="CE128" s="1"/>
      <c r="CF128" s="1"/>
      <c r="CG128" s="1"/>
      <c r="CH128" s="1"/>
      <c r="CI128" s="1"/>
      <c r="CJ128" s="1"/>
      <c r="CK128" s="1"/>
      <c r="CL128" s="1"/>
      <c r="CM128" s="1"/>
      <c r="CN128" s="1"/>
      <c r="CO128" s="1"/>
      <c r="CP128" s="1"/>
      <c r="CQ128" s="1"/>
      <c r="CR128" s="1"/>
      <c r="CS128" s="1"/>
      <c r="CT128" s="1"/>
      <c r="CU128" s="1"/>
      <c r="CV128" s="1"/>
      <c r="CW128" s="1"/>
      <c r="CX128" s="1"/>
      <c r="CY128" s="1"/>
      <c r="CZ128" s="1"/>
      <c r="DA128" s="1"/>
      <c r="DB128" s="1"/>
      <c r="DC128" s="1"/>
      <c r="DD128" s="1"/>
      <c r="DE128" s="1"/>
      <c r="DF128" s="1"/>
      <c r="DG128" s="1"/>
      <c r="DH128" s="1"/>
      <c r="DI128" s="1"/>
      <c r="DJ128" s="1"/>
      <c r="DK128" s="1"/>
      <c r="DL128" s="1"/>
      <c r="DM128" s="1"/>
      <c r="DN128" s="1"/>
      <c r="DO128" s="1"/>
      <c r="DP128" s="1"/>
      <c r="DQ128" s="1"/>
      <c r="DR128" s="1"/>
      <c r="DS128" s="1"/>
      <c r="DT128" s="1"/>
      <c r="DU128" s="1"/>
      <c r="DV128" s="1"/>
      <c r="DW128" s="1"/>
      <c r="DX128" s="1"/>
      <c r="DY128" s="1"/>
      <c r="DZ128" s="1"/>
      <c r="EA128" s="1"/>
      <c r="EB128" s="1"/>
      <c r="EC128" s="1"/>
      <c r="ED128" s="1"/>
      <c r="EE128" s="1"/>
      <c r="EF128" s="1"/>
      <c r="EG128" s="1"/>
      <c r="EH128" s="1"/>
      <c r="EI128" s="1"/>
      <c r="EJ128" s="1"/>
      <c r="EK128" s="1"/>
      <c r="EL128" s="1"/>
      <c r="EM128" s="1"/>
      <c r="EN128" s="1"/>
      <c r="EO128" s="1"/>
      <c r="EP128" s="1"/>
      <c r="EQ128" s="1"/>
      <c r="ER128" s="1"/>
      <c r="ES128" s="1"/>
      <c r="ET128" s="1"/>
      <c r="EU128" s="1"/>
      <c r="WZC128" s="1"/>
      <c r="WZD128" s="1"/>
      <c r="WZE128" s="1"/>
      <c r="WZF128" s="1"/>
      <c r="WZG128" s="1"/>
      <c r="WZH128" s="1"/>
      <c r="WZI128" s="1"/>
      <c r="WZJ128" s="1"/>
      <c r="WZK128" s="1"/>
      <c r="WZL128" s="1"/>
      <c r="WZM128" s="1"/>
      <c r="WZN128" s="1"/>
      <c r="WZO128" s="1"/>
      <c r="WZP128" s="1"/>
      <c r="WZQ128" s="1"/>
      <c r="WZR128" s="1"/>
      <c r="WZS128" s="1"/>
      <c r="WZT128" s="1"/>
      <c r="WZU128" s="1"/>
      <c r="WZV128" s="1"/>
      <c r="WZW128" s="1"/>
      <c r="WZX128" s="1"/>
      <c r="WZY128" s="1"/>
      <c r="WZZ128" s="1"/>
      <c r="XAA128" s="1"/>
      <c r="XAB128" s="1"/>
      <c r="XAC128" s="1"/>
      <c r="XAD128" s="1"/>
      <c r="XAE128" s="1"/>
      <c r="XAF128" s="1"/>
      <c r="XAG128" s="1"/>
      <c r="XAH128" s="1"/>
      <c r="XAI128" s="1"/>
      <c r="XAJ128" s="1"/>
      <c r="XAK128" s="1"/>
      <c r="XAL128" s="1"/>
      <c r="XAM128" s="1"/>
      <c r="XAN128" s="1"/>
      <c r="XAO128" s="1"/>
      <c r="XAP128" s="1"/>
      <c r="XAQ128" s="1"/>
      <c r="XAR128" s="1"/>
      <c r="XAS128" s="1"/>
      <c r="XAT128" s="1"/>
      <c r="XAU128" s="1"/>
      <c r="XAV128" s="1"/>
      <c r="XAW128" s="1"/>
      <c r="XAX128" s="1"/>
      <c r="XAY128" s="1"/>
      <c r="XAZ128" s="1"/>
      <c r="XBA128" s="1"/>
      <c r="XBB128" s="1"/>
      <c r="XBC128" s="1"/>
      <c r="XBD128" s="1"/>
      <c r="XBE128" s="1"/>
      <c r="XBF128" s="1"/>
      <c r="XBG128" s="1"/>
      <c r="XBH128" s="1"/>
      <c r="XBI128" s="1"/>
      <c r="XBJ128" s="1"/>
      <c r="XBK128" s="1"/>
      <c r="XBL128" s="1"/>
      <c r="XBM128" s="1"/>
      <c r="XBN128" s="1"/>
      <c r="XBO128" s="1"/>
      <c r="XBP128" s="1"/>
      <c r="XBQ128" s="1"/>
      <c r="XBR128" s="1"/>
      <c r="XBS128" s="1"/>
      <c r="XBT128" s="1"/>
      <c r="XBU128" s="1"/>
      <c r="XBV128" s="1"/>
      <c r="XBW128" s="1"/>
      <c r="XBX128" s="1"/>
      <c r="XBY128" s="1"/>
      <c r="XBZ128" s="1"/>
      <c r="XCA128" s="1"/>
      <c r="XCB128" s="1"/>
      <c r="XCC128" s="1"/>
      <c r="XCD128" s="1"/>
      <c r="XCE128" s="1"/>
      <c r="XCF128" s="1"/>
      <c r="XCG128" s="1"/>
      <c r="XCH128" s="1"/>
      <c r="XCI128" s="1"/>
      <c r="XCJ128" s="1"/>
      <c r="XCK128" s="1"/>
      <c r="XCL128" s="1"/>
      <c r="XCM128" s="1"/>
      <c r="XCN128" s="1"/>
      <c r="XCO128" s="1"/>
      <c r="XCP128" s="1"/>
      <c r="XCQ128" s="1"/>
      <c r="XCR128" s="1"/>
      <c r="XCS128" s="1"/>
      <c r="XCT128" s="1"/>
      <c r="XCU128" s="1"/>
      <c r="XCV128" s="1"/>
      <c r="XCW128" s="1"/>
      <c r="XCX128" s="1"/>
      <c r="XCY128" s="1"/>
      <c r="XCZ128" s="1"/>
      <c r="XDA128" s="1"/>
      <c r="XDB128" s="1"/>
      <c r="XDC128" s="1"/>
      <c r="XDD128" s="1"/>
      <c r="XDE128" s="1"/>
      <c r="XDF128" s="1"/>
      <c r="XDG128" s="1"/>
      <c r="XDH128" s="1"/>
      <c r="XDI128" s="1"/>
      <c r="XDJ128" s="1"/>
      <c r="XDK128" s="1"/>
      <c r="XDL128" s="1"/>
      <c r="XDM128" s="1"/>
      <c r="XDN128" s="1"/>
      <c r="XDO128" s="1"/>
      <c r="XDP128" s="1"/>
      <c r="XDQ128" s="1"/>
      <c r="XDR128" s="1"/>
      <c r="XDS128" s="1"/>
      <c r="XDT128" s="1"/>
      <c r="XDU128" s="1"/>
      <c r="XDV128" s="1"/>
      <c r="XDW128" s="1"/>
      <c r="XDX128" s="1"/>
      <c r="XDY128" s="1"/>
      <c r="XDZ128" s="1"/>
      <c r="XEA128" s="1"/>
      <c r="XEB128" s="1"/>
      <c r="XEC128" s="1"/>
      <c r="XED128" s="1"/>
      <c r="XEE128" s="1"/>
      <c r="XEF128" s="1"/>
      <c r="XEG128" s="1"/>
      <c r="XEH128" s="1"/>
      <c r="XEI128" s="1"/>
      <c r="XEJ128" s="1"/>
      <c r="XEK128" s="1"/>
      <c r="XEL128" s="1"/>
      <c r="XEM128" s="1"/>
      <c r="XEN128" s="1"/>
      <c r="XEO128" s="1"/>
      <c r="XEP128" s="1"/>
      <c r="XEQ128" s="1"/>
      <c r="XER128" s="1"/>
      <c r="XES128" s="1"/>
      <c r="XET128" s="1"/>
      <c r="XEU128" s="1"/>
      <c r="XEV128" s="1"/>
      <c r="XEW128" s="1"/>
      <c r="XEX128" s="1"/>
      <c r="XEY128" s="1"/>
      <c r="XEZ128" s="1"/>
      <c r="XFA128" s="1"/>
      <c r="XFB128" s="1"/>
      <c r="XFC128" s="1"/>
      <c r="XFD128" s="1"/>
    </row>
    <row r="129" spans="1:151 16227:16384" s="11" customFormat="1" ht="20.5" x14ac:dyDescent="0.35">
      <c r="A129" s="145" t="str">
        <f>A128</f>
        <v>28th Floor (Part Refuge Area)</v>
      </c>
      <c r="B129" s="146"/>
      <c r="C129" s="92">
        <v>1</v>
      </c>
      <c r="D129" s="92"/>
      <c r="E129" s="100" t="s">
        <v>224</v>
      </c>
      <c r="F129" s="149"/>
      <c r="G129" s="149"/>
      <c r="H129" s="149"/>
      <c r="I129" s="101"/>
      <c r="J129" s="1"/>
      <c r="K129" s="1"/>
      <c r="L129" s="1"/>
      <c r="M129" s="1"/>
      <c r="N129" s="1"/>
      <c r="O129" s="1"/>
      <c r="P129" s="1"/>
      <c r="Q129" s="1"/>
      <c r="R129" s="1"/>
      <c r="S129" s="1"/>
      <c r="T129" s="1"/>
      <c r="U129" s="1"/>
      <c r="V129" s="1"/>
      <c r="W129" s="1"/>
      <c r="X129" s="1"/>
      <c r="Y129" s="1"/>
      <c r="Z129" s="1"/>
      <c r="AA129" s="1"/>
      <c r="AB129" s="1"/>
      <c r="AC129" s="1"/>
      <c r="AD129" s="1"/>
      <c r="AE129" s="1"/>
      <c r="AF129" s="1"/>
      <c r="AG129" s="1"/>
      <c r="AH129" s="1"/>
      <c r="AI129" s="1"/>
      <c r="AJ129" s="1"/>
      <c r="AK129" s="1"/>
      <c r="AL129" s="1"/>
      <c r="AM129" s="1"/>
      <c r="AN129" s="1"/>
      <c r="AO129" s="1"/>
      <c r="AP129" s="1"/>
      <c r="AQ129" s="1"/>
      <c r="AR129" s="1"/>
      <c r="AS129" s="1"/>
      <c r="AT129" s="1"/>
      <c r="AU129" s="1"/>
      <c r="AV129" s="1"/>
      <c r="AW129" s="1"/>
      <c r="AX129" s="1"/>
      <c r="AY129" s="1"/>
      <c r="AZ129" s="1"/>
      <c r="BA129" s="1"/>
      <c r="BB129" s="1"/>
      <c r="BC129" s="1"/>
      <c r="BD129" s="1"/>
      <c r="BE129" s="1"/>
      <c r="BF129" s="1"/>
      <c r="BG129" s="1"/>
      <c r="BH129" s="1"/>
      <c r="BI129" s="1"/>
      <c r="BJ129" s="1"/>
      <c r="BK129" s="1"/>
      <c r="BL129" s="1"/>
      <c r="BM129" s="1"/>
      <c r="BN129" s="1"/>
      <c r="BO129" s="1"/>
      <c r="BP129" s="1"/>
      <c r="BQ129" s="1"/>
      <c r="BR129" s="1"/>
      <c r="BS129" s="1"/>
      <c r="BT129" s="1"/>
      <c r="BU129" s="1"/>
      <c r="BV129" s="1"/>
      <c r="BW129" s="1"/>
      <c r="BX129" s="1"/>
      <c r="BY129" s="1"/>
      <c r="BZ129" s="1"/>
      <c r="CA129" s="1"/>
      <c r="CB129" s="1"/>
      <c r="CC129" s="1"/>
      <c r="CD129" s="1"/>
      <c r="CE129" s="1"/>
      <c r="CF129" s="1"/>
      <c r="CG129" s="1"/>
      <c r="CH129" s="1"/>
      <c r="CI129" s="1"/>
      <c r="CJ129" s="1"/>
      <c r="CK129" s="1"/>
      <c r="CL129" s="1"/>
      <c r="CM129" s="1"/>
      <c r="CN129" s="1"/>
      <c r="CO129" s="1"/>
      <c r="CP129" s="1"/>
      <c r="CQ129" s="1"/>
      <c r="CR129" s="1"/>
      <c r="CS129" s="1"/>
      <c r="CT129" s="1"/>
      <c r="CU129" s="1"/>
      <c r="CV129" s="1"/>
      <c r="CW129" s="1"/>
      <c r="CX129" s="1"/>
      <c r="CY129" s="1"/>
      <c r="CZ129" s="1"/>
      <c r="DA129" s="1"/>
      <c r="DB129" s="1"/>
      <c r="DC129" s="1"/>
      <c r="DD129" s="1"/>
      <c r="DE129" s="1"/>
      <c r="DF129" s="1"/>
      <c r="DG129" s="1"/>
      <c r="DH129" s="1"/>
      <c r="DI129" s="1"/>
      <c r="DJ129" s="1"/>
      <c r="DK129" s="1"/>
      <c r="DL129" s="1"/>
      <c r="DM129" s="1"/>
      <c r="DN129" s="1"/>
      <c r="DO129" s="1"/>
      <c r="DP129" s="1"/>
      <c r="DQ129" s="1"/>
      <c r="DR129" s="1"/>
      <c r="DS129" s="1"/>
      <c r="DT129" s="1"/>
      <c r="DU129" s="1"/>
      <c r="DV129" s="1"/>
      <c r="DW129" s="1"/>
      <c r="DX129" s="1"/>
      <c r="DY129" s="1"/>
      <c r="DZ129" s="1"/>
      <c r="EA129" s="1"/>
      <c r="EB129" s="1"/>
      <c r="EC129" s="1"/>
      <c r="ED129" s="1"/>
      <c r="EE129" s="1"/>
      <c r="EF129" s="1"/>
      <c r="EG129" s="1"/>
      <c r="EH129" s="1"/>
      <c r="EI129" s="1"/>
      <c r="EJ129" s="1"/>
      <c r="EK129" s="1"/>
      <c r="EL129" s="1"/>
      <c r="EM129" s="1"/>
      <c r="EN129" s="1"/>
      <c r="EO129" s="1"/>
      <c r="EP129" s="1"/>
      <c r="EQ129" s="1"/>
      <c r="ER129" s="1"/>
      <c r="ES129" s="1"/>
      <c r="ET129" s="1"/>
      <c r="EU129" s="1"/>
      <c r="WZC129" s="1"/>
      <c r="WZD129" s="1"/>
      <c r="WZE129" s="1"/>
      <c r="WZF129" s="1"/>
      <c r="WZG129" s="1"/>
      <c r="WZH129" s="1"/>
      <c r="WZI129" s="1"/>
      <c r="WZJ129" s="1"/>
      <c r="WZK129" s="1"/>
      <c r="WZL129" s="1"/>
      <c r="WZM129" s="1"/>
      <c r="WZN129" s="1"/>
      <c r="WZO129" s="1"/>
      <c r="WZP129" s="1"/>
      <c r="WZQ129" s="1"/>
      <c r="WZR129" s="1"/>
      <c r="WZS129" s="1"/>
      <c r="WZT129" s="1"/>
      <c r="WZU129" s="1"/>
      <c r="WZV129" s="1"/>
      <c r="WZW129" s="1"/>
      <c r="WZX129" s="1"/>
      <c r="WZY129" s="1"/>
      <c r="WZZ129" s="1"/>
      <c r="XAA129" s="1"/>
      <c r="XAB129" s="1"/>
      <c r="XAC129" s="1"/>
      <c r="XAD129" s="1"/>
      <c r="XAE129" s="1"/>
      <c r="XAF129" s="1"/>
      <c r="XAG129" s="1"/>
      <c r="XAH129" s="1"/>
      <c r="XAI129" s="1"/>
      <c r="XAJ129" s="1"/>
      <c r="XAK129" s="1"/>
      <c r="XAL129" s="1"/>
      <c r="XAM129" s="1"/>
      <c r="XAN129" s="1"/>
      <c r="XAO129" s="1"/>
      <c r="XAP129" s="1"/>
      <c r="XAQ129" s="1"/>
      <c r="XAR129" s="1"/>
      <c r="XAS129" s="1"/>
      <c r="XAT129" s="1"/>
      <c r="XAU129" s="1"/>
      <c r="XAV129" s="1"/>
      <c r="XAW129" s="1"/>
      <c r="XAX129" s="1"/>
      <c r="XAY129" s="1"/>
      <c r="XAZ129" s="1"/>
      <c r="XBA129" s="1"/>
      <c r="XBB129" s="1"/>
      <c r="XBC129" s="1"/>
      <c r="XBD129" s="1"/>
      <c r="XBE129" s="1"/>
      <c r="XBF129" s="1"/>
      <c r="XBG129" s="1"/>
      <c r="XBH129" s="1"/>
      <c r="XBI129" s="1"/>
      <c r="XBJ129" s="1"/>
      <c r="XBK129" s="1"/>
      <c r="XBL129" s="1"/>
      <c r="XBM129" s="1"/>
      <c r="XBN129" s="1"/>
      <c r="XBO129" s="1"/>
      <c r="XBP129" s="1"/>
      <c r="XBQ129" s="1"/>
      <c r="XBR129" s="1"/>
      <c r="XBS129" s="1"/>
      <c r="XBT129" s="1"/>
      <c r="XBU129" s="1"/>
      <c r="XBV129" s="1"/>
      <c r="XBW129" s="1"/>
      <c r="XBX129" s="1"/>
      <c r="XBY129" s="1"/>
      <c r="XBZ129" s="1"/>
      <c r="XCA129" s="1"/>
      <c r="XCB129" s="1"/>
      <c r="XCC129" s="1"/>
      <c r="XCD129" s="1"/>
      <c r="XCE129" s="1"/>
      <c r="XCF129" s="1"/>
      <c r="XCG129" s="1"/>
      <c r="XCH129" s="1"/>
      <c r="XCI129" s="1"/>
      <c r="XCJ129" s="1"/>
      <c r="XCK129" s="1"/>
      <c r="XCL129" s="1"/>
      <c r="XCM129" s="1"/>
      <c r="XCN129" s="1"/>
      <c r="XCO129" s="1"/>
      <c r="XCP129" s="1"/>
      <c r="XCQ129" s="1"/>
      <c r="XCR129" s="1"/>
      <c r="XCS129" s="1"/>
      <c r="XCT129" s="1"/>
      <c r="XCU129" s="1"/>
      <c r="XCV129" s="1"/>
      <c r="XCW129" s="1"/>
      <c r="XCX129" s="1"/>
      <c r="XCY129" s="1"/>
      <c r="XCZ129" s="1"/>
      <c r="XDA129" s="1"/>
      <c r="XDB129" s="1"/>
      <c r="XDC129" s="1"/>
      <c r="XDD129" s="1"/>
      <c r="XDE129" s="1"/>
      <c r="XDF129" s="1"/>
      <c r="XDG129" s="1"/>
      <c r="XDH129" s="1"/>
      <c r="XDI129" s="1"/>
      <c r="XDJ129" s="1"/>
      <c r="XDK129" s="1"/>
      <c r="XDL129" s="1"/>
      <c r="XDM129" s="1"/>
      <c r="XDN129" s="1"/>
      <c r="XDO129" s="1"/>
      <c r="XDP129" s="1"/>
      <c r="XDQ129" s="1"/>
      <c r="XDR129" s="1"/>
      <c r="XDS129" s="1"/>
      <c r="XDT129" s="1"/>
      <c r="XDU129" s="1"/>
      <c r="XDV129" s="1"/>
      <c r="XDW129" s="1"/>
      <c r="XDX129" s="1"/>
      <c r="XDY129" s="1"/>
      <c r="XDZ129" s="1"/>
      <c r="XEA129" s="1"/>
      <c r="XEB129" s="1"/>
      <c r="XEC129" s="1"/>
      <c r="XED129" s="1"/>
      <c r="XEE129" s="1"/>
      <c r="XEF129" s="1"/>
      <c r="XEG129" s="1"/>
      <c r="XEH129" s="1"/>
      <c r="XEI129" s="1"/>
      <c r="XEJ129" s="1"/>
      <c r="XEK129" s="1"/>
      <c r="XEL129" s="1"/>
      <c r="XEM129" s="1"/>
      <c r="XEN129" s="1"/>
      <c r="XEO129" s="1"/>
      <c r="XEP129" s="1"/>
      <c r="XEQ129" s="1"/>
      <c r="XER129" s="1"/>
      <c r="XES129" s="1"/>
      <c r="XET129" s="1"/>
      <c r="XEU129" s="1"/>
      <c r="XEV129" s="1"/>
      <c r="XEW129" s="1"/>
      <c r="XEX129" s="1"/>
      <c r="XEY129" s="1"/>
      <c r="XEZ129" s="1"/>
      <c r="XFA129" s="1"/>
      <c r="XFB129" s="1"/>
      <c r="XFC129" s="1"/>
      <c r="XFD129" s="1"/>
    </row>
    <row r="130" spans="1:151 16227:16384" s="11" customFormat="1" ht="20.25" customHeight="1" x14ac:dyDescent="0.35">
      <c r="A130" s="150"/>
      <c r="B130" s="151"/>
      <c r="C130" s="92">
        <f>C129+1</f>
        <v>2</v>
      </c>
      <c r="D130" s="92"/>
      <c r="E130" s="20" t="s">
        <v>212</v>
      </c>
      <c r="F130" s="92">
        <f>(127.37)*(10.764)</f>
        <v>1371.0106799999999</v>
      </c>
      <c r="G130" s="92"/>
      <c r="H130" s="20">
        <v>0</v>
      </c>
      <c r="I130" s="20">
        <f t="shared" ref="I130:I131" si="19">F130*(($I$87)+1)+H130</f>
        <v>2125.066554</v>
      </c>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EU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c r="XFD130" s="1"/>
    </row>
    <row r="131" spans="1:151 16227:16384" s="11" customFormat="1" ht="20.5" x14ac:dyDescent="0.35">
      <c r="A131" s="147"/>
      <c r="B131" s="148"/>
      <c r="C131" s="92">
        <f>C130+1</f>
        <v>3</v>
      </c>
      <c r="D131" s="92"/>
      <c r="E131" s="20" t="s">
        <v>212</v>
      </c>
      <c r="F131" s="92">
        <f>(119.14)*(10.764)</f>
        <v>1282.4229599999999</v>
      </c>
      <c r="G131" s="92"/>
      <c r="H131" s="20">
        <v>0</v>
      </c>
      <c r="I131" s="20">
        <f t="shared" si="19"/>
        <v>1987.7555879999998</v>
      </c>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EU131" s="1"/>
      <c r="WZC131" s="1"/>
      <c r="WZD131" s="1"/>
      <c r="WZE131" s="1"/>
      <c r="WZF131" s="1"/>
      <c r="WZG131" s="1"/>
      <c r="WZH131" s="1"/>
      <c r="WZI131" s="1"/>
      <c r="WZJ131" s="1"/>
      <c r="WZK131" s="1"/>
      <c r="WZL131" s="1"/>
      <c r="WZM131" s="1"/>
      <c r="WZN131" s="1"/>
      <c r="WZO131" s="1"/>
      <c r="WZP131" s="1"/>
      <c r="WZQ131" s="1"/>
      <c r="WZR131" s="1"/>
      <c r="WZS131" s="1"/>
      <c r="WZT131" s="1"/>
      <c r="WZU131" s="1"/>
      <c r="WZV131" s="1"/>
      <c r="WZW131" s="1"/>
      <c r="WZX131" s="1"/>
      <c r="WZY131" s="1"/>
      <c r="WZZ131" s="1"/>
      <c r="XAA131" s="1"/>
      <c r="XAB131" s="1"/>
      <c r="XAC131" s="1"/>
      <c r="XAD131" s="1"/>
      <c r="XAE131" s="1"/>
      <c r="XAF131" s="1"/>
      <c r="XAG131" s="1"/>
      <c r="XAH131" s="1"/>
      <c r="XAI131" s="1"/>
      <c r="XAJ131" s="1"/>
      <c r="XAK131" s="1"/>
      <c r="XAL131" s="1"/>
      <c r="XAM131" s="1"/>
      <c r="XAN131" s="1"/>
      <c r="XAO131" s="1"/>
      <c r="XAP131" s="1"/>
      <c r="XAQ131" s="1"/>
      <c r="XAR131" s="1"/>
      <c r="XAS131" s="1"/>
      <c r="XAT131" s="1"/>
      <c r="XAU131" s="1"/>
      <c r="XAV131" s="1"/>
      <c r="XAW131" s="1"/>
      <c r="XAX131" s="1"/>
      <c r="XAY131" s="1"/>
      <c r="XAZ131" s="1"/>
      <c r="XBA131" s="1"/>
      <c r="XBB131" s="1"/>
      <c r="XBC131" s="1"/>
      <c r="XBD131" s="1"/>
      <c r="XBE131" s="1"/>
      <c r="XBF131" s="1"/>
      <c r="XBG131" s="1"/>
      <c r="XBH131" s="1"/>
      <c r="XBI131" s="1"/>
      <c r="XBJ131" s="1"/>
      <c r="XBK131" s="1"/>
      <c r="XBL131" s="1"/>
      <c r="XBM131" s="1"/>
      <c r="XBN131" s="1"/>
      <c r="XBO131" s="1"/>
      <c r="XBP131" s="1"/>
      <c r="XBQ131" s="1"/>
      <c r="XBR131" s="1"/>
      <c r="XBS131" s="1"/>
      <c r="XBT131" s="1"/>
      <c r="XBU131" s="1"/>
      <c r="XBV131" s="1"/>
      <c r="XBW131" s="1"/>
      <c r="XBX131" s="1"/>
      <c r="XBY131" s="1"/>
      <c r="XBZ131" s="1"/>
      <c r="XCA131" s="1"/>
      <c r="XCB131" s="1"/>
      <c r="XCC131" s="1"/>
      <c r="XCD131" s="1"/>
      <c r="XCE131" s="1"/>
      <c r="XCF131" s="1"/>
      <c r="XCG131" s="1"/>
      <c r="XCH131" s="1"/>
      <c r="XCI131" s="1"/>
      <c r="XCJ131" s="1"/>
      <c r="XCK131" s="1"/>
      <c r="XCL131" s="1"/>
      <c r="XCM131" s="1"/>
      <c r="XCN131" s="1"/>
      <c r="XCO131" s="1"/>
      <c r="XCP131" s="1"/>
      <c r="XCQ131" s="1"/>
      <c r="XCR131" s="1"/>
      <c r="XCS131" s="1"/>
      <c r="XCT131" s="1"/>
      <c r="XCU131" s="1"/>
      <c r="XCV131" s="1"/>
      <c r="XCW131" s="1"/>
      <c r="XCX131" s="1"/>
      <c r="XCY131" s="1"/>
      <c r="XCZ131" s="1"/>
      <c r="XDA131" s="1"/>
      <c r="XDB131" s="1"/>
      <c r="XDC131" s="1"/>
      <c r="XDD131" s="1"/>
      <c r="XDE131" s="1"/>
      <c r="XDF131" s="1"/>
      <c r="XDG131" s="1"/>
      <c r="XDH131" s="1"/>
      <c r="XDI131" s="1"/>
      <c r="XDJ131" s="1"/>
      <c r="XDK131" s="1"/>
      <c r="XDL131" s="1"/>
      <c r="XDM131" s="1"/>
      <c r="XDN131" s="1"/>
      <c r="XDO131" s="1"/>
      <c r="XDP131" s="1"/>
      <c r="XDQ131" s="1"/>
      <c r="XDR131" s="1"/>
      <c r="XDS131" s="1"/>
      <c r="XDT131" s="1"/>
      <c r="XDU131" s="1"/>
      <c r="XDV131" s="1"/>
      <c r="XDW131" s="1"/>
      <c r="XDX131" s="1"/>
      <c r="XDY131" s="1"/>
      <c r="XDZ131" s="1"/>
      <c r="XEA131" s="1"/>
      <c r="XEB131" s="1"/>
      <c r="XEC131" s="1"/>
      <c r="XED131" s="1"/>
      <c r="XEE131" s="1"/>
      <c r="XEF131" s="1"/>
      <c r="XEG131" s="1"/>
      <c r="XEH131" s="1"/>
      <c r="XEI131" s="1"/>
      <c r="XEJ131" s="1"/>
      <c r="XEK131" s="1"/>
      <c r="XEL131" s="1"/>
      <c r="XEM131" s="1"/>
      <c r="XEN131" s="1"/>
      <c r="XEO131" s="1"/>
      <c r="XEP131" s="1"/>
      <c r="XEQ131" s="1"/>
      <c r="XER131" s="1"/>
      <c r="XES131" s="1"/>
      <c r="XET131" s="1"/>
      <c r="XEU131" s="1"/>
      <c r="XEV131" s="1"/>
      <c r="XEW131" s="1"/>
      <c r="XEX131" s="1"/>
      <c r="XEY131" s="1"/>
      <c r="XEZ131" s="1"/>
      <c r="XFA131" s="1"/>
      <c r="XFB131" s="1"/>
      <c r="XFC131" s="1"/>
      <c r="XFD131" s="1"/>
    </row>
    <row r="132" spans="1:151 16227:16384" s="11" customFormat="1" ht="20.5" x14ac:dyDescent="0.35">
      <c r="A132" s="97" t="s">
        <v>237</v>
      </c>
      <c r="B132" s="98"/>
      <c r="C132" s="98"/>
      <c r="D132" s="98"/>
      <c r="E132" s="98"/>
      <c r="F132" s="98"/>
      <c r="G132" s="98"/>
      <c r="H132" s="98"/>
      <c r="I132" s="102"/>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EU132" s="1"/>
      <c r="WZC132" s="1"/>
      <c r="WZD132" s="1"/>
      <c r="WZE132" s="1"/>
      <c r="WZF132" s="1"/>
      <c r="WZG132" s="1"/>
      <c r="WZH132" s="1"/>
      <c r="WZI132" s="1"/>
      <c r="WZJ132" s="1"/>
      <c r="WZK132" s="1"/>
      <c r="WZL132" s="1"/>
      <c r="WZM132" s="1"/>
      <c r="WZN132" s="1"/>
      <c r="WZO132" s="1"/>
      <c r="WZP132" s="1"/>
      <c r="WZQ132" s="1"/>
      <c r="WZR132" s="1"/>
      <c r="WZS132" s="1"/>
      <c r="WZT132" s="1"/>
      <c r="WZU132" s="1"/>
      <c r="WZV132" s="1"/>
      <c r="WZW132" s="1"/>
      <c r="WZX132" s="1"/>
      <c r="WZY132" s="1"/>
      <c r="WZZ132" s="1"/>
      <c r="XAA132" s="1"/>
      <c r="XAB132" s="1"/>
      <c r="XAC132" s="1"/>
      <c r="XAD132" s="1"/>
      <c r="XAE132" s="1"/>
      <c r="XAF132" s="1"/>
      <c r="XAG132" s="1"/>
      <c r="XAH132" s="1"/>
      <c r="XAI132" s="1"/>
      <c r="XAJ132" s="1"/>
      <c r="XAK132" s="1"/>
      <c r="XAL132" s="1"/>
      <c r="XAM132" s="1"/>
      <c r="XAN132" s="1"/>
      <c r="XAO132" s="1"/>
      <c r="XAP132" s="1"/>
      <c r="XAQ132" s="1"/>
      <c r="XAR132" s="1"/>
      <c r="XAS132" s="1"/>
      <c r="XAT132" s="1"/>
      <c r="XAU132" s="1"/>
      <c r="XAV132" s="1"/>
      <c r="XAW132" s="1"/>
      <c r="XAX132" s="1"/>
      <c r="XAY132" s="1"/>
      <c r="XAZ132" s="1"/>
      <c r="XBA132" s="1"/>
      <c r="XBB132" s="1"/>
      <c r="XBC132" s="1"/>
      <c r="XBD132" s="1"/>
      <c r="XBE132" s="1"/>
      <c r="XBF132" s="1"/>
      <c r="XBG132" s="1"/>
      <c r="XBH132" s="1"/>
      <c r="XBI132" s="1"/>
      <c r="XBJ132" s="1"/>
      <c r="XBK132" s="1"/>
      <c r="XBL132" s="1"/>
      <c r="XBM132" s="1"/>
      <c r="XBN132" s="1"/>
      <c r="XBO132" s="1"/>
      <c r="XBP132" s="1"/>
      <c r="XBQ132" s="1"/>
      <c r="XBR132" s="1"/>
      <c r="XBS132" s="1"/>
      <c r="XBT132" s="1"/>
      <c r="XBU132" s="1"/>
      <c r="XBV132" s="1"/>
      <c r="XBW132" s="1"/>
      <c r="XBX132" s="1"/>
      <c r="XBY132" s="1"/>
      <c r="XBZ132" s="1"/>
      <c r="XCA132" s="1"/>
      <c r="XCB132" s="1"/>
      <c r="XCC132" s="1"/>
      <c r="XCD132" s="1"/>
      <c r="XCE132" s="1"/>
      <c r="XCF132" s="1"/>
      <c r="XCG132" s="1"/>
      <c r="XCH132" s="1"/>
      <c r="XCI132" s="1"/>
      <c r="XCJ132" s="1"/>
      <c r="XCK132" s="1"/>
      <c r="XCL132" s="1"/>
      <c r="XCM132" s="1"/>
      <c r="XCN132" s="1"/>
      <c r="XCO132" s="1"/>
      <c r="XCP132" s="1"/>
      <c r="XCQ132" s="1"/>
      <c r="XCR132" s="1"/>
      <c r="XCS132" s="1"/>
      <c r="XCT132" s="1"/>
      <c r="XCU132" s="1"/>
      <c r="XCV132" s="1"/>
      <c r="XCW132" s="1"/>
      <c r="XCX132" s="1"/>
      <c r="XCY132" s="1"/>
      <c r="XCZ132" s="1"/>
      <c r="XDA132" s="1"/>
      <c r="XDB132" s="1"/>
      <c r="XDC132" s="1"/>
      <c r="XDD132" s="1"/>
      <c r="XDE132" s="1"/>
      <c r="XDF132" s="1"/>
      <c r="XDG132" s="1"/>
      <c r="XDH132" s="1"/>
      <c r="XDI132" s="1"/>
      <c r="XDJ132" s="1"/>
      <c r="XDK132" s="1"/>
      <c r="XDL132" s="1"/>
      <c r="XDM132" s="1"/>
      <c r="XDN132" s="1"/>
      <c r="XDO132" s="1"/>
      <c r="XDP132" s="1"/>
      <c r="XDQ132" s="1"/>
      <c r="XDR132" s="1"/>
      <c r="XDS132" s="1"/>
      <c r="XDT132" s="1"/>
      <c r="XDU132" s="1"/>
      <c r="XDV132" s="1"/>
      <c r="XDW132" s="1"/>
      <c r="XDX132" s="1"/>
      <c r="XDY132" s="1"/>
      <c r="XDZ132" s="1"/>
      <c r="XEA132" s="1"/>
      <c r="XEB132" s="1"/>
      <c r="XEC132" s="1"/>
      <c r="XED132" s="1"/>
      <c r="XEE132" s="1"/>
      <c r="XEF132" s="1"/>
      <c r="XEG132" s="1"/>
      <c r="XEH132" s="1"/>
      <c r="XEI132" s="1"/>
      <c r="XEJ132" s="1"/>
      <c r="XEK132" s="1"/>
      <c r="XEL132" s="1"/>
      <c r="XEM132" s="1"/>
      <c r="XEN132" s="1"/>
      <c r="XEO132" s="1"/>
      <c r="XEP132" s="1"/>
      <c r="XEQ132" s="1"/>
      <c r="XER132" s="1"/>
      <c r="XES132" s="1"/>
      <c r="XET132" s="1"/>
      <c r="XEU132" s="1"/>
      <c r="XEV132" s="1"/>
      <c r="XEW132" s="1"/>
      <c r="XEX132" s="1"/>
      <c r="XEY132" s="1"/>
      <c r="XEZ132" s="1"/>
      <c r="XFA132" s="1"/>
      <c r="XFB132" s="1"/>
      <c r="XFC132" s="1"/>
      <c r="XFD132" s="1"/>
    </row>
    <row r="133" spans="1:151 16227:16384" s="11" customFormat="1" ht="20.5" x14ac:dyDescent="0.35">
      <c r="A133" s="97"/>
      <c r="B133" s="98"/>
      <c r="C133" s="98"/>
      <c r="D133" s="98"/>
      <c r="E133" s="98"/>
      <c r="F133" s="98"/>
      <c r="G133" s="98"/>
      <c r="H133" s="98"/>
      <c r="I133" s="102"/>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EU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c r="XFD133" s="1"/>
    </row>
    <row r="134" spans="1:151 16227:16384" s="11" customFormat="1" ht="20.5" hidden="1" x14ac:dyDescent="0.35">
      <c r="A134" s="97" t="s">
        <v>160</v>
      </c>
      <c r="B134" s="98"/>
      <c r="C134" s="98"/>
      <c r="D134" s="98"/>
      <c r="E134" s="98"/>
      <c r="F134" s="98"/>
      <c r="G134" s="98"/>
      <c r="H134" s="98"/>
      <c r="I134" s="102"/>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EU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c r="XFD134" s="1"/>
    </row>
    <row r="135" spans="1:151 16227:16384" s="11" customFormat="1" ht="20.5" hidden="1" x14ac:dyDescent="0.35">
      <c r="A135" s="92" t="str">
        <f>A134</f>
        <v>1st Floor</v>
      </c>
      <c r="B135" s="92"/>
      <c r="C135" s="92">
        <f>LEFT(A134,SUM(LEN(A134)-LEN(SUBSTITUTE(A134,{"0","1","2","3","4","5","6","7","8","9"},""))))*100+1</f>
        <v>101</v>
      </c>
      <c r="D135" s="92"/>
      <c r="E135" s="20"/>
      <c r="F135" s="100"/>
      <c r="G135" s="101"/>
      <c r="H135" s="20"/>
      <c r="I135" s="20">
        <f>F135*(($I$87)+1)+H135</f>
        <v>0</v>
      </c>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EU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c r="XFD135" s="1"/>
    </row>
    <row r="136" spans="1:151 16227:16384" s="11" customFormat="1" ht="20.5" hidden="1" x14ac:dyDescent="0.35">
      <c r="A136" s="92" t="str">
        <f t="shared" ref="A136:A142" si="20">A135</f>
        <v>1st Floor</v>
      </c>
      <c r="B136" s="92"/>
      <c r="C136" s="92">
        <f>C135+1</f>
        <v>102</v>
      </c>
      <c r="D136" s="92"/>
      <c r="E136" s="20"/>
      <c r="F136" s="100"/>
      <c r="G136" s="101"/>
      <c r="H136" s="20"/>
      <c r="I136" s="20">
        <f t="shared" ref="I136:I153" si="21">F136*(($I$87)+1)+H136</f>
        <v>0</v>
      </c>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EU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c r="XFD136" s="1"/>
    </row>
    <row r="137" spans="1:151 16227:16384" s="11" customFormat="1" ht="20.5" hidden="1" x14ac:dyDescent="0.35">
      <c r="A137" s="92" t="str">
        <f t="shared" si="20"/>
        <v>1st Floor</v>
      </c>
      <c r="B137" s="92"/>
      <c r="C137" s="92">
        <f t="shared" ref="C137:C142" si="22">C136+1</f>
        <v>103</v>
      </c>
      <c r="D137" s="92"/>
      <c r="E137" s="20"/>
      <c r="F137" s="100"/>
      <c r="G137" s="101"/>
      <c r="H137" s="20"/>
      <c r="I137" s="20">
        <f t="shared" si="21"/>
        <v>0</v>
      </c>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EU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c r="XFD137" s="1"/>
    </row>
    <row r="138" spans="1:151 16227:16384" s="11" customFormat="1" ht="20.25" hidden="1" customHeight="1" x14ac:dyDescent="0.35">
      <c r="A138" s="92" t="str">
        <f t="shared" si="20"/>
        <v>1st Floor</v>
      </c>
      <c r="B138" s="92"/>
      <c r="C138" s="92">
        <f t="shared" si="22"/>
        <v>104</v>
      </c>
      <c r="D138" s="92"/>
      <c r="E138" s="20"/>
      <c r="F138" s="100"/>
      <c r="G138" s="101"/>
      <c r="H138" s="20"/>
      <c r="I138" s="20">
        <f t="shared" si="21"/>
        <v>0</v>
      </c>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EU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c r="XFD138" s="1"/>
    </row>
    <row r="139" spans="1:151 16227:16384" s="11" customFormat="1" ht="20.25" hidden="1" customHeight="1" x14ac:dyDescent="0.35">
      <c r="A139" s="92" t="str">
        <f t="shared" si="20"/>
        <v>1st Floor</v>
      </c>
      <c r="B139" s="92"/>
      <c r="C139" s="92">
        <f t="shared" si="22"/>
        <v>105</v>
      </c>
      <c r="D139" s="92"/>
      <c r="E139" s="20"/>
      <c r="F139" s="100"/>
      <c r="G139" s="101"/>
      <c r="H139" s="20"/>
      <c r="I139" s="20">
        <f t="shared" si="21"/>
        <v>0</v>
      </c>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EU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c r="XFD139" s="1"/>
    </row>
    <row r="140" spans="1:151 16227:16384" s="11" customFormat="1" ht="20.25" hidden="1" customHeight="1" x14ac:dyDescent="0.35">
      <c r="A140" s="92" t="str">
        <f t="shared" si="20"/>
        <v>1st Floor</v>
      </c>
      <c r="B140" s="92"/>
      <c r="C140" s="92">
        <f t="shared" si="22"/>
        <v>106</v>
      </c>
      <c r="D140" s="92"/>
      <c r="E140" s="20"/>
      <c r="F140" s="100"/>
      <c r="G140" s="101"/>
      <c r="H140" s="20"/>
      <c r="I140" s="20">
        <f t="shared" si="21"/>
        <v>0</v>
      </c>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EU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c r="XFD140" s="1"/>
    </row>
    <row r="141" spans="1:151 16227:16384" s="11" customFormat="1" ht="20.25" hidden="1" customHeight="1" x14ac:dyDescent="0.35">
      <c r="A141" s="92" t="str">
        <f t="shared" si="20"/>
        <v>1st Floor</v>
      </c>
      <c r="B141" s="92"/>
      <c r="C141" s="92">
        <f t="shared" si="22"/>
        <v>107</v>
      </c>
      <c r="D141" s="92"/>
      <c r="E141" s="20"/>
      <c r="F141" s="100"/>
      <c r="G141" s="101"/>
      <c r="H141" s="20"/>
      <c r="I141" s="20">
        <f t="shared" si="21"/>
        <v>0</v>
      </c>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EU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c r="XFD141" s="1"/>
    </row>
    <row r="142" spans="1:151 16227:16384" s="11" customFormat="1" ht="20.25" hidden="1" customHeight="1" x14ac:dyDescent="0.35">
      <c r="A142" s="92" t="str">
        <f t="shared" si="20"/>
        <v>1st Floor</v>
      </c>
      <c r="B142" s="92"/>
      <c r="C142" s="92">
        <f t="shared" si="22"/>
        <v>108</v>
      </c>
      <c r="D142" s="92"/>
      <c r="E142" s="20"/>
      <c r="F142" s="100"/>
      <c r="G142" s="101"/>
      <c r="H142" s="20"/>
      <c r="I142" s="20">
        <f t="shared" si="21"/>
        <v>0</v>
      </c>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EU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c r="XFD142" s="1"/>
    </row>
    <row r="143" spans="1:151 16227:16384" s="11" customFormat="1" ht="20.5" hidden="1" x14ac:dyDescent="0.35">
      <c r="A143" s="97" t="s">
        <v>161</v>
      </c>
      <c r="B143" s="98"/>
      <c r="C143" s="98"/>
      <c r="D143" s="98"/>
      <c r="E143" s="98"/>
      <c r="F143" s="98"/>
      <c r="G143" s="98"/>
      <c r="H143" s="98"/>
      <c r="I143" s="99"/>
      <c r="J143" s="1"/>
      <c r="K143" s="1"/>
      <c r="L143" s="1"/>
      <c r="M143" s="1"/>
      <c r="N143" s="1"/>
      <c r="O143" s="1"/>
      <c r="P143" s="1"/>
      <c r="Q143" s="1"/>
      <c r="R143" s="1"/>
      <c r="S143" s="1"/>
      <c r="T143" s="1"/>
      <c r="U143" s="1"/>
      <c r="V143" s="1"/>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EU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c r="XFD143" s="1"/>
    </row>
    <row r="144" spans="1:151 16227:16384" s="11" customFormat="1" ht="20.25" hidden="1" customHeight="1" x14ac:dyDescent="0.35">
      <c r="A144" s="92" t="str">
        <f>A143</f>
        <v>2nd, 3rd, 4th, 6th, 8th, 7th, 9th Floor</v>
      </c>
      <c r="B144" s="92"/>
      <c r="C144" s="100" t="str">
        <f ca="1">U144</f>
        <v>201,..,901</v>
      </c>
      <c r="D144" s="101"/>
      <c r="E144" s="20"/>
      <c r="F144" s="100"/>
      <c r="G144" s="101"/>
      <c r="H144" s="20"/>
      <c r="I144" s="20">
        <f t="shared" si="21"/>
        <v>0</v>
      </c>
      <c r="J144" s="1"/>
      <c r="K144" s="1"/>
      <c r="L144" s="1"/>
      <c r="M144" s="1"/>
      <c r="N144" s="1"/>
      <c r="O144" s="1"/>
      <c r="P144" s="1"/>
      <c r="Q144" s="1"/>
      <c r="R144" s="1"/>
      <c r="S144" s="1"/>
      <c r="T144" s="1"/>
      <c r="U144" s="39" t="str">
        <f t="shared" ref="U144:U153" ca="1" si="23">V144&amp;""&amp;",..,"&amp;""&amp;W144</f>
        <v>201,..,901</v>
      </c>
      <c r="V144" s="39">
        <f ca="1">(SUMPRODUCT(MID(0&amp;(LEFT(A143,SUM(LEN(A143)-LEN(SUBSTITUTE(A143,{"0","1","2","3"},""))))), LARGE(INDEX(ISNUMBER(--MID((LEFT(A143,SUM(LEN(A143)-LEN(SUBSTITUTE(A143,{"0","1","2","3"},""))))), ROW(INDIRECT("1:"&amp;LEN((LEFT(A143,SUM(LEN(A143)-LEN(SUBSTITUTE(A143,{"0","1","2","3"},"")))))))), 1)) * ROW(INDIRECT("1:"&amp;LEN((LEFT(A143,SUM(LEN(A143)-LEN(SUBSTITUTE(A143,{"0","1","2","3"},"")))))))), 0), ROW(INDIRECT("1:"&amp;LEN((LEFT(A143,SUM(LEN(A143)-LEN(SUBSTITUTE(A143,{"0","1","2","3"},"")))))))))+1, 1) * 10^ROW(INDIRECT("1:"&amp;LEN((LEFT(A143,SUM(LEN(A143)-LEN(SUBSTITUTE(A143,{"0","1","2","3"},""))))))))/10))*100+1</f>
        <v>201</v>
      </c>
      <c r="W144" s="39">
        <f ca="1">(SUMPRODUCT(MID(0&amp;(--TRIM(RIGHT(SUBSTITUTE(LEFT(A143,_xlfn.AGGREGATE(16,6,FIND({0,1,2,3,4,5,6,7,8,9},A143,ROW(INDIRECT("1:"&amp;LEN(A143)))),1))," ",REPT(" ",LEN(A143))),LEN(A143)))), LARGE(INDEX(ISNUMBER(--MID((--TRIM(RIGHT(SUBSTITUTE(LEFT(A143,_xlfn.AGGREGATE(16,6,FIND({0,1,2,3,4,5,6,7,8,9},A143,ROW(INDIRECT("1:"&amp;LEN(A143)))),1))," ",REPT(" ",LEN(A143))),LEN(A143)))), ROW(INDIRECT("1:"&amp;LEN((--TRIM(RIGHT(SUBSTITUTE(LEFT(A143,_xlfn.AGGREGATE(16,6,FIND({0,1,2,3,4,5,6,7,8,9},A143,ROW(INDIRECT("1:"&amp;LEN(A143)))),1))," ",REPT(" ",LEN(A143))),LEN(A143))))))), 1)) * ROW(INDIRECT("1:"&amp;LEN((--TRIM(RIGHT(SUBSTITUTE(LEFT(A143,_xlfn.AGGREGATE(16,6,FIND({0,1,2,3,4,5,6,7,8,9},A143,ROW(INDIRECT("1:"&amp;LEN(A143)))),1))," ",REPT(" ",LEN(A143))),LEN(A143))))))), 0), ROW(INDIRECT("1:"&amp;LEN((--TRIM(RIGHT(SUBSTITUTE(LEFT(A143,_xlfn.AGGREGATE(16,6,FIND({0,1,2,3,4,5,6,7,8,9},A143,ROW(INDIRECT("1:"&amp;LEN(A143)))),1))," ",REPT(" ",LEN(A143))),LEN(A143))))))))+1, 1) * 10^ROW(INDIRECT("1:"&amp;LEN((--TRIM(RIGHT(SUBSTITUTE(LEFT(A143,_xlfn.AGGREGATE(16,6,FIND({0,1,2,3,4,5,6,7,8,9},A143,ROW(INDIRECT("1:"&amp;LEN(A143)))),1))," ",REPT(" ",LEN(A143))),LEN(A143)))))))/10))*100+1</f>
        <v>901</v>
      </c>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EU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c r="XFD144" s="1"/>
    </row>
    <row r="145" spans="1:151 16227:16384" s="11" customFormat="1" ht="20.25" hidden="1" customHeight="1" x14ac:dyDescent="0.35">
      <c r="A145" s="92" t="str">
        <f t="shared" ref="A145:A153" si="24">A144</f>
        <v>2nd, 3rd, 4th, 6th, 8th, 7th, 9th Floor</v>
      </c>
      <c r="B145" s="92"/>
      <c r="C145" s="100" t="str">
        <f t="shared" ref="C145:C153" ca="1" si="25">U145</f>
        <v>202,..,902</v>
      </c>
      <c r="D145" s="101"/>
      <c r="E145" s="20"/>
      <c r="F145" s="100"/>
      <c r="G145" s="101"/>
      <c r="H145" s="20"/>
      <c r="I145" s="20">
        <f t="shared" si="21"/>
        <v>0</v>
      </c>
      <c r="J145" s="1"/>
      <c r="K145" s="1"/>
      <c r="L145" s="1"/>
      <c r="M145" s="1"/>
      <c r="N145" s="1"/>
      <c r="O145" s="1"/>
      <c r="P145" s="1"/>
      <c r="Q145" s="1"/>
      <c r="R145" s="1"/>
      <c r="S145" s="1"/>
      <c r="T145" s="1"/>
      <c r="U145" s="39" t="str">
        <f t="shared" ca="1" si="23"/>
        <v>202,..,902</v>
      </c>
      <c r="V145" s="39">
        <f ca="1">V144+1</f>
        <v>202</v>
      </c>
      <c r="W145" s="39">
        <f ca="1">W144+1</f>
        <v>902</v>
      </c>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EU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c r="XFD145" s="1"/>
    </row>
    <row r="146" spans="1:151 16227:16384" s="11" customFormat="1" ht="20.25" hidden="1" customHeight="1" x14ac:dyDescent="0.35">
      <c r="A146" s="92" t="str">
        <f t="shared" si="24"/>
        <v>2nd, 3rd, 4th, 6th, 8th, 7th, 9th Floor</v>
      </c>
      <c r="B146" s="92"/>
      <c r="C146" s="100" t="str">
        <f t="shared" ca="1" si="25"/>
        <v>203,..,903</v>
      </c>
      <c r="D146" s="101"/>
      <c r="E146" s="20"/>
      <c r="F146" s="100"/>
      <c r="G146" s="101"/>
      <c r="H146" s="20"/>
      <c r="I146" s="20">
        <f t="shared" si="21"/>
        <v>0</v>
      </c>
      <c r="J146" s="1"/>
      <c r="K146" s="1"/>
      <c r="L146" s="1"/>
      <c r="M146" s="1"/>
      <c r="N146" s="1"/>
      <c r="O146" s="1"/>
      <c r="P146" s="1"/>
      <c r="Q146" s="1"/>
      <c r="R146" s="1"/>
      <c r="S146" s="1"/>
      <c r="T146" s="1"/>
      <c r="U146" s="39" t="str">
        <f t="shared" ca="1" si="23"/>
        <v>203,..,903</v>
      </c>
      <c r="V146" s="39">
        <f t="shared" ref="V146:V153" ca="1" si="26">V145+1</f>
        <v>203</v>
      </c>
      <c r="W146" s="39">
        <f t="shared" ref="W146:W153" ca="1" si="27">W145+1</f>
        <v>903</v>
      </c>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EU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c r="XFD146" s="1"/>
    </row>
    <row r="147" spans="1:151 16227:16384" s="11" customFormat="1" ht="20.25" hidden="1" customHeight="1" x14ac:dyDescent="0.35">
      <c r="A147" s="92" t="str">
        <f t="shared" si="24"/>
        <v>2nd, 3rd, 4th, 6th, 8th, 7th, 9th Floor</v>
      </c>
      <c r="B147" s="92"/>
      <c r="C147" s="100" t="str">
        <f t="shared" ca="1" si="25"/>
        <v>204,..,904</v>
      </c>
      <c r="D147" s="101"/>
      <c r="E147" s="20"/>
      <c r="F147" s="100"/>
      <c r="G147" s="101"/>
      <c r="H147" s="20"/>
      <c r="I147" s="20">
        <f t="shared" si="21"/>
        <v>0</v>
      </c>
      <c r="J147" s="1"/>
      <c r="K147" s="1"/>
      <c r="L147" s="1"/>
      <c r="M147" s="1"/>
      <c r="N147" s="1"/>
      <c r="O147" s="1"/>
      <c r="P147" s="1"/>
      <c r="Q147" s="1"/>
      <c r="R147" s="1"/>
      <c r="S147" s="1"/>
      <c r="T147" s="1"/>
      <c r="U147" s="39" t="str">
        <f t="shared" ca="1" si="23"/>
        <v>204,..,904</v>
      </c>
      <c r="V147" s="39">
        <f t="shared" ca="1" si="26"/>
        <v>204</v>
      </c>
      <c r="W147" s="39">
        <f t="shared" ca="1" si="27"/>
        <v>904</v>
      </c>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EU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c r="XFD147" s="1"/>
    </row>
    <row r="148" spans="1:151 16227:16384" s="11" customFormat="1" ht="20.25" hidden="1" customHeight="1" x14ac:dyDescent="0.35">
      <c r="A148" s="92" t="str">
        <f t="shared" si="24"/>
        <v>2nd, 3rd, 4th, 6th, 8th, 7th, 9th Floor</v>
      </c>
      <c r="B148" s="92"/>
      <c r="C148" s="100" t="str">
        <f t="shared" ca="1" si="25"/>
        <v>205,..,905</v>
      </c>
      <c r="D148" s="101"/>
      <c r="E148" s="20"/>
      <c r="F148" s="100"/>
      <c r="G148" s="101"/>
      <c r="H148" s="20"/>
      <c r="I148" s="20">
        <f t="shared" si="21"/>
        <v>0</v>
      </c>
      <c r="J148" s="1"/>
      <c r="K148" s="1"/>
      <c r="L148" s="1"/>
      <c r="M148" s="1"/>
      <c r="N148" s="1"/>
      <c r="O148" s="1"/>
      <c r="P148" s="1"/>
      <c r="Q148" s="1"/>
      <c r="R148" s="1"/>
      <c r="S148" s="1"/>
      <c r="T148" s="1"/>
      <c r="U148" s="39" t="str">
        <f t="shared" ca="1" si="23"/>
        <v>205,..,905</v>
      </c>
      <c r="V148" s="39">
        <f t="shared" ca="1" si="26"/>
        <v>205</v>
      </c>
      <c r="W148" s="39">
        <f t="shared" ca="1" si="27"/>
        <v>905</v>
      </c>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EU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c r="XFD148" s="1"/>
    </row>
    <row r="149" spans="1:151 16227:16384" s="11" customFormat="1" ht="20.25" hidden="1" customHeight="1" x14ac:dyDescent="0.35">
      <c r="A149" s="92" t="str">
        <f t="shared" si="24"/>
        <v>2nd, 3rd, 4th, 6th, 8th, 7th, 9th Floor</v>
      </c>
      <c r="B149" s="92"/>
      <c r="C149" s="100" t="str">
        <f t="shared" ca="1" si="25"/>
        <v>206,..,906</v>
      </c>
      <c r="D149" s="101"/>
      <c r="E149" s="20"/>
      <c r="F149" s="100"/>
      <c r="G149" s="101"/>
      <c r="H149" s="20"/>
      <c r="I149" s="20">
        <f t="shared" si="21"/>
        <v>0</v>
      </c>
      <c r="J149" s="1"/>
      <c r="K149" s="1"/>
      <c r="L149" s="1"/>
      <c r="M149" s="1"/>
      <c r="N149" s="1"/>
      <c r="O149" s="1"/>
      <c r="P149" s="1"/>
      <c r="Q149" s="1"/>
      <c r="R149" s="1"/>
      <c r="S149" s="1"/>
      <c r="T149" s="1"/>
      <c r="U149" s="39" t="str">
        <f t="shared" ca="1" si="23"/>
        <v>206,..,906</v>
      </c>
      <c r="V149" s="39">
        <f t="shared" ca="1" si="26"/>
        <v>206</v>
      </c>
      <c r="W149" s="39">
        <f t="shared" ca="1" si="27"/>
        <v>906</v>
      </c>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EU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c r="XFD149" s="1"/>
    </row>
    <row r="150" spans="1:151 16227:16384" s="11" customFormat="1" ht="20.25" hidden="1" customHeight="1" x14ac:dyDescent="0.35">
      <c r="A150" s="92" t="str">
        <f t="shared" si="24"/>
        <v>2nd, 3rd, 4th, 6th, 8th, 7th, 9th Floor</v>
      </c>
      <c r="B150" s="92"/>
      <c r="C150" s="100" t="str">
        <f t="shared" ca="1" si="25"/>
        <v>207,..,907</v>
      </c>
      <c r="D150" s="101"/>
      <c r="E150" s="20"/>
      <c r="F150" s="100"/>
      <c r="G150" s="101"/>
      <c r="H150" s="20"/>
      <c r="I150" s="20">
        <f t="shared" si="21"/>
        <v>0</v>
      </c>
      <c r="J150" s="1"/>
      <c r="K150" s="1"/>
      <c r="L150" s="1"/>
      <c r="M150" s="1"/>
      <c r="N150" s="1"/>
      <c r="O150" s="1"/>
      <c r="P150" s="1"/>
      <c r="Q150" s="1"/>
      <c r="R150" s="1"/>
      <c r="S150" s="1"/>
      <c r="T150" s="1"/>
      <c r="U150" s="39" t="str">
        <f t="shared" ca="1" si="23"/>
        <v>207,..,907</v>
      </c>
      <c r="V150" s="39">
        <f t="shared" ca="1" si="26"/>
        <v>207</v>
      </c>
      <c r="W150" s="39">
        <f t="shared" ca="1" si="27"/>
        <v>907</v>
      </c>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EU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c r="XFD150" s="1"/>
    </row>
    <row r="151" spans="1:151 16227:16384" s="11" customFormat="1" ht="20.25" hidden="1" customHeight="1" x14ac:dyDescent="0.35">
      <c r="A151" s="92" t="str">
        <f t="shared" si="24"/>
        <v>2nd, 3rd, 4th, 6th, 8th, 7th, 9th Floor</v>
      </c>
      <c r="B151" s="92"/>
      <c r="C151" s="100" t="str">
        <f t="shared" ca="1" si="25"/>
        <v>208,..,908</v>
      </c>
      <c r="D151" s="101"/>
      <c r="E151" s="20"/>
      <c r="F151" s="100"/>
      <c r="G151" s="101"/>
      <c r="H151" s="20"/>
      <c r="I151" s="20">
        <f t="shared" si="21"/>
        <v>0</v>
      </c>
      <c r="J151" s="1"/>
      <c r="K151" s="1"/>
      <c r="L151" s="1"/>
      <c r="M151" s="1"/>
      <c r="N151" s="1"/>
      <c r="O151" s="1"/>
      <c r="P151" s="1"/>
      <c r="Q151" s="1"/>
      <c r="R151" s="1"/>
      <c r="S151" s="1"/>
      <c r="T151" s="1"/>
      <c r="U151" s="39" t="str">
        <f t="shared" ca="1" si="23"/>
        <v>208,..,908</v>
      </c>
      <c r="V151" s="39">
        <f t="shared" ca="1" si="26"/>
        <v>208</v>
      </c>
      <c r="W151" s="39">
        <f t="shared" ca="1" si="27"/>
        <v>908</v>
      </c>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EU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c r="XFD151" s="1"/>
    </row>
    <row r="152" spans="1:151 16227:16384" s="11" customFormat="1" ht="20.25" hidden="1" customHeight="1" x14ac:dyDescent="0.35">
      <c r="A152" s="92" t="str">
        <f t="shared" si="24"/>
        <v>2nd, 3rd, 4th, 6th, 8th, 7th, 9th Floor</v>
      </c>
      <c r="B152" s="92"/>
      <c r="C152" s="100" t="str">
        <f t="shared" ca="1" si="25"/>
        <v>209,..,909</v>
      </c>
      <c r="D152" s="101"/>
      <c r="E152" s="20"/>
      <c r="F152" s="100"/>
      <c r="G152" s="101"/>
      <c r="H152" s="20"/>
      <c r="I152" s="20">
        <f t="shared" si="21"/>
        <v>0</v>
      </c>
      <c r="J152" s="1"/>
      <c r="K152" s="1"/>
      <c r="L152" s="1"/>
      <c r="M152" s="1"/>
      <c r="N152" s="1"/>
      <c r="O152" s="1"/>
      <c r="P152" s="1"/>
      <c r="Q152" s="1"/>
      <c r="R152" s="1"/>
      <c r="S152" s="1"/>
      <c r="T152" s="1"/>
      <c r="U152" s="39" t="str">
        <f t="shared" ca="1" si="23"/>
        <v>209,..,909</v>
      </c>
      <c r="V152" s="39">
        <f t="shared" ca="1" si="26"/>
        <v>209</v>
      </c>
      <c r="W152" s="39">
        <f t="shared" ca="1" si="27"/>
        <v>909</v>
      </c>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EU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c r="XFD152" s="1"/>
    </row>
    <row r="153" spans="1:151 16227:16384" s="11" customFormat="1" ht="20.25" hidden="1" customHeight="1" x14ac:dyDescent="0.35">
      <c r="A153" s="92" t="str">
        <f t="shared" si="24"/>
        <v>2nd, 3rd, 4th, 6th, 8th, 7th, 9th Floor</v>
      </c>
      <c r="B153" s="92"/>
      <c r="C153" s="100" t="str">
        <f t="shared" ca="1" si="25"/>
        <v>210,..,910</v>
      </c>
      <c r="D153" s="101"/>
      <c r="E153" s="20"/>
      <c r="F153" s="100"/>
      <c r="G153" s="101"/>
      <c r="H153" s="20"/>
      <c r="I153" s="20">
        <f t="shared" si="21"/>
        <v>0</v>
      </c>
      <c r="J153" s="1"/>
      <c r="K153" s="1"/>
      <c r="L153" s="1"/>
      <c r="M153" s="1"/>
      <c r="N153" s="1"/>
      <c r="O153" s="1"/>
      <c r="P153" s="1"/>
      <c r="Q153" s="1"/>
      <c r="R153" s="1"/>
      <c r="S153" s="1"/>
      <c r="T153" s="1"/>
      <c r="U153" s="39" t="str">
        <f t="shared" ca="1" si="23"/>
        <v>210,..,910</v>
      </c>
      <c r="V153" s="39">
        <f t="shared" ca="1" si="26"/>
        <v>210</v>
      </c>
      <c r="W153" s="39">
        <f t="shared" ca="1" si="27"/>
        <v>910</v>
      </c>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EU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c r="XFD153" s="1"/>
    </row>
    <row r="154" spans="1:151 16227:16384" s="11" customFormat="1" ht="20.5" hidden="1" x14ac:dyDescent="0.35">
      <c r="A154" s="97" t="s">
        <v>162</v>
      </c>
      <c r="B154" s="98"/>
      <c r="C154" s="98"/>
      <c r="D154" s="98"/>
      <c r="E154" s="98"/>
      <c r="F154" s="98"/>
      <c r="G154" s="98"/>
      <c r="H154" s="98"/>
      <c r="I154" s="99"/>
      <c r="J154" s="1"/>
      <c r="K154" s="1"/>
      <c r="L154" s="1"/>
      <c r="M154" s="1"/>
      <c r="N154" s="1"/>
      <c r="O154" s="1"/>
      <c r="P154" s="1"/>
      <c r="Q154" s="1"/>
      <c r="R154" s="1"/>
      <c r="S154" s="1"/>
      <c r="T154" s="1"/>
      <c r="U154" s="1"/>
      <c r="V154" s="1"/>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EU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c r="XFD154" s="1"/>
    </row>
    <row r="155" spans="1:151 16227:16384" s="11" customFormat="1" ht="20.25" hidden="1" customHeight="1" x14ac:dyDescent="0.35">
      <c r="A155" s="92" t="str">
        <f>A154</f>
        <v>2nd to 5th Floor</v>
      </c>
      <c r="B155" s="92"/>
      <c r="C155" s="100" t="str">
        <f ca="1">U155</f>
        <v>201 to 501</v>
      </c>
      <c r="D155" s="101"/>
      <c r="E155" s="20"/>
      <c r="F155" s="100"/>
      <c r="G155" s="101"/>
      <c r="H155" s="20"/>
      <c r="I155" s="20">
        <f t="shared" ref="I155:I164" si="28">F155*(($I$87)+1)+H155</f>
        <v>0</v>
      </c>
      <c r="J155" s="1"/>
      <c r="K155" s="1"/>
      <c r="L155" s="1"/>
      <c r="M155" s="1"/>
      <c r="N155" s="1"/>
      <c r="O155" s="1"/>
      <c r="P155" s="1"/>
      <c r="Q155" s="1"/>
      <c r="R155" s="1"/>
      <c r="S155" s="1"/>
      <c r="T155" s="1"/>
      <c r="U155" s="39" t="str">
        <f ca="1">V155&amp;""&amp;" to "&amp;""&amp;W155</f>
        <v>201 to 501</v>
      </c>
      <c r="V155" s="39">
        <f ca="1">(SUMPRODUCT(MID(0&amp;(LEFT(A154,SUM(LEN(A154)-LEN(SUBSTITUTE(A154,{"0","1","2","3"},""))))), LARGE(INDEX(ISNUMBER(--MID((LEFT(A154,SUM(LEN(A154)-LEN(SUBSTITUTE(A154,{"0","1","2","3"},""))))), ROW(INDIRECT("1:"&amp;LEN((LEFT(A154,SUM(LEN(A154)-LEN(SUBSTITUTE(A154,{"0","1","2","3"},"")))))))), 1)) * ROW(INDIRECT("1:"&amp;LEN((LEFT(A154,SUM(LEN(A154)-LEN(SUBSTITUTE(A154,{"0","1","2","3"},"")))))))), 0), ROW(INDIRECT("1:"&amp;LEN((LEFT(A154,SUM(LEN(A154)-LEN(SUBSTITUTE(A154,{"0","1","2","3"},"")))))))))+1, 1) * 10^ROW(INDIRECT("1:"&amp;LEN((LEFT(A154,SUM(LEN(A154)-LEN(SUBSTITUTE(A154,{"0","1","2","3"},""))))))))/10))*100+1</f>
        <v>201</v>
      </c>
      <c r="W155" s="39">
        <f ca="1">(SUMPRODUCT(MID(0&amp;(--TRIM(RIGHT(SUBSTITUTE(LEFT(A154,_xlfn.AGGREGATE(16,6,FIND({0,1,2,3,4,5,6,7,8,9},A154,ROW(INDIRECT("1:"&amp;LEN(A154)))),1))," ",REPT(" ",LEN(A154))),LEN(A154)))), LARGE(INDEX(ISNUMBER(--MID((--TRIM(RIGHT(SUBSTITUTE(LEFT(A154,_xlfn.AGGREGATE(16,6,FIND({0,1,2,3,4,5,6,7,8,9},A154,ROW(INDIRECT("1:"&amp;LEN(A154)))),1))," ",REPT(" ",LEN(A154))),LEN(A154)))), ROW(INDIRECT("1:"&amp;LEN((--TRIM(RIGHT(SUBSTITUTE(LEFT(A154,_xlfn.AGGREGATE(16,6,FIND({0,1,2,3,4,5,6,7,8,9},A154,ROW(INDIRECT("1:"&amp;LEN(A154)))),1))," ",REPT(" ",LEN(A154))),LEN(A154))))))), 1)) * ROW(INDIRECT("1:"&amp;LEN((--TRIM(RIGHT(SUBSTITUTE(LEFT(A154,_xlfn.AGGREGATE(16,6,FIND({0,1,2,3,4,5,6,7,8,9},A154,ROW(INDIRECT("1:"&amp;LEN(A154)))),1))," ",REPT(" ",LEN(A154))),LEN(A154))))))), 0), ROW(INDIRECT("1:"&amp;LEN((--TRIM(RIGHT(SUBSTITUTE(LEFT(A154,_xlfn.AGGREGATE(16,6,FIND({0,1,2,3,4,5,6,7,8,9},A154,ROW(INDIRECT("1:"&amp;LEN(A154)))),1))," ",REPT(" ",LEN(A154))),LEN(A154))))))))+1, 1) * 10^ROW(INDIRECT("1:"&amp;LEN((--TRIM(RIGHT(SUBSTITUTE(LEFT(A154,_xlfn.AGGREGATE(16,6,FIND({0,1,2,3,4,5,6,7,8,9},A154,ROW(INDIRECT("1:"&amp;LEN(A154)))),1))," ",REPT(" ",LEN(A154))),LEN(A154)))))))/10))*100+1</f>
        <v>501</v>
      </c>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EU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c r="XFD155" s="1"/>
    </row>
    <row r="156" spans="1:151 16227:16384" s="11" customFormat="1" ht="20.25" hidden="1" customHeight="1" x14ac:dyDescent="0.35">
      <c r="A156" s="92" t="str">
        <f t="shared" ref="A156:A164" si="29">A155</f>
        <v>2nd to 5th Floor</v>
      </c>
      <c r="B156" s="92"/>
      <c r="C156" s="100" t="str">
        <f t="shared" ref="C156:C164" ca="1" si="30">U156</f>
        <v>202 to 502</v>
      </c>
      <c r="D156" s="101"/>
      <c r="E156" s="20"/>
      <c r="F156" s="100"/>
      <c r="G156" s="101"/>
      <c r="H156" s="20"/>
      <c r="I156" s="20">
        <f t="shared" si="28"/>
        <v>0</v>
      </c>
      <c r="J156" s="1"/>
      <c r="K156" s="1"/>
      <c r="L156" s="1"/>
      <c r="M156" s="1"/>
      <c r="N156" s="1"/>
      <c r="O156" s="1"/>
      <c r="P156" s="1"/>
      <c r="Q156" s="1"/>
      <c r="R156" s="1"/>
      <c r="S156" s="1"/>
      <c r="T156" s="1"/>
      <c r="U156" s="39" t="str">
        <f t="shared" ref="U156:U164" ca="1" si="31">V156&amp;""&amp;" to "&amp;""&amp;W156</f>
        <v>202 to 502</v>
      </c>
      <c r="V156" s="39">
        <f ca="1">V155+1</f>
        <v>202</v>
      </c>
      <c r="W156" s="39">
        <f ca="1">W155+1</f>
        <v>502</v>
      </c>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EU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c r="XFD156" s="1"/>
    </row>
    <row r="157" spans="1:151 16227:16384" s="11" customFormat="1" ht="20.25" hidden="1" customHeight="1" x14ac:dyDescent="0.35">
      <c r="A157" s="92" t="str">
        <f t="shared" si="29"/>
        <v>2nd to 5th Floor</v>
      </c>
      <c r="B157" s="92"/>
      <c r="C157" s="100" t="str">
        <f t="shared" ca="1" si="30"/>
        <v>203 to 503</v>
      </c>
      <c r="D157" s="101"/>
      <c r="E157" s="20"/>
      <c r="F157" s="100"/>
      <c r="G157" s="101"/>
      <c r="H157" s="20"/>
      <c r="I157" s="20">
        <f t="shared" si="28"/>
        <v>0</v>
      </c>
      <c r="J157" s="1"/>
      <c r="K157" s="1"/>
      <c r="L157" s="1"/>
      <c r="M157" s="1"/>
      <c r="N157" s="1"/>
      <c r="O157" s="1"/>
      <c r="P157" s="1"/>
      <c r="Q157" s="1"/>
      <c r="R157" s="1"/>
      <c r="S157" s="1"/>
      <c r="T157" s="1"/>
      <c r="U157" s="39" t="str">
        <f t="shared" ca="1" si="31"/>
        <v>203 to 503</v>
      </c>
      <c r="V157" s="39">
        <f t="shared" ref="V157:V164" ca="1" si="32">V156+1</f>
        <v>203</v>
      </c>
      <c r="W157" s="39">
        <f t="shared" ref="W157:W164" ca="1" si="33">W156+1</f>
        <v>503</v>
      </c>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EU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c r="XFD157" s="1"/>
    </row>
    <row r="158" spans="1:151 16227:16384" s="11" customFormat="1" ht="20.25" hidden="1" customHeight="1" x14ac:dyDescent="0.35">
      <c r="A158" s="92" t="str">
        <f t="shared" si="29"/>
        <v>2nd to 5th Floor</v>
      </c>
      <c r="B158" s="92"/>
      <c r="C158" s="100" t="str">
        <f t="shared" ca="1" si="30"/>
        <v>204 to 504</v>
      </c>
      <c r="D158" s="101"/>
      <c r="E158" s="20"/>
      <c r="F158" s="100"/>
      <c r="G158" s="101"/>
      <c r="H158" s="20"/>
      <c r="I158" s="20">
        <f t="shared" si="28"/>
        <v>0</v>
      </c>
      <c r="J158" s="1"/>
      <c r="K158" s="1"/>
      <c r="L158" s="1"/>
      <c r="M158" s="1"/>
      <c r="N158" s="1"/>
      <c r="O158" s="1"/>
      <c r="P158" s="1"/>
      <c r="Q158" s="1"/>
      <c r="R158" s="1"/>
      <c r="S158" s="1"/>
      <c r="T158" s="1"/>
      <c r="U158" s="39" t="str">
        <f t="shared" ca="1" si="31"/>
        <v>204 to 504</v>
      </c>
      <c r="V158" s="39">
        <f t="shared" ca="1" si="32"/>
        <v>204</v>
      </c>
      <c r="W158" s="39">
        <f t="shared" ca="1" si="33"/>
        <v>504</v>
      </c>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EU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c r="XFD158" s="1"/>
    </row>
    <row r="159" spans="1:151 16227:16384" s="11" customFormat="1" ht="20.25" hidden="1" customHeight="1" x14ac:dyDescent="0.35">
      <c r="A159" s="92" t="str">
        <f t="shared" si="29"/>
        <v>2nd to 5th Floor</v>
      </c>
      <c r="B159" s="92"/>
      <c r="C159" s="100" t="str">
        <f t="shared" ca="1" si="30"/>
        <v>205 to 505</v>
      </c>
      <c r="D159" s="101"/>
      <c r="E159" s="20"/>
      <c r="F159" s="100"/>
      <c r="G159" s="101"/>
      <c r="H159" s="20"/>
      <c r="I159" s="20">
        <f t="shared" si="28"/>
        <v>0</v>
      </c>
      <c r="J159" s="1"/>
      <c r="K159" s="1"/>
      <c r="L159" s="1"/>
      <c r="M159" s="1"/>
      <c r="N159" s="1"/>
      <c r="O159" s="1"/>
      <c r="P159" s="1"/>
      <c r="Q159" s="1"/>
      <c r="R159" s="1"/>
      <c r="S159" s="1"/>
      <c r="T159" s="1"/>
      <c r="U159" s="39" t="str">
        <f t="shared" ca="1" si="31"/>
        <v>205 to 505</v>
      </c>
      <c r="V159" s="39">
        <f t="shared" ca="1" si="32"/>
        <v>205</v>
      </c>
      <c r="W159" s="39">
        <f t="shared" ca="1" si="33"/>
        <v>505</v>
      </c>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EU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c r="XFD159" s="1"/>
    </row>
    <row r="160" spans="1:151 16227:16384" s="11" customFormat="1" ht="20.25" hidden="1" customHeight="1" x14ac:dyDescent="0.35">
      <c r="A160" s="92" t="str">
        <f t="shared" si="29"/>
        <v>2nd to 5th Floor</v>
      </c>
      <c r="B160" s="92"/>
      <c r="C160" s="100" t="str">
        <f t="shared" ca="1" si="30"/>
        <v>206 to 506</v>
      </c>
      <c r="D160" s="101"/>
      <c r="E160" s="20"/>
      <c r="F160" s="100"/>
      <c r="G160" s="101"/>
      <c r="H160" s="20"/>
      <c r="I160" s="20">
        <f t="shared" si="28"/>
        <v>0</v>
      </c>
      <c r="J160" s="1"/>
      <c r="K160" s="1"/>
      <c r="L160" s="1"/>
      <c r="M160" s="1"/>
      <c r="N160" s="1"/>
      <c r="O160" s="1"/>
      <c r="P160" s="1"/>
      <c r="Q160" s="1"/>
      <c r="R160" s="1"/>
      <c r="S160" s="1"/>
      <c r="T160" s="1"/>
      <c r="U160" s="39" t="str">
        <f t="shared" ca="1" si="31"/>
        <v>206 to 506</v>
      </c>
      <c r="V160" s="39">
        <f t="shared" ca="1" si="32"/>
        <v>206</v>
      </c>
      <c r="W160" s="39">
        <f t="shared" ca="1" si="33"/>
        <v>506</v>
      </c>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EU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c r="XFD160" s="1"/>
    </row>
    <row r="161" spans="1:151 16227:16384" s="11" customFormat="1" ht="20.25" hidden="1" customHeight="1" x14ac:dyDescent="0.35">
      <c r="A161" s="92" t="str">
        <f t="shared" si="29"/>
        <v>2nd to 5th Floor</v>
      </c>
      <c r="B161" s="92"/>
      <c r="C161" s="100" t="str">
        <f t="shared" ca="1" si="30"/>
        <v>207 to 507</v>
      </c>
      <c r="D161" s="101"/>
      <c r="E161" s="20"/>
      <c r="F161" s="100"/>
      <c r="G161" s="101"/>
      <c r="H161" s="20"/>
      <c r="I161" s="20">
        <f t="shared" si="28"/>
        <v>0</v>
      </c>
      <c r="J161" s="1"/>
      <c r="K161" s="1"/>
      <c r="L161" s="1"/>
      <c r="M161" s="1"/>
      <c r="N161" s="1"/>
      <c r="O161" s="1"/>
      <c r="P161" s="1"/>
      <c r="Q161" s="1"/>
      <c r="R161" s="1"/>
      <c r="S161" s="1"/>
      <c r="T161" s="1"/>
      <c r="U161" s="39" t="str">
        <f t="shared" ca="1" si="31"/>
        <v>207 to 507</v>
      </c>
      <c r="V161" s="39">
        <f t="shared" ca="1" si="32"/>
        <v>207</v>
      </c>
      <c r="W161" s="39">
        <f t="shared" ca="1" si="33"/>
        <v>507</v>
      </c>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EU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c r="XFD161" s="1"/>
    </row>
    <row r="162" spans="1:151 16227:16384" s="11" customFormat="1" ht="20.25" hidden="1" customHeight="1" x14ac:dyDescent="0.35">
      <c r="A162" s="92" t="str">
        <f t="shared" si="29"/>
        <v>2nd to 5th Floor</v>
      </c>
      <c r="B162" s="92"/>
      <c r="C162" s="100" t="str">
        <f t="shared" ca="1" si="30"/>
        <v>208 to 508</v>
      </c>
      <c r="D162" s="101"/>
      <c r="E162" s="20"/>
      <c r="F162" s="100"/>
      <c r="G162" s="101"/>
      <c r="H162" s="20"/>
      <c r="I162" s="20">
        <f t="shared" si="28"/>
        <v>0</v>
      </c>
      <c r="J162" s="1"/>
      <c r="K162" s="1"/>
      <c r="L162" s="1"/>
      <c r="M162" s="1"/>
      <c r="N162" s="1"/>
      <c r="O162" s="1"/>
      <c r="P162" s="1"/>
      <c r="Q162" s="1"/>
      <c r="R162" s="1"/>
      <c r="S162" s="1"/>
      <c r="T162" s="1"/>
      <c r="U162" s="39" t="str">
        <f t="shared" ca="1" si="31"/>
        <v>208 to 508</v>
      </c>
      <c r="V162" s="39">
        <f t="shared" ca="1" si="32"/>
        <v>208</v>
      </c>
      <c r="W162" s="39">
        <f t="shared" ca="1" si="33"/>
        <v>508</v>
      </c>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EU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c r="XFD162" s="1"/>
    </row>
    <row r="163" spans="1:151 16227:16384" s="11" customFormat="1" ht="20.25" hidden="1" customHeight="1" x14ac:dyDescent="0.35">
      <c r="A163" s="92" t="str">
        <f t="shared" si="29"/>
        <v>2nd to 5th Floor</v>
      </c>
      <c r="B163" s="92"/>
      <c r="C163" s="100" t="str">
        <f t="shared" ca="1" si="30"/>
        <v>209 to 509</v>
      </c>
      <c r="D163" s="101"/>
      <c r="E163" s="20"/>
      <c r="F163" s="100"/>
      <c r="G163" s="101"/>
      <c r="H163" s="20"/>
      <c r="I163" s="20">
        <f t="shared" si="28"/>
        <v>0</v>
      </c>
      <c r="J163" s="1"/>
      <c r="K163" s="1"/>
      <c r="L163" s="1"/>
      <c r="M163" s="1"/>
      <c r="N163" s="1"/>
      <c r="O163" s="1"/>
      <c r="P163" s="1"/>
      <c r="Q163" s="1"/>
      <c r="R163" s="1"/>
      <c r="S163" s="1"/>
      <c r="T163" s="1"/>
      <c r="U163" s="39" t="str">
        <f t="shared" ca="1" si="31"/>
        <v>209 to 509</v>
      </c>
      <c r="V163" s="39">
        <f t="shared" ca="1" si="32"/>
        <v>209</v>
      </c>
      <c r="W163" s="39">
        <f t="shared" ca="1" si="33"/>
        <v>509</v>
      </c>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EU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c r="XFD163" s="1"/>
    </row>
    <row r="164" spans="1:151 16227:16384" s="11" customFormat="1" ht="20.25" hidden="1" customHeight="1" x14ac:dyDescent="0.35">
      <c r="A164" s="92" t="str">
        <f t="shared" si="29"/>
        <v>2nd to 5th Floor</v>
      </c>
      <c r="B164" s="92"/>
      <c r="C164" s="100" t="str">
        <f t="shared" ca="1" si="30"/>
        <v>210 to 510</v>
      </c>
      <c r="D164" s="101"/>
      <c r="E164" s="20"/>
      <c r="F164" s="100"/>
      <c r="G164" s="101"/>
      <c r="H164" s="20"/>
      <c r="I164" s="20">
        <f t="shared" si="28"/>
        <v>0</v>
      </c>
      <c r="J164" s="1"/>
      <c r="K164" s="1"/>
      <c r="L164" s="1"/>
      <c r="M164" s="1"/>
      <c r="N164" s="1"/>
      <c r="O164" s="1"/>
      <c r="P164" s="1"/>
      <c r="Q164" s="1"/>
      <c r="R164" s="1"/>
      <c r="S164" s="1"/>
      <c r="T164" s="1"/>
      <c r="U164" s="39" t="str">
        <f t="shared" ca="1" si="31"/>
        <v>210 to 510</v>
      </c>
      <c r="V164" s="39">
        <f t="shared" ca="1" si="32"/>
        <v>210</v>
      </c>
      <c r="W164" s="39">
        <f t="shared" ca="1" si="33"/>
        <v>510</v>
      </c>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EU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c r="XFD164" s="1"/>
    </row>
    <row r="165" spans="1:151 16227:16384" s="11" customFormat="1" ht="20.5" hidden="1" x14ac:dyDescent="0.35">
      <c r="A165" s="97" t="s">
        <v>163</v>
      </c>
      <c r="B165" s="98"/>
      <c r="C165" s="98"/>
      <c r="D165" s="98"/>
      <c r="E165" s="98"/>
      <c r="F165" s="98"/>
      <c r="G165" s="98"/>
      <c r="H165" s="98"/>
      <c r="I165" s="99"/>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EU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c r="XFD165" s="1"/>
    </row>
    <row r="166" spans="1:151 16227:16384" s="11" customFormat="1" ht="20.25" hidden="1" customHeight="1" x14ac:dyDescent="0.35">
      <c r="A166" s="92" t="str">
        <f>A165</f>
        <v>2nd &amp; 5th Floor</v>
      </c>
      <c r="B166" s="92"/>
      <c r="C166" s="100" t="str">
        <f ca="1">U166</f>
        <v>201 &amp; 501</v>
      </c>
      <c r="D166" s="101"/>
      <c r="E166" s="20"/>
      <c r="F166" s="100"/>
      <c r="G166" s="101"/>
      <c r="H166" s="20"/>
      <c r="I166" s="20">
        <f t="shared" ref="I166:I175" si="34">F166*(($I$87)+1)+H166</f>
        <v>0</v>
      </c>
      <c r="J166" s="1"/>
      <c r="K166" s="1"/>
      <c r="L166" s="1"/>
      <c r="M166" s="1"/>
      <c r="N166" s="1"/>
      <c r="O166" s="1"/>
      <c r="P166" s="1"/>
      <c r="Q166" s="1"/>
      <c r="R166" s="1"/>
      <c r="S166" s="1"/>
      <c r="T166" s="1"/>
      <c r="U166" s="39" t="str">
        <f ca="1">V166&amp;""&amp;" &amp; "&amp;""&amp;W166</f>
        <v>201 &amp; 501</v>
      </c>
      <c r="V166" s="39">
        <f ca="1">(SUMPRODUCT(MID(0&amp;(LEFT(A165,SUM(LEN(A165)-LEN(SUBSTITUTE(A165,{"0","1","2","3"},""))))), LARGE(INDEX(ISNUMBER(--MID((LEFT(A165,SUM(LEN(A165)-LEN(SUBSTITUTE(A165,{"0","1","2","3"},""))))), ROW(INDIRECT("1:"&amp;LEN((LEFT(A165,SUM(LEN(A165)-LEN(SUBSTITUTE(A165,{"0","1","2","3"},"")))))))), 1)) * ROW(INDIRECT("1:"&amp;LEN((LEFT(A165,SUM(LEN(A165)-LEN(SUBSTITUTE(A165,{"0","1","2","3"},"")))))))), 0), ROW(INDIRECT("1:"&amp;LEN((LEFT(A165,SUM(LEN(A165)-LEN(SUBSTITUTE(A165,{"0","1","2","3"},"")))))))))+1, 1) * 10^ROW(INDIRECT("1:"&amp;LEN((LEFT(A165,SUM(LEN(A165)-LEN(SUBSTITUTE(A165,{"0","1","2","3"},""))))))))/10))*100+1</f>
        <v>201</v>
      </c>
      <c r="W166" s="39">
        <f ca="1">(SUMPRODUCT(MID(0&amp;(--TRIM(RIGHT(SUBSTITUTE(LEFT(A165,_xlfn.AGGREGATE(16,6,FIND({0,1,2,3,4,5,6,7,8,9},A165,ROW(INDIRECT("1:"&amp;LEN(A165)))),1))," ",REPT(" ",LEN(A165))),LEN(A165)))), LARGE(INDEX(ISNUMBER(--MID((--TRIM(RIGHT(SUBSTITUTE(LEFT(A165,_xlfn.AGGREGATE(16,6,FIND({0,1,2,3,4,5,6,7,8,9},A165,ROW(INDIRECT("1:"&amp;LEN(A165)))),1))," ",REPT(" ",LEN(A165))),LEN(A165)))), ROW(INDIRECT("1:"&amp;LEN((--TRIM(RIGHT(SUBSTITUTE(LEFT(A165,_xlfn.AGGREGATE(16,6,FIND({0,1,2,3,4,5,6,7,8,9},A165,ROW(INDIRECT("1:"&amp;LEN(A165)))),1))," ",REPT(" ",LEN(A165))),LEN(A165))))))), 1)) * ROW(INDIRECT("1:"&amp;LEN((--TRIM(RIGHT(SUBSTITUTE(LEFT(A165,_xlfn.AGGREGATE(16,6,FIND({0,1,2,3,4,5,6,7,8,9},A165,ROW(INDIRECT("1:"&amp;LEN(A165)))),1))," ",REPT(" ",LEN(A165))),LEN(A165))))))), 0), ROW(INDIRECT("1:"&amp;LEN((--TRIM(RIGHT(SUBSTITUTE(LEFT(A165,_xlfn.AGGREGATE(16,6,FIND({0,1,2,3,4,5,6,7,8,9},A165,ROW(INDIRECT("1:"&amp;LEN(A165)))),1))," ",REPT(" ",LEN(A165))),LEN(A165))))))))+1, 1) * 10^ROW(INDIRECT("1:"&amp;LEN((--TRIM(RIGHT(SUBSTITUTE(LEFT(A165,_xlfn.AGGREGATE(16,6,FIND({0,1,2,3,4,5,6,7,8,9},A165,ROW(INDIRECT("1:"&amp;LEN(A165)))),1))," ",REPT(" ",LEN(A165))),LEN(A165)))))))/10))*100+1</f>
        <v>501</v>
      </c>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EU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c r="XFD166" s="1"/>
    </row>
    <row r="167" spans="1:151 16227:16384" s="11" customFormat="1" ht="20.25" hidden="1" customHeight="1" x14ac:dyDescent="0.35">
      <c r="A167" s="92" t="str">
        <f t="shared" ref="A167:A175" si="35">A166</f>
        <v>2nd &amp; 5th Floor</v>
      </c>
      <c r="B167" s="92"/>
      <c r="C167" s="100" t="str">
        <f t="shared" ref="C167:C175" ca="1" si="36">U167</f>
        <v>202 &amp; 502</v>
      </c>
      <c r="D167" s="101"/>
      <c r="E167" s="20"/>
      <c r="F167" s="100"/>
      <c r="G167" s="101"/>
      <c r="H167" s="20"/>
      <c r="I167" s="20">
        <f t="shared" si="34"/>
        <v>0</v>
      </c>
      <c r="J167" s="1"/>
      <c r="K167" s="1"/>
      <c r="L167" s="1"/>
      <c r="M167" s="1"/>
      <c r="N167" s="1"/>
      <c r="O167" s="1"/>
      <c r="P167" s="1"/>
      <c r="Q167" s="1"/>
      <c r="R167" s="1"/>
      <c r="S167" s="1"/>
      <c r="T167" s="1"/>
      <c r="U167" s="39" t="str">
        <f t="shared" ref="U167:U175" ca="1" si="37">V167&amp;""&amp;" &amp; "&amp;""&amp;W167</f>
        <v>202 &amp; 502</v>
      </c>
      <c r="V167" s="39">
        <f ca="1">V166+1</f>
        <v>202</v>
      </c>
      <c r="W167" s="39">
        <f ca="1">W166+1</f>
        <v>502</v>
      </c>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EU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c r="XFD167" s="1"/>
    </row>
    <row r="168" spans="1:151 16227:16384" s="11" customFormat="1" ht="20.25" hidden="1" customHeight="1" x14ac:dyDescent="0.35">
      <c r="A168" s="92" t="str">
        <f t="shared" si="35"/>
        <v>2nd &amp; 5th Floor</v>
      </c>
      <c r="B168" s="92"/>
      <c r="C168" s="100" t="str">
        <f t="shared" ca="1" si="36"/>
        <v>203 &amp; 503</v>
      </c>
      <c r="D168" s="101"/>
      <c r="E168" s="20"/>
      <c r="F168" s="100"/>
      <c r="G168" s="101"/>
      <c r="H168" s="20"/>
      <c r="I168" s="20">
        <f t="shared" si="34"/>
        <v>0</v>
      </c>
      <c r="J168" s="1"/>
      <c r="K168" s="1"/>
      <c r="L168" s="1"/>
      <c r="M168" s="1"/>
      <c r="N168" s="1"/>
      <c r="O168" s="1"/>
      <c r="P168" s="1"/>
      <c r="Q168" s="1"/>
      <c r="R168" s="1"/>
      <c r="S168" s="1"/>
      <c r="T168" s="1"/>
      <c r="U168" s="39" t="str">
        <f t="shared" ca="1" si="37"/>
        <v>203 &amp; 503</v>
      </c>
      <c r="V168" s="39">
        <f t="shared" ref="V168:V175" ca="1" si="38">V167+1</f>
        <v>203</v>
      </c>
      <c r="W168" s="39">
        <f t="shared" ref="W168:W175" ca="1" si="39">W167+1</f>
        <v>503</v>
      </c>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EU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c r="XFD168" s="1"/>
    </row>
    <row r="169" spans="1:151 16227:16384" s="11" customFormat="1" ht="20.25" hidden="1" customHeight="1" x14ac:dyDescent="0.35">
      <c r="A169" s="92" t="str">
        <f t="shared" si="35"/>
        <v>2nd &amp; 5th Floor</v>
      </c>
      <c r="B169" s="92"/>
      <c r="C169" s="100" t="str">
        <f t="shared" ca="1" si="36"/>
        <v>204 &amp; 504</v>
      </c>
      <c r="D169" s="101"/>
      <c r="E169" s="20"/>
      <c r="F169" s="100"/>
      <c r="G169" s="101"/>
      <c r="H169" s="20"/>
      <c r="I169" s="20">
        <f t="shared" si="34"/>
        <v>0</v>
      </c>
      <c r="J169" s="1"/>
      <c r="K169" s="1"/>
      <c r="L169" s="1"/>
      <c r="M169" s="1"/>
      <c r="N169" s="1"/>
      <c r="O169" s="1"/>
      <c r="P169" s="1"/>
      <c r="Q169" s="1"/>
      <c r="R169" s="1"/>
      <c r="S169" s="1"/>
      <c r="T169" s="1"/>
      <c r="U169" s="39" t="str">
        <f t="shared" ca="1" si="37"/>
        <v>204 &amp; 504</v>
      </c>
      <c r="V169" s="39">
        <f t="shared" ca="1" si="38"/>
        <v>204</v>
      </c>
      <c r="W169" s="39">
        <f t="shared" ca="1" si="39"/>
        <v>504</v>
      </c>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EU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c r="XFD169" s="1"/>
    </row>
    <row r="170" spans="1:151 16227:16384" s="11" customFormat="1" ht="20.25" hidden="1" customHeight="1" x14ac:dyDescent="0.35">
      <c r="A170" s="92" t="str">
        <f t="shared" si="35"/>
        <v>2nd &amp; 5th Floor</v>
      </c>
      <c r="B170" s="92"/>
      <c r="C170" s="100" t="str">
        <f t="shared" ca="1" si="36"/>
        <v>205 &amp; 505</v>
      </c>
      <c r="D170" s="101"/>
      <c r="E170" s="20"/>
      <c r="F170" s="100"/>
      <c r="G170" s="101"/>
      <c r="H170" s="20"/>
      <c r="I170" s="20">
        <f t="shared" si="34"/>
        <v>0</v>
      </c>
      <c r="J170" s="1"/>
      <c r="K170" s="1"/>
      <c r="L170" s="1"/>
      <c r="M170" s="1"/>
      <c r="N170" s="1"/>
      <c r="O170" s="1"/>
      <c r="P170" s="1"/>
      <c r="Q170" s="1"/>
      <c r="R170" s="1"/>
      <c r="S170" s="1"/>
      <c r="T170" s="1"/>
      <c r="U170" s="39" t="str">
        <f t="shared" ca="1" si="37"/>
        <v>205 &amp; 505</v>
      </c>
      <c r="V170" s="39">
        <f t="shared" ca="1" si="38"/>
        <v>205</v>
      </c>
      <c r="W170" s="39">
        <f t="shared" ca="1" si="39"/>
        <v>505</v>
      </c>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EU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c r="XFD170" s="1"/>
    </row>
    <row r="171" spans="1:151 16227:16384" s="11" customFormat="1" ht="20.25" hidden="1" customHeight="1" x14ac:dyDescent="0.35">
      <c r="A171" s="92" t="str">
        <f t="shared" si="35"/>
        <v>2nd &amp; 5th Floor</v>
      </c>
      <c r="B171" s="92"/>
      <c r="C171" s="100" t="str">
        <f t="shared" ca="1" si="36"/>
        <v>206 &amp; 506</v>
      </c>
      <c r="D171" s="101"/>
      <c r="E171" s="20"/>
      <c r="F171" s="100"/>
      <c r="G171" s="101"/>
      <c r="H171" s="20"/>
      <c r="I171" s="20">
        <f t="shared" si="34"/>
        <v>0</v>
      </c>
      <c r="J171" s="1"/>
      <c r="K171" s="1"/>
      <c r="L171" s="1"/>
      <c r="M171" s="1"/>
      <c r="N171" s="1"/>
      <c r="O171" s="1"/>
      <c r="P171" s="1"/>
      <c r="Q171" s="1"/>
      <c r="R171" s="1"/>
      <c r="S171" s="1"/>
      <c r="T171" s="1"/>
      <c r="U171" s="39" t="str">
        <f t="shared" ca="1" si="37"/>
        <v>206 &amp; 506</v>
      </c>
      <c r="V171" s="39">
        <f t="shared" ca="1" si="38"/>
        <v>206</v>
      </c>
      <c r="W171" s="39">
        <f t="shared" ca="1" si="39"/>
        <v>506</v>
      </c>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EU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c r="XFD171" s="1"/>
    </row>
    <row r="172" spans="1:151 16227:16384" s="11" customFormat="1" ht="20.25" hidden="1" customHeight="1" x14ac:dyDescent="0.35">
      <c r="A172" s="92" t="str">
        <f t="shared" si="35"/>
        <v>2nd &amp; 5th Floor</v>
      </c>
      <c r="B172" s="92"/>
      <c r="C172" s="100" t="str">
        <f t="shared" ca="1" si="36"/>
        <v>207 &amp; 507</v>
      </c>
      <c r="D172" s="101"/>
      <c r="E172" s="20"/>
      <c r="F172" s="100"/>
      <c r="G172" s="101"/>
      <c r="H172" s="20"/>
      <c r="I172" s="20">
        <f t="shared" si="34"/>
        <v>0</v>
      </c>
      <c r="J172" s="1"/>
      <c r="K172" s="1"/>
      <c r="L172" s="1"/>
      <c r="M172" s="1"/>
      <c r="N172" s="1"/>
      <c r="O172" s="1"/>
      <c r="P172" s="1"/>
      <c r="Q172" s="1"/>
      <c r="R172" s="1"/>
      <c r="S172" s="1"/>
      <c r="T172" s="1"/>
      <c r="U172" s="39" t="str">
        <f t="shared" ca="1" si="37"/>
        <v>207 &amp; 507</v>
      </c>
      <c r="V172" s="39">
        <f t="shared" ca="1" si="38"/>
        <v>207</v>
      </c>
      <c r="W172" s="39">
        <f t="shared" ca="1" si="39"/>
        <v>507</v>
      </c>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EU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c r="XFD172" s="1"/>
    </row>
    <row r="173" spans="1:151 16227:16384" s="11" customFormat="1" ht="20.25" hidden="1" customHeight="1" x14ac:dyDescent="0.35">
      <c r="A173" s="92" t="str">
        <f t="shared" si="35"/>
        <v>2nd &amp; 5th Floor</v>
      </c>
      <c r="B173" s="92"/>
      <c r="C173" s="100" t="str">
        <f t="shared" ca="1" si="36"/>
        <v>208 &amp; 508</v>
      </c>
      <c r="D173" s="101"/>
      <c r="E173" s="20"/>
      <c r="F173" s="100"/>
      <c r="G173" s="101"/>
      <c r="H173" s="20"/>
      <c r="I173" s="20">
        <f t="shared" si="34"/>
        <v>0</v>
      </c>
      <c r="J173" s="1"/>
      <c r="K173" s="1"/>
      <c r="L173" s="1"/>
      <c r="M173" s="1"/>
      <c r="N173" s="1"/>
      <c r="O173" s="1"/>
      <c r="P173" s="1"/>
      <c r="Q173" s="1"/>
      <c r="R173" s="1"/>
      <c r="S173" s="1"/>
      <c r="T173" s="1"/>
      <c r="U173" s="39" t="str">
        <f t="shared" ca="1" si="37"/>
        <v>208 &amp; 508</v>
      </c>
      <c r="V173" s="39">
        <f t="shared" ca="1" si="38"/>
        <v>208</v>
      </c>
      <c r="W173" s="39">
        <f t="shared" ca="1" si="39"/>
        <v>508</v>
      </c>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EU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c r="XFD173" s="1"/>
    </row>
    <row r="174" spans="1:151 16227:16384" s="11" customFormat="1" ht="20.25" hidden="1" customHeight="1" x14ac:dyDescent="0.35">
      <c r="A174" s="92" t="str">
        <f t="shared" si="35"/>
        <v>2nd &amp; 5th Floor</v>
      </c>
      <c r="B174" s="92"/>
      <c r="C174" s="100" t="str">
        <f t="shared" ca="1" si="36"/>
        <v>209 &amp; 509</v>
      </c>
      <c r="D174" s="101"/>
      <c r="E174" s="20"/>
      <c r="F174" s="100"/>
      <c r="G174" s="101"/>
      <c r="H174" s="20"/>
      <c r="I174" s="20">
        <f t="shared" si="34"/>
        <v>0</v>
      </c>
      <c r="J174" s="1"/>
      <c r="K174" s="1"/>
      <c r="L174" s="1"/>
      <c r="M174" s="1"/>
      <c r="N174" s="1"/>
      <c r="O174" s="1"/>
      <c r="P174" s="1"/>
      <c r="Q174" s="1"/>
      <c r="R174" s="1"/>
      <c r="S174" s="1"/>
      <c r="T174" s="1"/>
      <c r="U174" s="39" t="str">
        <f t="shared" ca="1" si="37"/>
        <v>209 &amp; 509</v>
      </c>
      <c r="V174" s="39">
        <f t="shared" ca="1" si="38"/>
        <v>209</v>
      </c>
      <c r="W174" s="39">
        <f t="shared" ca="1" si="39"/>
        <v>509</v>
      </c>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EU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c r="XFD174" s="1"/>
    </row>
    <row r="175" spans="1:151 16227:16384" s="11" customFormat="1" ht="20.25" hidden="1" customHeight="1" x14ac:dyDescent="0.35">
      <c r="A175" s="92" t="str">
        <f t="shared" si="35"/>
        <v>2nd &amp; 5th Floor</v>
      </c>
      <c r="B175" s="92"/>
      <c r="C175" s="100" t="str">
        <f t="shared" ca="1" si="36"/>
        <v>210 &amp; 510</v>
      </c>
      <c r="D175" s="101"/>
      <c r="E175" s="20"/>
      <c r="F175" s="100"/>
      <c r="G175" s="101"/>
      <c r="H175" s="20"/>
      <c r="I175" s="20">
        <f t="shared" si="34"/>
        <v>0</v>
      </c>
      <c r="J175" s="1"/>
      <c r="K175" s="1"/>
      <c r="L175" s="1"/>
      <c r="M175" s="1"/>
      <c r="N175" s="1"/>
      <c r="O175" s="1"/>
      <c r="P175" s="1"/>
      <c r="Q175" s="1"/>
      <c r="R175" s="1"/>
      <c r="S175" s="1"/>
      <c r="T175" s="1"/>
      <c r="U175" s="39" t="str">
        <f t="shared" ca="1" si="37"/>
        <v>210 &amp; 510</v>
      </c>
      <c r="V175" s="39">
        <f t="shared" ca="1" si="38"/>
        <v>210</v>
      </c>
      <c r="W175" s="39">
        <f t="shared" ca="1" si="39"/>
        <v>510</v>
      </c>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EU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c r="XFD175" s="1"/>
    </row>
    <row r="176" spans="1:151 16227:16384" ht="20.5" x14ac:dyDescent="0.35">
      <c r="A176" s="72" t="s">
        <v>74</v>
      </c>
      <c r="B176" s="72"/>
      <c r="C176" s="72"/>
      <c r="D176" s="72"/>
      <c r="E176" s="72"/>
      <c r="F176" s="72"/>
      <c r="G176" s="72"/>
      <c r="H176" s="72"/>
      <c r="I176" s="72"/>
    </row>
    <row r="177" spans="1:9" ht="192.5" customHeight="1" x14ac:dyDescent="0.35">
      <c r="A177" s="9" t="s">
        <v>82</v>
      </c>
      <c r="B177" s="12" t="s">
        <v>4</v>
      </c>
      <c r="C177" s="61" t="s">
        <v>263</v>
      </c>
      <c r="D177" s="61"/>
      <c r="E177" s="61"/>
      <c r="F177" s="61"/>
      <c r="G177" s="61"/>
      <c r="H177" s="61"/>
      <c r="I177" s="61"/>
    </row>
    <row r="178" spans="1:9" ht="20.5" x14ac:dyDescent="0.35">
      <c r="A178" s="116" t="s">
        <v>83</v>
      </c>
      <c r="B178" s="116"/>
      <c r="C178" s="116"/>
      <c r="D178" s="116"/>
      <c r="E178" s="116"/>
      <c r="F178" s="116"/>
      <c r="G178" s="116"/>
      <c r="H178" s="116"/>
      <c r="I178" s="116"/>
    </row>
    <row r="179" spans="1:9" ht="20.5" x14ac:dyDescent="0.35">
      <c r="A179" s="90" t="s">
        <v>75</v>
      </c>
      <c r="B179" s="90"/>
      <c r="C179" s="90"/>
      <c r="D179" s="60" t="s">
        <v>4</v>
      </c>
      <c r="E179" s="82" t="str">
        <f>E3</f>
        <v>Godrej Five Gardens</v>
      </c>
      <c r="F179" s="83"/>
      <c r="G179" s="83"/>
      <c r="H179" s="83"/>
      <c r="I179" s="86"/>
    </row>
    <row r="180" spans="1:9" ht="40.5" customHeight="1" x14ac:dyDescent="0.35">
      <c r="A180" s="90" t="s">
        <v>134</v>
      </c>
      <c r="B180" s="90"/>
      <c r="C180" s="90"/>
      <c r="D180" s="60" t="s">
        <v>4</v>
      </c>
      <c r="E180" s="82" t="str">
        <f>E9</f>
        <v>Godrej Five Gardens, Plot No.: 691/10 ,698/10 ,699/10 at Fnorth­400019, Ward FNorth, Mumbai City, 400019</v>
      </c>
      <c r="F180" s="83"/>
      <c r="G180" s="83"/>
      <c r="H180" s="83"/>
      <c r="I180" s="86"/>
    </row>
    <row r="181" spans="1:9" ht="20.25" customHeight="1" x14ac:dyDescent="0.35">
      <c r="A181" s="125" t="s">
        <v>140</v>
      </c>
      <c r="B181" s="125"/>
      <c r="C181" s="125"/>
      <c r="D181" s="16" t="s">
        <v>4</v>
      </c>
      <c r="E181" s="126" t="str">
        <f>I3</f>
        <v>03/07/2025 @02:05PM</v>
      </c>
      <c r="F181" s="127"/>
      <c r="G181" s="127"/>
      <c r="H181" s="127"/>
      <c r="I181" s="128"/>
    </row>
    <row r="182" spans="1:9" ht="20.5" x14ac:dyDescent="0.35">
      <c r="A182" s="27"/>
      <c r="B182" s="28"/>
      <c r="C182" s="28"/>
      <c r="D182" s="28"/>
      <c r="E182" s="28"/>
      <c r="F182" s="28"/>
      <c r="G182" s="28"/>
      <c r="H182" s="28"/>
      <c r="I182" s="24"/>
    </row>
    <row r="183" spans="1:9" ht="20.5" x14ac:dyDescent="0.35">
      <c r="A183" s="29"/>
      <c r="B183" s="159"/>
      <c r="C183" s="159"/>
      <c r="D183" s="159"/>
      <c r="E183" s="159"/>
      <c r="F183" s="159"/>
      <c r="G183" s="159"/>
      <c r="H183" s="159"/>
      <c r="I183" s="25"/>
    </row>
    <row r="184" spans="1:9" ht="20.5" x14ac:dyDescent="0.35">
      <c r="A184" s="29"/>
      <c r="B184" s="159"/>
      <c r="C184" s="159"/>
      <c r="D184" s="159"/>
      <c r="E184" s="159"/>
      <c r="F184" s="159"/>
      <c r="G184" s="159"/>
      <c r="H184" s="159"/>
      <c r="I184" s="25"/>
    </row>
    <row r="185" spans="1:9" ht="20.5" x14ac:dyDescent="0.35">
      <c r="A185" s="29"/>
      <c r="B185" s="159"/>
      <c r="C185" s="159"/>
      <c r="D185" s="159"/>
      <c r="E185" s="159"/>
      <c r="F185" s="159"/>
      <c r="G185" s="159"/>
      <c r="H185" s="159"/>
      <c r="I185" s="25"/>
    </row>
    <row r="186" spans="1:9" ht="20.5" x14ac:dyDescent="0.35">
      <c r="A186" s="29"/>
      <c r="B186" s="159"/>
      <c r="C186" s="159"/>
      <c r="D186" s="159"/>
      <c r="E186" s="159"/>
      <c r="F186" s="159"/>
      <c r="G186" s="159"/>
      <c r="H186" s="159"/>
      <c r="I186" s="25"/>
    </row>
    <row r="187" spans="1:9" ht="20.5" x14ac:dyDescent="0.35">
      <c r="A187" s="29"/>
      <c r="B187" s="159"/>
      <c r="C187" s="159"/>
      <c r="D187" s="159"/>
      <c r="E187" s="159"/>
      <c r="F187" s="159"/>
      <c r="G187" s="159"/>
      <c r="H187" s="159"/>
      <c r="I187" s="25"/>
    </row>
    <row r="188" spans="1:9" ht="20.5" x14ac:dyDescent="0.35">
      <c r="A188" s="29"/>
      <c r="B188" s="159"/>
      <c r="C188" s="159"/>
      <c r="D188" s="159"/>
      <c r="E188" s="159"/>
      <c r="F188" s="159"/>
      <c r="G188" s="159"/>
      <c r="H188" s="159"/>
      <c r="I188" s="25"/>
    </row>
    <row r="189" spans="1:9" ht="20.5" x14ac:dyDescent="0.35">
      <c r="A189" s="29"/>
      <c r="B189" s="159"/>
      <c r="C189" s="159"/>
      <c r="D189" s="159"/>
      <c r="E189" s="159"/>
      <c r="F189" s="159"/>
      <c r="G189" s="159"/>
      <c r="H189" s="159"/>
      <c r="I189" s="25"/>
    </row>
    <row r="190" spans="1:9" ht="20.5" x14ac:dyDescent="0.35">
      <c r="A190" s="29"/>
      <c r="B190" s="159"/>
      <c r="C190" s="159"/>
      <c r="D190" s="159"/>
      <c r="E190" s="159"/>
      <c r="F190" s="159"/>
      <c r="G190" s="159"/>
      <c r="H190" s="159"/>
      <c r="I190" s="25"/>
    </row>
    <row r="191" spans="1:9" ht="20.5" x14ac:dyDescent="0.35">
      <c r="A191" s="29"/>
      <c r="B191" s="159"/>
      <c r="C191" s="159"/>
      <c r="D191" s="159"/>
      <c r="E191" s="159"/>
      <c r="F191" s="159"/>
      <c r="G191" s="159"/>
      <c r="H191" s="159"/>
      <c r="I191" s="25"/>
    </row>
    <row r="192" spans="1:9" ht="20.5" x14ac:dyDescent="0.35">
      <c r="A192" s="29"/>
      <c r="B192" s="159"/>
      <c r="C192" s="159"/>
      <c r="D192" s="159"/>
      <c r="E192" s="159"/>
      <c r="F192" s="159"/>
      <c r="G192" s="159"/>
      <c r="H192" s="159"/>
      <c r="I192" s="25"/>
    </row>
    <row r="193" spans="1:9" ht="20.5" x14ac:dyDescent="0.35">
      <c r="A193" s="29"/>
      <c r="B193" s="159"/>
      <c r="C193" s="159"/>
      <c r="D193" s="159"/>
      <c r="E193" s="159"/>
      <c r="F193" s="159"/>
      <c r="G193" s="159"/>
      <c r="H193" s="159"/>
      <c r="I193" s="25"/>
    </row>
    <row r="194" spans="1:9" ht="20.5" x14ac:dyDescent="0.35">
      <c r="A194" s="29"/>
      <c r="B194" s="159"/>
      <c r="C194" s="159"/>
      <c r="D194" s="159"/>
      <c r="E194" s="159"/>
      <c r="F194" s="159"/>
      <c r="G194" s="159"/>
      <c r="H194" s="159"/>
      <c r="I194" s="25"/>
    </row>
    <row r="195" spans="1:9" ht="20.5" x14ac:dyDescent="0.35">
      <c r="A195" s="29"/>
      <c r="B195" s="159"/>
      <c r="C195" s="159"/>
      <c r="D195" s="159"/>
      <c r="E195" s="159"/>
      <c r="F195" s="159"/>
      <c r="G195" s="159"/>
      <c r="H195" s="159"/>
      <c r="I195" s="25"/>
    </row>
    <row r="196" spans="1:9" ht="20.5" x14ac:dyDescent="0.35">
      <c r="A196" s="29"/>
      <c r="B196" s="159"/>
      <c r="C196" s="159"/>
      <c r="D196" s="159"/>
      <c r="E196" s="159"/>
      <c r="F196" s="159"/>
      <c r="G196" s="159"/>
      <c r="H196" s="159"/>
      <c r="I196" s="25"/>
    </row>
    <row r="197" spans="1:9" ht="20.5" x14ac:dyDescent="0.35">
      <c r="A197" s="29"/>
      <c r="B197" s="159"/>
      <c r="C197" s="159"/>
      <c r="D197" s="159"/>
      <c r="E197" s="159"/>
      <c r="F197" s="159"/>
      <c r="G197" s="159"/>
      <c r="H197" s="159"/>
      <c r="I197" s="25"/>
    </row>
    <row r="198" spans="1:9" ht="20.5" x14ac:dyDescent="0.35">
      <c r="A198" s="29"/>
      <c r="B198" s="159"/>
      <c r="C198" s="159"/>
      <c r="D198" s="159"/>
      <c r="E198" s="159"/>
      <c r="F198" s="159"/>
      <c r="G198" s="159"/>
      <c r="H198" s="159"/>
      <c r="I198" s="25"/>
    </row>
    <row r="199" spans="1:9" ht="20.5" x14ac:dyDescent="0.35">
      <c r="A199" s="29"/>
      <c r="B199" s="159"/>
      <c r="C199" s="159"/>
      <c r="D199" s="159"/>
      <c r="E199" s="159"/>
      <c r="F199" s="159"/>
      <c r="G199" s="159"/>
      <c r="H199" s="159"/>
      <c r="I199" s="25"/>
    </row>
    <row r="200" spans="1:9" ht="20.5" x14ac:dyDescent="0.35">
      <c r="A200" s="29"/>
      <c r="B200" s="159"/>
      <c r="C200" s="159"/>
      <c r="D200" s="159"/>
      <c r="E200" s="159"/>
      <c r="F200" s="159"/>
      <c r="G200" s="159"/>
      <c r="H200" s="159"/>
      <c r="I200" s="25"/>
    </row>
    <row r="201" spans="1:9" ht="20.5" x14ac:dyDescent="0.35">
      <c r="A201" s="29"/>
      <c r="B201" s="159"/>
      <c r="C201" s="159"/>
      <c r="D201" s="159"/>
      <c r="E201" s="159"/>
      <c r="F201" s="159"/>
      <c r="G201" s="159"/>
      <c r="H201" s="159"/>
      <c r="I201" s="25"/>
    </row>
    <row r="202" spans="1:9" ht="20.5" x14ac:dyDescent="0.35">
      <c r="A202" s="29"/>
      <c r="B202" s="159"/>
      <c r="C202" s="159"/>
      <c r="D202" s="159"/>
      <c r="E202" s="159"/>
      <c r="F202" s="159"/>
      <c r="G202" s="159"/>
      <c r="H202" s="159"/>
      <c r="I202" s="25"/>
    </row>
    <row r="203" spans="1:9" ht="20.5" x14ac:dyDescent="0.35">
      <c r="A203" s="29"/>
      <c r="B203" s="159"/>
      <c r="C203" s="159"/>
      <c r="D203" s="159"/>
      <c r="E203" s="159"/>
      <c r="F203" s="159"/>
      <c r="G203" s="159"/>
      <c r="H203" s="159"/>
      <c r="I203" s="25"/>
    </row>
    <row r="204" spans="1:9" ht="20.5" x14ac:dyDescent="0.35">
      <c r="A204" s="29"/>
      <c r="B204" s="159"/>
      <c r="C204" s="159"/>
      <c r="D204" s="159"/>
      <c r="E204" s="159"/>
      <c r="F204" s="159"/>
      <c r="G204" s="159"/>
      <c r="H204" s="159"/>
      <c r="I204" s="25"/>
    </row>
    <row r="205" spans="1:9" ht="20.5" x14ac:dyDescent="0.35">
      <c r="A205" s="29"/>
      <c r="B205" s="159"/>
      <c r="C205" s="159"/>
      <c r="D205" s="159"/>
      <c r="E205" s="159"/>
      <c r="F205" s="159"/>
      <c r="G205" s="159"/>
      <c r="H205" s="159"/>
      <c r="I205" s="25"/>
    </row>
    <row r="206" spans="1:9" ht="20.5" x14ac:dyDescent="0.35">
      <c r="A206" s="29"/>
      <c r="B206" s="159"/>
      <c r="C206" s="159"/>
      <c r="D206" s="159"/>
      <c r="E206" s="159"/>
      <c r="F206" s="159"/>
      <c r="G206" s="159"/>
      <c r="H206" s="159"/>
      <c r="I206" s="25"/>
    </row>
    <row r="207" spans="1:9" ht="20.5" x14ac:dyDescent="0.35">
      <c r="A207" s="29"/>
      <c r="B207" s="159"/>
      <c r="C207" s="159"/>
      <c r="D207" s="159"/>
      <c r="E207" s="159"/>
      <c r="F207" s="159"/>
      <c r="G207" s="159"/>
      <c r="H207" s="159"/>
      <c r="I207" s="25"/>
    </row>
    <row r="208" spans="1:9" ht="20.5" x14ac:dyDescent="0.35">
      <c r="A208" s="29"/>
      <c r="B208" s="159"/>
      <c r="C208" s="159"/>
      <c r="D208" s="159"/>
      <c r="E208" s="159"/>
      <c r="F208" s="159"/>
      <c r="G208" s="159"/>
      <c r="H208" s="159"/>
      <c r="I208" s="25"/>
    </row>
    <row r="209" spans="1:9" ht="20.5" x14ac:dyDescent="0.35">
      <c r="A209" s="29"/>
      <c r="B209" s="159"/>
      <c r="C209" s="159"/>
      <c r="D209" s="159"/>
      <c r="E209" s="159"/>
      <c r="F209" s="159"/>
      <c r="G209" s="159"/>
      <c r="H209" s="159"/>
      <c r="I209" s="25"/>
    </row>
    <row r="210" spans="1:9" ht="20.5" x14ac:dyDescent="0.35">
      <c r="A210" s="29"/>
      <c r="B210" s="159"/>
      <c r="C210" s="159"/>
      <c r="D210" s="159"/>
      <c r="E210" s="159"/>
      <c r="F210" s="159"/>
      <c r="G210" s="159"/>
      <c r="H210" s="159"/>
      <c r="I210" s="25"/>
    </row>
    <row r="211" spans="1:9" ht="20.5" x14ac:dyDescent="0.35">
      <c r="A211" s="29"/>
      <c r="B211" s="159"/>
      <c r="C211" s="159"/>
      <c r="D211" s="159"/>
      <c r="E211" s="159"/>
      <c r="F211" s="159"/>
      <c r="G211" s="159"/>
      <c r="H211" s="159"/>
      <c r="I211" s="25"/>
    </row>
    <row r="212" spans="1:9" ht="20.5" x14ac:dyDescent="0.35">
      <c r="A212" s="29"/>
      <c r="B212" s="159"/>
      <c r="C212" s="159"/>
      <c r="D212" s="159"/>
      <c r="E212" s="159"/>
      <c r="F212" s="159"/>
      <c r="G212" s="159"/>
      <c r="H212" s="159"/>
      <c r="I212" s="25"/>
    </row>
    <row r="213" spans="1:9" ht="20.5" x14ac:dyDescent="0.35">
      <c r="A213" s="29"/>
      <c r="B213" s="159"/>
      <c r="C213" s="159"/>
      <c r="D213" s="159"/>
      <c r="E213" s="159"/>
      <c r="F213" s="159"/>
      <c r="G213" s="159"/>
      <c r="H213" s="159"/>
      <c r="I213" s="25"/>
    </row>
    <row r="214" spans="1:9" ht="20.5" x14ac:dyDescent="0.35">
      <c r="A214" s="29"/>
      <c r="B214" s="159"/>
      <c r="C214" s="159"/>
      <c r="D214" s="159"/>
      <c r="E214" s="159"/>
      <c r="F214" s="159"/>
      <c r="G214" s="159"/>
      <c r="H214" s="159"/>
      <c r="I214" s="25"/>
    </row>
    <row r="215" spans="1:9" ht="20.5" x14ac:dyDescent="0.35">
      <c r="A215" s="29"/>
      <c r="B215" s="159"/>
      <c r="C215" s="159"/>
      <c r="D215" s="159"/>
      <c r="E215" s="159"/>
      <c r="F215" s="159"/>
      <c r="G215" s="159"/>
      <c r="H215" s="159"/>
      <c r="I215" s="25"/>
    </row>
    <row r="216" spans="1:9" ht="20.5" x14ac:dyDescent="0.35">
      <c r="A216" s="29"/>
      <c r="B216" s="159"/>
      <c r="C216" s="159"/>
      <c r="D216" s="159"/>
      <c r="E216" s="159"/>
      <c r="F216" s="159"/>
      <c r="G216" s="159"/>
      <c r="H216" s="159"/>
      <c r="I216" s="25"/>
    </row>
    <row r="217" spans="1:9" ht="20.5" x14ac:dyDescent="0.35">
      <c r="A217" s="29"/>
      <c r="B217" s="159"/>
      <c r="C217" s="159"/>
      <c r="D217" s="159"/>
      <c r="E217" s="159"/>
      <c r="F217" s="159"/>
      <c r="G217" s="159"/>
      <c r="H217" s="159"/>
      <c r="I217" s="25"/>
    </row>
    <row r="218" spans="1:9" ht="20.5" x14ac:dyDescent="0.35">
      <c r="A218" s="29"/>
      <c r="B218" s="159"/>
      <c r="C218" s="159"/>
      <c r="D218" s="159"/>
      <c r="E218" s="159"/>
      <c r="F218" s="159"/>
      <c r="G218" s="159"/>
      <c r="H218" s="159"/>
      <c r="I218" s="25"/>
    </row>
    <row r="219" spans="1:9" ht="20.5" x14ac:dyDescent="0.35">
      <c r="A219" s="29"/>
      <c r="B219" s="159"/>
      <c r="C219" s="159"/>
      <c r="D219" s="159"/>
      <c r="E219" s="159"/>
      <c r="F219" s="159"/>
      <c r="G219" s="159"/>
      <c r="H219" s="159"/>
      <c r="I219" s="25"/>
    </row>
    <row r="220" spans="1:9" ht="20.5" x14ac:dyDescent="0.35">
      <c r="A220" s="29"/>
      <c r="B220" s="159"/>
      <c r="C220" s="159"/>
      <c r="D220" s="159"/>
      <c r="E220" s="159"/>
      <c r="F220" s="159"/>
      <c r="G220" s="159"/>
      <c r="H220" s="159"/>
      <c r="I220" s="25"/>
    </row>
    <row r="221" spans="1:9" ht="20.5" x14ac:dyDescent="0.35">
      <c r="A221" s="29"/>
      <c r="B221" s="159"/>
      <c r="C221" s="159"/>
      <c r="D221" s="159"/>
      <c r="E221" s="159"/>
      <c r="F221" s="159"/>
      <c r="G221" s="159"/>
      <c r="H221" s="159"/>
      <c r="I221" s="25"/>
    </row>
    <row r="222" spans="1:9" ht="20.5" x14ac:dyDescent="0.35">
      <c r="A222" s="29"/>
      <c r="B222" s="159"/>
      <c r="C222" s="159"/>
      <c r="D222" s="159"/>
      <c r="E222" s="159"/>
      <c r="F222" s="159"/>
      <c r="G222" s="159"/>
      <c r="H222" s="159"/>
      <c r="I222" s="25"/>
    </row>
    <row r="223" spans="1:9" ht="20.5" x14ac:dyDescent="0.35">
      <c r="A223" s="29"/>
      <c r="B223" s="159"/>
      <c r="C223" s="159"/>
      <c r="D223" s="159"/>
      <c r="E223" s="159"/>
      <c r="F223" s="159"/>
      <c r="G223" s="159"/>
      <c r="H223" s="159"/>
      <c r="I223" s="25"/>
    </row>
    <row r="224" spans="1:9" ht="20.5" x14ac:dyDescent="0.35">
      <c r="A224" s="29"/>
      <c r="B224" s="159"/>
      <c r="C224" s="159"/>
      <c r="D224" s="159"/>
      <c r="E224" s="159"/>
      <c r="F224" s="159"/>
      <c r="G224" s="159"/>
      <c r="H224" s="159"/>
      <c r="I224" s="25"/>
    </row>
    <row r="225" spans="1:9" ht="20.5" x14ac:dyDescent="0.35">
      <c r="A225" s="29"/>
      <c r="B225" s="159"/>
      <c r="C225" s="159"/>
      <c r="D225" s="159"/>
      <c r="E225" s="159"/>
      <c r="F225" s="159"/>
      <c r="G225" s="159"/>
      <c r="H225" s="159"/>
      <c r="I225" s="25"/>
    </row>
    <row r="226" spans="1:9" ht="20.5" x14ac:dyDescent="0.35">
      <c r="A226" s="29"/>
      <c r="B226" s="159"/>
      <c r="C226" s="159"/>
      <c r="D226" s="159"/>
      <c r="E226" s="159"/>
      <c r="F226" s="159"/>
      <c r="G226" s="159"/>
      <c r="H226" s="159"/>
      <c r="I226" s="25"/>
    </row>
    <row r="227" spans="1:9" ht="20.5" x14ac:dyDescent="0.35">
      <c r="A227" s="29"/>
      <c r="B227" s="159"/>
      <c r="C227" s="159"/>
      <c r="D227" s="159"/>
      <c r="E227" s="159"/>
      <c r="F227" s="159"/>
      <c r="G227" s="159"/>
      <c r="H227" s="159"/>
      <c r="I227" s="25"/>
    </row>
    <row r="228" spans="1:9" ht="20.5" x14ac:dyDescent="0.35">
      <c r="A228" s="29"/>
      <c r="B228" s="159"/>
      <c r="C228" s="159"/>
      <c r="D228" s="159"/>
      <c r="E228" s="159"/>
      <c r="F228" s="159"/>
      <c r="G228" s="159"/>
      <c r="H228" s="159"/>
      <c r="I228" s="25"/>
    </row>
    <row r="229" spans="1:9" ht="20.5" x14ac:dyDescent="0.35">
      <c r="A229" s="53"/>
      <c r="B229" s="54"/>
      <c r="C229" s="54"/>
      <c r="D229" s="54"/>
      <c r="E229" s="54"/>
      <c r="F229" s="54"/>
      <c r="G229" s="54"/>
      <c r="H229" s="54"/>
      <c r="I229" s="55"/>
    </row>
    <row r="230" spans="1:9" ht="20.5" x14ac:dyDescent="0.35">
      <c r="A230" s="72" t="s">
        <v>199</v>
      </c>
      <c r="B230" s="72"/>
      <c r="C230" s="72"/>
      <c r="D230" s="72"/>
      <c r="E230" s="72"/>
      <c r="F230" s="72"/>
      <c r="G230" s="72"/>
      <c r="H230" s="72"/>
      <c r="I230" s="72"/>
    </row>
    <row r="231" spans="1:9" ht="20.5" x14ac:dyDescent="0.35">
      <c r="A231" s="27"/>
      <c r="B231" s="28"/>
      <c r="C231" s="28"/>
      <c r="D231" s="28"/>
      <c r="E231" s="28"/>
      <c r="F231" s="28"/>
      <c r="G231" s="28"/>
      <c r="H231" s="28"/>
      <c r="I231" s="24"/>
    </row>
    <row r="232" spans="1:9" ht="20.5" x14ac:dyDescent="0.35">
      <c r="A232" s="29"/>
      <c r="B232" s="159"/>
      <c r="C232" s="159"/>
      <c r="D232" s="159"/>
      <c r="E232" s="159"/>
      <c r="F232" s="159"/>
      <c r="G232" s="159"/>
      <c r="H232" s="159"/>
      <c r="I232" s="25"/>
    </row>
    <row r="233" spans="1:9" ht="20.5" x14ac:dyDescent="0.35">
      <c r="A233" s="29"/>
      <c r="B233" s="159"/>
      <c r="C233" s="159"/>
      <c r="D233" s="159"/>
      <c r="E233" s="159"/>
      <c r="F233" s="159"/>
      <c r="G233" s="159"/>
      <c r="H233" s="159"/>
      <c r="I233" s="25"/>
    </row>
    <row r="234" spans="1:9" ht="20.5" x14ac:dyDescent="0.35">
      <c r="A234" s="29"/>
      <c r="B234" s="159"/>
      <c r="C234" s="159"/>
      <c r="D234" s="159"/>
      <c r="E234" s="159"/>
      <c r="F234" s="159"/>
      <c r="G234" s="159"/>
      <c r="H234" s="159"/>
      <c r="I234" s="25"/>
    </row>
    <row r="235" spans="1:9" ht="20.5" x14ac:dyDescent="0.35">
      <c r="A235" s="29"/>
      <c r="B235" s="159"/>
      <c r="C235" s="159"/>
      <c r="D235" s="159"/>
      <c r="E235" s="159"/>
      <c r="F235" s="159"/>
      <c r="G235" s="159"/>
      <c r="H235" s="159"/>
      <c r="I235" s="25"/>
    </row>
    <row r="236" spans="1:9" ht="20.5" x14ac:dyDescent="0.35">
      <c r="A236" s="29"/>
      <c r="B236" s="159"/>
      <c r="C236" s="159"/>
      <c r="D236" s="159"/>
      <c r="E236" s="159"/>
      <c r="F236" s="159"/>
      <c r="G236" s="159"/>
      <c r="H236" s="159"/>
      <c r="I236" s="25"/>
    </row>
    <row r="237" spans="1:9" ht="20.5" x14ac:dyDescent="0.35">
      <c r="A237" s="29"/>
      <c r="B237" s="159"/>
      <c r="C237" s="159"/>
      <c r="D237" s="159"/>
      <c r="E237" s="159"/>
      <c r="F237" s="159"/>
      <c r="G237" s="159"/>
      <c r="H237" s="159"/>
      <c r="I237" s="25"/>
    </row>
    <row r="238" spans="1:9" ht="20.5" x14ac:dyDescent="0.35">
      <c r="A238" s="29"/>
      <c r="B238" s="159"/>
      <c r="C238" s="159"/>
      <c r="D238" s="159"/>
      <c r="E238" s="159"/>
      <c r="F238" s="159"/>
      <c r="G238" s="159"/>
      <c r="H238" s="159"/>
      <c r="I238" s="25"/>
    </row>
    <row r="239" spans="1:9" ht="20.5" x14ac:dyDescent="0.35">
      <c r="A239" s="29"/>
      <c r="B239" s="159"/>
      <c r="C239" s="159"/>
      <c r="D239" s="159"/>
      <c r="E239" s="159"/>
      <c r="F239" s="159"/>
      <c r="G239" s="159"/>
      <c r="H239" s="159"/>
      <c r="I239" s="25"/>
    </row>
    <row r="240" spans="1:9" ht="20.5" x14ac:dyDescent="0.35">
      <c r="A240" s="29"/>
      <c r="B240" s="159"/>
      <c r="C240" s="159"/>
      <c r="D240" s="159"/>
      <c r="E240" s="159"/>
      <c r="F240" s="159"/>
      <c r="G240" s="159"/>
      <c r="H240" s="159"/>
      <c r="I240" s="25"/>
    </row>
    <row r="241" spans="1:9" ht="20.5" x14ac:dyDescent="0.35">
      <c r="A241" s="29"/>
      <c r="B241" s="159"/>
      <c r="C241" s="159"/>
      <c r="D241" s="159"/>
      <c r="E241" s="159"/>
      <c r="F241" s="159"/>
      <c r="G241" s="159"/>
      <c r="H241" s="159"/>
      <c r="I241" s="25"/>
    </row>
    <row r="242" spans="1:9" ht="20.5" x14ac:dyDescent="0.35">
      <c r="A242" s="29"/>
      <c r="B242" s="159"/>
      <c r="C242" s="159"/>
      <c r="D242" s="159"/>
      <c r="E242" s="159"/>
      <c r="F242" s="159"/>
      <c r="G242" s="159"/>
      <c r="H242" s="159"/>
      <c r="I242" s="25"/>
    </row>
    <row r="243" spans="1:9" ht="20.5" x14ac:dyDescent="0.35">
      <c r="A243" s="29"/>
      <c r="B243" s="159"/>
      <c r="C243" s="159"/>
      <c r="D243" s="159"/>
      <c r="E243" s="159"/>
      <c r="F243" s="159"/>
      <c r="G243" s="159"/>
      <c r="H243" s="159"/>
      <c r="I243" s="25"/>
    </row>
    <row r="244" spans="1:9" ht="20.5" x14ac:dyDescent="0.35">
      <c r="A244" s="29"/>
      <c r="B244" s="159"/>
      <c r="C244" s="159"/>
      <c r="D244" s="159"/>
      <c r="E244" s="159"/>
      <c r="F244" s="159"/>
      <c r="G244" s="159"/>
      <c r="H244" s="159"/>
      <c r="I244" s="25"/>
    </row>
    <row r="245" spans="1:9" ht="20.5" x14ac:dyDescent="0.35">
      <c r="A245" s="29"/>
      <c r="B245" s="159"/>
      <c r="C245" s="159"/>
      <c r="D245" s="159"/>
      <c r="E245" s="159"/>
      <c r="F245" s="159"/>
      <c r="G245" s="159"/>
      <c r="H245" s="159"/>
      <c r="I245" s="25"/>
    </row>
    <row r="246" spans="1:9" ht="20.5" x14ac:dyDescent="0.35">
      <c r="A246" s="29"/>
      <c r="B246" s="159"/>
      <c r="C246" s="159"/>
      <c r="D246" s="159"/>
      <c r="E246" s="159"/>
      <c r="F246" s="159"/>
      <c r="G246" s="159"/>
      <c r="H246" s="159"/>
      <c r="I246" s="25"/>
    </row>
    <row r="247" spans="1:9" ht="20.5" x14ac:dyDescent="0.35">
      <c r="A247" s="29"/>
      <c r="B247" s="159"/>
      <c r="C247" s="159"/>
      <c r="D247" s="159"/>
      <c r="E247" s="159"/>
      <c r="F247" s="159"/>
      <c r="G247" s="159"/>
      <c r="H247" s="159"/>
      <c r="I247" s="25"/>
    </row>
    <row r="248" spans="1:9" ht="20.5" x14ac:dyDescent="0.35">
      <c r="A248" s="29"/>
      <c r="B248" s="159"/>
      <c r="C248" s="159"/>
      <c r="D248" s="159"/>
      <c r="E248" s="159"/>
      <c r="F248" s="159"/>
      <c r="G248" s="159"/>
      <c r="H248" s="159"/>
      <c r="I248" s="25"/>
    </row>
    <row r="249" spans="1:9" ht="20.5" x14ac:dyDescent="0.35">
      <c r="A249" s="29"/>
      <c r="B249" s="159"/>
      <c r="C249" s="159"/>
      <c r="D249" s="159"/>
      <c r="E249" s="159"/>
      <c r="F249" s="159"/>
      <c r="G249" s="159"/>
      <c r="H249" s="159"/>
      <c r="I249" s="25"/>
    </row>
    <row r="250" spans="1:9" ht="20.5" x14ac:dyDescent="0.35">
      <c r="A250" s="29"/>
      <c r="B250" s="159"/>
      <c r="C250" s="159"/>
      <c r="D250" s="159"/>
      <c r="E250" s="159"/>
      <c r="F250" s="159"/>
      <c r="G250" s="159"/>
      <c r="H250" s="159"/>
      <c r="I250" s="25"/>
    </row>
    <row r="251" spans="1:9" ht="20.5" x14ac:dyDescent="0.35">
      <c r="A251" s="29"/>
      <c r="B251" s="159"/>
      <c r="C251" s="159"/>
      <c r="D251" s="159"/>
      <c r="E251" s="159"/>
      <c r="F251" s="159"/>
      <c r="G251" s="159"/>
      <c r="H251" s="159"/>
      <c r="I251" s="25"/>
    </row>
    <row r="252" spans="1:9" ht="20.5" x14ac:dyDescent="0.35">
      <c r="A252" s="29"/>
      <c r="B252" s="159"/>
      <c r="C252" s="159"/>
      <c r="D252" s="159"/>
      <c r="E252" s="159"/>
      <c r="F252" s="159"/>
      <c r="G252" s="159"/>
      <c r="H252" s="159"/>
      <c r="I252" s="25"/>
    </row>
    <row r="253" spans="1:9" ht="20.5" x14ac:dyDescent="0.35">
      <c r="A253" s="29"/>
      <c r="B253" s="159"/>
      <c r="C253" s="159"/>
      <c r="D253" s="159"/>
      <c r="E253" s="159"/>
      <c r="F253" s="159"/>
      <c r="G253" s="159"/>
      <c r="H253" s="159"/>
      <c r="I253" s="25"/>
    </row>
    <row r="254" spans="1:9" ht="20.5" x14ac:dyDescent="0.35">
      <c r="A254" s="29"/>
      <c r="B254" s="159"/>
      <c r="C254" s="159"/>
      <c r="D254" s="159"/>
      <c r="E254" s="159"/>
      <c r="F254" s="159"/>
      <c r="G254" s="159"/>
      <c r="H254" s="159"/>
      <c r="I254" s="25"/>
    </row>
    <row r="255" spans="1:9" ht="20.5" x14ac:dyDescent="0.35">
      <c r="A255" s="29"/>
      <c r="B255" s="159"/>
      <c r="C255" s="159"/>
      <c r="D255" s="159"/>
      <c r="E255" s="159"/>
      <c r="F255" s="159"/>
      <c r="G255" s="159"/>
      <c r="H255" s="159"/>
      <c r="I255" s="25"/>
    </row>
    <row r="256" spans="1:9" ht="20.5" x14ac:dyDescent="0.35">
      <c r="A256" s="29"/>
      <c r="B256" s="159"/>
      <c r="C256" s="159"/>
      <c r="D256" s="159"/>
      <c r="E256" s="159"/>
      <c r="F256" s="159"/>
      <c r="G256" s="159"/>
      <c r="H256" s="159"/>
      <c r="I256" s="25"/>
    </row>
    <row r="257" spans="1:9" ht="20.5" x14ac:dyDescent="0.35">
      <c r="A257" s="29"/>
      <c r="B257" s="159"/>
      <c r="C257" s="159"/>
      <c r="D257" s="159"/>
      <c r="E257" s="159"/>
      <c r="F257" s="159"/>
      <c r="G257" s="159"/>
      <c r="H257" s="159"/>
      <c r="I257" s="25"/>
    </row>
    <row r="258" spans="1:9" ht="20.5" x14ac:dyDescent="0.35">
      <c r="A258" s="29"/>
      <c r="B258" s="159"/>
      <c r="C258" s="159"/>
      <c r="D258" s="159"/>
      <c r="E258" s="159"/>
      <c r="F258" s="159"/>
      <c r="G258" s="159"/>
      <c r="H258" s="159"/>
      <c r="I258" s="25"/>
    </row>
    <row r="259" spans="1:9" ht="20.5" x14ac:dyDescent="0.35">
      <c r="A259" s="29"/>
      <c r="B259" s="159"/>
      <c r="C259" s="159"/>
      <c r="D259" s="159"/>
      <c r="E259" s="159"/>
      <c r="F259" s="159"/>
      <c r="G259" s="159"/>
      <c r="H259" s="159"/>
      <c r="I259" s="25"/>
    </row>
    <row r="260" spans="1:9" ht="20.5" x14ac:dyDescent="0.35">
      <c r="A260" s="29"/>
      <c r="B260" s="159"/>
      <c r="C260" s="159"/>
      <c r="D260" s="159"/>
      <c r="E260" s="159"/>
      <c r="F260" s="159"/>
      <c r="G260" s="159"/>
      <c r="H260" s="159"/>
      <c r="I260" s="25"/>
    </row>
    <row r="261" spans="1:9" ht="20.5" x14ac:dyDescent="0.35">
      <c r="A261" s="29"/>
      <c r="B261" s="159"/>
      <c r="C261" s="159"/>
      <c r="D261" s="159"/>
      <c r="E261" s="159"/>
      <c r="F261" s="159"/>
      <c r="G261" s="159"/>
      <c r="H261" s="159"/>
      <c r="I261" s="25"/>
    </row>
    <row r="262" spans="1:9" ht="20.5" x14ac:dyDescent="0.35">
      <c r="A262" s="29"/>
      <c r="B262" s="159"/>
      <c r="C262" s="159"/>
      <c r="D262" s="159"/>
      <c r="E262" s="159"/>
      <c r="F262" s="159"/>
      <c r="G262" s="159"/>
      <c r="H262" s="159"/>
      <c r="I262" s="25"/>
    </row>
    <row r="263" spans="1:9" ht="20.5" x14ac:dyDescent="0.35">
      <c r="A263" s="29"/>
      <c r="B263" s="159"/>
      <c r="C263" s="159"/>
      <c r="D263" s="159"/>
      <c r="E263" s="159"/>
      <c r="F263" s="159"/>
      <c r="G263" s="159"/>
      <c r="H263" s="159"/>
      <c r="I263" s="25"/>
    </row>
    <row r="264" spans="1:9" ht="20.5" x14ac:dyDescent="0.35">
      <c r="A264" s="29"/>
      <c r="B264" s="159"/>
      <c r="C264" s="159"/>
      <c r="D264" s="159"/>
      <c r="E264" s="159"/>
      <c r="F264" s="159"/>
      <c r="G264" s="159"/>
      <c r="H264" s="159"/>
      <c r="I264" s="25"/>
    </row>
    <row r="265" spans="1:9" ht="20.5" x14ac:dyDescent="0.35">
      <c r="A265" s="29"/>
      <c r="B265" s="159"/>
      <c r="C265" s="159"/>
      <c r="D265" s="159"/>
      <c r="E265" s="159"/>
      <c r="F265" s="159"/>
      <c r="G265" s="159"/>
      <c r="H265" s="159"/>
      <c r="I265" s="25"/>
    </row>
    <row r="266" spans="1:9" ht="20.5" x14ac:dyDescent="0.35">
      <c r="A266" s="29"/>
      <c r="B266" s="159"/>
      <c r="C266" s="159"/>
      <c r="D266" s="159"/>
      <c r="E266" s="159"/>
      <c r="F266" s="159"/>
      <c r="G266" s="159"/>
      <c r="H266" s="159"/>
      <c r="I266" s="25"/>
    </row>
    <row r="267" spans="1:9" ht="20.5" x14ac:dyDescent="0.35">
      <c r="A267" s="29"/>
      <c r="B267" s="159"/>
      <c r="C267" s="159"/>
      <c r="D267" s="159"/>
      <c r="E267" s="159"/>
      <c r="F267" s="159"/>
      <c r="G267" s="159"/>
      <c r="H267" s="159"/>
      <c r="I267" s="25"/>
    </row>
    <row r="268" spans="1:9" ht="20.5" x14ac:dyDescent="0.35">
      <c r="A268" s="29"/>
      <c r="B268" s="159"/>
      <c r="C268" s="159"/>
      <c r="D268" s="159"/>
      <c r="E268" s="159"/>
      <c r="F268" s="159"/>
      <c r="G268" s="159"/>
      <c r="H268" s="159"/>
      <c r="I268" s="25"/>
    </row>
    <row r="269" spans="1:9" ht="20.5" x14ac:dyDescent="0.35">
      <c r="A269" s="29"/>
      <c r="B269" s="159"/>
      <c r="C269" s="159"/>
      <c r="D269" s="159"/>
      <c r="E269" s="159"/>
      <c r="F269" s="159"/>
      <c r="G269" s="159"/>
      <c r="H269" s="159"/>
      <c r="I269" s="25"/>
    </row>
    <row r="270" spans="1:9" ht="20.5" x14ac:dyDescent="0.35">
      <c r="A270" s="29"/>
      <c r="B270" s="159"/>
      <c r="C270" s="159"/>
      <c r="D270" s="159"/>
      <c r="E270" s="159"/>
      <c r="F270" s="159"/>
      <c r="G270" s="159"/>
      <c r="H270" s="159"/>
      <c r="I270" s="25"/>
    </row>
    <row r="271" spans="1:9" ht="20.5" x14ac:dyDescent="0.35">
      <c r="A271" s="29"/>
      <c r="B271" s="159"/>
      <c r="C271" s="159"/>
      <c r="D271" s="159"/>
      <c r="E271" s="159"/>
      <c r="F271" s="159"/>
      <c r="G271" s="159"/>
      <c r="H271" s="159"/>
      <c r="I271" s="25"/>
    </row>
    <row r="272" spans="1:9" ht="20.5" x14ac:dyDescent="0.35">
      <c r="A272" s="29"/>
      <c r="B272" s="159"/>
      <c r="C272" s="159"/>
      <c r="D272" s="159"/>
      <c r="E272" s="159"/>
      <c r="F272" s="159"/>
      <c r="G272" s="159"/>
      <c r="H272" s="159"/>
      <c r="I272" s="25"/>
    </row>
    <row r="273" spans="1:9" ht="20.5" x14ac:dyDescent="0.35">
      <c r="A273" s="29"/>
      <c r="B273" s="159"/>
      <c r="C273" s="159"/>
      <c r="D273" s="159"/>
      <c r="E273" s="159"/>
      <c r="F273" s="159"/>
      <c r="G273" s="159"/>
      <c r="H273" s="159"/>
      <c r="I273" s="25"/>
    </row>
    <row r="274" spans="1:9" ht="20.5" x14ac:dyDescent="0.35">
      <c r="A274" s="29"/>
      <c r="B274" s="159"/>
      <c r="C274" s="159"/>
      <c r="D274" s="159"/>
      <c r="E274" s="159"/>
      <c r="F274" s="159"/>
      <c r="G274" s="159"/>
      <c r="H274" s="159"/>
      <c r="I274" s="25"/>
    </row>
    <row r="275" spans="1:9" ht="20.5" x14ac:dyDescent="0.35">
      <c r="A275" s="29"/>
      <c r="B275" s="159"/>
      <c r="C275" s="159"/>
      <c r="D275" s="159"/>
      <c r="E275" s="159"/>
      <c r="F275" s="159"/>
      <c r="G275" s="159"/>
      <c r="H275" s="159"/>
      <c r="I275" s="25"/>
    </row>
    <row r="276" spans="1:9" ht="20.5" x14ac:dyDescent="0.35">
      <c r="A276" s="29"/>
      <c r="B276" s="159"/>
      <c r="C276" s="159"/>
      <c r="D276" s="159"/>
      <c r="E276" s="159"/>
      <c r="F276" s="159"/>
      <c r="G276" s="159"/>
      <c r="H276" s="159"/>
      <c r="I276" s="25"/>
    </row>
    <row r="277" spans="1:9" ht="20.5" x14ac:dyDescent="0.35">
      <c r="A277" s="29"/>
      <c r="B277" s="159"/>
      <c r="C277" s="159"/>
      <c r="D277" s="159"/>
      <c r="E277" s="159"/>
      <c r="F277" s="159"/>
      <c r="G277" s="159"/>
      <c r="H277" s="159"/>
      <c r="I277" s="25"/>
    </row>
    <row r="278" spans="1:9" ht="20.5" x14ac:dyDescent="0.35">
      <c r="A278" s="29"/>
      <c r="B278" s="159"/>
      <c r="C278" s="159"/>
      <c r="D278" s="159"/>
      <c r="E278" s="159"/>
      <c r="F278" s="159"/>
      <c r="G278" s="159"/>
      <c r="H278" s="159"/>
      <c r="I278" s="25"/>
    </row>
    <row r="279" spans="1:9" ht="20.5" x14ac:dyDescent="0.35">
      <c r="A279" s="29"/>
      <c r="B279" s="159"/>
      <c r="C279" s="159"/>
      <c r="D279" s="159"/>
      <c r="E279" s="159"/>
      <c r="F279" s="159"/>
      <c r="G279" s="159"/>
      <c r="H279" s="159"/>
      <c r="I279" s="25"/>
    </row>
    <row r="280" spans="1:9" ht="20.5" x14ac:dyDescent="0.35">
      <c r="A280" s="53"/>
      <c r="B280" s="54"/>
      <c r="C280" s="54"/>
      <c r="D280" s="54"/>
      <c r="E280" s="54"/>
      <c r="F280" s="54"/>
      <c r="G280" s="54"/>
      <c r="H280" s="54"/>
      <c r="I280" s="55"/>
    </row>
    <row r="281" spans="1:9" s="52" customFormat="1" ht="20.5" x14ac:dyDescent="0.35">
      <c r="A281" s="129" t="s">
        <v>251</v>
      </c>
      <c r="B281" s="129"/>
      <c r="C281" s="129"/>
      <c r="D281" s="129"/>
      <c r="E281" s="129"/>
      <c r="F281" s="129"/>
      <c r="G281" s="129"/>
      <c r="H281" s="129"/>
      <c r="I281" s="129"/>
    </row>
    <row r="282" spans="1:9" ht="20.5" x14ac:dyDescent="0.35">
      <c r="A282" s="27"/>
      <c r="B282" s="28"/>
      <c r="C282" s="28"/>
      <c r="D282" s="28"/>
      <c r="E282" s="28"/>
      <c r="F282" s="28"/>
      <c r="G282" s="28"/>
      <c r="H282" s="28"/>
      <c r="I282" s="24"/>
    </row>
    <row r="283" spans="1:9" ht="20.5" x14ac:dyDescent="0.35">
      <c r="A283" s="29"/>
      <c r="B283" s="159"/>
      <c r="C283" s="159"/>
      <c r="D283" s="159"/>
      <c r="E283" s="159"/>
      <c r="F283" s="159"/>
      <c r="G283" s="159"/>
      <c r="H283" s="159"/>
      <c r="I283" s="25"/>
    </row>
    <row r="284" spans="1:9" ht="20.5" x14ac:dyDescent="0.35">
      <c r="A284" s="29"/>
      <c r="B284" s="159"/>
      <c r="C284" s="159"/>
      <c r="D284" s="159"/>
      <c r="E284" s="159"/>
      <c r="F284" s="159"/>
      <c r="G284" s="159"/>
      <c r="H284" s="159"/>
      <c r="I284" s="25"/>
    </row>
    <row r="285" spans="1:9" ht="20.5" x14ac:dyDescent="0.35">
      <c r="A285" s="29"/>
      <c r="B285" s="159"/>
      <c r="C285" s="159"/>
      <c r="D285" s="159"/>
      <c r="E285" s="159"/>
      <c r="F285" s="159"/>
      <c r="G285" s="159"/>
      <c r="H285" s="159"/>
      <c r="I285" s="25"/>
    </row>
    <row r="286" spans="1:9" ht="20.5" x14ac:dyDescent="0.35">
      <c r="A286" s="29"/>
      <c r="B286" s="159"/>
      <c r="C286" s="159"/>
      <c r="D286" s="159"/>
      <c r="E286" s="159"/>
      <c r="F286" s="159"/>
      <c r="G286" s="159"/>
      <c r="H286" s="159"/>
      <c r="I286" s="25"/>
    </row>
    <row r="287" spans="1:9" ht="20.5" x14ac:dyDescent="0.35">
      <c r="A287" s="29"/>
      <c r="B287" s="159"/>
      <c r="C287" s="159"/>
      <c r="D287" s="159"/>
      <c r="E287" s="159"/>
      <c r="F287" s="159"/>
      <c r="G287" s="159"/>
      <c r="H287" s="159"/>
      <c r="I287" s="25"/>
    </row>
    <row r="288" spans="1:9" ht="20.5" x14ac:dyDescent="0.35">
      <c r="A288" s="29"/>
      <c r="B288" s="159"/>
      <c r="C288" s="159"/>
      <c r="D288" s="159"/>
      <c r="E288" s="159"/>
      <c r="F288" s="159"/>
      <c r="G288" s="159"/>
      <c r="H288" s="159"/>
      <c r="I288" s="25"/>
    </row>
    <row r="289" spans="1:9" ht="20.5" x14ac:dyDescent="0.35">
      <c r="A289" s="29"/>
      <c r="B289" s="159"/>
      <c r="C289" s="159"/>
      <c r="D289" s="159"/>
      <c r="E289" s="159"/>
      <c r="F289" s="159"/>
      <c r="G289" s="159"/>
      <c r="H289" s="159"/>
      <c r="I289" s="25"/>
    </row>
    <row r="290" spans="1:9" ht="20.5" x14ac:dyDescent="0.35">
      <c r="A290" s="29"/>
      <c r="B290" s="159"/>
      <c r="C290" s="159"/>
      <c r="D290" s="159"/>
      <c r="E290" s="159"/>
      <c r="F290" s="159"/>
      <c r="G290" s="159"/>
      <c r="H290" s="159"/>
      <c r="I290" s="25"/>
    </row>
    <row r="291" spans="1:9" ht="20.5" x14ac:dyDescent="0.35">
      <c r="A291" s="29"/>
      <c r="B291" s="159"/>
      <c r="C291" s="159"/>
      <c r="D291" s="159"/>
      <c r="E291" s="159"/>
      <c r="F291" s="159"/>
      <c r="G291" s="159"/>
      <c r="H291" s="159"/>
      <c r="I291" s="25"/>
    </row>
    <row r="292" spans="1:9" ht="20.5" x14ac:dyDescent="0.35">
      <c r="A292" s="29"/>
      <c r="B292" s="159"/>
      <c r="C292" s="159"/>
      <c r="D292" s="159"/>
      <c r="E292" s="159"/>
      <c r="F292" s="159"/>
      <c r="G292" s="159"/>
      <c r="H292" s="159"/>
      <c r="I292" s="25"/>
    </row>
    <row r="293" spans="1:9" ht="20.5" x14ac:dyDescent="0.35">
      <c r="A293" s="29"/>
      <c r="B293" s="159"/>
      <c r="C293" s="159"/>
      <c r="D293" s="159"/>
      <c r="E293" s="159"/>
      <c r="F293" s="159"/>
      <c r="G293" s="159"/>
      <c r="H293" s="159"/>
      <c r="I293" s="25"/>
    </row>
    <row r="294" spans="1:9" ht="20.5" x14ac:dyDescent="0.35">
      <c r="A294" s="29"/>
      <c r="B294" s="159"/>
      <c r="C294" s="159"/>
      <c r="D294" s="159"/>
      <c r="E294" s="159"/>
      <c r="F294" s="159"/>
      <c r="G294" s="159"/>
      <c r="H294" s="159"/>
      <c r="I294" s="25"/>
    </row>
    <row r="295" spans="1:9" ht="20.5" x14ac:dyDescent="0.35">
      <c r="A295" s="29"/>
      <c r="B295" s="159"/>
      <c r="C295" s="159"/>
      <c r="D295" s="159"/>
      <c r="E295" s="159"/>
      <c r="F295" s="159"/>
      <c r="G295" s="159"/>
      <c r="H295" s="159"/>
      <c r="I295" s="25"/>
    </row>
    <row r="296" spans="1:9" ht="20.5" x14ac:dyDescent="0.35">
      <c r="A296" s="29"/>
      <c r="B296" s="159"/>
      <c r="C296" s="159"/>
      <c r="D296" s="159"/>
      <c r="E296" s="159"/>
      <c r="F296" s="159"/>
      <c r="G296" s="159"/>
      <c r="H296" s="159"/>
      <c r="I296" s="25"/>
    </row>
    <row r="297" spans="1:9" ht="20.5" x14ac:dyDescent="0.35">
      <c r="A297" s="29"/>
      <c r="B297" s="159"/>
      <c r="C297" s="159"/>
      <c r="D297" s="159"/>
      <c r="E297" s="159"/>
      <c r="F297" s="159"/>
      <c r="G297" s="159"/>
      <c r="H297" s="159"/>
      <c r="I297" s="25"/>
    </row>
    <row r="298" spans="1:9" ht="20.5" x14ac:dyDescent="0.35">
      <c r="A298" s="29"/>
      <c r="B298" s="159"/>
      <c r="C298" s="159"/>
      <c r="D298" s="159"/>
      <c r="E298" s="159"/>
      <c r="F298" s="159"/>
      <c r="G298" s="159"/>
      <c r="H298" s="159"/>
      <c r="I298" s="25"/>
    </row>
    <row r="299" spans="1:9" ht="20.5" x14ac:dyDescent="0.35">
      <c r="A299" s="29"/>
      <c r="B299" s="159"/>
      <c r="C299" s="159"/>
      <c r="D299" s="159"/>
      <c r="E299" s="159"/>
      <c r="F299" s="159"/>
      <c r="G299" s="159"/>
      <c r="H299" s="159"/>
      <c r="I299" s="25"/>
    </row>
    <row r="300" spans="1:9" ht="20.5" x14ac:dyDescent="0.35">
      <c r="A300" s="29"/>
      <c r="B300" s="159"/>
      <c r="C300" s="159"/>
      <c r="D300" s="159"/>
      <c r="E300" s="159"/>
      <c r="F300" s="159"/>
      <c r="G300" s="159"/>
      <c r="H300" s="159"/>
      <c r="I300" s="25"/>
    </row>
    <row r="301" spans="1:9" ht="20.5" x14ac:dyDescent="0.35">
      <c r="A301" s="29"/>
      <c r="B301" s="159"/>
      <c r="C301" s="159"/>
      <c r="D301" s="159"/>
      <c r="E301" s="159"/>
      <c r="F301" s="159"/>
      <c r="G301" s="159"/>
      <c r="H301" s="159"/>
      <c r="I301" s="25"/>
    </row>
    <row r="302" spans="1:9" ht="20.5" x14ac:dyDescent="0.35">
      <c r="A302" s="29"/>
      <c r="B302" s="159"/>
      <c r="C302" s="159"/>
      <c r="D302" s="159"/>
      <c r="E302" s="159"/>
      <c r="F302" s="159"/>
      <c r="G302" s="159"/>
      <c r="H302" s="159"/>
      <c r="I302" s="25"/>
    </row>
    <row r="303" spans="1:9" ht="20.5" x14ac:dyDescent="0.35">
      <c r="A303" s="29"/>
      <c r="B303" s="159"/>
      <c r="C303" s="159"/>
      <c r="D303" s="159"/>
      <c r="E303" s="159"/>
      <c r="F303" s="159"/>
      <c r="G303" s="159"/>
      <c r="H303" s="159"/>
      <c r="I303" s="25"/>
    </row>
    <row r="304" spans="1:9" ht="20.5" x14ac:dyDescent="0.35">
      <c r="A304" s="29"/>
      <c r="B304" s="159"/>
      <c r="C304" s="159"/>
      <c r="D304" s="159"/>
      <c r="E304" s="159"/>
      <c r="F304" s="159"/>
      <c r="G304" s="159"/>
      <c r="H304" s="159"/>
      <c r="I304" s="25"/>
    </row>
    <row r="305" spans="1:9" ht="20.5" x14ac:dyDescent="0.35">
      <c r="A305" s="29"/>
      <c r="B305" s="159"/>
      <c r="C305" s="159"/>
      <c r="D305" s="159"/>
      <c r="E305" s="159"/>
      <c r="F305" s="159"/>
      <c r="G305" s="159"/>
      <c r="H305" s="159"/>
      <c r="I305" s="25"/>
    </row>
    <row r="306" spans="1:9" ht="20.5" x14ac:dyDescent="0.35">
      <c r="A306" s="29"/>
      <c r="B306" s="159"/>
      <c r="C306" s="159"/>
      <c r="D306" s="159"/>
      <c r="E306" s="159"/>
      <c r="F306" s="159"/>
      <c r="G306" s="159"/>
      <c r="H306" s="159"/>
      <c r="I306" s="25"/>
    </row>
    <row r="307" spans="1:9" ht="20.5" x14ac:dyDescent="0.35">
      <c r="A307" s="29"/>
      <c r="B307" s="159"/>
      <c r="C307" s="159"/>
      <c r="D307" s="159"/>
      <c r="E307" s="159"/>
      <c r="F307" s="159"/>
      <c r="G307" s="159"/>
      <c r="H307" s="159"/>
      <c r="I307" s="25"/>
    </row>
    <row r="308" spans="1:9" ht="20.5" x14ac:dyDescent="0.35">
      <c r="A308" s="29"/>
      <c r="B308" s="159"/>
      <c r="C308" s="159"/>
      <c r="D308" s="159"/>
      <c r="E308" s="159"/>
      <c r="F308" s="159"/>
      <c r="G308" s="159"/>
      <c r="H308" s="159"/>
      <c r="I308" s="25"/>
    </row>
    <row r="309" spans="1:9" ht="20.5" x14ac:dyDescent="0.35">
      <c r="A309" s="29"/>
      <c r="B309" s="159"/>
      <c r="C309" s="159"/>
      <c r="D309" s="159"/>
      <c r="E309" s="159"/>
      <c r="F309" s="159"/>
      <c r="G309" s="159"/>
      <c r="H309" s="159"/>
      <c r="I309" s="25"/>
    </row>
    <row r="310" spans="1:9" ht="20.5" x14ac:dyDescent="0.35">
      <c r="A310" s="29"/>
      <c r="B310" s="159"/>
      <c r="C310" s="159"/>
      <c r="D310" s="159"/>
      <c r="E310" s="159"/>
      <c r="F310" s="159"/>
      <c r="G310" s="159"/>
      <c r="H310" s="159"/>
      <c r="I310" s="25"/>
    </row>
    <row r="311" spans="1:9" ht="20.5" x14ac:dyDescent="0.35">
      <c r="A311" s="29"/>
      <c r="B311" s="159"/>
      <c r="C311" s="159"/>
      <c r="D311" s="159"/>
      <c r="E311" s="159"/>
      <c r="F311" s="159"/>
      <c r="G311" s="159"/>
      <c r="H311" s="159"/>
      <c r="I311" s="25"/>
    </row>
    <row r="312" spans="1:9" ht="20.5" x14ac:dyDescent="0.35">
      <c r="A312" s="29"/>
      <c r="B312" s="159"/>
      <c r="C312" s="159"/>
      <c r="D312" s="159"/>
      <c r="E312" s="159"/>
      <c r="F312" s="159"/>
      <c r="G312" s="159"/>
      <c r="H312" s="159"/>
      <c r="I312" s="25"/>
    </row>
    <row r="313" spans="1:9" ht="20.5" x14ac:dyDescent="0.35">
      <c r="A313" s="29"/>
      <c r="B313" s="159"/>
      <c r="C313" s="159"/>
      <c r="D313" s="159"/>
      <c r="E313" s="159"/>
      <c r="F313" s="159"/>
      <c r="G313" s="159"/>
      <c r="H313" s="159"/>
      <c r="I313" s="25"/>
    </row>
    <row r="314" spans="1:9" ht="20.5" x14ac:dyDescent="0.35">
      <c r="A314" s="29"/>
      <c r="B314" s="159"/>
      <c r="C314" s="159"/>
      <c r="D314" s="159"/>
      <c r="E314" s="159"/>
      <c r="F314" s="159"/>
      <c r="G314" s="159"/>
      <c r="H314" s="159"/>
      <c r="I314" s="25"/>
    </row>
    <row r="315" spans="1:9" ht="20.5" x14ac:dyDescent="0.35">
      <c r="A315" s="29"/>
      <c r="B315" s="159"/>
      <c r="C315" s="159"/>
      <c r="D315" s="159"/>
      <c r="E315" s="159"/>
      <c r="F315" s="159"/>
      <c r="G315" s="159"/>
      <c r="H315" s="159"/>
      <c r="I315" s="25"/>
    </row>
    <row r="316" spans="1:9" ht="20.5" x14ac:dyDescent="0.35">
      <c r="A316" s="29"/>
      <c r="B316" s="159"/>
      <c r="C316" s="159"/>
      <c r="D316" s="159"/>
      <c r="E316" s="159"/>
      <c r="F316" s="159"/>
      <c r="G316" s="159"/>
      <c r="H316" s="159"/>
      <c r="I316" s="25"/>
    </row>
    <row r="317" spans="1:9" ht="20.5" x14ac:dyDescent="0.35">
      <c r="A317" s="29"/>
      <c r="B317" s="159"/>
      <c r="C317" s="159"/>
      <c r="D317" s="159"/>
      <c r="E317" s="159"/>
      <c r="F317" s="159"/>
      <c r="G317" s="159"/>
      <c r="H317" s="159"/>
      <c r="I317" s="25"/>
    </row>
    <row r="318" spans="1:9" ht="20.5" x14ac:dyDescent="0.35">
      <c r="A318" s="29"/>
      <c r="B318" s="159"/>
      <c r="C318" s="159"/>
      <c r="D318" s="159"/>
      <c r="E318" s="159"/>
      <c r="F318" s="159"/>
      <c r="G318" s="159"/>
      <c r="H318" s="159"/>
      <c r="I318" s="25"/>
    </row>
    <row r="319" spans="1:9" ht="20.5" x14ac:dyDescent="0.35">
      <c r="A319" s="29"/>
      <c r="B319" s="159"/>
      <c r="C319" s="159"/>
      <c r="D319" s="159"/>
      <c r="E319" s="159"/>
      <c r="F319" s="159"/>
      <c r="G319" s="159"/>
      <c r="H319" s="159"/>
      <c r="I319" s="25"/>
    </row>
    <row r="320" spans="1:9" ht="20.5" x14ac:dyDescent="0.35">
      <c r="A320" s="29"/>
      <c r="B320" s="159"/>
      <c r="C320" s="159"/>
      <c r="D320" s="159"/>
      <c r="E320" s="159"/>
      <c r="F320" s="159"/>
      <c r="G320" s="159"/>
      <c r="H320" s="159"/>
      <c r="I320" s="25"/>
    </row>
    <row r="321" spans="1:9" ht="20.5" x14ac:dyDescent="0.35">
      <c r="A321" s="29"/>
      <c r="B321" s="159"/>
      <c r="C321" s="159"/>
      <c r="D321" s="159"/>
      <c r="E321" s="159"/>
      <c r="F321" s="159"/>
      <c r="G321" s="159"/>
      <c r="H321" s="159"/>
      <c r="I321" s="25"/>
    </row>
    <row r="322" spans="1:9" ht="20.5" x14ac:dyDescent="0.35">
      <c r="A322" s="53"/>
      <c r="B322" s="54"/>
      <c r="C322" s="54"/>
      <c r="D322" s="54"/>
      <c r="E322" s="54"/>
      <c r="F322" s="54"/>
      <c r="G322" s="54"/>
      <c r="H322" s="54"/>
      <c r="I322" s="55"/>
    </row>
    <row r="323" spans="1:9" ht="20.5" x14ac:dyDescent="0.35">
      <c r="A323" s="87" t="s">
        <v>84</v>
      </c>
      <c r="B323" s="88"/>
      <c r="C323" s="88"/>
      <c r="D323" s="88"/>
      <c r="E323" s="88"/>
      <c r="F323" s="88"/>
      <c r="G323" s="88"/>
      <c r="H323" s="88"/>
      <c r="I323" s="89"/>
    </row>
    <row r="324" spans="1:9" ht="20.5" x14ac:dyDescent="0.35">
      <c r="A324" s="27"/>
      <c r="B324" s="28"/>
      <c r="C324" s="28"/>
      <c r="D324" s="28"/>
      <c r="E324" s="28"/>
      <c r="F324" s="28"/>
      <c r="G324" s="28"/>
      <c r="H324" s="28"/>
      <c r="I324" s="24"/>
    </row>
    <row r="325" spans="1:9" ht="20.5" x14ac:dyDescent="0.35">
      <c r="A325" s="29"/>
      <c r="B325" s="159"/>
      <c r="C325" s="159"/>
      <c r="D325" s="159"/>
      <c r="E325" s="159"/>
      <c r="F325" s="159"/>
      <c r="G325" s="159"/>
      <c r="H325" s="159"/>
      <c r="I325" s="25"/>
    </row>
    <row r="326" spans="1:9" ht="20.5" x14ac:dyDescent="0.35">
      <c r="A326" s="29"/>
      <c r="B326" s="159"/>
      <c r="C326" s="159"/>
      <c r="D326" s="159"/>
      <c r="E326" s="159"/>
      <c r="F326" s="159"/>
      <c r="G326" s="159"/>
      <c r="H326" s="159"/>
      <c r="I326" s="25"/>
    </row>
    <row r="327" spans="1:9" ht="20.5" x14ac:dyDescent="0.35">
      <c r="A327" s="29"/>
      <c r="B327" s="159"/>
      <c r="C327" s="159"/>
      <c r="D327" s="159"/>
      <c r="E327" s="159"/>
      <c r="F327" s="159"/>
      <c r="G327" s="159"/>
      <c r="H327" s="159"/>
      <c r="I327" s="25"/>
    </row>
    <row r="328" spans="1:9" ht="20.5" x14ac:dyDescent="0.35">
      <c r="A328" s="29"/>
      <c r="B328" s="159"/>
      <c r="C328" s="159"/>
      <c r="D328" s="159"/>
      <c r="E328" s="159"/>
      <c r="F328" s="159"/>
      <c r="G328" s="159"/>
      <c r="H328" s="159"/>
      <c r="I328" s="25"/>
    </row>
    <row r="329" spans="1:9" ht="20.5" x14ac:dyDescent="0.35">
      <c r="A329" s="29"/>
      <c r="B329" s="159"/>
      <c r="C329" s="159"/>
      <c r="D329" s="159"/>
      <c r="E329" s="159"/>
      <c r="F329" s="159"/>
      <c r="G329" s="159"/>
      <c r="H329" s="159"/>
      <c r="I329" s="25"/>
    </row>
    <row r="330" spans="1:9" ht="20.5" x14ac:dyDescent="0.35">
      <c r="A330" s="29"/>
      <c r="B330" s="159"/>
      <c r="C330" s="159"/>
      <c r="D330" s="159"/>
      <c r="E330" s="159"/>
      <c r="F330" s="159"/>
      <c r="G330" s="159"/>
      <c r="H330" s="159"/>
      <c r="I330" s="25"/>
    </row>
    <row r="331" spans="1:9" ht="20.5" x14ac:dyDescent="0.35">
      <c r="A331" s="29"/>
      <c r="B331" s="159"/>
      <c r="C331" s="159"/>
      <c r="D331" s="159"/>
      <c r="E331" s="159"/>
      <c r="F331" s="159"/>
      <c r="G331" s="159"/>
      <c r="H331" s="159"/>
      <c r="I331" s="25"/>
    </row>
    <row r="332" spans="1:9" ht="20.5" x14ac:dyDescent="0.35">
      <c r="A332" s="29"/>
      <c r="B332" s="159"/>
      <c r="C332" s="159"/>
      <c r="D332" s="159"/>
      <c r="E332" s="159"/>
      <c r="F332" s="159"/>
      <c r="G332" s="159"/>
      <c r="H332" s="159"/>
      <c r="I332" s="25"/>
    </row>
    <row r="333" spans="1:9" ht="20.5" x14ac:dyDescent="0.35">
      <c r="A333" s="29"/>
      <c r="B333" s="159"/>
      <c r="C333" s="159"/>
      <c r="D333" s="159"/>
      <c r="E333" s="159"/>
      <c r="F333" s="159"/>
      <c r="G333" s="159"/>
      <c r="H333" s="159"/>
      <c r="I333" s="25"/>
    </row>
    <row r="334" spans="1:9" ht="20.5" x14ac:dyDescent="0.35">
      <c r="A334" s="29"/>
      <c r="B334" s="159"/>
      <c r="C334" s="159"/>
      <c r="D334" s="159"/>
      <c r="E334" s="159"/>
      <c r="F334" s="159"/>
      <c r="G334" s="159"/>
      <c r="H334" s="159"/>
      <c r="I334" s="25"/>
    </row>
    <row r="335" spans="1:9" ht="20.5" x14ac:dyDescent="0.35">
      <c r="A335" s="29"/>
      <c r="B335" s="159"/>
      <c r="C335" s="159"/>
      <c r="D335" s="159"/>
      <c r="E335" s="159"/>
      <c r="F335" s="159"/>
      <c r="G335" s="159"/>
      <c r="H335" s="159"/>
      <c r="I335" s="25"/>
    </row>
    <row r="336" spans="1:9" ht="20.5" x14ac:dyDescent="0.35">
      <c r="A336" s="29"/>
      <c r="B336" s="159"/>
      <c r="C336" s="159"/>
      <c r="D336" s="159"/>
      <c r="E336" s="159"/>
      <c r="F336" s="159"/>
      <c r="G336" s="159"/>
      <c r="H336" s="159"/>
      <c r="I336" s="25"/>
    </row>
    <row r="337" spans="1:9" ht="20.5" x14ac:dyDescent="0.35">
      <c r="A337" s="29"/>
      <c r="B337" s="159"/>
      <c r="C337" s="159"/>
      <c r="D337" s="159"/>
      <c r="E337" s="159"/>
      <c r="F337" s="159"/>
      <c r="G337" s="159"/>
      <c r="H337" s="159"/>
      <c r="I337" s="25"/>
    </row>
    <row r="338" spans="1:9" ht="20.5" x14ac:dyDescent="0.35">
      <c r="A338" s="29"/>
      <c r="B338" s="159"/>
      <c r="C338" s="159"/>
      <c r="D338" s="159"/>
      <c r="E338" s="159"/>
      <c r="F338" s="159"/>
      <c r="G338" s="159"/>
      <c r="H338" s="159"/>
      <c r="I338" s="25"/>
    </row>
    <row r="339" spans="1:9" ht="20.5" x14ac:dyDescent="0.35">
      <c r="A339" s="29"/>
      <c r="B339" s="159"/>
      <c r="C339" s="159"/>
      <c r="D339" s="159"/>
      <c r="E339" s="159"/>
      <c r="F339" s="159"/>
      <c r="G339" s="159"/>
      <c r="H339" s="159"/>
      <c r="I339" s="25"/>
    </row>
    <row r="340" spans="1:9" ht="20.5" x14ac:dyDescent="0.35">
      <c r="A340" s="29"/>
      <c r="B340" s="159"/>
      <c r="C340" s="159"/>
      <c r="D340" s="159"/>
      <c r="E340" s="159"/>
      <c r="F340" s="159"/>
      <c r="G340" s="159"/>
      <c r="H340" s="159"/>
      <c r="I340" s="25"/>
    </row>
    <row r="341" spans="1:9" ht="20.5" x14ac:dyDescent="0.35">
      <c r="A341" s="29"/>
      <c r="B341" s="159"/>
      <c r="C341" s="159"/>
      <c r="D341" s="159"/>
      <c r="E341" s="159"/>
      <c r="F341" s="159"/>
      <c r="G341" s="159"/>
      <c r="H341" s="159"/>
      <c r="I341" s="25"/>
    </row>
    <row r="342" spans="1:9" ht="20.5" x14ac:dyDescent="0.35">
      <c r="A342" s="29"/>
      <c r="B342" s="159"/>
      <c r="C342" s="159"/>
      <c r="D342" s="159"/>
      <c r="E342" s="159"/>
      <c r="F342" s="159"/>
      <c r="G342" s="159"/>
      <c r="H342" s="159"/>
      <c r="I342" s="25"/>
    </row>
    <row r="343" spans="1:9" ht="20.5" x14ac:dyDescent="0.35">
      <c r="A343" s="29"/>
      <c r="B343" s="159"/>
      <c r="C343" s="159"/>
      <c r="D343" s="159"/>
      <c r="E343" s="159"/>
      <c r="F343" s="159"/>
      <c r="G343" s="159"/>
      <c r="H343" s="159"/>
      <c r="I343" s="25"/>
    </row>
    <row r="344" spans="1:9" ht="20.5" x14ac:dyDescent="0.35">
      <c r="A344" s="29"/>
      <c r="B344" s="159"/>
      <c r="C344" s="159"/>
      <c r="D344" s="159"/>
      <c r="E344" s="159"/>
      <c r="F344" s="159"/>
      <c r="G344" s="159"/>
      <c r="H344" s="159"/>
      <c r="I344" s="25"/>
    </row>
    <row r="345" spans="1:9" ht="20.5" x14ac:dyDescent="0.35">
      <c r="A345" s="29"/>
      <c r="B345" s="159"/>
      <c r="C345" s="159"/>
      <c r="D345" s="159"/>
      <c r="E345" s="159"/>
      <c r="F345" s="159"/>
      <c r="G345" s="159"/>
      <c r="H345" s="159"/>
      <c r="I345" s="25"/>
    </row>
    <row r="346" spans="1:9" ht="20.5" x14ac:dyDescent="0.35">
      <c r="A346" s="29"/>
      <c r="B346" s="159"/>
      <c r="C346" s="159"/>
      <c r="D346" s="159"/>
      <c r="E346" s="159"/>
      <c r="F346" s="159"/>
      <c r="G346" s="159"/>
      <c r="H346" s="159"/>
      <c r="I346" s="25"/>
    </row>
    <row r="347" spans="1:9" ht="20.5" x14ac:dyDescent="0.35">
      <c r="A347" s="29"/>
      <c r="B347" s="159"/>
      <c r="C347" s="159"/>
      <c r="D347" s="159"/>
      <c r="E347" s="159"/>
      <c r="F347" s="159"/>
      <c r="G347" s="159"/>
      <c r="H347" s="159"/>
      <c r="I347" s="25"/>
    </row>
    <row r="348" spans="1:9" ht="20.5" x14ac:dyDescent="0.35">
      <c r="A348" s="29"/>
      <c r="B348" s="159"/>
      <c r="C348" s="159"/>
      <c r="D348" s="159"/>
      <c r="E348" s="159"/>
      <c r="F348" s="159"/>
      <c r="G348" s="159"/>
      <c r="H348" s="159"/>
      <c r="I348" s="25"/>
    </row>
    <row r="349" spans="1:9" ht="20.5" x14ac:dyDescent="0.35">
      <c r="A349" s="29"/>
      <c r="B349" s="159"/>
      <c r="C349" s="159"/>
      <c r="D349" s="159"/>
      <c r="E349" s="159"/>
      <c r="F349" s="159"/>
      <c r="G349" s="159"/>
      <c r="H349" s="159"/>
      <c r="I349" s="25"/>
    </row>
    <row r="350" spans="1:9" ht="20.5" x14ac:dyDescent="0.35">
      <c r="A350" s="29"/>
      <c r="B350" s="159"/>
      <c r="C350" s="159"/>
      <c r="D350" s="159"/>
      <c r="E350" s="159"/>
      <c r="F350" s="159"/>
      <c r="G350" s="159"/>
      <c r="H350" s="159"/>
      <c r="I350" s="25"/>
    </row>
    <row r="351" spans="1:9" ht="20.5" x14ac:dyDescent="0.35">
      <c r="A351" s="29"/>
      <c r="B351" s="159"/>
      <c r="C351" s="159"/>
      <c r="D351" s="159"/>
      <c r="E351" s="159"/>
      <c r="F351" s="159"/>
      <c r="G351" s="159"/>
      <c r="H351" s="159"/>
      <c r="I351" s="25"/>
    </row>
    <row r="352" spans="1:9" ht="20.5" x14ac:dyDescent="0.35">
      <c r="A352" s="29"/>
      <c r="B352" s="159"/>
      <c r="C352" s="159"/>
      <c r="D352" s="159"/>
      <c r="E352" s="159"/>
      <c r="F352" s="159"/>
      <c r="G352" s="159"/>
      <c r="H352" s="159"/>
      <c r="I352" s="25"/>
    </row>
    <row r="353" spans="1:9" ht="20.5" x14ac:dyDescent="0.35">
      <c r="A353" s="29"/>
      <c r="B353" s="159"/>
      <c r="C353" s="159"/>
      <c r="D353" s="159"/>
      <c r="E353" s="159"/>
      <c r="F353" s="159"/>
      <c r="G353" s="159"/>
      <c r="H353" s="159"/>
      <c r="I353" s="25"/>
    </row>
    <row r="354" spans="1:9" ht="20.5" x14ac:dyDescent="0.35">
      <c r="A354" s="29"/>
      <c r="B354" s="159"/>
      <c r="C354" s="159"/>
      <c r="D354" s="159"/>
      <c r="E354" s="159"/>
      <c r="F354" s="159"/>
      <c r="G354" s="159"/>
      <c r="H354" s="159"/>
      <c r="I354" s="25"/>
    </row>
    <row r="355" spans="1:9" ht="20.5" x14ac:dyDescent="0.35">
      <c r="A355" s="29"/>
      <c r="B355" s="159"/>
      <c r="C355" s="159"/>
      <c r="D355" s="159"/>
      <c r="E355" s="159"/>
      <c r="F355" s="159"/>
      <c r="G355" s="159"/>
      <c r="H355" s="159"/>
      <c r="I355" s="25"/>
    </row>
    <row r="356" spans="1:9" ht="20.5" x14ac:dyDescent="0.35">
      <c r="A356" s="72" t="s">
        <v>27</v>
      </c>
      <c r="B356" s="72"/>
      <c r="C356" s="72"/>
      <c r="D356" s="72"/>
      <c r="E356" s="72"/>
      <c r="F356" s="72"/>
      <c r="G356" s="72"/>
      <c r="H356" s="72"/>
      <c r="I356" s="72"/>
    </row>
    <row r="357" spans="1:9" ht="20.5" x14ac:dyDescent="0.35">
      <c r="A357" s="117" t="s">
        <v>86</v>
      </c>
      <c r="B357" s="118"/>
      <c r="C357" s="118"/>
      <c r="D357" s="118"/>
      <c r="E357" s="118"/>
      <c r="F357" s="118"/>
      <c r="G357" s="118"/>
      <c r="H357" s="118"/>
      <c r="I357" s="119"/>
    </row>
    <row r="358" spans="1:9" ht="20.5" x14ac:dyDescent="0.35">
      <c r="A358" s="120" t="s">
        <v>87</v>
      </c>
      <c r="B358" s="160"/>
      <c r="C358" s="160"/>
      <c r="D358" s="160"/>
      <c r="E358" s="160"/>
      <c r="F358" s="160"/>
      <c r="G358" s="160"/>
      <c r="H358" s="160"/>
      <c r="I358" s="121"/>
    </row>
    <row r="359" spans="1:9" ht="45" customHeight="1" x14ac:dyDescent="0.35">
      <c r="A359" s="120" t="s">
        <v>88</v>
      </c>
      <c r="B359" s="160"/>
      <c r="C359" s="160"/>
      <c r="D359" s="160"/>
      <c r="E359" s="160"/>
      <c r="F359" s="160"/>
      <c r="G359" s="160"/>
      <c r="H359" s="160"/>
      <c r="I359" s="121"/>
    </row>
    <row r="360" spans="1:9" ht="42.75" customHeight="1" x14ac:dyDescent="0.35">
      <c r="A360" s="120" t="s">
        <v>89</v>
      </c>
      <c r="B360" s="160"/>
      <c r="C360" s="160"/>
      <c r="D360" s="160"/>
      <c r="E360" s="160"/>
      <c r="F360" s="160"/>
      <c r="G360" s="160"/>
      <c r="H360" s="160"/>
      <c r="I360" s="121"/>
    </row>
    <row r="361" spans="1:9" ht="20.5" x14ac:dyDescent="0.35">
      <c r="A361" s="120" t="s">
        <v>90</v>
      </c>
      <c r="B361" s="160"/>
      <c r="C361" s="160"/>
      <c r="D361" s="160"/>
      <c r="E361" s="160"/>
      <c r="F361" s="160"/>
      <c r="G361" s="160"/>
      <c r="H361" s="160"/>
      <c r="I361" s="121"/>
    </row>
    <row r="362" spans="1:9" ht="20.5" x14ac:dyDescent="0.35">
      <c r="A362" s="120" t="s">
        <v>91</v>
      </c>
      <c r="B362" s="160"/>
      <c r="C362" s="160"/>
      <c r="D362" s="160"/>
      <c r="E362" s="160"/>
      <c r="F362" s="160"/>
      <c r="G362" s="160"/>
      <c r="H362" s="160"/>
      <c r="I362" s="121"/>
    </row>
    <row r="363" spans="1:9" ht="45" customHeight="1" x14ac:dyDescent="0.35">
      <c r="A363" s="120" t="s">
        <v>92</v>
      </c>
      <c r="B363" s="160"/>
      <c r="C363" s="160"/>
      <c r="D363" s="160"/>
      <c r="E363" s="160"/>
      <c r="F363" s="160"/>
      <c r="G363" s="160"/>
      <c r="H363" s="160"/>
      <c r="I363" s="121"/>
    </row>
    <row r="364" spans="1:9" ht="45" customHeight="1" x14ac:dyDescent="0.35">
      <c r="A364" s="120" t="s">
        <v>93</v>
      </c>
      <c r="B364" s="160"/>
      <c r="C364" s="160"/>
      <c r="D364" s="160"/>
      <c r="E364" s="160"/>
      <c r="F364" s="160"/>
      <c r="G364" s="160"/>
      <c r="H364" s="160"/>
      <c r="I364" s="121"/>
    </row>
    <row r="365" spans="1:9" ht="20.5" x14ac:dyDescent="0.35">
      <c r="A365" s="122" t="s">
        <v>94</v>
      </c>
      <c r="B365" s="123"/>
      <c r="C365" s="123"/>
      <c r="D365" s="123"/>
      <c r="E365" s="123"/>
      <c r="F365" s="123"/>
      <c r="G365" s="123"/>
      <c r="H365" s="123"/>
      <c r="I365" s="124"/>
    </row>
    <row r="366" spans="1:9" ht="70.5" customHeight="1" x14ac:dyDescent="0.35">
      <c r="A366" s="115" t="s">
        <v>33</v>
      </c>
      <c r="B366" s="115"/>
      <c r="C366" s="115"/>
      <c r="D366" s="60" t="s">
        <v>4</v>
      </c>
      <c r="E366" s="59" t="s">
        <v>261</v>
      </c>
      <c r="F366" s="13" t="s">
        <v>10</v>
      </c>
      <c r="G366" s="60" t="s">
        <v>4</v>
      </c>
      <c r="H366" s="64"/>
      <c r="I366" s="64"/>
    </row>
  </sheetData>
  <mergeCells count="398">
    <mergeCell ref="H54:I65"/>
    <mergeCell ref="A55:B55"/>
    <mergeCell ref="C55:D55"/>
    <mergeCell ref="A56:B56"/>
    <mergeCell ref="C56:D56"/>
    <mergeCell ref="A57:B57"/>
    <mergeCell ref="C57:D57"/>
    <mergeCell ref="A58:B58"/>
    <mergeCell ref="C58:D58"/>
    <mergeCell ref="A59:B59"/>
    <mergeCell ref="C59:D59"/>
    <mergeCell ref="A60:B60"/>
    <mergeCell ref="C60:D60"/>
    <mergeCell ref="A61:B61"/>
    <mergeCell ref="C61:D61"/>
    <mergeCell ref="A62:B62"/>
    <mergeCell ref="C62:D62"/>
    <mergeCell ref="A63:B63"/>
    <mergeCell ref="C63:D63"/>
    <mergeCell ref="A64:B64"/>
    <mergeCell ref="C64:D64"/>
    <mergeCell ref="A65:B65"/>
    <mergeCell ref="C65:D65"/>
    <mergeCell ref="D51:D52"/>
    <mergeCell ref="F51:G51"/>
    <mergeCell ref="F52:G52"/>
    <mergeCell ref="A53:B53"/>
    <mergeCell ref="C53:D53"/>
    <mergeCell ref="F53:G53"/>
    <mergeCell ref="A54:B54"/>
    <mergeCell ref="C54:D54"/>
    <mergeCell ref="F54:G65"/>
    <mergeCell ref="C122:D122"/>
    <mergeCell ref="F122:G122"/>
    <mergeCell ref="C123:D123"/>
    <mergeCell ref="F123:G123"/>
    <mergeCell ref="A128:I128"/>
    <mergeCell ref="A129:B131"/>
    <mergeCell ref="K91:L91"/>
    <mergeCell ref="A132:I132"/>
    <mergeCell ref="C129:D129"/>
    <mergeCell ref="C130:D130"/>
    <mergeCell ref="F130:G130"/>
    <mergeCell ref="C131:D131"/>
    <mergeCell ref="F131:G131"/>
    <mergeCell ref="E129:I129"/>
    <mergeCell ref="E121:I121"/>
    <mergeCell ref="A124:I124"/>
    <mergeCell ref="A125:B127"/>
    <mergeCell ref="C125:D125"/>
    <mergeCell ref="F125:G125"/>
    <mergeCell ref="C126:D126"/>
    <mergeCell ref="F126:G126"/>
    <mergeCell ref="C127:D127"/>
    <mergeCell ref="F127:G127"/>
    <mergeCell ref="A107:I107"/>
    <mergeCell ref="A99:B100"/>
    <mergeCell ref="A102:B103"/>
    <mergeCell ref="A105:B106"/>
    <mergeCell ref="E105:I105"/>
    <mergeCell ref="C100:D100"/>
    <mergeCell ref="F100:G100"/>
    <mergeCell ref="A133:I133"/>
    <mergeCell ref="A113:I113"/>
    <mergeCell ref="A114:B115"/>
    <mergeCell ref="C114:D114"/>
    <mergeCell ref="F114:G114"/>
    <mergeCell ref="C115:D115"/>
    <mergeCell ref="F115:G115"/>
    <mergeCell ref="A116:I116"/>
    <mergeCell ref="C117:D117"/>
    <mergeCell ref="F117:G117"/>
    <mergeCell ref="C118:D118"/>
    <mergeCell ref="F118:G118"/>
    <mergeCell ref="C119:D119"/>
    <mergeCell ref="F119:G119"/>
    <mergeCell ref="A117:B119"/>
    <mergeCell ref="A120:I120"/>
    <mergeCell ref="A121:B123"/>
    <mergeCell ref="C121:D121"/>
    <mergeCell ref="A111:B112"/>
    <mergeCell ref="C111:D111"/>
    <mergeCell ref="F111:G111"/>
    <mergeCell ref="C112:D112"/>
    <mergeCell ref="F112:G112"/>
    <mergeCell ref="A104:I104"/>
    <mergeCell ref="C105:D105"/>
    <mergeCell ref="C106:D106"/>
    <mergeCell ref="F106:G106"/>
    <mergeCell ref="A108:B109"/>
    <mergeCell ref="C108:D108"/>
    <mergeCell ref="F108:G108"/>
    <mergeCell ref="C109:D109"/>
    <mergeCell ref="F109:G109"/>
    <mergeCell ref="A110:I110"/>
    <mergeCell ref="A101:I101"/>
    <mergeCell ref="C102:D102"/>
    <mergeCell ref="F102:G102"/>
    <mergeCell ref="C103:D103"/>
    <mergeCell ref="F103:G103"/>
    <mergeCell ref="A88:I88"/>
    <mergeCell ref="A89:I89"/>
    <mergeCell ref="A90:I90"/>
    <mergeCell ref="A91:I91"/>
    <mergeCell ref="A92:I92"/>
    <mergeCell ref="C93:D93"/>
    <mergeCell ref="F93:G93"/>
    <mergeCell ref="C94:D94"/>
    <mergeCell ref="F94:G94"/>
    <mergeCell ref="A93:B94"/>
    <mergeCell ref="A95:I95"/>
    <mergeCell ref="C96:D96"/>
    <mergeCell ref="F96:G96"/>
    <mergeCell ref="C97:D97"/>
    <mergeCell ref="F97:G97"/>
    <mergeCell ref="A98:I98"/>
    <mergeCell ref="C99:D99"/>
    <mergeCell ref="F99:G99"/>
    <mergeCell ref="A96:B97"/>
    <mergeCell ref="A175:B175"/>
    <mergeCell ref="C175:D175"/>
    <mergeCell ref="F175:G175"/>
    <mergeCell ref="A172:B172"/>
    <mergeCell ref="C172:D172"/>
    <mergeCell ref="F172:G172"/>
    <mergeCell ref="A173:B173"/>
    <mergeCell ref="C173:D173"/>
    <mergeCell ref="F173:G173"/>
    <mergeCell ref="A174:B174"/>
    <mergeCell ref="C174:D174"/>
    <mergeCell ref="F174:G174"/>
    <mergeCell ref="A169:B169"/>
    <mergeCell ref="C169:D169"/>
    <mergeCell ref="F169:G169"/>
    <mergeCell ref="A170:B170"/>
    <mergeCell ref="C170:D170"/>
    <mergeCell ref="F170:G170"/>
    <mergeCell ref="A171:B171"/>
    <mergeCell ref="C171:D171"/>
    <mergeCell ref="F171:G171"/>
    <mergeCell ref="A165:I165"/>
    <mergeCell ref="A166:B166"/>
    <mergeCell ref="C166:D166"/>
    <mergeCell ref="F166:G166"/>
    <mergeCell ref="A167:B167"/>
    <mergeCell ref="C167:D167"/>
    <mergeCell ref="F167:G167"/>
    <mergeCell ref="A168:B168"/>
    <mergeCell ref="C168:D168"/>
    <mergeCell ref="F168:G168"/>
    <mergeCell ref="A162:B162"/>
    <mergeCell ref="C162:D162"/>
    <mergeCell ref="F162:G162"/>
    <mergeCell ref="A163:B163"/>
    <mergeCell ref="C163:D163"/>
    <mergeCell ref="F163:G163"/>
    <mergeCell ref="A164:B164"/>
    <mergeCell ref="C164:D164"/>
    <mergeCell ref="F164:G164"/>
    <mergeCell ref="A159:B159"/>
    <mergeCell ref="C159:D159"/>
    <mergeCell ref="F159:G159"/>
    <mergeCell ref="A160:B160"/>
    <mergeCell ref="C160:D160"/>
    <mergeCell ref="F160:G160"/>
    <mergeCell ref="A161:B161"/>
    <mergeCell ref="C161:D161"/>
    <mergeCell ref="F161:G161"/>
    <mergeCell ref="A156:B156"/>
    <mergeCell ref="C156:D156"/>
    <mergeCell ref="F156:G156"/>
    <mergeCell ref="A157:B157"/>
    <mergeCell ref="C157:D157"/>
    <mergeCell ref="F157:G157"/>
    <mergeCell ref="A158:B158"/>
    <mergeCell ref="C158:D158"/>
    <mergeCell ref="F158:G158"/>
    <mergeCell ref="H86:H87"/>
    <mergeCell ref="F86:G87"/>
    <mergeCell ref="E86:E87"/>
    <mergeCell ref="C86:D87"/>
    <mergeCell ref="A86:B87"/>
    <mergeCell ref="A149:B149"/>
    <mergeCell ref="C149:D149"/>
    <mergeCell ref="F149:G149"/>
    <mergeCell ref="F155:G155"/>
    <mergeCell ref="A147:B147"/>
    <mergeCell ref="C147:D147"/>
    <mergeCell ref="F147:G147"/>
    <mergeCell ref="C146:D146"/>
    <mergeCell ref="F146:G146"/>
    <mergeCell ref="F137:G137"/>
    <mergeCell ref="C135:D135"/>
    <mergeCell ref="F135:G135"/>
    <mergeCell ref="C136:D136"/>
    <mergeCell ref="F136:G136"/>
    <mergeCell ref="C137:D137"/>
    <mergeCell ref="C140:D140"/>
    <mergeCell ref="F140:G140"/>
    <mergeCell ref="C141:D141"/>
    <mergeCell ref="F141:G141"/>
    <mergeCell ref="F145:G145"/>
    <mergeCell ref="A148:B148"/>
    <mergeCell ref="C148:D148"/>
    <mergeCell ref="F148:G148"/>
    <mergeCell ref="A150:B150"/>
    <mergeCell ref="C150:D150"/>
    <mergeCell ref="F150:G150"/>
    <mergeCell ref="A151:B151"/>
    <mergeCell ref="C151:D151"/>
    <mergeCell ref="F151:G151"/>
    <mergeCell ref="A146:B146"/>
    <mergeCell ref="A145:B145"/>
    <mergeCell ref="C145:D145"/>
    <mergeCell ref="A152:B152"/>
    <mergeCell ref="C152:D152"/>
    <mergeCell ref="F152:G152"/>
    <mergeCell ref="A153:B153"/>
    <mergeCell ref="C153:D153"/>
    <mergeCell ref="F153:G153"/>
    <mergeCell ref="A154:I154"/>
    <mergeCell ref="A155:B155"/>
    <mergeCell ref="C155:D155"/>
    <mergeCell ref="A75:C75"/>
    <mergeCell ref="H75:I75"/>
    <mergeCell ref="A76:C76"/>
    <mergeCell ref="H76:I76"/>
    <mergeCell ref="A69:C69"/>
    <mergeCell ref="H69:I69"/>
    <mergeCell ref="A71:C71"/>
    <mergeCell ref="H71:I71"/>
    <mergeCell ref="A72:C72"/>
    <mergeCell ref="H72:I72"/>
    <mergeCell ref="A70:C70"/>
    <mergeCell ref="H70:I70"/>
    <mergeCell ref="A34:C34"/>
    <mergeCell ref="H34:I34"/>
    <mergeCell ref="H78:I78"/>
    <mergeCell ref="H14:I14"/>
    <mergeCell ref="G38:H38"/>
    <mergeCell ref="A39:C39"/>
    <mergeCell ref="A35:C35"/>
    <mergeCell ref="A40:C40"/>
    <mergeCell ref="A38:C38"/>
    <mergeCell ref="H16:I16"/>
    <mergeCell ref="H17:I17"/>
    <mergeCell ref="H15:I15"/>
    <mergeCell ref="H18:I18"/>
    <mergeCell ref="H19:I19"/>
    <mergeCell ref="H44:I44"/>
    <mergeCell ref="H31:I31"/>
    <mergeCell ref="G39:H39"/>
    <mergeCell ref="A78:F78"/>
    <mergeCell ref="H49:I49"/>
    <mergeCell ref="H47:I47"/>
    <mergeCell ref="A77:I77"/>
    <mergeCell ref="H36:I36"/>
    <mergeCell ref="A36:C36"/>
    <mergeCell ref="H35:I35"/>
    <mergeCell ref="A366:C366"/>
    <mergeCell ref="H366:I366"/>
    <mergeCell ref="A178:I178"/>
    <mergeCell ref="E180:I180"/>
    <mergeCell ref="A357:I357"/>
    <mergeCell ref="A363:I363"/>
    <mergeCell ref="A364:I364"/>
    <mergeCell ref="A365:I365"/>
    <mergeCell ref="A358:I358"/>
    <mergeCell ref="A359:I359"/>
    <mergeCell ref="A360:I360"/>
    <mergeCell ref="A361:I361"/>
    <mergeCell ref="A180:C180"/>
    <mergeCell ref="A356:I356"/>
    <mergeCell ref="A362:I362"/>
    <mergeCell ref="A323:I323"/>
    <mergeCell ref="E179:I179"/>
    <mergeCell ref="A181:C181"/>
    <mergeCell ref="E181:I181"/>
    <mergeCell ref="A230:I230"/>
    <mergeCell ref="A281:I281"/>
    <mergeCell ref="A1:I1"/>
    <mergeCell ref="A4:C4"/>
    <mergeCell ref="A179:C179"/>
    <mergeCell ref="H27:I27"/>
    <mergeCell ref="H28:I28"/>
    <mergeCell ref="A37:I37"/>
    <mergeCell ref="H46:I46"/>
    <mergeCell ref="H48:I48"/>
    <mergeCell ref="A42:I42"/>
    <mergeCell ref="A45:I45"/>
    <mergeCell ref="A81:I81"/>
    <mergeCell ref="H79:I79"/>
    <mergeCell ref="A2:C2"/>
    <mergeCell ref="E2:F2"/>
    <mergeCell ref="A41:C41"/>
    <mergeCell ref="H41:I41"/>
    <mergeCell ref="E4:F4"/>
    <mergeCell ref="E12:I12"/>
    <mergeCell ref="A6:C6"/>
    <mergeCell ref="A7:C7"/>
    <mergeCell ref="A8:C8"/>
    <mergeCell ref="E8:I8"/>
    <mergeCell ref="H7:I7"/>
    <mergeCell ref="E9:I9"/>
    <mergeCell ref="G2:H2"/>
    <mergeCell ref="G3:H3"/>
    <mergeCell ref="G4:H4"/>
    <mergeCell ref="H43:I43"/>
    <mergeCell ref="A3:C3"/>
    <mergeCell ref="E3:F3"/>
    <mergeCell ref="A25:I25"/>
    <mergeCell ref="H26:I26"/>
    <mergeCell ref="G40:H40"/>
    <mergeCell ref="H20:I20"/>
    <mergeCell ref="H21:I21"/>
    <mergeCell ref="A9:A11"/>
    <mergeCell ref="E10:I10"/>
    <mergeCell ref="E11:I11"/>
    <mergeCell ref="H6:I6"/>
    <mergeCell ref="A5:I5"/>
    <mergeCell ref="A12:C12"/>
    <mergeCell ref="A33:I33"/>
    <mergeCell ref="H30:I30"/>
    <mergeCell ref="H29:I29"/>
    <mergeCell ref="A13:I13"/>
    <mergeCell ref="C26:E26"/>
    <mergeCell ref="C28:E28"/>
    <mergeCell ref="C29:E29"/>
    <mergeCell ref="C138:D138"/>
    <mergeCell ref="F138:G138"/>
    <mergeCell ref="C139:D139"/>
    <mergeCell ref="F139:G139"/>
    <mergeCell ref="A134:I134"/>
    <mergeCell ref="F142:G142"/>
    <mergeCell ref="A136:B136"/>
    <mergeCell ref="A137:B137"/>
    <mergeCell ref="A138:B138"/>
    <mergeCell ref="A139:B139"/>
    <mergeCell ref="A140:B140"/>
    <mergeCell ref="H66:I66"/>
    <mergeCell ref="C30:E30"/>
    <mergeCell ref="C31:E31"/>
    <mergeCell ref="C32:I32"/>
    <mergeCell ref="C177:I177"/>
    <mergeCell ref="A176:I176"/>
    <mergeCell ref="A67:I67"/>
    <mergeCell ref="A68:C68"/>
    <mergeCell ref="H68:I68"/>
    <mergeCell ref="A141:B141"/>
    <mergeCell ref="A142:B142"/>
    <mergeCell ref="A135:B135"/>
    <mergeCell ref="C142:D142"/>
    <mergeCell ref="A80:F80"/>
    <mergeCell ref="H80:I80"/>
    <mergeCell ref="A79:F79"/>
    <mergeCell ref="A73:C73"/>
    <mergeCell ref="H73:I73"/>
    <mergeCell ref="A74:C74"/>
    <mergeCell ref="H74:I74"/>
    <mergeCell ref="A143:I143"/>
    <mergeCell ref="A144:B144"/>
    <mergeCell ref="C144:D144"/>
    <mergeCell ref="F144:G144"/>
    <mergeCell ref="C14:E14"/>
    <mergeCell ref="C15:E15"/>
    <mergeCell ref="C16:E16"/>
    <mergeCell ref="C17:E17"/>
    <mergeCell ref="C18:E18"/>
    <mergeCell ref="C19:E19"/>
    <mergeCell ref="C20:E20"/>
    <mergeCell ref="C21:E21"/>
    <mergeCell ref="C24:I24"/>
    <mergeCell ref="C23:I23"/>
    <mergeCell ref="C22:I22"/>
    <mergeCell ref="C27:E27"/>
    <mergeCell ref="C46:E46"/>
    <mergeCell ref="C47:E47"/>
    <mergeCell ref="C48:E48"/>
    <mergeCell ref="C49:E49"/>
    <mergeCell ref="A43:B43"/>
    <mergeCell ref="A44:B44"/>
    <mergeCell ref="E44:G44"/>
    <mergeCell ref="A85:I85"/>
    <mergeCell ref="F82:G82"/>
    <mergeCell ref="F83:G83"/>
    <mergeCell ref="F84:G84"/>
    <mergeCell ref="A82:B82"/>
    <mergeCell ref="C82:D82"/>
    <mergeCell ref="A83:B83"/>
    <mergeCell ref="C83:D83"/>
    <mergeCell ref="A84:B84"/>
    <mergeCell ref="C84:D84"/>
    <mergeCell ref="E43:G43"/>
    <mergeCell ref="C43:D43"/>
    <mergeCell ref="C44:D44"/>
    <mergeCell ref="A50:I50"/>
    <mergeCell ref="A51:C52"/>
    <mergeCell ref="A66:G66"/>
  </mergeCells>
  <hyperlinks>
    <hyperlink ref="C23" r:id="rId1"/>
  </hyperlinks>
  <printOptions horizontalCentered="1"/>
  <pageMargins left="0.27559055118110237" right="0.27559055118110237" top="0.70866141732283472" bottom="0.47244094488188981" header="0.15748031496062992" footer="0.15748031496062992"/>
  <pageSetup paperSize="9" scale="63" fitToHeight="0" orientation="portrait" r:id="rId2"/>
  <headerFooter>
    <oddHeader>&amp;C&amp;25&amp;G</oddHeader>
    <oddFooter>&amp;L&amp;"Times New Roman,Bold"&amp;16Ref No: &amp;F&amp;R&amp;"Times New Roman,Bold"&amp;16&amp;P</oddFooter>
  </headerFooter>
  <rowBreaks count="5" manualBreakCount="5">
    <brk id="47" max="8" man="1"/>
    <brk id="177" max="8" man="1"/>
    <brk id="229" max="16383" man="1"/>
    <brk id="280" max="16383" man="1"/>
    <brk id="322" max="16383" man="1"/>
  </rowBreaks>
  <drawing r:id="rId3"/>
  <legacyDrawing r:id="rId4"/>
  <legacyDrawingHF r:id="rId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vt:i4>
      </vt:variant>
      <vt:variant>
        <vt:lpstr>Named Ranges</vt:lpstr>
      </vt:variant>
      <vt:variant>
        <vt:i4>1</vt:i4>
      </vt:variant>
    </vt:vector>
  </HeadingPairs>
  <TitlesOfParts>
    <vt:vector size="2" baseType="lpstr">
      <vt:lpstr>Report</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2025-07-04T18:14:24Z</cp:lastPrinted>
  <dcterms:created xsi:type="dcterms:W3CDTF">2010-11-23T11:42:48Z</dcterms:created>
  <dcterms:modified xsi:type="dcterms:W3CDTF">2025-07-04T18:14:56Z</dcterms:modified>
</cp:coreProperties>
</file>