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Sheet1" sheetId="8" r:id="rId2"/>
    <sheet name="Plot constuction %" sheetId="7" r:id="rId3"/>
    <sheet name="Construction table" sheetId="4" r:id="rId4"/>
    <sheet name="Remarks" sheetId="5" r:id="rId5"/>
    <sheet name="Area Calculation" sheetId="6" r:id="rId6"/>
  </sheets>
  <definedNames>
    <definedName name="_xlnm.Print_Area" localSheetId="0">Report!$A$1:$H$1420</definedName>
  </definedNames>
  <calcPr calcId="152511"/>
</workbook>
</file>

<file path=xl/calcChain.xml><?xml version="1.0" encoding="utf-8"?>
<calcChain xmlns="http://schemas.openxmlformats.org/spreadsheetml/2006/main">
  <c r="C1190" i="3" l="1"/>
  <c r="F1190" i="3" s="1"/>
  <c r="F1217" i="3"/>
  <c r="C153" i="3" l="1"/>
  <c r="C22" i="3"/>
  <c r="C21" i="3"/>
  <c r="D1234" i="3" l="1"/>
  <c r="D1232" i="3"/>
  <c r="I25" i="3"/>
  <c r="C155" i="3"/>
  <c r="C154" i="3"/>
  <c r="C1191" i="3"/>
  <c r="F1191" i="3" s="1"/>
  <c r="C1192" i="3"/>
  <c r="F1192" i="3" s="1"/>
  <c r="C1193" i="3"/>
  <c r="F1193" i="3" s="1"/>
  <c r="C1194" i="3"/>
  <c r="F1194" i="3" s="1"/>
  <c r="C1195" i="3"/>
  <c r="F1195" i="3" s="1"/>
  <c r="C1196" i="3"/>
  <c r="F1196" i="3" s="1"/>
  <c r="C1197" i="3"/>
  <c r="F1197" i="3" s="1"/>
  <c r="C1198" i="3"/>
  <c r="F1198" i="3" s="1"/>
  <c r="C1199" i="3"/>
  <c r="F1199" i="3" s="1"/>
  <c r="C1200" i="3"/>
  <c r="F1200" i="3" s="1"/>
  <c r="C1201" i="3"/>
  <c r="F1201" i="3" s="1"/>
  <c r="C1202" i="3"/>
  <c r="F1202" i="3" s="1"/>
  <c r="C1203" i="3"/>
  <c r="F1203" i="3" s="1"/>
  <c r="C1204" i="3"/>
  <c r="F1204" i="3" s="1"/>
  <c r="C1205" i="3"/>
  <c r="F1205" i="3" s="1"/>
  <c r="C1206" i="3"/>
  <c r="F1206" i="3" s="1"/>
  <c r="C1207" i="3"/>
  <c r="F1207" i="3" s="1"/>
  <c r="C1208" i="3"/>
  <c r="F1208" i="3" s="1"/>
  <c r="C1209" i="3"/>
  <c r="F1209" i="3" s="1"/>
  <c r="C1210" i="3"/>
  <c r="F1210" i="3" s="1"/>
  <c r="C1211" i="3"/>
  <c r="F1211" i="3" s="1"/>
  <c r="C1212" i="3"/>
  <c r="F1212" i="3" s="1"/>
  <c r="C1213" i="3"/>
  <c r="F1213" i="3" s="1"/>
  <c r="C1214" i="3"/>
  <c r="F1214" i="3" s="1"/>
  <c r="C1215" i="3"/>
  <c r="F1215" i="3" s="1"/>
  <c r="C1216" i="3"/>
  <c r="F1216" i="3" s="1"/>
  <c r="B1217" i="3"/>
  <c r="C161" i="3"/>
  <c r="F161" i="3" s="1"/>
  <c r="C162" i="3"/>
  <c r="F162" i="3" s="1"/>
  <c r="C163" i="3"/>
  <c r="F163" i="3" s="1"/>
  <c r="C164" i="3"/>
  <c r="F164" i="3" s="1"/>
  <c r="C165" i="3"/>
  <c r="F165" i="3" s="1"/>
  <c r="C166" i="3"/>
  <c r="F166" i="3" s="1"/>
  <c r="C167" i="3"/>
  <c r="F167" i="3" s="1"/>
  <c r="C168" i="3"/>
  <c r="F168" i="3" s="1"/>
  <c r="C169" i="3"/>
  <c r="F169" i="3" s="1"/>
  <c r="C170" i="3"/>
  <c r="F170" i="3" s="1"/>
  <c r="C171" i="3"/>
  <c r="F171" i="3" s="1"/>
  <c r="C172" i="3"/>
  <c r="F172" i="3" s="1"/>
  <c r="C173" i="3"/>
  <c r="F173" i="3" s="1"/>
  <c r="C174" i="3"/>
  <c r="F174" i="3" s="1"/>
  <c r="C175" i="3"/>
  <c r="F175" i="3" s="1"/>
  <c r="C176" i="3"/>
  <c r="F176" i="3" s="1"/>
  <c r="C177" i="3"/>
  <c r="F177" i="3" s="1"/>
  <c r="C178" i="3"/>
  <c r="F178" i="3" s="1"/>
  <c r="C179" i="3"/>
  <c r="F179" i="3" s="1"/>
  <c r="C180" i="3"/>
  <c r="F180" i="3" s="1"/>
  <c r="C181" i="3"/>
  <c r="F181" i="3" s="1"/>
  <c r="C182" i="3"/>
  <c r="F182" i="3" s="1"/>
  <c r="C183" i="3"/>
  <c r="F183" i="3" s="1"/>
  <c r="C184" i="3"/>
  <c r="F184" i="3" s="1"/>
  <c r="C185" i="3"/>
  <c r="F185" i="3" s="1"/>
  <c r="C186" i="3"/>
  <c r="F186" i="3" s="1"/>
  <c r="C187" i="3"/>
  <c r="F187" i="3" s="1"/>
  <c r="C188" i="3"/>
  <c r="F188" i="3" s="1"/>
  <c r="C189" i="3"/>
  <c r="F189" i="3" s="1"/>
  <c r="C190" i="3"/>
  <c r="F190" i="3" s="1"/>
  <c r="C191" i="3"/>
  <c r="F191" i="3" s="1"/>
  <c r="C192" i="3"/>
  <c r="F192" i="3" s="1"/>
  <c r="C193" i="3"/>
  <c r="F193" i="3" s="1"/>
  <c r="C194" i="3"/>
  <c r="F194" i="3" s="1"/>
  <c r="C195" i="3"/>
  <c r="F195" i="3" s="1"/>
  <c r="C196" i="3"/>
  <c r="F196" i="3" s="1"/>
  <c r="C197" i="3"/>
  <c r="F197" i="3" s="1"/>
  <c r="C198" i="3"/>
  <c r="F198" i="3" s="1"/>
  <c r="C199" i="3"/>
  <c r="F199" i="3" s="1"/>
  <c r="C200" i="3"/>
  <c r="F200" i="3" s="1"/>
  <c r="C201" i="3"/>
  <c r="F201" i="3" s="1"/>
  <c r="C202" i="3"/>
  <c r="F202" i="3" s="1"/>
  <c r="C203" i="3"/>
  <c r="F203" i="3" s="1"/>
  <c r="C204" i="3"/>
  <c r="F204" i="3" s="1"/>
  <c r="C205" i="3"/>
  <c r="F205" i="3" s="1"/>
  <c r="C206" i="3"/>
  <c r="F206" i="3" s="1"/>
  <c r="C207" i="3"/>
  <c r="F207" i="3" s="1"/>
  <c r="C208" i="3"/>
  <c r="F208" i="3" s="1"/>
  <c r="C209" i="3"/>
  <c r="F209" i="3" s="1"/>
  <c r="C210" i="3"/>
  <c r="F210" i="3" s="1"/>
  <c r="C211" i="3"/>
  <c r="F211" i="3" s="1"/>
  <c r="C212" i="3"/>
  <c r="F212" i="3" s="1"/>
  <c r="C213" i="3"/>
  <c r="F213" i="3" s="1"/>
  <c r="C214" i="3"/>
  <c r="F214" i="3" s="1"/>
  <c r="C215" i="3"/>
  <c r="F215" i="3" s="1"/>
  <c r="C216" i="3"/>
  <c r="F216" i="3" s="1"/>
  <c r="C217" i="3"/>
  <c r="F217" i="3" s="1"/>
  <c r="C218" i="3"/>
  <c r="F218" i="3" s="1"/>
  <c r="C219" i="3"/>
  <c r="F219" i="3" s="1"/>
  <c r="C220" i="3"/>
  <c r="F220" i="3" s="1"/>
  <c r="C221" i="3"/>
  <c r="F221" i="3" s="1"/>
  <c r="C222" i="3"/>
  <c r="F222" i="3" s="1"/>
  <c r="C223" i="3"/>
  <c r="F223" i="3" s="1"/>
  <c r="C224" i="3"/>
  <c r="F224" i="3" s="1"/>
  <c r="C225" i="3"/>
  <c r="F225" i="3" s="1"/>
  <c r="C226" i="3"/>
  <c r="F226" i="3" s="1"/>
  <c r="C227" i="3"/>
  <c r="F227" i="3" s="1"/>
  <c r="C228" i="3"/>
  <c r="F228" i="3" s="1"/>
  <c r="C229" i="3"/>
  <c r="F229" i="3" s="1"/>
  <c r="C230" i="3"/>
  <c r="F230" i="3" s="1"/>
  <c r="C231" i="3"/>
  <c r="F231" i="3" s="1"/>
  <c r="C232" i="3"/>
  <c r="F232" i="3" s="1"/>
  <c r="C233" i="3"/>
  <c r="F233" i="3" s="1"/>
  <c r="C234" i="3"/>
  <c r="F234" i="3" s="1"/>
  <c r="C235" i="3"/>
  <c r="F235" i="3" s="1"/>
  <c r="C236" i="3"/>
  <c r="F236" i="3" s="1"/>
  <c r="C237" i="3"/>
  <c r="F237" i="3" s="1"/>
  <c r="C238" i="3"/>
  <c r="F238" i="3" s="1"/>
  <c r="C239" i="3"/>
  <c r="F239" i="3" s="1"/>
  <c r="C240" i="3"/>
  <c r="F240" i="3" s="1"/>
  <c r="C241" i="3"/>
  <c r="F241" i="3" s="1"/>
  <c r="C242" i="3"/>
  <c r="F242" i="3" s="1"/>
  <c r="C243" i="3"/>
  <c r="F243" i="3" s="1"/>
  <c r="C244" i="3"/>
  <c r="F244" i="3" s="1"/>
  <c r="C245" i="3"/>
  <c r="F245" i="3" s="1"/>
  <c r="C246" i="3"/>
  <c r="F246" i="3" s="1"/>
  <c r="C247" i="3"/>
  <c r="F247" i="3" s="1"/>
  <c r="C248" i="3"/>
  <c r="F248" i="3" s="1"/>
  <c r="C249" i="3"/>
  <c r="F249" i="3" s="1"/>
  <c r="C250" i="3"/>
  <c r="F250" i="3" s="1"/>
  <c r="C251" i="3"/>
  <c r="F251" i="3" s="1"/>
  <c r="C252" i="3"/>
  <c r="F252" i="3" s="1"/>
  <c r="C253" i="3"/>
  <c r="F253" i="3" s="1"/>
  <c r="C254" i="3"/>
  <c r="F254" i="3" s="1"/>
  <c r="C255" i="3"/>
  <c r="F255" i="3" s="1"/>
  <c r="C256" i="3"/>
  <c r="F256" i="3" s="1"/>
  <c r="C257" i="3"/>
  <c r="F257" i="3" s="1"/>
  <c r="C258" i="3"/>
  <c r="F258" i="3" s="1"/>
  <c r="C259" i="3"/>
  <c r="F259" i="3" s="1"/>
  <c r="C260" i="3"/>
  <c r="F260" i="3" s="1"/>
  <c r="C261" i="3"/>
  <c r="F261" i="3" s="1"/>
  <c r="C262" i="3"/>
  <c r="F262" i="3" s="1"/>
  <c r="C263" i="3"/>
  <c r="F263" i="3" s="1"/>
  <c r="C264" i="3"/>
  <c r="F264" i="3" s="1"/>
  <c r="C265" i="3"/>
  <c r="F265" i="3" s="1"/>
  <c r="C266" i="3"/>
  <c r="F266" i="3" s="1"/>
  <c r="C267" i="3"/>
  <c r="F267" i="3" s="1"/>
  <c r="C268" i="3"/>
  <c r="F268" i="3" s="1"/>
  <c r="C269" i="3"/>
  <c r="F269" i="3" s="1"/>
  <c r="C270" i="3"/>
  <c r="F270" i="3" s="1"/>
  <c r="C271" i="3"/>
  <c r="F271" i="3" s="1"/>
  <c r="C272" i="3"/>
  <c r="F272" i="3" s="1"/>
  <c r="C273" i="3"/>
  <c r="F273" i="3" s="1"/>
  <c r="C274" i="3"/>
  <c r="F274" i="3" s="1"/>
  <c r="C275" i="3"/>
  <c r="F275" i="3" s="1"/>
  <c r="C276" i="3"/>
  <c r="F276" i="3" s="1"/>
  <c r="C277" i="3"/>
  <c r="F277" i="3" s="1"/>
  <c r="C278" i="3"/>
  <c r="F278" i="3" s="1"/>
  <c r="C279" i="3"/>
  <c r="F279" i="3" s="1"/>
  <c r="C280" i="3"/>
  <c r="F280" i="3" s="1"/>
  <c r="C281" i="3"/>
  <c r="F281" i="3" s="1"/>
  <c r="C282" i="3"/>
  <c r="F282" i="3" s="1"/>
  <c r="C283" i="3"/>
  <c r="F283" i="3" s="1"/>
  <c r="C284" i="3"/>
  <c r="F284" i="3" s="1"/>
  <c r="C285" i="3"/>
  <c r="F285" i="3" s="1"/>
  <c r="C286" i="3"/>
  <c r="F286" i="3" s="1"/>
  <c r="C287" i="3"/>
  <c r="F287" i="3" s="1"/>
  <c r="C288" i="3"/>
  <c r="F288" i="3" s="1"/>
  <c r="C289" i="3"/>
  <c r="F289" i="3" s="1"/>
  <c r="C290" i="3"/>
  <c r="F290" i="3" s="1"/>
  <c r="C291" i="3"/>
  <c r="F291" i="3" s="1"/>
  <c r="C292" i="3"/>
  <c r="F292" i="3" s="1"/>
  <c r="C293" i="3"/>
  <c r="F293" i="3" s="1"/>
  <c r="C294" i="3"/>
  <c r="F294" i="3" s="1"/>
  <c r="C295" i="3"/>
  <c r="F295" i="3" s="1"/>
  <c r="C296" i="3"/>
  <c r="F296" i="3" s="1"/>
  <c r="C297" i="3"/>
  <c r="F297" i="3" s="1"/>
  <c r="C298" i="3"/>
  <c r="F298" i="3" s="1"/>
  <c r="C299" i="3"/>
  <c r="F299" i="3" s="1"/>
  <c r="C300" i="3"/>
  <c r="F300" i="3" s="1"/>
  <c r="C301" i="3"/>
  <c r="F301" i="3" s="1"/>
  <c r="C302" i="3"/>
  <c r="F302" i="3" s="1"/>
  <c r="C303" i="3"/>
  <c r="F303" i="3" s="1"/>
  <c r="C304" i="3"/>
  <c r="F304" i="3" s="1"/>
  <c r="C305" i="3"/>
  <c r="F305" i="3" s="1"/>
  <c r="C306" i="3"/>
  <c r="F306" i="3" s="1"/>
  <c r="C307" i="3"/>
  <c r="C308" i="3"/>
  <c r="F308" i="3" s="1"/>
  <c r="C309" i="3"/>
  <c r="F309" i="3" s="1"/>
  <c r="C310" i="3"/>
  <c r="F310" i="3" s="1"/>
  <c r="C311" i="3"/>
  <c r="F311" i="3" s="1"/>
  <c r="C312" i="3"/>
  <c r="F312" i="3" s="1"/>
  <c r="C313" i="3"/>
  <c r="F313" i="3" s="1"/>
  <c r="C314" i="3"/>
  <c r="F314" i="3" s="1"/>
  <c r="C315" i="3"/>
  <c r="F315" i="3" s="1"/>
  <c r="C316" i="3"/>
  <c r="F316" i="3" s="1"/>
  <c r="C317" i="3"/>
  <c r="F317" i="3" s="1"/>
  <c r="C318" i="3"/>
  <c r="F318" i="3" s="1"/>
  <c r="C319" i="3"/>
  <c r="F319" i="3" s="1"/>
  <c r="C320" i="3"/>
  <c r="F320" i="3" s="1"/>
  <c r="C321" i="3"/>
  <c r="F321" i="3" s="1"/>
  <c r="C322" i="3"/>
  <c r="F322" i="3" s="1"/>
  <c r="C323" i="3"/>
  <c r="F323" i="3" s="1"/>
  <c r="C324" i="3"/>
  <c r="F324" i="3" s="1"/>
  <c r="C325" i="3"/>
  <c r="F325" i="3" s="1"/>
  <c r="C326" i="3"/>
  <c r="F326" i="3" s="1"/>
  <c r="C327" i="3"/>
  <c r="F327" i="3" s="1"/>
  <c r="C328" i="3"/>
  <c r="F328" i="3" s="1"/>
  <c r="C329" i="3"/>
  <c r="F329" i="3" s="1"/>
  <c r="C330" i="3"/>
  <c r="F330" i="3" s="1"/>
  <c r="C331" i="3"/>
  <c r="F331" i="3" s="1"/>
  <c r="C332" i="3"/>
  <c r="F332" i="3" s="1"/>
  <c r="C333" i="3"/>
  <c r="F333" i="3" s="1"/>
  <c r="C334" i="3"/>
  <c r="F334" i="3" s="1"/>
  <c r="C335" i="3"/>
  <c r="F335" i="3" s="1"/>
  <c r="C336" i="3"/>
  <c r="F336" i="3" s="1"/>
  <c r="C337" i="3"/>
  <c r="F337" i="3" s="1"/>
  <c r="C338" i="3"/>
  <c r="F338" i="3" s="1"/>
  <c r="C339" i="3"/>
  <c r="F339" i="3" s="1"/>
  <c r="C340" i="3"/>
  <c r="F340" i="3" s="1"/>
  <c r="C341" i="3"/>
  <c r="F341" i="3" s="1"/>
  <c r="C342" i="3"/>
  <c r="F342" i="3" s="1"/>
  <c r="C343" i="3"/>
  <c r="F343" i="3" s="1"/>
  <c r="C344" i="3"/>
  <c r="F344" i="3" s="1"/>
  <c r="C345" i="3"/>
  <c r="F345" i="3" s="1"/>
  <c r="C346" i="3"/>
  <c r="F346" i="3" s="1"/>
  <c r="C347" i="3"/>
  <c r="F347" i="3" s="1"/>
  <c r="C348" i="3"/>
  <c r="F348" i="3" s="1"/>
  <c r="C349" i="3"/>
  <c r="F349" i="3" s="1"/>
  <c r="C350" i="3"/>
  <c r="F350" i="3" s="1"/>
  <c r="C351" i="3"/>
  <c r="F351" i="3" s="1"/>
  <c r="C352" i="3"/>
  <c r="F352" i="3" s="1"/>
  <c r="C353" i="3"/>
  <c r="F353" i="3" s="1"/>
  <c r="C354" i="3"/>
  <c r="F354" i="3" s="1"/>
  <c r="C355" i="3"/>
  <c r="F355" i="3" s="1"/>
  <c r="C356" i="3"/>
  <c r="F356" i="3" s="1"/>
  <c r="C357" i="3"/>
  <c r="F357" i="3" s="1"/>
  <c r="C358" i="3"/>
  <c r="F358" i="3" s="1"/>
  <c r="C359" i="3"/>
  <c r="F359" i="3" s="1"/>
  <c r="C360" i="3"/>
  <c r="F360" i="3" s="1"/>
  <c r="C361" i="3"/>
  <c r="F361" i="3" s="1"/>
  <c r="C362" i="3"/>
  <c r="F362" i="3" s="1"/>
  <c r="C363" i="3"/>
  <c r="F363" i="3" s="1"/>
  <c r="C364" i="3"/>
  <c r="F364" i="3" s="1"/>
  <c r="C365" i="3"/>
  <c r="F365" i="3" s="1"/>
  <c r="C366" i="3"/>
  <c r="F366" i="3" s="1"/>
  <c r="C367" i="3"/>
  <c r="F367" i="3" s="1"/>
  <c r="C368" i="3"/>
  <c r="F368" i="3" s="1"/>
  <c r="C369" i="3"/>
  <c r="F369" i="3" s="1"/>
  <c r="C370" i="3"/>
  <c r="F370" i="3" s="1"/>
  <c r="C371" i="3"/>
  <c r="F371" i="3" s="1"/>
  <c r="C372" i="3"/>
  <c r="F372" i="3" s="1"/>
  <c r="C373" i="3"/>
  <c r="F373" i="3" s="1"/>
  <c r="C374" i="3"/>
  <c r="F374" i="3" s="1"/>
  <c r="C375" i="3"/>
  <c r="F375" i="3" s="1"/>
  <c r="C376" i="3"/>
  <c r="F376" i="3" s="1"/>
  <c r="C377" i="3"/>
  <c r="F377" i="3" s="1"/>
  <c r="C378" i="3"/>
  <c r="F378" i="3" s="1"/>
  <c r="C379" i="3"/>
  <c r="F379" i="3" s="1"/>
  <c r="C380" i="3"/>
  <c r="F380" i="3" s="1"/>
  <c r="C381" i="3"/>
  <c r="F381" i="3" s="1"/>
  <c r="C382" i="3"/>
  <c r="F382" i="3" s="1"/>
  <c r="C383" i="3"/>
  <c r="F383" i="3" s="1"/>
  <c r="C384" i="3"/>
  <c r="F384" i="3" s="1"/>
  <c r="C385" i="3"/>
  <c r="F385" i="3" s="1"/>
  <c r="C386" i="3"/>
  <c r="F386" i="3" s="1"/>
  <c r="C387" i="3"/>
  <c r="F387" i="3" s="1"/>
  <c r="C388" i="3"/>
  <c r="F388" i="3" s="1"/>
  <c r="C389" i="3"/>
  <c r="F389" i="3" s="1"/>
  <c r="C390" i="3"/>
  <c r="F390" i="3" s="1"/>
  <c r="C391" i="3"/>
  <c r="F391" i="3" s="1"/>
  <c r="C392" i="3"/>
  <c r="F392" i="3" s="1"/>
  <c r="C393" i="3"/>
  <c r="F393" i="3" s="1"/>
  <c r="C394" i="3"/>
  <c r="F394" i="3" s="1"/>
  <c r="C395" i="3"/>
  <c r="F395" i="3" s="1"/>
  <c r="C396" i="3"/>
  <c r="F396" i="3" s="1"/>
  <c r="C397" i="3"/>
  <c r="F397" i="3" s="1"/>
  <c r="C398" i="3"/>
  <c r="F398" i="3" s="1"/>
  <c r="C399" i="3"/>
  <c r="F399" i="3" s="1"/>
  <c r="C400" i="3"/>
  <c r="F400" i="3" s="1"/>
  <c r="C401" i="3"/>
  <c r="F401" i="3" s="1"/>
  <c r="C402" i="3"/>
  <c r="F402" i="3" s="1"/>
  <c r="C403" i="3"/>
  <c r="F403" i="3" s="1"/>
  <c r="C404" i="3"/>
  <c r="F404" i="3" s="1"/>
  <c r="C405" i="3"/>
  <c r="F405" i="3" s="1"/>
  <c r="C406" i="3"/>
  <c r="F406" i="3" s="1"/>
  <c r="C407" i="3"/>
  <c r="F407" i="3" s="1"/>
  <c r="C408" i="3"/>
  <c r="F408" i="3" s="1"/>
  <c r="C409" i="3"/>
  <c r="F409" i="3" s="1"/>
  <c r="C410" i="3"/>
  <c r="F410" i="3" s="1"/>
  <c r="C411" i="3"/>
  <c r="F411" i="3" s="1"/>
  <c r="C412" i="3"/>
  <c r="F412" i="3" s="1"/>
  <c r="C413" i="3"/>
  <c r="F413" i="3" s="1"/>
  <c r="C414" i="3"/>
  <c r="F414" i="3" s="1"/>
  <c r="C415" i="3"/>
  <c r="F415" i="3" s="1"/>
  <c r="C416" i="3"/>
  <c r="F416" i="3" s="1"/>
  <c r="C417" i="3"/>
  <c r="F417" i="3" s="1"/>
  <c r="C418" i="3"/>
  <c r="F418" i="3" s="1"/>
  <c r="C419" i="3"/>
  <c r="F419" i="3" s="1"/>
  <c r="C420" i="3"/>
  <c r="F420" i="3" s="1"/>
  <c r="C421" i="3"/>
  <c r="F421" i="3" s="1"/>
  <c r="C422" i="3"/>
  <c r="F422" i="3" s="1"/>
  <c r="C423" i="3"/>
  <c r="F423" i="3" s="1"/>
  <c r="C424" i="3"/>
  <c r="F424" i="3" s="1"/>
  <c r="C425" i="3"/>
  <c r="F425" i="3" s="1"/>
  <c r="C426" i="3"/>
  <c r="F426" i="3" s="1"/>
  <c r="C427" i="3"/>
  <c r="F427" i="3" s="1"/>
  <c r="C428" i="3"/>
  <c r="F428" i="3" s="1"/>
  <c r="C429" i="3"/>
  <c r="F429" i="3" s="1"/>
  <c r="C430" i="3"/>
  <c r="F430" i="3" s="1"/>
  <c r="C431" i="3"/>
  <c r="F431" i="3" s="1"/>
  <c r="C432" i="3"/>
  <c r="F432" i="3" s="1"/>
  <c r="C433" i="3"/>
  <c r="F433" i="3" s="1"/>
  <c r="C434" i="3"/>
  <c r="F434" i="3" s="1"/>
  <c r="C435" i="3"/>
  <c r="F435" i="3" s="1"/>
  <c r="C436" i="3"/>
  <c r="F436" i="3" s="1"/>
  <c r="C437" i="3"/>
  <c r="F437" i="3" s="1"/>
  <c r="C438" i="3"/>
  <c r="F438" i="3" s="1"/>
  <c r="C439" i="3"/>
  <c r="F439" i="3" s="1"/>
  <c r="C440" i="3"/>
  <c r="F440" i="3" s="1"/>
  <c r="C441" i="3"/>
  <c r="F441" i="3" s="1"/>
  <c r="C442" i="3"/>
  <c r="F442" i="3" s="1"/>
  <c r="C443" i="3"/>
  <c r="F443" i="3" s="1"/>
  <c r="C444" i="3"/>
  <c r="F444" i="3" s="1"/>
  <c r="C445" i="3"/>
  <c r="F445" i="3" s="1"/>
  <c r="C446" i="3"/>
  <c r="F446" i="3" s="1"/>
  <c r="C447" i="3"/>
  <c r="F447" i="3" s="1"/>
  <c r="C448" i="3"/>
  <c r="F448" i="3" s="1"/>
  <c r="C449" i="3"/>
  <c r="F449" i="3" s="1"/>
  <c r="C450" i="3"/>
  <c r="F450" i="3" s="1"/>
  <c r="C451" i="3"/>
  <c r="F451" i="3" s="1"/>
  <c r="C452" i="3"/>
  <c r="F452" i="3" s="1"/>
  <c r="C453" i="3"/>
  <c r="F453" i="3" s="1"/>
  <c r="C454" i="3"/>
  <c r="F454" i="3" s="1"/>
  <c r="C455" i="3"/>
  <c r="F455" i="3" s="1"/>
  <c r="C456" i="3"/>
  <c r="F456" i="3" s="1"/>
  <c r="C457" i="3"/>
  <c r="F457" i="3" s="1"/>
  <c r="C458" i="3"/>
  <c r="F458" i="3" s="1"/>
  <c r="C459" i="3"/>
  <c r="F459" i="3" s="1"/>
  <c r="C460" i="3"/>
  <c r="F460" i="3" s="1"/>
  <c r="C461" i="3"/>
  <c r="F461" i="3" s="1"/>
  <c r="C462" i="3"/>
  <c r="F462" i="3" s="1"/>
  <c r="C463" i="3"/>
  <c r="F463" i="3" s="1"/>
  <c r="C464" i="3"/>
  <c r="F464" i="3" s="1"/>
  <c r="C465" i="3"/>
  <c r="F465" i="3" s="1"/>
  <c r="C466" i="3"/>
  <c r="F466" i="3" s="1"/>
  <c r="C467" i="3"/>
  <c r="F467" i="3" s="1"/>
  <c r="C468" i="3"/>
  <c r="F468" i="3" s="1"/>
  <c r="C469" i="3"/>
  <c r="F469" i="3" s="1"/>
  <c r="C470" i="3"/>
  <c r="F470" i="3" s="1"/>
  <c r="C471" i="3"/>
  <c r="F471" i="3" s="1"/>
  <c r="C472" i="3"/>
  <c r="F472" i="3" s="1"/>
  <c r="C473" i="3"/>
  <c r="F473" i="3" s="1"/>
  <c r="C474" i="3"/>
  <c r="F474" i="3" s="1"/>
  <c r="C475" i="3"/>
  <c r="F475" i="3" s="1"/>
  <c r="C476" i="3"/>
  <c r="F476" i="3" s="1"/>
  <c r="C477" i="3"/>
  <c r="F477" i="3" s="1"/>
  <c r="C478" i="3"/>
  <c r="F478" i="3" s="1"/>
  <c r="C479" i="3"/>
  <c r="F479" i="3" s="1"/>
  <c r="C480" i="3"/>
  <c r="F480" i="3" s="1"/>
  <c r="C481" i="3"/>
  <c r="F481" i="3" s="1"/>
  <c r="C482" i="3"/>
  <c r="F482" i="3" s="1"/>
  <c r="C483" i="3"/>
  <c r="F483" i="3" s="1"/>
  <c r="C484" i="3"/>
  <c r="F484" i="3" s="1"/>
  <c r="C485" i="3"/>
  <c r="F485" i="3" s="1"/>
  <c r="C486" i="3"/>
  <c r="F486" i="3" s="1"/>
  <c r="C487" i="3"/>
  <c r="F487" i="3" s="1"/>
  <c r="C488" i="3"/>
  <c r="F488" i="3" s="1"/>
  <c r="C489" i="3"/>
  <c r="F489" i="3" s="1"/>
  <c r="C490" i="3"/>
  <c r="F490" i="3" s="1"/>
  <c r="C491" i="3"/>
  <c r="F491" i="3" s="1"/>
  <c r="C492" i="3"/>
  <c r="F492" i="3" s="1"/>
  <c r="C493" i="3"/>
  <c r="F493" i="3" s="1"/>
  <c r="C494" i="3"/>
  <c r="F494" i="3" s="1"/>
  <c r="C495" i="3"/>
  <c r="F495" i="3" s="1"/>
  <c r="C496" i="3"/>
  <c r="F496" i="3" s="1"/>
  <c r="C497" i="3"/>
  <c r="F497" i="3" s="1"/>
  <c r="C498" i="3"/>
  <c r="F498" i="3" s="1"/>
  <c r="C499" i="3"/>
  <c r="F499" i="3" s="1"/>
  <c r="C500" i="3"/>
  <c r="F500" i="3" s="1"/>
  <c r="C501" i="3"/>
  <c r="F501" i="3" s="1"/>
  <c r="C502" i="3"/>
  <c r="F502" i="3" s="1"/>
  <c r="C503" i="3"/>
  <c r="F503" i="3" s="1"/>
  <c r="C504" i="3"/>
  <c r="F504" i="3" s="1"/>
  <c r="C505" i="3"/>
  <c r="F505" i="3" s="1"/>
  <c r="C506" i="3"/>
  <c r="F506" i="3" s="1"/>
  <c r="C507" i="3"/>
  <c r="F507" i="3" s="1"/>
  <c r="C508" i="3"/>
  <c r="F508" i="3" s="1"/>
  <c r="C509" i="3"/>
  <c r="F509" i="3" s="1"/>
  <c r="C510" i="3"/>
  <c r="F510" i="3" s="1"/>
  <c r="C511" i="3"/>
  <c r="F511" i="3" s="1"/>
  <c r="C512" i="3"/>
  <c r="F512" i="3" s="1"/>
  <c r="C513" i="3"/>
  <c r="F513" i="3" s="1"/>
  <c r="C514" i="3"/>
  <c r="F514" i="3" s="1"/>
  <c r="C515" i="3"/>
  <c r="F515" i="3" s="1"/>
  <c r="C516" i="3"/>
  <c r="F516" i="3" s="1"/>
  <c r="C517" i="3"/>
  <c r="F517" i="3" s="1"/>
  <c r="C518" i="3"/>
  <c r="F518" i="3" s="1"/>
  <c r="C519" i="3"/>
  <c r="F519" i="3" s="1"/>
  <c r="C520" i="3"/>
  <c r="F520" i="3" s="1"/>
  <c r="C521" i="3"/>
  <c r="F521" i="3" s="1"/>
  <c r="C522" i="3"/>
  <c r="F522" i="3" s="1"/>
  <c r="C523" i="3"/>
  <c r="F523" i="3" s="1"/>
  <c r="C524" i="3"/>
  <c r="F524" i="3" s="1"/>
  <c r="C525" i="3"/>
  <c r="F525" i="3" s="1"/>
  <c r="C526" i="3"/>
  <c r="F526" i="3" s="1"/>
  <c r="C527" i="3"/>
  <c r="F527" i="3" s="1"/>
  <c r="C528" i="3"/>
  <c r="F528" i="3" s="1"/>
  <c r="C529" i="3"/>
  <c r="F529" i="3" s="1"/>
  <c r="C530" i="3"/>
  <c r="F530" i="3" s="1"/>
  <c r="C531" i="3"/>
  <c r="F531" i="3" s="1"/>
  <c r="C532" i="3"/>
  <c r="F532" i="3" s="1"/>
  <c r="C533" i="3"/>
  <c r="F533" i="3" s="1"/>
  <c r="C534" i="3"/>
  <c r="F534" i="3" s="1"/>
  <c r="C535" i="3"/>
  <c r="F535" i="3" s="1"/>
  <c r="C536" i="3"/>
  <c r="F536" i="3" s="1"/>
  <c r="C537" i="3"/>
  <c r="F537" i="3" s="1"/>
  <c r="C538" i="3"/>
  <c r="F538" i="3" s="1"/>
  <c r="C539" i="3"/>
  <c r="F539" i="3" s="1"/>
  <c r="C540" i="3"/>
  <c r="F540" i="3" s="1"/>
  <c r="C541" i="3"/>
  <c r="F541" i="3" s="1"/>
  <c r="C542" i="3"/>
  <c r="F542" i="3" s="1"/>
  <c r="C543" i="3"/>
  <c r="F543" i="3" s="1"/>
  <c r="C544" i="3"/>
  <c r="F544" i="3" s="1"/>
  <c r="C545" i="3"/>
  <c r="F545" i="3" s="1"/>
  <c r="C546" i="3"/>
  <c r="F546" i="3" s="1"/>
  <c r="C547" i="3"/>
  <c r="F547" i="3" s="1"/>
  <c r="C548" i="3"/>
  <c r="F548" i="3" s="1"/>
  <c r="C549" i="3"/>
  <c r="F549" i="3" s="1"/>
  <c r="C550" i="3"/>
  <c r="F550" i="3" s="1"/>
  <c r="C551" i="3"/>
  <c r="F551" i="3" s="1"/>
  <c r="C552" i="3"/>
  <c r="F552" i="3" s="1"/>
  <c r="C553" i="3"/>
  <c r="F553" i="3" s="1"/>
  <c r="C554" i="3"/>
  <c r="F554" i="3" s="1"/>
  <c r="C555" i="3"/>
  <c r="F555" i="3" s="1"/>
  <c r="C556" i="3"/>
  <c r="F556" i="3" s="1"/>
  <c r="C557" i="3"/>
  <c r="F557" i="3" s="1"/>
  <c r="C558" i="3"/>
  <c r="F558" i="3" s="1"/>
  <c r="C559" i="3"/>
  <c r="F559" i="3" s="1"/>
  <c r="C560" i="3"/>
  <c r="F560" i="3" s="1"/>
  <c r="C561" i="3"/>
  <c r="F561" i="3" s="1"/>
  <c r="C562" i="3"/>
  <c r="F562" i="3" s="1"/>
  <c r="C563" i="3"/>
  <c r="F563" i="3" s="1"/>
  <c r="C564" i="3"/>
  <c r="F564" i="3" s="1"/>
  <c r="C565" i="3"/>
  <c r="F565" i="3" s="1"/>
  <c r="C566" i="3"/>
  <c r="F566" i="3" s="1"/>
  <c r="C567" i="3"/>
  <c r="F567" i="3" s="1"/>
  <c r="C568" i="3"/>
  <c r="F568" i="3" s="1"/>
  <c r="C569" i="3"/>
  <c r="F569" i="3" s="1"/>
  <c r="C570" i="3"/>
  <c r="F570" i="3" s="1"/>
  <c r="C571" i="3"/>
  <c r="F571" i="3" s="1"/>
  <c r="C572" i="3"/>
  <c r="F572" i="3" s="1"/>
  <c r="C573" i="3"/>
  <c r="F573" i="3" s="1"/>
  <c r="C574" i="3"/>
  <c r="F574" i="3" s="1"/>
  <c r="C575" i="3"/>
  <c r="F575" i="3" s="1"/>
  <c r="C576" i="3"/>
  <c r="F576" i="3" s="1"/>
  <c r="C577" i="3"/>
  <c r="F577" i="3" s="1"/>
  <c r="C578" i="3"/>
  <c r="F578" i="3" s="1"/>
  <c r="C579" i="3"/>
  <c r="F579" i="3" s="1"/>
  <c r="C580" i="3"/>
  <c r="F580" i="3" s="1"/>
  <c r="C581" i="3"/>
  <c r="F581" i="3" s="1"/>
  <c r="C582" i="3"/>
  <c r="F582" i="3" s="1"/>
  <c r="C583" i="3"/>
  <c r="F583" i="3" s="1"/>
  <c r="C584" i="3"/>
  <c r="F584" i="3" s="1"/>
  <c r="C585" i="3"/>
  <c r="F585" i="3" s="1"/>
  <c r="C586" i="3"/>
  <c r="F586" i="3" s="1"/>
  <c r="C587" i="3"/>
  <c r="F587" i="3" s="1"/>
  <c r="C588" i="3"/>
  <c r="F588" i="3" s="1"/>
  <c r="C589" i="3"/>
  <c r="F589" i="3" s="1"/>
  <c r="C590" i="3"/>
  <c r="F590" i="3" s="1"/>
  <c r="C591" i="3"/>
  <c r="F591" i="3" s="1"/>
  <c r="C592" i="3"/>
  <c r="F592" i="3" s="1"/>
  <c r="C593" i="3"/>
  <c r="F593" i="3" s="1"/>
  <c r="C594" i="3"/>
  <c r="F594" i="3" s="1"/>
  <c r="C595" i="3"/>
  <c r="F595" i="3" s="1"/>
  <c r="C596" i="3"/>
  <c r="F596" i="3" s="1"/>
  <c r="C597" i="3"/>
  <c r="F597" i="3" s="1"/>
  <c r="C598" i="3"/>
  <c r="F598" i="3" s="1"/>
  <c r="C599" i="3"/>
  <c r="F599" i="3" s="1"/>
  <c r="C600" i="3"/>
  <c r="F600" i="3" s="1"/>
  <c r="C601" i="3"/>
  <c r="F601" i="3" s="1"/>
  <c r="C602" i="3"/>
  <c r="F602" i="3" s="1"/>
  <c r="C603" i="3"/>
  <c r="F603" i="3" s="1"/>
  <c r="C604" i="3"/>
  <c r="F604" i="3" s="1"/>
  <c r="C605" i="3"/>
  <c r="F605" i="3" s="1"/>
  <c r="C606" i="3"/>
  <c r="F606" i="3" s="1"/>
  <c r="C607" i="3"/>
  <c r="F607" i="3" s="1"/>
  <c r="C608" i="3"/>
  <c r="F608" i="3" s="1"/>
  <c r="C609" i="3"/>
  <c r="F609" i="3" s="1"/>
  <c r="C610" i="3"/>
  <c r="F610" i="3" s="1"/>
  <c r="C611" i="3"/>
  <c r="F611" i="3" s="1"/>
  <c r="C612" i="3"/>
  <c r="F612" i="3" s="1"/>
  <c r="C613" i="3"/>
  <c r="F613" i="3" s="1"/>
  <c r="C614" i="3"/>
  <c r="F614" i="3" s="1"/>
  <c r="C615" i="3"/>
  <c r="F615" i="3" s="1"/>
  <c r="C616" i="3"/>
  <c r="F616" i="3" s="1"/>
  <c r="C617" i="3"/>
  <c r="F617" i="3" s="1"/>
  <c r="C618" i="3"/>
  <c r="F618" i="3" s="1"/>
  <c r="C619" i="3"/>
  <c r="F619" i="3" s="1"/>
  <c r="C620" i="3"/>
  <c r="F620" i="3" s="1"/>
  <c r="C621" i="3"/>
  <c r="F621" i="3" s="1"/>
  <c r="C622" i="3"/>
  <c r="F622" i="3" s="1"/>
  <c r="C623" i="3"/>
  <c r="F623" i="3" s="1"/>
  <c r="C624" i="3"/>
  <c r="F624" i="3" s="1"/>
  <c r="C625" i="3"/>
  <c r="F625" i="3" s="1"/>
  <c r="C626" i="3"/>
  <c r="F626" i="3" s="1"/>
  <c r="C627" i="3"/>
  <c r="F627" i="3" s="1"/>
  <c r="C628" i="3"/>
  <c r="F628" i="3" s="1"/>
  <c r="C629" i="3"/>
  <c r="F629" i="3" s="1"/>
  <c r="C630" i="3"/>
  <c r="F630" i="3" s="1"/>
  <c r="C631" i="3"/>
  <c r="F631" i="3" s="1"/>
  <c r="C632" i="3"/>
  <c r="F632" i="3" s="1"/>
  <c r="C633" i="3"/>
  <c r="F633" i="3" s="1"/>
  <c r="C634" i="3"/>
  <c r="F634" i="3" s="1"/>
  <c r="C635" i="3"/>
  <c r="F635" i="3" s="1"/>
  <c r="C636" i="3"/>
  <c r="F636" i="3" s="1"/>
  <c r="C637" i="3"/>
  <c r="F637" i="3" s="1"/>
  <c r="C638" i="3"/>
  <c r="F638" i="3" s="1"/>
  <c r="C639" i="3"/>
  <c r="F639" i="3" s="1"/>
  <c r="C640" i="3"/>
  <c r="F640" i="3" s="1"/>
  <c r="C641" i="3"/>
  <c r="F641" i="3" s="1"/>
  <c r="C642" i="3"/>
  <c r="F642" i="3" s="1"/>
  <c r="C643" i="3"/>
  <c r="F643" i="3" s="1"/>
  <c r="C644" i="3"/>
  <c r="F644" i="3" s="1"/>
  <c r="C645" i="3"/>
  <c r="F645" i="3" s="1"/>
  <c r="C646" i="3"/>
  <c r="F646" i="3" s="1"/>
  <c r="C647" i="3"/>
  <c r="F647" i="3" s="1"/>
  <c r="C648" i="3"/>
  <c r="F648" i="3" s="1"/>
  <c r="C649" i="3"/>
  <c r="F649" i="3" s="1"/>
  <c r="C650" i="3"/>
  <c r="F650" i="3" s="1"/>
  <c r="C651" i="3"/>
  <c r="F651" i="3" s="1"/>
  <c r="C652" i="3"/>
  <c r="F652" i="3" s="1"/>
  <c r="C653" i="3"/>
  <c r="F653" i="3" s="1"/>
  <c r="C654" i="3"/>
  <c r="F654" i="3" s="1"/>
  <c r="C655" i="3"/>
  <c r="F655" i="3" s="1"/>
  <c r="C656" i="3"/>
  <c r="F656" i="3" s="1"/>
  <c r="C657" i="3"/>
  <c r="F657" i="3" s="1"/>
  <c r="C658" i="3"/>
  <c r="F658" i="3" s="1"/>
  <c r="C659" i="3"/>
  <c r="F659" i="3" s="1"/>
  <c r="C660" i="3"/>
  <c r="F660" i="3" s="1"/>
  <c r="C661" i="3"/>
  <c r="F661" i="3" s="1"/>
  <c r="C662" i="3"/>
  <c r="F662" i="3" s="1"/>
  <c r="C663" i="3"/>
  <c r="F663" i="3" s="1"/>
  <c r="C664" i="3"/>
  <c r="F664" i="3" s="1"/>
  <c r="C665" i="3"/>
  <c r="F665" i="3" s="1"/>
  <c r="C666" i="3"/>
  <c r="F666" i="3" s="1"/>
  <c r="C667" i="3"/>
  <c r="F667" i="3" s="1"/>
  <c r="C668" i="3"/>
  <c r="F668" i="3" s="1"/>
  <c r="C669" i="3"/>
  <c r="F669" i="3" s="1"/>
  <c r="C670" i="3"/>
  <c r="F670" i="3" s="1"/>
  <c r="C671" i="3"/>
  <c r="F671" i="3" s="1"/>
  <c r="C672" i="3"/>
  <c r="F672" i="3" s="1"/>
  <c r="C673" i="3"/>
  <c r="F673" i="3" s="1"/>
  <c r="C674" i="3"/>
  <c r="F674" i="3" s="1"/>
  <c r="C675" i="3"/>
  <c r="F675" i="3" s="1"/>
  <c r="C676" i="3"/>
  <c r="F676" i="3" s="1"/>
  <c r="C677" i="3"/>
  <c r="F677" i="3" s="1"/>
  <c r="C678" i="3"/>
  <c r="F678" i="3" s="1"/>
  <c r="C679" i="3"/>
  <c r="F679" i="3" s="1"/>
  <c r="C680" i="3"/>
  <c r="F680" i="3" s="1"/>
  <c r="C681" i="3"/>
  <c r="F681" i="3" s="1"/>
  <c r="C682" i="3"/>
  <c r="F682" i="3" s="1"/>
  <c r="C683" i="3"/>
  <c r="F683" i="3" s="1"/>
  <c r="C684" i="3"/>
  <c r="F684" i="3" s="1"/>
  <c r="C685" i="3"/>
  <c r="F685" i="3" s="1"/>
  <c r="C686" i="3"/>
  <c r="F686" i="3" s="1"/>
  <c r="C687" i="3"/>
  <c r="F687" i="3" s="1"/>
  <c r="C688" i="3"/>
  <c r="F688" i="3" s="1"/>
  <c r="C689" i="3"/>
  <c r="F689" i="3" s="1"/>
  <c r="C690" i="3"/>
  <c r="F690" i="3" s="1"/>
  <c r="C691" i="3"/>
  <c r="F691" i="3" s="1"/>
  <c r="C692" i="3"/>
  <c r="F692" i="3" s="1"/>
  <c r="C693" i="3"/>
  <c r="F693" i="3" s="1"/>
  <c r="C694" i="3"/>
  <c r="F694" i="3" s="1"/>
  <c r="C695" i="3"/>
  <c r="F695" i="3" s="1"/>
  <c r="C696" i="3"/>
  <c r="F696" i="3" s="1"/>
  <c r="C697" i="3"/>
  <c r="F697" i="3" s="1"/>
  <c r="C698" i="3"/>
  <c r="F698" i="3" s="1"/>
  <c r="C699" i="3"/>
  <c r="F699" i="3" s="1"/>
  <c r="C700" i="3"/>
  <c r="F700" i="3" s="1"/>
  <c r="C701" i="3"/>
  <c r="F701" i="3" s="1"/>
  <c r="C702" i="3"/>
  <c r="F702" i="3" s="1"/>
  <c r="C703" i="3"/>
  <c r="F703" i="3" s="1"/>
  <c r="C704" i="3"/>
  <c r="F704" i="3" s="1"/>
  <c r="C705" i="3"/>
  <c r="F705" i="3" s="1"/>
  <c r="C706" i="3"/>
  <c r="F706" i="3" s="1"/>
  <c r="C707" i="3"/>
  <c r="F707" i="3" s="1"/>
  <c r="C708" i="3"/>
  <c r="F708" i="3" s="1"/>
  <c r="C709" i="3"/>
  <c r="F709" i="3" s="1"/>
  <c r="C710" i="3"/>
  <c r="F710" i="3" s="1"/>
  <c r="C711" i="3"/>
  <c r="F711" i="3" s="1"/>
  <c r="C712" i="3"/>
  <c r="F712" i="3" s="1"/>
  <c r="C713" i="3"/>
  <c r="F713" i="3" s="1"/>
  <c r="C714" i="3"/>
  <c r="F714" i="3" s="1"/>
  <c r="C715" i="3"/>
  <c r="F715" i="3" s="1"/>
  <c r="C716" i="3"/>
  <c r="F716" i="3" s="1"/>
  <c r="C717" i="3"/>
  <c r="F717" i="3" s="1"/>
  <c r="C718" i="3"/>
  <c r="F718" i="3" s="1"/>
  <c r="C719" i="3"/>
  <c r="F719" i="3" s="1"/>
  <c r="C720" i="3"/>
  <c r="F720" i="3" s="1"/>
  <c r="C721" i="3"/>
  <c r="F721" i="3" s="1"/>
  <c r="C722" i="3"/>
  <c r="F722" i="3" s="1"/>
  <c r="C723" i="3"/>
  <c r="F723" i="3" s="1"/>
  <c r="C724" i="3"/>
  <c r="F724" i="3" s="1"/>
  <c r="C725" i="3"/>
  <c r="F725" i="3" s="1"/>
  <c r="C726" i="3"/>
  <c r="F726" i="3" s="1"/>
  <c r="C727" i="3"/>
  <c r="F727" i="3" s="1"/>
  <c r="C728" i="3"/>
  <c r="F728" i="3" s="1"/>
  <c r="C729" i="3"/>
  <c r="F729" i="3" s="1"/>
  <c r="C730" i="3"/>
  <c r="F730" i="3" s="1"/>
  <c r="C731" i="3"/>
  <c r="F731" i="3" s="1"/>
  <c r="C732" i="3"/>
  <c r="F732" i="3" s="1"/>
  <c r="C733" i="3"/>
  <c r="F733" i="3" s="1"/>
  <c r="C734" i="3"/>
  <c r="F734" i="3" s="1"/>
  <c r="C735" i="3"/>
  <c r="F735" i="3" s="1"/>
  <c r="C736" i="3"/>
  <c r="F736" i="3" s="1"/>
  <c r="C737" i="3"/>
  <c r="F737" i="3" s="1"/>
  <c r="C738" i="3"/>
  <c r="F738" i="3" s="1"/>
  <c r="C739" i="3"/>
  <c r="F739" i="3" s="1"/>
  <c r="C740" i="3"/>
  <c r="F740" i="3" s="1"/>
  <c r="C741" i="3"/>
  <c r="F741" i="3" s="1"/>
  <c r="C742" i="3"/>
  <c r="F742" i="3" s="1"/>
  <c r="C743" i="3"/>
  <c r="C744" i="3"/>
  <c r="F744" i="3" s="1"/>
  <c r="C745" i="3"/>
  <c r="F745" i="3" s="1"/>
  <c r="C746" i="3"/>
  <c r="F746" i="3" s="1"/>
  <c r="C747" i="3"/>
  <c r="F747" i="3" s="1"/>
  <c r="C748" i="3"/>
  <c r="F748" i="3" s="1"/>
  <c r="C749" i="3"/>
  <c r="F749" i="3" s="1"/>
  <c r="C750" i="3"/>
  <c r="F750" i="3" s="1"/>
  <c r="C751" i="3"/>
  <c r="F751" i="3" s="1"/>
  <c r="C752" i="3"/>
  <c r="F752" i="3" s="1"/>
  <c r="C753" i="3"/>
  <c r="F753" i="3" s="1"/>
  <c r="C754" i="3"/>
  <c r="F754" i="3" s="1"/>
  <c r="C755" i="3"/>
  <c r="F755" i="3" s="1"/>
  <c r="C756" i="3"/>
  <c r="F756" i="3" s="1"/>
  <c r="C757" i="3"/>
  <c r="F757" i="3" s="1"/>
  <c r="C758" i="3"/>
  <c r="F758" i="3" s="1"/>
  <c r="C759" i="3"/>
  <c r="F759" i="3" s="1"/>
  <c r="C760" i="3"/>
  <c r="F760" i="3" s="1"/>
  <c r="C761" i="3"/>
  <c r="F761" i="3" s="1"/>
  <c r="C762" i="3"/>
  <c r="F762" i="3" s="1"/>
  <c r="C763" i="3"/>
  <c r="F763" i="3" s="1"/>
  <c r="C764" i="3"/>
  <c r="F764" i="3" s="1"/>
  <c r="C765" i="3"/>
  <c r="F765" i="3" s="1"/>
  <c r="C766" i="3"/>
  <c r="F766" i="3" s="1"/>
  <c r="C767" i="3"/>
  <c r="F767" i="3" s="1"/>
  <c r="C768" i="3"/>
  <c r="F768" i="3" s="1"/>
  <c r="C769" i="3"/>
  <c r="F769" i="3" s="1"/>
  <c r="C770" i="3"/>
  <c r="F770" i="3" s="1"/>
  <c r="C771" i="3"/>
  <c r="F771" i="3" s="1"/>
  <c r="C772" i="3"/>
  <c r="F772" i="3" s="1"/>
  <c r="C773" i="3"/>
  <c r="F773" i="3" s="1"/>
  <c r="C774" i="3"/>
  <c r="F774" i="3" s="1"/>
  <c r="C775" i="3"/>
  <c r="F775" i="3" s="1"/>
  <c r="C776" i="3"/>
  <c r="F776" i="3" s="1"/>
  <c r="C777" i="3"/>
  <c r="F777" i="3" s="1"/>
  <c r="C778" i="3"/>
  <c r="F778" i="3" s="1"/>
  <c r="C779" i="3"/>
  <c r="F779" i="3" s="1"/>
  <c r="C780" i="3"/>
  <c r="F780" i="3" s="1"/>
  <c r="C781" i="3"/>
  <c r="F781" i="3" s="1"/>
  <c r="C782" i="3"/>
  <c r="F782" i="3" s="1"/>
  <c r="C783" i="3"/>
  <c r="F783" i="3" s="1"/>
  <c r="C784" i="3"/>
  <c r="F784" i="3" s="1"/>
  <c r="C785" i="3"/>
  <c r="F785" i="3" s="1"/>
  <c r="C786" i="3"/>
  <c r="F786" i="3" s="1"/>
  <c r="C787" i="3"/>
  <c r="F787" i="3" s="1"/>
  <c r="C788" i="3"/>
  <c r="F788" i="3" s="1"/>
  <c r="C789" i="3"/>
  <c r="F789" i="3" s="1"/>
  <c r="C790" i="3"/>
  <c r="F790" i="3" s="1"/>
  <c r="C791" i="3"/>
  <c r="F791" i="3" s="1"/>
  <c r="C792" i="3"/>
  <c r="F792" i="3" s="1"/>
  <c r="C793" i="3"/>
  <c r="F793" i="3" s="1"/>
  <c r="C794" i="3"/>
  <c r="F794" i="3" s="1"/>
  <c r="C795" i="3"/>
  <c r="F795" i="3" s="1"/>
  <c r="C796" i="3"/>
  <c r="F796" i="3" s="1"/>
  <c r="C797" i="3"/>
  <c r="F797" i="3" s="1"/>
  <c r="C798" i="3"/>
  <c r="F798" i="3" s="1"/>
  <c r="C799" i="3"/>
  <c r="F799" i="3" s="1"/>
  <c r="C800" i="3"/>
  <c r="F800" i="3" s="1"/>
  <c r="C801" i="3"/>
  <c r="F801" i="3" s="1"/>
  <c r="C802" i="3"/>
  <c r="F802" i="3" s="1"/>
  <c r="C803" i="3"/>
  <c r="F803" i="3" s="1"/>
  <c r="C804" i="3"/>
  <c r="F804" i="3" s="1"/>
  <c r="C805" i="3"/>
  <c r="F805" i="3" s="1"/>
  <c r="C806" i="3"/>
  <c r="F806" i="3" s="1"/>
  <c r="C807" i="3"/>
  <c r="F807" i="3" s="1"/>
  <c r="C808" i="3"/>
  <c r="F808" i="3" s="1"/>
  <c r="C809" i="3"/>
  <c r="F809" i="3" s="1"/>
  <c r="C810" i="3"/>
  <c r="F810" i="3" s="1"/>
  <c r="C811" i="3"/>
  <c r="F811" i="3" s="1"/>
  <c r="C812" i="3"/>
  <c r="F812" i="3" s="1"/>
  <c r="C813" i="3"/>
  <c r="F813" i="3" s="1"/>
  <c r="C814" i="3"/>
  <c r="F814" i="3" s="1"/>
  <c r="C815" i="3"/>
  <c r="F815" i="3" s="1"/>
  <c r="C816" i="3"/>
  <c r="F816" i="3" s="1"/>
  <c r="C817" i="3"/>
  <c r="F817" i="3" s="1"/>
  <c r="C818" i="3"/>
  <c r="F818" i="3" s="1"/>
  <c r="C819" i="3"/>
  <c r="F819" i="3" s="1"/>
  <c r="C820" i="3"/>
  <c r="F820" i="3" s="1"/>
  <c r="C821" i="3"/>
  <c r="F821" i="3" s="1"/>
  <c r="C822" i="3"/>
  <c r="F822" i="3" s="1"/>
  <c r="C823" i="3"/>
  <c r="F823" i="3" s="1"/>
  <c r="C824" i="3"/>
  <c r="F824" i="3" s="1"/>
  <c r="C825" i="3"/>
  <c r="F825" i="3" s="1"/>
  <c r="C826" i="3"/>
  <c r="F826" i="3" s="1"/>
  <c r="C827" i="3"/>
  <c r="F827" i="3" s="1"/>
  <c r="C828" i="3"/>
  <c r="F828" i="3" s="1"/>
  <c r="C829" i="3"/>
  <c r="F829" i="3" s="1"/>
  <c r="C830" i="3"/>
  <c r="F830" i="3" s="1"/>
  <c r="C831" i="3"/>
  <c r="F831" i="3" s="1"/>
  <c r="C832" i="3"/>
  <c r="F832" i="3" s="1"/>
  <c r="C833" i="3"/>
  <c r="F833" i="3" s="1"/>
  <c r="C834" i="3"/>
  <c r="F834" i="3" s="1"/>
  <c r="C835" i="3"/>
  <c r="F835" i="3" s="1"/>
  <c r="C836" i="3"/>
  <c r="F836" i="3" s="1"/>
  <c r="C837" i="3"/>
  <c r="F837" i="3" s="1"/>
  <c r="C838" i="3"/>
  <c r="F838" i="3" s="1"/>
  <c r="C839" i="3"/>
  <c r="F839" i="3" s="1"/>
  <c r="C840" i="3"/>
  <c r="F840" i="3" s="1"/>
  <c r="C841" i="3"/>
  <c r="F841" i="3" s="1"/>
  <c r="C842" i="3"/>
  <c r="F842" i="3" s="1"/>
  <c r="C843" i="3"/>
  <c r="F843" i="3" s="1"/>
  <c r="C844" i="3"/>
  <c r="F844" i="3" s="1"/>
  <c r="C845" i="3"/>
  <c r="F845" i="3" s="1"/>
  <c r="C846" i="3"/>
  <c r="F846" i="3" s="1"/>
  <c r="C847" i="3"/>
  <c r="F847" i="3" s="1"/>
  <c r="C848" i="3"/>
  <c r="F848" i="3" s="1"/>
  <c r="C849" i="3"/>
  <c r="F849" i="3" s="1"/>
  <c r="C850" i="3"/>
  <c r="F850" i="3" s="1"/>
  <c r="C851" i="3"/>
  <c r="F851" i="3" s="1"/>
  <c r="C852" i="3"/>
  <c r="F852" i="3" s="1"/>
  <c r="C853" i="3"/>
  <c r="F853" i="3" s="1"/>
  <c r="C854" i="3"/>
  <c r="F854" i="3" s="1"/>
  <c r="C855" i="3"/>
  <c r="F855" i="3" s="1"/>
  <c r="C856" i="3"/>
  <c r="F856" i="3" s="1"/>
  <c r="C857" i="3"/>
  <c r="F857" i="3" s="1"/>
  <c r="C858" i="3"/>
  <c r="F858" i="3" s="1"/>
  <c r="C859" i="3"/>
  <c r="F859" i="3" s="1"/>
  <c r="C860" i="3"/>
  <c r="F860" i="3" s="1"/>
  <c r="C861" i="3"/>
  <c r="F861" i="3" s="1"/>
  <c r="C862" i="3"/>
  <c r="F862" i="3" s="1"/>
  <c r="C863" i="3"/>
  <c r="F863" i="3" s="1"/>
  <c r="C864" i="3"/>
  <c r="F864" i="3" s="1"/>
  <c r="C865" i="3"/>
  <c r="F865" i="3" s="1"/>
  <c r="C866" i="3"/>
  <c r="F866" i="3" s="1"/>
  <c r="C867" i="3"/>
  <c r="F867" i="3" s="1"/>
  <c r="C868" i="3"/>
  <c r="F868" i="3" s="1"/>
  <c r="C869" i="3"/>
  <c r="F869" i="3" s="1"/>
  <c r="C870" i="3"/>
  <c r="F870" i="3" s="1"/>
  <c r="C871" i="3"/>
  <c r="F871" i="3" s="1"/>
  <c r="C872" i="3"/>
  <c r="F872" i="3" s="1"/>
  <c r="C873" i="3"/>
  <c r="F873" i="3" s="1"/>
  <c r="C874" i="3"/>
  <c r="F874" i="3" s="1"/>
  <c r="C875" i="3"/>
  <c r="F875" i="3" s="1"/>
  <c r="C876" i="3"/>
  <c r="F876" i="3" s="1"/>
  <c r="C877" i="3"/>
  <c r="F877" i="3" s="1"/>
  <c r="C878" i="3"/>
  <c r="F878" i="3" s="1"/>
  <c r="C879" i="3"/>
  <c r="F879" i="3" s="1"/>
  <c r="C880" i="3"/>
  <c r="F880" i="3" s="1"/>
  <c r="C881" i="3"/>
  <c r="F881" i="3" s="1"/>
  <c r="C882" i="3"/>
  <c r="F882" i="3" s="1"/>
  <c r="C883" i="3"/>
  <c r="F883" i="3" s="1"/>
  <c r="C884" i="3"/>
  <c r="F884" i="3" s="1"/>
  <c r="C885" i="3"/>
  <c r="F885" i="3" s="1"/>
  <c r="C886" i="3"/>
  <c r="F886" i="3" s="1"/>
  <c r="C887" i="3"/>
  <c r="F887" i="3" s="1"/>
  <c r="C888" i="3"/>
  <c r="F888" i="3" s="1"/>
  <c r="C889" i="3"/>
  <c r="F889" i="3" s="1"/>
  <c r="C890" i="3"/>
  <c r="F890" i="3" s="1"/>
  <c r="C891" i="3"/>
  <c r="F891" i="3" s="1"/>
  <c r="C892" i="3"/>
  <c r="F892" i="3" s="1"/>
  <c r="C893" i="3"/>
  <c r="F893" i="3" s="1"/>
  <c r="C894" i="3"/>
  <c r="F894" i="3" s="1"/>
  <c r="C895" i="3"/>
  <c r="F895" i="3" s="1"/>
  <c r="C896" i="3"/>
  <c r="F896" i="3" s="1"/>
  <c r="C897" i="3"/>
  <c r="F897" i="3" s="1"/>
  <c r="C898" i="3"/>
  <c r="F898" i="3" s="1"/>
  <c r="C899" i="3"/>
  <c r="F899" i="3" s="1"/>
  <c r="C900" i="3"/>
  <c r="F900" i="3" s="1"/>
  <c r="C901" i="3"/>
  <c r="F901" i="3" s="1"/>
  <c r="C902" i="3"/>
  <c r="F902" i="3" s="1"/>
  <c r="C903" i="3"/>
  <c r="F903" i="3" s="1"/>
  <c r="C904" i="3"/>
  <c r="F904" i="3" s="1"/>
  <c r="C905" i="3"/>
  <c r="F905" i="3" s="1"/>
  <c r="C906" i="3"/>
  <c r="F906" i="3" s="1"/>
  <c r="C907" i="3"/>
  <c r="F907" i="3" s="1"/>
  <c r="C908" i="3"/>
  <c r="F908" i="3" s="1"/>
  <c r="C909" i="3"/>
  <c r="F909" i="3" s="1"/>
  <c r="C910" i="3"/>
  <c r="F910" i="3" s="1"/>
  <c r="C911" i="3"/>
  <c r="F911" i="3" s="1"/>
  <c r="C912" i="3"/>
  <c r="F912" i="3" s="1"/>
  <c r="C913" i="3"/>
  <c r="F913" i="3" s="1"/>
  <c r="C914" i="3"/>
  <c r="F914" i="3" s="1"/>
  <c r="C915" i="3"/>
  <c r="F915" i="3" s="1"/>
  <c r="C916" i="3"/>
  <c r="F916" i="3" s="1"/>
  <c r="C917" i="3"/>
  <c r="F917" i="3" s="1"/>
  <c r="C918" i="3"/>
  <c r="F918" i="3" s="1"/>
  <c r="C919" i="3"/>
  <c r="F919" i="3" s="1"/>
  <c r="C920" i="3"/>
  <c r="F920" i="3" s="1"/>
  <c r="C921" i="3"/>
  <c r="F921" i="3" s="1"/>
  <c r="C922" i="3"/>
  <c r="F922" i="3" s="1"/>
  <c r="C923" i="3"/>
  <c r="F923" i="3" s="1"/>
  <c r="C924" i="3"/>
  <c r="F924" i="3" s="1"/>
  <c r="C925" i="3"/>
  <c r="F925" i="3" s="1"/>
  <c r="C926" i="3"/>
  <c r="F926" i="3" s="1"/>
  <c r="C927" i="3"/>
  <c r="F927" i="3" s="1"/>
  <c r="C928" i="3"/>
  <c r="F928" i="3" s="1"/>
  <c r="C929" i="3"/>
  <c r="F929" i="3" s="1"/>
  <c r="C930" i="3"/>
  <c r="F930" i="3" s="1"/>
  <c r="C931" i="3"/>
  <c r="F931" i="3" s="1"/>
  <c r="C932" i="3"/>
  <c r="F932" i="3" s="1"/>
  <c r="C933" i="3"/>
  <c r="F933" i="3" s="1"/>
  <c r="C934" i="3"/>
  <c r="F934" i="3" s="1"/>
  <c r="C935" i="3"/>
  <c r="F935" i="3" s="1"/>
  <c r="C936" i="3"/>
  <c r="F936" i="3" s="1"/>
  <c r="C937" i="3"/>
  <c r="F937" i="3" s="1"/>
  <c r="C938" i="3"/>
  <c r="F938" i="3" s="1"/>
  <c r="C939" i="3"/>
  <c r="F939" i="3" s="1"/>
  <c r="C940" i="3"/>
  <c r="F940" i="3" s="1"/>
  <c r="C941" i="3"/>
  <c r="F941" i="3" s="1"/>
  <c r="C942" i="3"/>
  <c r="F942" i="3" s="1"/>
  <c r="C943" i="3"/>
  <c r="F943" i="3" s="1"/>
  <c r="C944" i="3"/>
  <c r="F944" i="3" s="1"/>
  <c r="C945" i="3"/>
  <c r="F945" i="3" s="1"/>
  <c r="C946" i="3"/>
  <c r="F946" i="3" s="1"/>
  <c r="C947" i="3"/>
  <c r="F947" i="3" s="1"/>
  <c r="C948" i="3"/>
  <c r="F948" i="3" s="1"/>
  <c r="C949" i="3"/>
  <c r="F949" i="3" s="1"/>
  <c r="C950" i="3"/>
  <c r="F950" i="3" s="1"/>
  <c r="C951" i="3"/>
  <c r="F951" i="3" s="1"/>
  <c r="C952" i="3"/>
  <c r="F952" i="3" s="1"/>
  <c r="C953" i="3"/>
  <c r="F953" i="3" s="1"/>
  <c r="C954" i="3"/>
  <c r="F954" i="3" s="1"/>
  <c r="C955" i="3"/>
  <c r="F955" i="3" s="1"/>
  <c r="C956" i="3"/>
  <c r="F956" i="3" s="1"/>
  <c r="C957" i="3"/>
  <c r="F957" i="3" s="1"/>
  <c r="C958" i="3"/>
  <c r="F958" i="3" s="1"/>
  <c r="C959" i="3"/>
  <c r="F959" i="3" s="1"/>
  <c r="C960" i="3"/>
  <c r="F960" i="3" s="1"/>
  <c r="C961" i="3"/>
  <c r="F961" i="3" s="1"/>
  <c r="C962" i="3"/>
  <c r="F962" i="3" s="1"/>
  <c r="C963" i="3"/>
  <c r="F963" i="3" s="1"/>
  <c r="C964" i="3"/>
  <c r="F964" i="3" s="1"/>
  <c r="C965" i="3"/>
  <c r="F965" i="3" s="1"/>
  <c r="C966" i="3"/>
  <c r="F966" i="3" s="1"/>
  <c r="C967" i="3"/>
  <c r="F967" i="3" s="1"/>
  <c r="C968" i="3"/>
  <c r="F968" i="3" s="1"/>
  <c r="C969" i="3"/>
  <c r="F969" i="3" s="1"/>
  <c r="C970" i="3"/>
  <c r="F970" i="3" s="1"/>
  <c r="C971" i="3"/>
  <c r="F971" i="3" s="1"/>
  <c r="C972" i="3"/>
  <c r="F972" i="3" s="1"/>
  <c r="C973" i="3"/>
  <c r="F973" i="3" s="1"/>
  <c r="C974" i="3"/>
  <c r="F974" i="3" s="1"/>
  <c r="C975" i="3"/>
  <c r="F975" i="3" s="1"/>
  <c r="C976" i="3"/>
  <c r="F976" i="3" s="1"/>
  <c r="C977" i="3"/>
  <c r="F977" i="3" s="1"/>
  <c r="C978" i="3"/>
  <c r="F978" i="3" s="1"/>
  <c r="C979" i="3"/>
  <c r="F979" i="3" s="1"/>
  <c r="C980" i="3"/>
  <c r="F980" i="3" s="1"/>
  <c r="C981" i="3"/>
  <c r="F981" i="3" s="1"/>
  <c r="C982" i="3"/>
  <c r="F982" i="3" s="1"/>
  <c r="C983" i="3"/>
  <c r="F983" i="3" s="1"/>
  <c r="C984" i="3"/>
  <c r="F984" i="3" s="1"/>
  <c r="C985" i="3"/>
  <c r="F985" i="3" s="1"/>
  <c r="C986" i="3"/>
  <c r="F986" i="3" s="1"/>
  <c r="C987" i="3"/>
  <c r="F987" i="3" s="1"/>
  <c r="C988" i="3"/>
  <c r="F988" i="3" s="1"/>
  <c r="C989" i="3"/>
  <c r="F989" i="3" s="1"/>
  <c r="C990" i="3"/>
  <c r="F990" i="3" s="1"/>
  <c r="C991" i="3"/>
  <c r="F991" i="3" s="1"/>
  <c r="C992" i="3"/>
  <c r="F992" i="3" s="1"/>
  <c r="C993" i="3"/>
  <c r="F993" i="3" s="1"/>
  <c r="C994" i="3"/>
  <c r="F994" i="3" s="1"/>
  <c r="C995" i="3"/>
  <c r="F995" i="3" s="1"/>
  <c r="C996" i="3"/>
  <c r="F996" i="3" s="1"/>
  <c r="C997" i="3"/>
  <c r="F997" i="3" s="1"/>
  <c r="C998" i="3"/>
  <c r="F998" i="3" s="1"/>
  <c r="C999" i="3"/>
  <c r="F999" i="3" s="1"/>
  <c r="C1000" i="3"/>
  <c r="F1000" i="3" s="1"/>
  <c r="C1001" i="3"/>
  <c r="F1001" i="3" s="1"/>
  <c r="C1002" i="3"/>
  <c r="F1002" i="3" s="1"/>
  <c r="C1003" i="3"/>
  <c r="F1003" i="3" s="1"/>
  <c r="C1004" i="3"/>
  <c r="F1004" i="3" s="1"/>
  <c r="C1005" i="3"/>
  <c r="F1005" i="3" s="1"/>
  <c r="C1006" i="3"/>
  <c r="F1006" i="3" s="1"/>
  <c r="C1007" i="3"/>
  <c r="F1007" i="3" s="1"/>
  <c r="C1008" i="3"/>
  <c r="F1008" i="3" s="1"/>
  <c r="C1009" i="3"/>
  <c r="F1009" i="3" s="1"/>
  <c r="C1010" i="3"/>
  <c r="F1010" i="3" s="1"/>
  <c r="C1011" i="3"/>
  <c r="F1011" i="3" s="1"/>
  <c r="C1012" i="3"/>
  <c r="F1012" i="3" s="1"/>
  <c r="C1013" i="3"/>
  <c r="F1013" i="3" s="1"/>
  <c r="C1014" i="3"/>
  <c r="F1014" i="3" s="1"/>
  <c r="C1015" i="3"/>
  <c r="F1015" i="3" s="1"/>
  <c r="C1016" i="3"/>
  <c r="F1016" i="3" s="1"/>
  <c r="C1017" i="3"/>
  <c r="F1017" i="3" s="1"/>
  <c r="C1018" i="3"/>
  <c r="F1018" i="3" s="1"/>
  <c r="C1019" i="3"/>
  <c r="F1019" i="3" s="1"/>
  <c r="C1020" i="3"/>
  <c r="F1020" i="3" s="1"/>
  <c r="C1021" i="3"/>
  <c r="F1021" i="3" s="1"/>
  <c r="C1022" i="3"/>
  <c r="F1022" i="3" s="1"/>
  <c r="C1023" i="3"/>
  <c r="F1023" i="3" s="1"/>
  <c r="C1024" i="3"/>
  <c r="F1024" i="3" s="1"/>
  <c r="C1025" i="3"/>
  <c r="F1025" i="3" s="1"/>
  <c r="C1026" i="3"/>
  <c r="F1026" i="3" s="1"/>
  <c r="C1027" i="3"/>
  <c r="F1027" i="3" s="1"/>
  <c r="C1028" i="3"/>
  <c r="F1028" i="3" s="1"/>
  <c r="C1029" i="3"/>
  <c r="F1029" i="3" s="1"/>
  <c r="C1030" i="3"/>
  <c r="F1030" i="3" s="1"/>
  <c r="C1031" i="3"/>
  <c r="F1031" i="3" s="1"/>
  <c r="C1032" i="3"/>
  <c r="F1032" i="3" s="1"/>
  <c r="C1033" i="3"/>
  <c r="F1033" i="3" s="1"/>
  <c r="C1034" i="3"/>
  <c r="F1034" i="3" s="1"/>
  <c r="C1035" i="3"/>
  <c r="F1035" i="3" s="1"/>
  <c r="C1036" i="3"/>
  <c r="F1036" i="3" s="1"/>
  <c r="C1037" i="3"/>
  <c r="F1037" i="3" s="1"/>
  <c r="C1038" i="3"/>
  <c r="F1038" i="3" s="1"/>
  <c r="C1039" i="3"/>
  <c r="F1039" i="3" s="1"/>
  <c r="C1040" i="3"/>
  <c r="F1040" i="3" s="1"/>
  <c r="C1041" i="3"/>
  <c r="F1041" i="3" s="1"/>
  <c r="C1042" i="3"/>
  <c r="F1042" i="3" s="1"/>
  <c r="C1043" i="3"/>
  <c r="F1043" i="3" s="1"/>
  <c r="C1044" i="3"/>
  <c r="F1044" i="3" s="1"/>
  <c r="C1045" i="3"/>
  <c r="F1045" i="3" s="1"/>
  <c r="C1046" i="3"/>
  <c r="F1046" i="3" s="1"/>
  <c r="C1047" i="3"/>
  <c r="F1047" i="3" s="1"/>
  <c r="C1048" i="3"/>
  <c r="F1048" i="3" s="1"/>
  <c r="C1049" i="3"/>
  <c r="F1049" i="3" s="1"/>
  <c r="C1050" i="3"/>
  <c r="F1050" i="3" s="1"/>
  <c r="C1051" i="3"/>
  <c r="F1051" i="3" s="1"/>
  <c r="C1052" i="3"/>
  <c r="F1052" i="3" s="1"/>
  <c r="C1053" i="3"/>
  <c r="F1053" i="3" s="1"/>
  <c r="C1054" i="3"/>
  <c r="F1054" i="3" s="1"/>
  <c r="C1055" i="3"/>
  <c r="F1055" i="3" s="1"/>
  <c r="C1056" i="3"/>
  <c r="F1056" i="3" s="1"/>
  <c r="C1057" i="3"/>
  <c r="F1057" i="3" s="1"/>
  <c r="C1058" i="3"/>
  <c r="F1058" i="3" s="1"/>
  <c r="C1059" i="3"/>
  <c r="F1059" i="3" s="1"/>
  <c r="C1060" i="3"/>
  <c r="F1060" i="3" s="1"/>
  <c r="C1061" i="3"/>
  <c r="F1061" i="3" s="1"/>
  <c r="C1062" i="3"/>
  <c r="F1062" i="3" s="1"/>
  <c r="C1063" i="3"/>
  <c r="F1063" i="3" s="1"/>
  <c r="C1064" i="3"/>
  <c r="F1064" i="3" s="1"/>
  <c r="C1065" i="3"/>
  <c r="F1065" i="3" s="1"/>
  <c r="C1066" i="3"/>
  <c r="F1066" i="3" s="1"/>
  <c r="C1067" i="3"/>
  <c r="F1067" i="3" s="1"/>
  <c r="C1068" i="3"/>
  <c r="F1068" i="3" s="1"/>
  <c r="C1069" i="3"/>
  <c r="F1069" i="3" s="1"/>
  <c r="C1070" i="3"/>
  <c r="F1070" i="3" s="1"/>
  <c r="C1071" i="3"/>
  <c r="F1071" i="3" s="1"/>
  <c r="C1072" i="3"/>
  <c r="F1072" i="3" s="1"/>
  <c r="C1073" i="3"/>
  <c r="F1073" i="3" s="1"/>
  <c r="C1074" i="3"/>
  <c r="F1074" i="3" s="1"/>
  <c r="C1075" i="3"/>
  <c r="F1075" i="3" s="1"/>
  <c r="C1076" i="3"/>
  <c r="F1076" i="3" s="1"/>
  <c r="C1077" i="3"/>
  <c r="F1077" i="3" s="1"/>
  <c r="C1078" i="3"/>
  <c r="F1078" i="3" s="1"/>
  <c r="C1079" i="3"/>
  <c r="F1079" i="3" s="1"/>
  <c r="C1080" i="3"/>
  <c r="F1080" i="3" s="1"/>
  <c r="C1081" i="3"/>
  <c r="F1081" i="3" s="1"/>
  <c r="C1082" i="3"/>
  <c r="F1082" i="3" s="1"/>
  <c r="C1083" i="3"/>
  <c r="F1083" i="3" s="1"/>
  <c r="C1084" i="3"/>
  <c r="F1084" i="3" s="1"/>
  <c r="C1085" i="3"/>
  <c r="F1085" i="3" s="1"/>
  <c r="C1086" i="3"/>
  <c r="F1086" i="3" s="1"/>
  <c r="C1087" i="3"/>
  <c r="F1087" i="3" s="1"/>
  <c r="C1088" i="3"/>
  <c r="F1088" i="3" s="1"/>
  <c r="C1089" i="3"/>
  <c r="F1089" i="3" s="1"/>
  <c r="C1090" i="3"/>
  <c r="F1090" i="3" s="1"/>
  <c r="C1091" i="3"/>
  <c r="F1091" i="3" s="1"/>
  <c r="C1092" i="3"/>
  <c r="F1092" i="3" s="1"/>
  <c r="C1093" i="3"/>
  <c r="F1093" i="3" s="1"/>
  <c r="C1094" i="3"/>
  <c r="F1094" i="3" s="1"/>
  <c r="C1095" i="3"/>
  <c r="F1095" i="3" s="1"/>
  <c r="C1096" i="3"/>
  <c r="F1096" i="3" s="1"/>
  <c r="C1097" i="3"/>
  <c r="F1097" i="3" s="1"/>
  <c r="C1098" i="3"/>
  <c r="F1098" i="3" s="1"/>
  <c r="C1099" i="3"/>
  <c r="F1099" i="3" s="1"/>
  <c r="C1100" i="3"/>
  <c r="F1100" i="3" s="1"/>
  <c r="C1101" i="3"/>
  <c r="F1101" i="3" s="1"/>
  <c r="C1102" i="3"/>
  <c r="F1102" i="3" s="1"/>
  <c r="C1103" i="3"/>
  <c r="F1103" i="3" s="1"/>
  <c r="C1104" i="3"/>
  <c r="F1104" i="3" s="1"/>
  <c r="C1105" i="3"/>
  <c r="F1105" i="3" s="1"/>
  <c r="C1106" i="3"/>
  <c r="F1106" i="3" s="1"/>
  <c r="C1107" i="3"/>
  <c r="F1107" i="3" s="1"/>
  <c r="C1108" i="3"/>
  <c r="F1108" i="3" s="1"/>
  <c r="C1109" i="3"/>
  <c r="F1109" i="3" s="1"/>
  <c r="C1110" i="3"/>
  <c r="F1110" i="3" s="1"/>
  <c r="C1111" i="3"/>
  <c r="F1111" i="3" s="1"/>
  <c r="C1112" i="3"/>
  <c r="F1112" i="3" s="1"/>
  <c r="C1113" i="3"/>
  <c r="F1113" i="3" s="1"/>
  <c r="C1114" i="3"/>
  <c r="F1114" i="3" s="1"/>
  <c r="C1115" i="3"/>
  <c r="F1115" i="3" s="1"/>
  <c r="C1116" i="3"/>
  <c r="F1116" i="3" s="1"/>
  <c r="C1117" i="3"/>
  <c r="F1117" i="3" s="1"/>
  <c r="C1118" i="3"/>
  <c r="F1118" i="3" s="1"/>
  <c r="C1119" i="3"/>
  <c r="F1119" i="3" s="1"/>
  <c r="C1120" i="3"/>
  <c r="F1120" i="3" s="1"/>
  <c r="C1121" i="3"/>
  <c r="F1121" i="3" s="1"/>
  <c r="C1122" i="3"/>
  <c r="F1122" i="3" s="1"/>
  <c r="C1123" i="3"/>
  <c r="F1123" i="3" s="1"/>
  <c r="C1124" i="3"/>
  <c r="F1124" i="3" s="1"/>
  <c r="C1125" i="3"/>
  <c r="F1125" i="3" s="1"/>
  <c r="C1126" i="3"/>
  <c r="F1126" i="3" s="1"/>
  <c r="C1127" i="3"/>
  <c r="F1127" i="3" s="1"/>
  <c r="C1128" i="3"/>
  <c r="F1128" i="3" s="1"/>
  <c r="C1129" i="3"/>
  <c r="F1129" i="3" s="1"/>
  <c r="C1130" i="3"/>
  <c r="F1130" i="3" s="1"/>
  <c r="C1131" i="3"/>
  <c r="F1131" i="3" s="1"/>
  <c r="C1132" i="3"/>
  <c r="F1132" i="3" s="1"/>
  <c r="C1133" i="3"/>
  <c r="F1133" i="3" s="1"/>
  <c r="C1134" i="3"/>
  <c r="F1134" i="3" s="1"/>
  <c r="C1135" i="3"/>
  <c r="F1135" i="3" s="1"/>
  <c r="C1136" i="3"/>
  <c r="F1136" i="3" s="1"/>
  <c r="C1137" i="3"/>
  <c r="F1137" i="3" s="1"/>
  <c r="C1138" i="3"/>
  <c r="F1138" i="3" s="1"/>
  <c r="C1139" i="3"/>
  <c r="F1139" i="3" s="1"/>
  <c r="C1140" i="3"/>
  <c r="F1140" i="3" s="1"/>
  <c r="C1141" i="3"/>
  <c r="F1141" i="3" s="1"/>
  <c r="C1142" i="3"/>
  <c r="F1142" i="3" s="1"/>
  <c r="C1143" i="3"/>
  <c r="F1143" i="3" s="1"/>
  <c r="C1144" i="3"/>
  <c r="F1144" i="3" s="1"/>
  <c r="C1145" i="3"/>
  <c r="F1145" i="3" s="1"/>
  <c r="C1146" i="3"/>
  <c r="F1146" i="3" s="1"/>
  <c r="C1147" i="3"/>
  <c r="F1147" i="3" s="1"/>
  <c r="C1148" i="3"/>
  <c r="F1148" i="3" s="1"/>
  <c r="C1149" i="3"/>
  <c r="F1149" i="3" s="1"/>
  <c r="C1150" i="3"/>
  <c r="F1150" i="3" s="1"/>
  <c r="C1151" i="3"/>
  <c r="F1151" i="3" s="1"/>
  <c r="C1152" i="3"/>
  <c r="F1152" i="3" s="1"/>
  <c r="C1153" i="3"/>
  <c r="F1153" i="3" s="1"/>
  <c r="C1154" i="3"/>
  <c r="F1154" i="3" s="1"/>
  <c r="C1155" i="3"/>
  <c r="F1155" i="3" s="1"/>
  <c r="C1156" i="3"/>
  <c r="F1156" i="3" s="1"/>
  <c r="C1157" i="3"/>
  <c r="F1157" i="3" s="1"/>
  <c r="C1158" i="3"/>
  <c r="F1158" i="3" s="1"/>
  <c r="C1159" i="3"/>
  <c r="F1159" i="3" s="1"/>
  <c r="C1160" i="3"/>
  <c r="F1160" i="3" s="1"/>
  <c r="C1161" i="3"/>
  <c r="F1161" i="3" s="1"/>
  <c r="C1162" i="3"/>
  <c r="F1162" i="3" s="1"/>
  <c r="C1163" i="3"/>
  <c r="F1163" i="3" s="1"/>
  <c r="C1164" i="3"/>
  <c r="F1164" i="3" s="1"/>
  <c r="C1165" i="3"/>
  <c r="F1165" i="3" s="1"/>
  <c r="C1166" i="3"/>
  <c r="F1166" i="3" s="1"/>
  <c r="C1167" i="3"/>
  <c r="F1167" i="3" s="1"/>
  <c r="C1168" i="3"/>
  <c r="F1168" i="3" s="1"/>
  <c r="C1169" i="3"/>
  <c r="F1169" i="3" s="1"/>
  <c r="C1170" i="3"/>
  <c r="F1170" i="3" s="1"/>
  <c r="C1171" i="3"/>
  <c r="F1171" i="3" s="1"/>
  <c r="C1172" i="3"/>
  <c r="F1172" i="3" s="1"/>
  <c r="C1173" i="3"/>
  <c r="F1173" i="3" s="1"/>
  <c r="C1174" i="3"/>
  <c r="F1174" i="3" s="1"/>
  <c r="C1175" i="3"/>
  <c r="F1175" i="3" s="1"/>
  <c r="C1176" i="3"/>
  <c r="F1176" i="3" s="1"/>
  <c r="C1177" i="3"/>
  <c r="F1177" i="3" s="1"/>
  <c r="C1178" i="3"/>
  <c r="F1178" i="3" s="1"/>
  <c r="C1179" i="3"/>
  <c r="F1179" i="3" s="1"/>
  <c r="C1180" i="3"/>
  <c r="F1180" i="3" s="1"/>
  <c r="C1181" i="3"/>
  <c r="F1181" i="3" s="1"/>
  <c r="C1182" i="3"/>
  <c r="F1182" i="3" s="1"/>
  <c r="C1183" i="3"/>
  <c r="F1183" i="3" s="1"/>
  <c r="C1184" i="3"/>
  <c r="F1184" i="3" s="1"/>
  <c r="C1185" i="3"/>
  <c r="F1185" i="3" s="1"/>
  <c r="C1186" i="3"/>
  <c r="F1186" i="3" s="1"/>
  <c r="C160" i="3"/>
  <c r="B1187" i="3"/>
  <c r="G154" i="3" l="1"/>
  <c r="E154" i="3"/>
  <c r="E153" i="3"/>
  <c r="F160" i="3"/>
  <c r="F743" i="3"/>
  <c r="J743" i="3"/>
  <c r="F307" i="3"/>
  <c r="J307" i="3"/>
  <c r="I18" i="3"/>
  <c r="G153" i="3" l="1"/>
  <c r="G155" i="3" s="1"/>
  <c r="E155" i="3"/>
  <c r="B77" i="3"/>
  <c r="A73" i="3"/>
  <c r="A74" i="3"/>
  <c r="A75" i="3"/>
  <c r="A76" i="3"/>
  <c r="A77" i="3"/>
  <c r="A78" i="3"/>
  <c r="A79" i="3"/>
  <c r="A80" i="3"/>
  <c r="A81" i="3"/>
  <c r="A82" i="3"/>
  <c r="A83" i="3"/>
  <c r="A84" i="3"/>
  <c r="A85" i="3"/>
  <c r="A86" i="3"/>
  <c r="A72" i="3"/>
  <c r="AN69" i="7"/>
  <c r="AQ69" i="7" s="1"/>
  <c r="AM69" i="7"/>
  <c r="AL69" i="7"/>
  <c r="AI69" i="7"/>
  <c r="AH69" i="7"/>
  <c r="AG69" i="7"/>
  <c r="AF69" i="7"/>
  <c r="AD69" i="7"/>
  <c r="AE69" i="7" s="1"/>
  <c r="AJ69" i="7" s="1"/>
  <c r="AK69" i="7" s="1"/>
  <c r="AC69" i="7"/>
  <c r="AB69" i="7"/>
  <c r="AA69" i="7"/>
  <c r="Z69" i="7"/>
  <c r="Y69" i="7"/>
  <c r="X69" i="7"/>
  <c r="W69" i="7"/>
  <c r="V69" i="7"/>
  <c r="U69" i="7"/>
  <c r="T69" i="7"/>
  <c r="S69" i="7"/>
  <c r="R69" i="7"/>
  <c r="Q69" i="7"/>
  <c r="AN68" i="7"/>
  <c r="AQ68" i="7" s="1"/>
  <c r="AM68" i="7"/>
  <c r="AL68" i="7"/>
  <c r="AI68" i="7"/>
  <c r="AH68" i="7"/>
  <c r="AG68" i="7"/>
  <c r="AF68" i="7"/>
  <c r="AD68" i="7"/>
  <c r="AE68" i="7" s="1"/>
  <c r="AJ68" i="7" s="1"/>
  <c r="AK68" i="7" s="1"/>
  <c r="AC68" i="7"/>
  <c r="AB68" i="7"/>
  <c r="AA68" i="7"/>
  <c r="Z68" i="7"/>
  <c r="Y68" i="7"/>
  <c r="X68" i="7"/>
  <c r="W68" i="7"/>
  <c r="V68" i="7"/>
  <c r="U68" i="7"/>
  <c r="T68" i="7"/>
  <c r="S68" i="7"/>
  <c r="R68" i="7"/>
  <c r="Q68" i="7"/>
  <c r="AN67" i="7"/>
  <c r="AQ67" i="7" s="1"/>
  <c r="AM67" i="7"/>
  <c r="AL67" i="7"/>
  <c r="AI67" i="7"/>
  <c r="AH67" i="7"/>
  <c r="AG67" i="7"/>
  <c r="AF67" i="7"/>
  <c r="AD67" i="7"/>
  <c r="AE67" i="7" s="1"/>
  <c r="AJ67" i="7" s="1"/>
  <c r="AK67" i="7" s="1"/>
  <c r="AC67" i="7"/>
  <c r="AB67" i="7"/>
  <c r="AA67" i="7"/>
  <c r="Z67" i="7"/>
  <c r="Y67" i="7"/>
  <c r="X67" i="7"/>
  <c r="W67" i="7"/>
  <c r="V67" i="7"/>
  <c r="U67" i="7"/>
  <c r="T67" i="7"/>
  <c r="S67" i="7"/>
  <c r="R67" i="7"/>
  <c r="Q67" i="7"/>
  <c r="AN66" i="7"/>
  <c r="AQ66" i="7" s="1"/>
  <c r="AM66" i="7"/>
  <c r="AL66" i="7"/>
  <c r="AI66" i="7"/>
  <c r="AH66" i="7"/>
  <c r="AG66" i="7"/>
  <c r="AF66" i="7"/>
  <c r="AD66" i="7"/>
  <c r="AE66" i="7" s="1"/>
  <c r="AJ66" i="7" s="1"/>
  <c r="AK66" i="7" s="1"/>
  <c r="AC66" i="7"/>
  <c r="AB66" i="7"/>
  <c r="AA66" i="7"/>
  <c r="Z66" i="7"/>
  <c r="Y66" i="7"/>
  <c r="X66" i="7"/>
  <c r="W66" i="7"/>
  <c r="V66" i="7"/>
  <c r="U66" i="7"/>
  <c r="T66" i="7"/>
  <c r="S66" i="7"/>
  <c r="R66" i="7"/>
  <c r="Q66" i="7"/>
  <c r="AN65" i="7"/>
  <c r="AQ65" i="7" s="1"/>
  <c r="AM65" i="7"/>
  <c r="AL65" i="7"/>
  <c r="AI65" i="7"/>
  <c r="AH65" i="7"/>
  <c r="AG65" i="7"/>
  <c r="AF65" i="7"/>
  <c r="AD65" i="7"/>
  <c r="AE65" i="7" s="1"/>
  <c r="AJ65" i="7" s="1"/>
  <c r="AK65" i="7" s="1"/>
  <c r="AC65" i="7"/>
  <c r="AB65" i="7"/>
  <c r="AA65" i="7"/>
  <c r="Z65" i="7"/>
  <c r="Y65" i="7"/>
  <c r="X65" i="7"/>
  <c r="W65" i="7"/>
  <c r="V65" i="7"/>
  <c r="U65" i="7"/>
  <c r="T65" i="7"/>
  <c r="S65" i="7"/>
  <c r="R65" i="7"/>
  <c r="Q65" i="7"/>
  <c r="AN64" i="7"/>
  <c r="AQ64" i="7" s="1"/>
  <c r="AM64" i="7"/>
  <c r="AL64" i="7"/>
  <c r="AI64" i="7"/>
  <c r="AH64" i="7"/>
  <c r="AG64" i="7"/>
  <c r="AF64" i="7"/>
  <c r="AD64" i="7"/>
  <c r="AE64" i="7" s="1"/>
  <c r="AJ64" i="7" s="1"/>
  <c r="AK64" i="7" s="1"/>
  <c r="AC64" i="7"/>
  <c r="AB64" i="7"/>
  <c r="AA64" i="7"/>
  <c r="Z64" i="7"/>
  <c r="Y64" i="7"/>
  <c r="X64" i="7"/>
  <c r="W64" i="7"/>
  <c r="V64" i="7"/>
  <c r="U64" i="7"/>
  <c r="T64" i="7"/>
  <c r="S64" i="7"/>
  <c r="R64" i="7"/>
  <c r="Q64" i="7"/>
  <c r="AN63" i="7"/>
  <c r="AQ63" i="7" s="1"/>
  <c r="AM63" i="7"/>
  <c r="AL63" i="7"/>
  <c r="AI63" i="7"/>
  <c r="AH63" i="7"/>
  <c r="AG63" i="7"/>
  <c r="AF63" i="7"/>
  <c r="AD63" i="7"/>
  <c r="AE63" i="7" s="1"/>
  <c r="AJ63" i="7" s="1"/>
  <c r="AK63" i="7" s="1"/>
  <c r="AC63" i="7"/>
  <c r="AB63" i="7"/>
  <c r="AA63" i="7"/>
  <c r="Z63" i="7"/>
  <c r="Y63" i="7"/>
  <c r="X63" i="7"/>
  <c r="W63" i="7"/>
  <c r="V63" i="7"/>
  <c r="U63" i="7"/>
  <c r="T63" i="7"/>
  <c r="S63" i="7"/>
  <c r="R63" i="7"/>
  <c r="Q63" i="7"/>
  <c r="AQ62" i="7"/>
  <c r="AN62" i="7"/>
  <c r="AM62" i="7"/>
  <c r="AL62" i="7"/>
  <c r="AI62" i="7"/>
  <c r="AH62" i="7"/>
  <c r="AG62" i="7"/>
  <c r="AF62" i="7"/>
  <c r="AE62" i="7"/>
  <c r="AJ62" i="7" s="1"/>
  <c r="AK62" i="7" s="1"/>
  <c r="AD62" i="7"/>
  <c r="AC62" i="7"/>
  <c r="AB62" i="7"/>
  <c r="AA62" i="7"/>
  <c r="Z62" i="7"/>
  <c r="Y62" i="7"/>
  <c r="X62" i="7"/>
  <c r="W62" i="7"/>
  <c r="V62" i="7"/>
  <c r="U62" i="7"/>
  <c r="T62" i="7"/>
  <c r="S62" i="7"/>
  <c r="AO62" i="7" s="1"/>
  <c r="AP62" i="7" s="1"/>
  <c r="R62" i="7"/>
  <c r="Q62" i="7"/>
  <c r="AN61" i="7"/>
  <c r="AQ61" i="7" s="1"/>
  <c r="AM61" i="7"/>
  <c r="AL61" i="7"/>
  <c r="AI61" i="7"/>
  <c r="AH61" i="7"/>
  <c r="AG61" i="7"/>
  <c r="AF61" i="7"/>
  <c r="AD61" i="7"/>
  <c r="AE61" i="7" s="1"/>
  <c r="AJ61" i="7" s="1"/>
  <c r="AK61" i="7" s="1"/>
  <c r="AC61" i="7"/>
  <c r="AB61" i="7"/>
  <c r="AA61" i="7"/>
  <c r="Z61" i="7"/>
  <c r="Y61" i="7"/>
  <c r="X61" i="7"/>
  <c r="W61" i="7"/>
  <c r="V61" i="7"/>
  <c r="U61" i="7"/>
  <c r="T61" i="7"/>
  <c r="S61" i="7"/>
  <c r="R61" i="7"/>
  <c r="Q61" i="7"/>
  <c r="AN60" i="7"/>
  <c r="AQ60" i="7" s="1"/>
  <c r="AM60" i="7"/>
  <c r="AL60" i="7"/>
  <c r="AI60" i="7"/>
  <c r="AH60" i="7"/>
  <c r="AG60" i="7"/>
  <c r="AF60" i="7"/>
  <c r="AD60" i="7"/>
  <c r="AE60" i="7" s="1"/>
  <c r="AJ60" i="7" s="1"/>
  <c r="AK60" i="7" s="1"/>
  <c r="AC60" i="7"/>
  <c r="AB60" i="7"/>
  <c r="AA60" i="7"/>
  <c r="Z60" i="7"/>
  <c r="Y60" i="7"/>
  <c r="X60" i="7"/>
  <c r="W60" i="7"/>
  <c r="V60" i="7"/>
  <c r="U60" i="7"/>
  <c r="T60" i="7"/>
  <c r="S60" i="7"/>
  <c r="R60" i="7"/>
  <c r="Q60" i="7"/>
  <c r="AN59" i="7"/>
  <c r="AQ59" i="7" s="1"/>
  <c r="AM59" i="7"/>
  <c r="AL59" i="7"/>
  <c r="AI59" i="7"/>
  <c r="AH59" i="7"/>
  <c r="AG59" i="7"/>
  <c r="AF59" i="7"/>
  <c r="AD59" i="7"/>
  <c r="AE59" i="7" s="1"/>
  <c r="AJ59" i="7" s="1"/>
  <c r="AK59" i="7" s="1"/>
  <c r="AC59" i="7"/>
  <c r="AB59" i="7"/>
  <c r="AA59" i="7"/>
  <c r="Z59" i="7"/>
  <c r="Y59" i="7"/>
  <c r="X59" i="7"/>
  <c r="W59" i="7"/>
  <c r="V59" i="7"/>
  <c r="U59" i="7"/>
  <c r="T59" i="7"/>
  <c r="S59" i="7"/>
  <c r="R59" i="7"/>
  <c r="Q59" i="7"/>
  <c r="AN58" i="7"/>
  <c r="AQ58" i="7" s="1"/>
  <c r="AM58" i="7"/>
  <c r="AL58" i="7"/>
  <c r="AI58" i="7"/>
  <c r="AH58" i="7"/>
  <c r="AG58" i="7"/>
  <c r="AF58" i="7"/>
  <c r="AE58" i="7"/>
  <c r="AJ58" i="7" s="1"/>
  <c r="AK58" i="7" s="1"/>
  <c r="AD58" i="7"/>
  <c r="AC58" i="7"/>
  <c r="AB58" i="7"/>
  <c r="AA58" i="7"/>
  <c r="Z58" i="7"/>
  <c r="Y58" i="7"/>
  <c r="X58" i="7"/>
  <c r="W58" i="7"/>
  <c r="V58" i="7"/>
  <c r="U58" i="7"/>
  <c r="T58" i="7"/>
  <c r="S58" i="7"/>
  <c r="R58" i="7"/>
  <c r="Q58" i="7"/>
  <c r="AN57" i="7"/>
  <c r="AQ57" i="7" s="1"/>
  <c r="AM57" i="7"/>
  <c r="AL57" i="7"/>
  <c r="AI57" i="7"/>
  <c r="AH57" i="7"/>
  <c r="AG57" i="7"/>
  <c r="AF57" i="7"/>
  <c r="AD57" i="7"/>
  <c r="AE57" i="7" s="1"/>
  <c r="AJ57" i="7" s="1"/>
  <c r="AK57" i="7" s="1"/>
  <c r="AC57" i="7"/>
  <c r="AB57" i="7"/>
  <c r="AA57" i="7"/>
  <c r="Z57" i="7"/>
  <c r="Y57" i="7"/>
  <c r="X57" i="7"/>
  <c r="W57" i="7"/>
  <c r="V57" i="7"/>
  <c r="U57" i="7"/>
  <c r="T57" i="7"/>
  <c r="S57" i="7"/>
  <c r="R57" i="7"/>
  <c r="Q57" i="7"/>
  <c r="AN56" i="7"/>
  <c r="AQ56" i="7" s="1"/>
  <c r="AM56" i="7"/>
  <c r="AL56" i="7"/>
  <c r="AI56" i="7"/>
  <c r="AH56" i="7"/>
  <c r="AG56" i="7"/>
  <c r="AF56" i="7"/>
  <c r="AD56" i="7"/>
  <c r="AE56" i="7" s="1"/>
  <c r="AJ56" i="7" s="1"/>
  <c r="AK56" i="7" s="1"/>
  <c r="AC56" i="7"/>
  <c r="AB56" i="7"/>
  <c r="AA56" i="7"/>
  <c r="Z56" i="7"/>
  <c r="Y56" i="7"/>
  <c r="X56" i="7"/>
  <c r="W56" i="7"/>
  <c r="V56" i="7"/>
  <c r="U56" i="7"/>
  <c r="T56" i="7"/>
  <c r="S56" i="7"/>
  <c r="R56" i="7"/>
  <c r="Q56" i="7"/>
  <c r="AN55" i="7"/>
  <c r="AQ55" i="7" s="1"/>
  <c r="AM55" i="7"/>
  <c r="AL55" i="7"/>
  <c r="AI55" i="7"/>
  <c r="AH55" i="7"/>
  <c r="AG55" i="7"/>
  <c r="AF55" i="7"/>
  <c r="AD55" i="7"/>
  <c r="AE55" i="7" s="1"/>
  <c r="AJ55" i="7" s="1"/>
  <c r="AK55" i="7" s="1"/>
  <c r="AC55" i="7"/>
  <c r="AB55" i="7"/>
  <c r="AA55" i="7"/>
  <c r="Z55" i="7"/>
  <c r="Y55" i="7"/>
  <c r="X55" i="7"/>
  <c r="W55" i="7"/>
  <c r="V55" i="7"/>
  <c r="U55" i="7"/>
  <c r="T55" i="7"/>
  <c r="S55" i="7"/>
  <c r="R55" i="7"/>
  <c r="Q55" i="7"/>
  <c r="AN54" i="7"/>
  <c r="AQ54" i="7" s="1"/>
  <c r="AM54" i="7"/>
  <c r="AL54" i="7"/>
  <c r="AI54" i="7"/>
  <c r="AH54" i="7"/>
  <c r="AG54" i="7"/>
  <c r="AF54" i="7"/>
  <c r="AD54" i="7"/>
  <c r="AE54" i="7" s="1"/>
  <c r="AJ54" i="7" s="1"/>
  <c r="AK54" i="7" s="1"/>
  <c r="AC54" i="7"/>
  <c r="AB54" i="7"/>
  <c r="AA54" i="7"/>
  <c r="Z54" i="7"/>
  <c r="Y54" i="7"/>
  <c r="X54" i="7"/>
  <c r="W54" i="7"/>
  <c r="V54" i="7"/>
  <c r="U54" i="7"/>
  <c r="T54" i="7"/>
  <c r="S54" i="7"/>
  <c r="R54" i="7"/>
  <c r="Q54" i="7"/>
  <c r="AN53" i="7"/>
  <c r="AQ53" i="7" s="1"/>
  <c r="AM53" i="7"/>
  <c r="AL53" i="7"/>
  <c r="AI53" i="7"/>
  <c r="AH53" i="7"/>
  <c r="AG53" i="7"/>
  <c r="AF53" i="7"/>
  <c r="AD53" i="7"/>
  <c r="AE53" i="7" s="1"/>
  <c r="AJ53" i="7" s="1"/>
  <c r="AK53" i="7" s="1"/>
  <c r="AC53" i="7"/>
  <c r="AB53" i="7"/>
  <c r="AA53" i="7"/>
  <c r="Z53" i="7"/>
  <c r="Y53" i="7"/>
  <c r="X53" i="7"/>
  <c r="W53" i="7"/>
  <c r="V53" i="7"/>
  <c r="U53" i="7"/>
  <c r="T53" i="7"/>
  <c r="S53" i="7"/>
  <c r="R53" i="7"/>
  <c r="Q53" i="7"/>
  <c r="AN52" i="7"/>
  <c r="AQ52" i="7" s="1"/>
  <c r="AM52" i="7"/>
  <c r="AL52" i="7"/>
  <c r="AI52" i="7"/>
  <c r="AH52" i="7"/>
  <c r="AG52" i="7"/>
  <c r="AF52" i="7"/>
  <c r="AD52" i="7"/>
  <c r="AE52" i="7" s="1"/>
  <c r="AJ52" i="7" s="1"/>
  <c r="AK52" i="7" s="1"/>
  <c r="AC52" i="7"/>
  <c r="AB52" i="7"/>
  <c r="AA52" i="7"/>
  <c r="Z52" i="7"/>
  <c r="Y52" i="7"/>
  <c r="X52" i="7"/>
  <c r="W52" i="7"/>
  <c r="V52" i="7"/>
  <c r="U52" i="7"/>
  <c r="T52" i="7"/>
  <c r="S52" i="7"/>
  <c r="R52" i="7"/>
  <c r="Q52" i="7"/>
  <c r="AN51" i="7"/>
  <c r="AQ51" i="7" s="1"/>
  <c r="AM51" i="7"/>
  <c r="AL51" i="7"/>
  <c r="AI51" i="7"/>
  <c r="AH51" i="7"/>
  <c r="AG51" i="7"/>
  <c r="AF51" i="7"/>
  <c r="AD51" i="7"/>
  <c r="AE51" i="7" s="1"/>
  <c r="AJ51" i="7" s="1"/>
  <c r="AK51" i="7" s="1"/>
  <c r="AC51" i="7"/>
  <c r="AB51" i="7"/>
  <c r="AA51" i="7"/>
  <c r="Z51" i="7"/>
  <c r="Y51" i="7"/>
  <c r="X51" i="7"/>
  <c r="W51" i="7"/>
  <c r="V51" i="7"/>
  <c r="U51" i="7"/>
  <c r="T51" i="7"/>
  <c r="S51" i="7"/>
  <c r="R51" i="7"/>
  <c r="Q51" i="7"/>
  <c r="AN50" i="7"/>
  <c r="AQ50" i="7" s="1"/>
  <c r="AM50" i="7"/>
  <c r="AL50" i="7"/>
  <c r="AI50" i="7"/>
  <c r="AH50" i="7"/>
  <c r="AG50" i="7"/>
  <c r="AF50" i="7"/>
  <c r="AD50" i="7"/>
  <c r="AE50" i="7" s="1"/>
  <c r="AJ50" i="7" s="1"/>
  <c r="AK50" i="7" s="1"/>
  <c r="AC50" i="7"/>
  <c r="AB50" i="7"/>
  <c r="AA50" i="7"/>
  <c r="Z50" i="7"/>
  <c r="Y50" i="7"/>
  <c r="X50" i="7"/>
  <c r="W50" i="7"/>
  <c r="V50" i="7"/>
  <c r="U50" i="7"/>
  <c r="T50" i="7"/>
  <c r="S50" i="7"/>
  <c r="R50" i="7"/>
  <c r="Q50" i="7"/>
  <c r="AN49" i="7"/>
  <c r="AQ49" i="7" s="1"/>
  <c r="AM49" i="7"/>
  <c r="AL49" i="7"/>
  <c r="AI49" i="7"/>
  <c r="AH49" i="7"/>
  <c r="AG49" i="7"/>
  <c r="AF49" i="7"/>
  <c r="AD49" i="7"/>
  <c r="AE49" i="7" s="1"/>
  <c r="AJ49" i="7" s="1"/>
  <c r="AK49" i="7" s="1"/>
  <c r="AC49" i="7"/>
  <c r="AB49" i="7"/>
  <c r="AA49" i="7"/>
  <c r="Z49" i="7"/>
  <c r="Y49" i="7"/>
  <c r="X49" i="7"/>
  <c r="W49" i="7"/>
  <c r="V49" i="7"/>
  <c r="U49" i="7"/>
  <c r="T49" i="7"/>
  <c r="S49" i="7"/>
  <c r="R49" i="7"/>
  <c r="Q49" i="7"/>
  <c r="AN48" i="7"/>
  <c r="AQ48" i="7" s="1"/>
  <c r="AM48" i="7"/>
  <c r="AL48" i="7"/>
  <c r="AI48" i="7"/>
  <c r="AH48" i="7"/>
  <c r="AG48" i="7"/>
  <c r="AF48" i="7"/>
  <c r="AD48" i="7"/>
  <c r="AE48" i="7" s="1"/>
  <c r="AJ48" i="7" s="1"/>
  <c r="AK48" i="7" s="1"/>
  <c r="AC48" i="7"/>
  <c r="AB48" i="7"/>
  <c r="AA48" i="7"/>
  <c r="Z48" i="7"/>
  <c r="Y48" i="7"/>
  <c r="X48" i="7"/>
  <c r="W48" i="7"/>
  <c r="V48" i="7"/>
  <c r="U48" i="7"/>
  <c r="T48" i="7"/>
  <c r="S48" i="7"/>
  <c r="R48" i="7"/>
  <c r="Q48" i="7"/>
  <c r="AN47" i="7"/>
  <c r="AQ47" i="7" s="1"/>
  <c r="AM47" i="7"/>
  <c r="AL47" i="7"/>
  <c r="AI47" i="7"/>
  <c r="AH47" i="7"/>
  <c r="AG47" i="7"/>
  <c r="AF47" i="7"/>
  <c r="AD47" i="7"/>
  <c r="AE47" i="7" s="1"/>
  <c r="AJ47" i="7" s="1"/>
  <c r="AK47" i="7" s="1"/>
  <c r="AC47" i="7"/>
  <c r="AB47" i="7"/>
  <c r="AA47" i="7"/>
  <c r="Z47" i="7"/>
  <c r="Y47" i="7"/>
  <c r="X47" i="7"/>
  <c r="W47" i="7"/>
  <c r="V47" i="7"/>
  <c r="U47" i="7"/>
  <c r="T47" i="7"/>
  <c r="S47" i="7"/>
  <c r="R47" i="7"/>
  <c r="Q47" i="7"/>
  <c r="AO47" i="7" s="1"/>
  <c r="AP47" i="7" s="1"/>
  <c r="AN46" i="7"/>
  <c r="AQ46" i="7" s="1"/>
  <c r="AM46" i="7"/>
  <c r="AL46" i="7"/>
  <c r="AI46" i="7"/>
  <c r="AH46" i="7"/>
  <c r="AG46" i="7"/>
  <c r="AF46" i="7"/>
  <c r="AD46" i="7"/>
  <c r="AE46" i="7" s="1"/>
  <c r="AJ46" i="7" s="1"/>
  <c r="AK46" i="7" s="1"/>
  <c r="AC46" i="7"/>
  <c r="AB46" i="7"/>
  <c r="AA46" i="7"/>
  <c r="Z46" i="7"/>
  <c r="Y46" i="7"/>
  <c r="X46" i="7"/>
  <c r="W46" i="7"/>
  <c r="V46" i="7"/>
  <c r="U46" i="7"/>
  <c r="T46" i="7"/>
  <c r="S46" i="7"/>
  <c r="R46" i="7"/>
  <c r="Q46" i="7"/>
  <c r="AN45" i="7"/>
  <c r="AQ45" i="7" s="1"/>
  <c r="AM45" i="7"/>
  <c r="AL45" i="7"/>
  <c r="AI45" i="7"/>
  <c r="AH45" i="7"/>
  <c r="AG45" i="7"/>
  <c r="AF45" i="7"/>
  <c r="AD45" i="7"/>
  <c r="AE45" i="7" s="1"/>
  <c r="AJ45" i="7" s="1"/>
  <c r="AK45" i="7" s="1"/>
  <c r="AC45" i="7"/>
  <c r="AB45" i="7"/>
  <c r="AA45" i="7"/>
  <c r="Z45" i="7"/>
  <c r="Y45" i="7"/>
  <c r="X45" i="7"/>
  <c r="W45" i="7"/>
  <c r="V45" i="7"/>
  <c r="U45" i="7"/>
  <c r="T45" i="7"/>
  <c r="S45" i="7"/>
  <c r="R45" i="7"/>
  <c r="Q45" i="7"/>
  <c r="AN44" i="7"/>
  <c r="AQ44" i="7" s="1"/>
  <c r="AM44" i="7"/>
  <c r="AL44" i="7"/>
  <c r="AI44" i="7"/>
  <c r="AH44" i="7"/>
  <c r="AG44" i="7"/>
  <c r="AF44" i="7"/>
  <c r="AD44" i="7"/>
  <c r="AE44" i="7" s="1"/>
  <c r="AJ44" i="7" s="1"/>
  <c r="AK44" i="7" s="1"/>
  <c r="AC44" i="7"/>
  <c r="AB44" i="7"/>
  <c r="AA44" i="7"/>
  <c r="Z44" i="7"/>
  <c r="Y44" i="7"/>
  <c r="X44" i="7"/>
  <c r="W44" i="7"/>
  <c r="V44" i="7"/>
  <c r="U44" i="7"/>
  <c r="T44" i="7"/>
  <c r="S44" i="7"/>
  <c r="R44" i="7"/>
  <c r="Q44" i="7"/>
  <c r="AN43" i="7"/>
  <c r="AQ43" i="7" s="1"/>
  <c r="AM43" i="7"/>
  <c r="AL43" i="7"/>
  <c r="AI43" i="7"/>
  <c r="AH43" i="7"/>
  <c r="AG43" i="7"/>
  <c r="AF43" i="7"/>
  <c r="AD43" i="7"/>
  <c r="AE43" i="7" s="1"/>
  <c r="AJ43" i="7" s="1"/>
  <c r="AK43" i="7" s="1"/>
  <c r="AC43" i="7"/>
  <c r="AB43" i="7"/>
  <c r="AA43" i="7"/>
  <c r="Z43" i="7"/>
  <c r="Y43" i="7"/>
  <c r="X43" i="7"/>
  <c r="W43" i="7"/>
  <c r="V43" i="7"/>
  <c r="U43" i="7"/>
  <c r="T43" i="7"/>
  <c r="S43" i="7"/>
  <c r="R43" i="7"/>
  <c r="Q43" i="7"/>
  <c r="AN42" i="7"/>
  <c r="AQ42" i="7" s="1"/>
  <c r="AM42" i="7"/>
  <c r="AL42" i="7"/>
  <c r="AI42" i="7"/>
  <c r="AH42" i="7"/>
  <c r="AG42" i="7"/>
  <c r="AF42" i="7"/>
  <c r="AD42" i="7"/>
  <c r="AE42" i="7" s="1"/>
  <c r="AJ42" i="7" s="1"/>
  <c r="AK42" i="7" s="1"/>
  <c r="AC42" i="7"/>
  <c r="AB42" i="7"/>
  <c r="AA42" i="7"/>
  <c r="Z42" i="7"/>
  <c r="Y42" i="7"/>
  <c r="X42" i="7"/>
  <c r="W42" i="7"/>
  <c r="V42" i="7"/>
  <c r="U42" i="7"/>
  <c r="T42" i="7"/>
  <c r="S42" i="7"/>
  <c r="R42" i="7"/>
  <c r="Q42" i="7"/>
  <c r="AN41" i="7"/>
  <c r="AQ41" i="7" s="1"/>
  <c r="AM41" i="7"/>
  <c r="AL41" i="7"/>
  <c r="AI41" i="7"/>
  <c r="AH41" i="7"/>
  <c r="AG41" i="7"/>
  <c r="AF41" i="7"/>
  <c r="AD41" i="7"/>
  <c r="AE41" i="7" s="1"/>
  <c r="AJ41" i="7" s="1"/>
  <c r="AK41" i="7" s="1"/>
  <c r="AC41" i="7"/>
  <c r="AB41" i="7"/>
  <c r="AA41" i="7"/>
  <c r="Z41" i="7"/>
  <c r="Y41" i="7"/>
  <c r="X41" i="7"/>
  <c r="W41" i="7"/>
  <c r="V41" i="7"/>
  <c r="U41" i="7"/>
  <c r="T41" i="7"/>
  <c r="S41" i="7"/>
  <c r="R41" i="7"/>
  <c r="Q41" i="7"/>
  <c r="AN40" i="7"/>
  <c r="AQ40" i="7" s="1"/>
  <c r="AM40" i="7"/>
  <c r="AL40" i="7"/>
  <c r="AI40" i="7"/>
  <c r="AH40" i="7"/>
  <c r="AG40" i="7"/>
  <c r="AF40" i="7"/>
  <c r="AD40" i="7"/>
  <c r="AE40" i="7" s="1"/>
  <c r="AJ40" i="7" s="1"/>
  <c r="AK40" i="7" s="1"/>
  <c r="AC40" i="7"/>
  <c r="AB40" i="7"/>
  <c r="AA40" i="7"/>
  <c r="Z40" i="7"/>
  <c r="Y40" i="7"/>
  <c r="X40" i="7"/>
  <c r="W40" i="7"/>
  <c r="V40" i="7"/>
  <c r="U40" i="7"/>
  <c r="T40" i="7"/>
  <c r="S40" i="7"/>
  <c r="R40" i="7"/>
  <c r="Q40" i="7"/>
  <c r="AN39" i="7"/>
  <c r="AQ39" i="7" s="1"/>
  <c r="AM39" i="7"/>
  <c r="AL39" i="7"/>
  <c r="AI39" i="7"/>
  <c r="AH39" i="7"/>
  <c r="AG39" i="7"/>
  <c r="AF39" i="7"/>
  <c r="AD39" i="7"/>
  <c r="AE39" i="7" s="1"/>
  <c r="AJ39" i="7" s="1"/>
  <c r="AK39" i="7" s="1"/>
  <c r="AC39" i="7"/>
  <c r="AB39" i="7"/>
  <c r="AA39" i="7"/>
  <c r="Z39" i="7"/>
  <c r="Y39" i="7"/>
  <c r="X39" i="7"/>
  <c r="W39" i="7"/>
  <c r="V39" i="7"/>
  <c r="U39" i="7"/>
  <c r="T39" i="7"/>
  <c r="S39" i="7"/>
  <c r="R39" i="7"/>
  <c r="Q39" i="7"/>
  <c r="AM38" i="7"/>
  <c r="AL38" i="7"/>
  <c r="AI38" i="7"/>
  <c r="AH38" i="7"/>
  <c r="AG38" i="7"/>
  <c r="AF38" i="7"/>
  <c r="AM37" i="7"/>
  <c r="AL37" i="7"/>
  <c r="AI37" i="7"/>
  <c r="AH37" i="7"/>
  <c r="AG37" i="7"/>
  <c r="AF37" i="7"/>
  <c r="AM36" i="7"/>
  <c r="AL36" i="7"/>
  <c r="AI36" i="7"/>
  <c r="AH36" i="7"/>
  <c r="AG36" i="7"/>
  <c r="AF36" i="7"/>
  <c r="AM35" i="7"/>
  <c r="AL35" i="7"/>
  <c r="AI35" i="7"/>
  <c r="AH35" i="7"/>
  <c r="AG35" i="7"/>
  <c r="AF35" i="7"/>
  <c r="AM34" i="7"/>
  <c r="AL34" i="7"/>
  <c r="AI34" i="7"/>
  <c r="AH34" i="7"/>
  <c r="AG34" i="7"/>
  <c r="AF34" i="7"/>
  <c r="AM33" i="7"/>
  <c r="AL33" i="7"/>
  <c r="AM32" i="7"/>
  <c r="AL32" i="7"/>
  <c r="AI32" i="7"/>
  <c r="AH32" i="7"/>
  <c r="AG32" i="7"/>
  <c r="AF32" i="7"/>
  <c r="AM31" i="7"/>
  <c r="AL31" i="7"/>
  <c r="AI31" i="7"/>
  <c r="AH31" i="7"/>
  <c r="AG31" i="7"/>
  <c r="AF31" i="7"/>
  <c r="AM30" i="7"/>
  <c r="AL30" i="7"/>
  <c r="AI30" i="7"/>
  <c r="AH30" i="7"/>
  <c r="AG30" i="7"/>
  <c r="AF30" i="7"/>
  <c r="AM29" i="7"/>
  <c r="AL29" i="7"/>
  <c r="AI29" i="7"/>
  <c r="AH29" i="7"/>
  <c r="AG29" i="7"/>
  <c r="AF29" i="7"/>
  <c r="AM28" i="7"/>
  <c r="AL28" i="7"/>
  <c r="AI28" i="7"/>
  <c r="AH28" i="7"/>
  <c r="AG28" i="7"/>
  <c r="AF28" i="7"/>
  <c r="AM27" i="7"/>
  <c r="AL27" i="7"/>
  <c r="AI27" i="7"/>
  <c r="AH27" i="7"/>
  <c r="AG27" i="7"/>
  <c r="AF27" i="7"/>
  <c r="AM26" i="7"/>
  <c r="AL26" i="7"/>
  <c r="AI26" i="7"/>
  <c r="AH26" i="7"/>
  <c r="AG26" i="7"/>
  <c r="AF26" i="7"/>
  <c r="AM25" i="7"/>
  <c r="AL25" i="7"/>
  <c r="AI25" i="7"/>
  <c r="AH25" i="7"/>
  <c r="AG25" i="7"/>
  <c r="AF25" i="7"/>
  <c r="AN24" i="7"/>
  <c r="AQ24" i="7" s="1"/>
  <c r="AM24" i="7"/>
  <c r="AL24" i="7"/>
  <c r="AI24" i="7"/>
  <c r="AH24" i="7"/>
  <c r="AG24" i="7"/>
  <c r="AF24" i="7"/>
  <c r="AD24" i="7"/>
  <c r="AE24" i="7" s="1"/>
  <c r="AJ24" i="7" s="1"/>
  <c r="AK24" i="7" s="1"/>
  <c r="AC24" i="7"/>
  <c r="AB24" i="7"/>
  <c r="AA24" i="7"/>
  <c r="Z24" i="7"/>
  <c r="Y24" i="7"/>
  <c r="X24" i="7"/>
  <c r="W24" i="7"/>
  <c r="V24" i="7"/>
  <c r="U24" i="7"/>
  <c r="T24" i="7"/>
  <c r="S24" i="7"/>
  <c r="R24" i="7"/>
  <c r="Q24" i="7"/>
  <c r="AM23" i="7"/>
  <c r="AL23" i="7"/>
  <c r="AI23" i="7"/>
  <c r="AH23" i="7"/>
  <c r="AG23" i="7"/>
  <c r="AF23" i="7"/>
  <c r="AM22" i="7"/>
  <c r="AL22" i="7"/>
  <c r="AI22" i="7"/>
  <c r="AH22" i="7"/>
  <c r="AG22" i="7"/>
  <c r="AF22" i="7"/>
  <c r="AM21" i="7"/>
  <c r="AL21" i="7"/>
  <c r="AI21" i="7"/>
  <c r="AH21" i="7"/>
  <c r="AG21" i="7"/>
  <c r="AF21" i="7"/>
  <c r="AM20" i="7"/>
  <c r="AL20" i="7"/>
  <c r="AI20" i="7"/>
  <c r="AH20" i="7"/>
  <c r="AG20" i="7"/>
  <c r="AF20" i="7"/>
  <c r="AL19" i="7"/>
  <c r="AI19" i="7"/>
  <c r="AH19" i="7"/>
  <c r="AG19" i="7"/>
  <c r="AF19" i="7"/>
  <c r="AL18" i="7"/>
  <c r="AI18" i="7"/>
  <c r="AH18" i="7"/>
  <c r="AG18" i="7"/>
  <c r="AF18" i="7"/>
  <c r="AL17" i="7"/>
  <c r="AI17" i="7"/>
  <c r="AH17" i="7"/>
  <c r="AG17" i="7"/>
  <c r="AF17" i="7"/>
  <c r="J12" i="7"/>
  <c r="J11" i="7"/>
  <c r="J10" i="7"/>
  <c r="J9" i="7"/>
  <c r="C3" i="7"/>
  <c r="C29" i="7"/>
  <c r="C28" i="7"/>
  <c r="C38" i="7"/>
  <c r="C18" i="7"/>
  <c r="C17" i="7"/>
  <c r="C21" i="7"/>
  <c r="C27" i="7"/>
  <c r="H2" i="7"/>
  <c r="C34" i="7"/>
  <c r="C30" i="7"/>
  <c r="C33" i="7"/>
  <c r="C31" i="7"/>
  <c r="C36" i="7"/>
  <c r="C35" i="7"/>
  <c r="C19" i="7"/>
  <c r="C37" i="7"/>
  <c r="C32" i="7"/>
  <c r="C23" i="7"/>
  <c r="C22" i="7"/>
  <c r="C26" i="7"/>
  <c r="C20" i="7"/>
  <c r="C25" i="7"/>
  <c r="N19" i="7" l="1"/>
  <c r="B72" i="3" s="1"/>
  <c r="AO40" i="7"/>
  <c r="AP40" i="7" s="1"/>
  <c r="AO55" i="7"/>
  <c r="AP55" i="7" s="1"/>
  <c r="AO60" i="7"/>
  <c r="AP60" i="7" s="1"/>
  <c r="AO46" i="7"/>
  <c r="AP46" i="7" s="1"/>
  <c r="AO58" i="7"/>
  <c r="AP58" i="7" s="1"/>
  <c r="C7" i="7"/>
  <c r="J1" i="7" s="1"/>
  <c r="J3" i="7" s="1"/>
  <c r="AO43" i="7"/>
  <c r="AP43" i="7" s="1"/>
  <c r="AO39" i="7"/>
  <c r="AP39" i="7" s="1"/>
  <c r="AO42" i="7"/>
  <c r="AP42" i="7" s="1"/>
  <c r="AO44" i="7"/>
  <c r="AP44" i="7" s="1"/>
  <c r="AO59" i="7"/>
  <c r="AP59" i="7" s="1"/>
  <c r="AO24" i="7"/>
  <c r="AP24" i="7" s="1"/>
  <c r="AO54" i="7"/>
  <c r="AP54" i="7" s="1"/>
  <c r="AO56" i="7"/>
  <c r="AP56" i="7" s="1"/>
  <c r="W18" i="7"/>
  <c r="O18" i="7"/>
  <c r="AB18" i="7"/>
  <c r="T18" i="7"/>
  <c r="Z18" i="7"/>
  <c r="R18" i="7"/>
  <c r="V18" i="7"/>
  <c r="U18" i="7"/>
  <c r="AA18" i="7"/>
  <c r="S18" i="7"/>
  <c r="AD18" i="7"/>
  <c r="AE18" i="7" s="1"/>
  <c r="AJ18" i="7" s="1"/>
  <c r="AK18" i="7" s="1"/>
  <c r="AC18" i="7"/>
  <c r="AN18" i="7"/>
  <c r="AQ18" i="7" s="1"/>
  <c r="N18" i="7"/>
  <c r="Y18" i="7"/>
  <c r="Q18" i="7"/>
  <c r="X18" i="7"/>
  <c r="AB23" i="7"/>
  <c r="T23" i="7"/>
  <c r="AA23" i="7"/>
  <c r="S23" i="7"/>
  <c r="Z23" i="7"/>
  <c r="R23" i="7"/>
  <c r="AN23" i="7"/>
  <c r="AQ23" i="7" s="1"/>
  <c r="X23" i="7"/>
  <c r="W23" i="7"/>
  <c r="V23" i="7"/>
  <c r="U23" i="7"/>
  <c r="Q23" i="7"/>
  <c r="N23" i="7"/>
  <c r="B76" i="3" s="1"/>
  <c r="O23" i="7"/>
  <c r="AD23" i="7"/>
  <c r="AE23" i="7" s="1"/>
  <c r="AJ23" i="7" s="1"/>
  <c r="AK23" i="7" s="1"/>
  <c r="Y23" i="7"/>
  <c r="AC23" i="7"/>
  <c r="J7" i="7"/>
  <c r="J8" i="7" s="1"/>
  <c r="J13" i="7" s="1"/>
  <c r="J14" i="7" s="1"/>
  <c r="C6" i="7" s="1"/>
  <c r="D14" i="7"/>
  <c r="D10" i="7"/>
  <c r="J6" i="7"/>
  <c r="C5" i="7" s="1"/>
  <c r="D5" i="7" s="1"/>
  <c r="J4" i="7"/>
  <c r="D13" i="7"/>
  <c r="D12" i="7"/>
  <c r="D9" i="7"/>
  <c r="D8" i="7"/>
  <c r="D11" i="7"/>
  <c r="J5" i="7"/>
  <c r="AN19" i="7"/>
  <c r="AQ19" i="7" s="1"/>
  <c r="X19" i="7"/>
  <c r="AB19" i="7"/>
  <c r="S19" i="7"/>
  <c r="Z19" i="7"/>
  <c r="Q19" i="7"/>
  <c r="AM19" i="7" s="1"/>
  <c r="Y19" i="7"/>
  <c r="O19" i="7"/>
  <c r="R19" i="7"/>
  <c r="W19" i="7"/>
  <c r="AC19" i="7"/>
  <c r="AA19" i="7"/>
  <c r="V19" i="7"/>
  <c r="AD19" i="7"/>
  <c r="AE19" i="7" s="1"/>
  <c r="AJ19" i="7" s="1"/>
  <c r="AK19" i="7" s="1"/>
  <c r="U19" i="7"/>
  <c r="T19" i="7"/>
  <c r="AB34" i="7"/>
  <c r="T34" i="7"/>
  <c r="AA34" i="7"/>
  <c r="S34" i="7"/>
  <c r="Z34" i="7"/>
  <c r="R34" i="7"/>
  <c r="Y34" i="7"/>
  <c r="Q34" i="7"/>
  <c r="AN34" i="7"/>
  <c r="AQ34" i="7" s="1"/>
  <c r="X34" i="7"/>
  <c r="W34" i="7"/>
  <c r="O34" i="7"/>
  <c r="AD34" i="7"/>
  <c r="AE34" i="7" s="1"/>
  <c r="AJ34" i="7" s="1"/>
  <c r="AK34" i="7" s="1"/>
  <c r="V34" i="7"/>
  <c r="N34" i="7"/>
  <c r="AC34" i="7"/>
  <c r="U34" i="7"/>
  <c r="AB26" i="7"/>
  <c r="T26" i="7"/>
  <c r="Z26" i="7"/>
  <c r="R26" i="7"/>
  <c r="Y26" i="7"/>
  <c r="Q26" i="7"/>
  <c r="AN26" i="7"/>
  <c r="AQ26" i="7" s="1"/>
  <c r="X26" i="7"/>
  <c r="AD26" i="7"/>
  <c r="AE26" i="7" s="1"/>
  <c r="AJ26" i="7" s="1"/>
  <c r="AK26" i="7" s="1"/>
  <c r="V26" i="7"/>
  <c r="N26" i="7"/>
  <c r="B79" i="3" s="1"/>
  <c r="W26" i="7"/>
  <c r="U26" i="7"/>
  <c r="S26" i="7"/>
  <c r="O26" i="7"/>
  <c r="AA26" i="7"/>
  <c r="AC26" i="7"/>
  <c r="AD28" i="7"/>
  <c r="AE28" i="7" s="1"/>
  <c r="AJ28" i="7" s="1"/>
  <c r="AK28" i="7" s="1"/>
  <c r="V28" i="7"/>
  <c r="N28" i="7"/>
  <c r="B81" i="3" s="1"/>
  <c r="AB28" i="7"/>
  <c r="T28" i="7"/>
  <c r="AA28" i="7"/>
  <c r="S28" i="7"/>
  <c r="Z28" i="7"/>
  <c r="R28" i="7"/>
  <c r="AN28" i="7"/>
  <c r="AQ28" i="7" s="1"/>
  <c r="X28" i="7"/>
  <c r="Y28" i="7"/>
  <c r="W28" i="7"/>
  <c r="U28" i="7"/>
  <c r="Q28" i="7"/>
  <c r="O28" i="7"/>
  <c r="AC28" i="7"/>
  <c r="AA22" i="7"/>
  <c r="S22" i="7"/>
  <c r="Z22" i="7"/>
  <c r="R22" i="7"/>
  <c r="W22" i="7"/>
  <c r="O22" i="7"/>
  <c r="AD22" i="7"/>
  <c r="AE22" i="7" s="1"/>
  <c r="AJ22" i="7" s="1"/>
  <c r="AK22" i="7" s="1"/>
  <c r="Q22" i="7"/>
  <c r="AC22" i="7"/>
  <c r="AB22" i="7"/>
  <c r="N22" i="7"/>
  <c r="B75" i="3" s="1"/>
  <c r="Y22" i="7"/>
  <c r="X22" i="7"/>
  <c r="V22" i="7"/>
  <c r="U22" i="7"/>
  <c r="AN22" i="7"/>
  <c r="AQ22" i="7" s="1"/>
  <c r="T22" i="7"/>
  <c r="AD17" i="7"/>
  <c r="AE17" i="7" s="1"/>
  <c r="AJ17" i="7" s="1"/>
  <c r="AK17" i="7" s="1"/>
  <c r="V17" i="7"/>
  <c r="N17" i="7"/>
  <c r="AB17" i="7"/>
  <c r="AA17" i="7"/>
  <c r="S17" i="7"/>
  <c r="Y17" i="7"/>
  <c r="AC17" i="7"/>
  <c r="Z17" i="7"/>
  <c r="P17" i="7" s="1"/>
  <c r="R17" i="7"/>
  <c r="Q17" i="7"/>
  <c r="U17" i="7"/>
  <c r="T17" i="7"/>
  <c r="AN17" i="7"/>
  <c r="AQ17" i="7" s="1"/>
  <c r="X17" i="7"/>
  <c r="W17" i="7"/>
  <c r="O17" i="7"/>
  <c r="Z21" i="7"/>
  <c r="R21" i="7"/>
  <c r="Y21" i="7"/>
  <c r="Q21" i="7"/>
  <c r="AD21" i="7"/>
  <c r="AE21" i="7" s="1"/>
  <c r="AJ21" i="7" s="1"/>
  <c r="AK21" i="7" s="1"/>
  <c r="V21" i="7"/>
  <c r="N21" i="7"/>
  <c r="B74" i="3" s="1"/>
  <c r="AB21" i="7"/>
  <c r="O21" i="7"/>
  <c r="AA21" i="7"/>
  <c r="X21" i="7"/>
  <c r="W21" i="7"/>
  <c r="AN21" i="7"/>
  <c r="AQ21" i="7" s="1"/>
  <c r="T21" i="7"/>
  <c r="U21" i="7"/>
  <c r="AC21" i="7"/>
  <c r="S21" i="7"/>
  <c r="Y20" i="7"/>
  <c r="Q20" i="7"/>
  <c r="AN20" i="7"/>
  <c r="AQ20" i="7" s="1"/>
  <c r="X20" i="7"/>
  <c r="Z20" i="7"/>
  <c r="N20" i="7"/>
  <c r="B73" i="3" s="1"/>
  <c r="W20" i="7"/>
  <c r="V20" i="7"/>
  <c r="U20" i="7"/>
  <c r="S20" i="7"/>
  <c r="AA20" i="7"/>
  <c r="AD20" i="7"/>
  <c r="AE20" i="7" s="1"/>
  <c r="AJ20" i="7" s="1"/>
  <c r="AK20" i="7" s="1"/>
  <c r="T20" i="7"/>
  <c r="AC20" i="7"/>
  <c r="AB20" i="7"/>
  <c r="R20" i="7"/>
  <c r="O20" i="7"/>
  <c r="AA25" i="7"/>
  <c r="S25" i="7"/>
  <c r="Y25" i="7"/>
  <c r="Q25" i="7"/>
  <c r="AN25" i="7"/>
  <c r="AQ25" i="7" s="1"/>
  <c r="X25" i="7"/>
  <c r="W25" i="7"/>
  <c r="O25" i="7"/>
  <c r="AC25" i="7"/>
  <c r="U25" i="7"/>
  <c r="V25" i="7"/>
  <c r="T25" i="7"/>
  <c r="R25" i="7"/>
  <c r="N25" i="7"/>
  <c r="B78" i="3" s="1"/>
  <c r="AD25" i="7"/>
  <c r="AE25" i="7" s="1"/>
  <c r="AJ25" i="7" s="1"/>
  <c r="AK25" i="7" s="1"/>
  <c r="AB25" i="7"/>
  <c r="Z25" i="7"/>
  <c r="AA33" i="7"/>
  <c r="S33" i="7"/>
  <c r="Z33" i="7"/>
  <c r="R33" i="7"/>
  <c r="Y33" i="7"/>
  <c r="Q33" i="7"/>
  <c r="AN33" i="7"/>
  <c r="AQ33" i="7" s="1"/>
  <c r="X33" i="7"/>
  <c r="W33" i="7"/>
  <c r="O33" i="7"/>
  <c r="AD33" i="7"/>
  <c r="AE33" i="7" s="1"/>
  <c r="AJ33" i="7" s="1"/>
  <c r="V33" i="7"/>
  <c r="N33" i="7"/>
  <c r="B86" i="3" s="1"/>
  <c r="AC33" i="7"/>
  <c r="U33" i="7"/>
  <c r="AB33" i="7"/>
  <c r="T33" i="7"/>
  <c r="Z32" i="7"/>
  <c r="R32" i="7"/>
  <c r="Y32" i="7"/>
  <c r="Q32" i="7"/>
  <c r="AN32" i="7"/>
  <c r="AQ32" i="7" s="1"/>
  <c r="X32" i="7"/>
  <c r="W32" i="7"/>
  <c r="O32" i="7"/>
  <c r="AD32" i="7"/>
  <c r="AE32" i="7" s="1"/>
  <c r="AJ32" i="7" s="1"/>
  <c r="AK32" i="7" s="1"/>
  <c r="V32" i="7"/>
  <c r="N32" i="7"/>
  <c r="B85" i="3" s="1"/>
  <c r="AC32" i="7"/>
  <c r="U32" i="7"/>
  <c r="AB32" i="7"/>
  <c r="T32" i="7"/>
  <c r="S32" i="7"/>
  <c r="AA32" i="7"/>
  <c r="Y31" i="7"/>
  <c r="Q31" i="7"/>
  <c r="AN31" i="7"/>
  <c r="AQ31" i="7" s="1"/>
  <c r="X31" i="7"/>
  <c r="W31" i="7"/>
  <c r="O31" i="7"/>
  <c r="AD31" i="7"/>
  <c r="AE31" i="7" s="1"/>
  <c r="AJ31" i="7" s="1"/>
  <c r="AK31" i="7" s="1"/>
  <c r="V31" i="7"/>
  <c r="N31" i="7"/>
  <c r="B84" i="3" s="1"/>
  <c r="AC31" i="7"/>
  <c r="U31" i="7"/>
  <c r="AB31" i="7"/>
  <c r="T31" i="7"/>
  <c r="AA31" i="7"/>
  <c r="S31" i="7"/>
  <c r="R31" i="7"/>
  <c r="Z31" i="7"/>
  <c r="AN30" i="7"/>
  <c r="AQ30" i="7" s="1"/>
  <c r="X30" i="7"/>
  <c r="AD30" i="7"/>
  <c r="AE30" i="7" s="1"/>
  <c r="AJ30" i="7" s="1"/>
  <c r="AK30" i="7" s="1"/>
  <c r="V30" i="7"/>
  <c r="N30" i="7"/>
  <c r="B83" i="3" s="1"/>
  <c r="AC30" i="7"/>
  <c r="U30" i="7"/>
  <c r="AB30" i="7"/>
  <c r="T30" i="7"/>
  <c r="Z30" i="7"/>
  <c r="R30" i="7"/>
  <c r="AA30" i="7"/>
  <c r="Y30" i="7"/>
  <c r="W30" i="7"/>
  <c r="Q30" i="7"/>
  <c r="S30" i="7"/>
  <c r="O30" i="7"/>
  <c r="AN38" i="7"/>
  <c r="AQ38" i="7" s="1"/>
  <c r="X38" i="7"/>
  <c r="W38" i="7"/>
  <c r="O38" i="7"/>
  <c r="AD38" i="7"/>
  <c r="AE38" i="7" s="1"/>
  <c r="AJ38" i="7" s="1"/>
  <c r="AK38" i="7" s="1"/>
  <c r="V38" i="7"/>
  <c r="N38" i="7"/>
  <c r="AC38" i="7"/>
  <c r="U38" i="7"/>
  <c r="AB38" i="7"/>
  <c r="T38" i="7"/>
  <c r="AA38" i="7"/>
  <c r="S38" i="7"/>
  <c r="Z38" i="7"/>
  <c r="R38" i="7"/>
  <c r="Q38" i="7"/>
  <c r="Y38" i="7"/>
  <c r="W29" i="7"/>
  <c r="O29" i="7"/>
  <c r="AC29" i="7"/>
  <c r="U29" i="7"/>
  <c r="AB29" i="7"/>
  <c r="T29" i="7"/>
  <c r="AA29" i="7"/>
  <c r="S29" i="7"/>
  <c r="Y29" i="7"/>
  <c r="Q29" i="7"/>
  <c r="AN29" i="7"/>
  <c r="AQ29" i="7" s="1"/>
  <c r="Z29" i="7"/>
  <c r="X29" i="7"/>
  <c r="V29" i="7"/>
  <c r="R29" i="7"/>
  <c r="N29" i="7"/>
  <c r="B82" i="3" s="1"/>
  <c r="AD29" i="7"/>
  <c r="AE29" i="7" s="1"/>
  <c r="AJ29" i="7" s="1"/>
  <c r="AK29" i="7" s="1"/>
  <c r="W37" i="7"/>
  <c r="O37" i="7"/>
  <c r="AD37" i="7"/>
  <c r="AE37" i="7" s="1"/>
  <c r="AJ37" i="7" s="1"/>
  <c r="AK37" i="7" s="1"/>
  <c r="V37" i="7"/>
  <c r="N37" i="7"/>
  <c r="AC37" i="7"/>
  <c r="U37" i="7"/>
  <c r="AB37" i="7"/>
  <c r="T37" i="7"/>
  <c r="AA37" i="7"/>
  <c r="S37" i="7"/>
  <c r="Z37" i="7"/>
  <c r="R37" i="7"/>
  <c r="Y37" i="7"/>
  <c r="Q37" i="7"/>
  <c r="X37" i="7"/>
  <c r="AN37" i="7"/>
  <c r="AQ37" i="7" s="1"/>
  <c r="AD36" i="7"/>
  <c r="AE36" i="7" s="1"/>
  <c r="AJ36" i="7" s="1"/>
  <c r="AK36" i="7" s="1"/>
  <c r="V36" i="7"/>
  <c r="N36" i="7"/>
  <c r="AC36" i="7"/>
  <c r="U36" i="7"/>
  <c r="AB36" i="7"/>
  <c r="T36" i="7"/>
  <c r="AA36" i="7"/>
  <c r="S36" i="7"/>
  <c r="Z36" i="7"/>
  <c r="R36" i="7"/>
  <c r="Y36" i="7"/>
  <c r="Q36" i="7"/>
  <c r="AN36" i="7"/>
  <c r="AQ36" i="7" s="1"/>
  <c r="X36" i="7"/>
  <c r="W36" i="7"/>
  <c r="O36" i="7"/>
  <c r="AC27" i="7"/>
  <c r="U27" i="7"/>
  <c r="AA27" i="7"/>
  <c r="S27" i="7"/>
  <c r="Z27" i="7"/>
  <c r="R27" i="7"/>
  <c r="Y27" i="7"/>
  <c r="Q27" i="7"/>
  <c r="W27" i="7"/>
  <c r="O27" i="7"/>
  <c r="X27" i="7"/>
  <c r="V27" i="7"/>
  <c r="T27" i="7"/>
  <c r="AB27" i="7"/>
  <c r="N27" i="7"/>
  <c r="B80" i="3" s="1"/>
  <c r="AN27" i="7"/>
  <c r="AQ27" i="7" s="1"/>
  <c r="AD27" i="7"/>
  <c r="AE27" i="7" s="1"/>
  <c r="AJ27" i="7" s="1"/>
  <c r="AK27" i="7" s="1"/>
  <c r="AC35" i="7"/>
  <c r="U35" i="7"/>
  <c r="AB35" i="7"/>
  <c r="T35" i="7"/>
  <c r="AA35" i="7"/>
  <c r="S35" i="7"/>
  <c r="Z35" i="7"/>
  <c r="R35" i="7"/>
  <c r="Y35" i="7"/>
  <c r="Q35" i="7"/>
  <c r="AN35" i="7"/>
  <c r="AQ35" i="7" s="1"/>
  <c r="X35" i="7"/>
  <c r="W35" i="7"/>
  <c r="O35" i="7"/>
  <c r="AD35" i="7"/>
  <c r="AE35" i="7" s="1"/>
  <c r="AJ35" i="7" s="1"/>
  <c r="AK35" i="7" s="1"/>
  <c r="V35" i="7"/>
  <c r="N35" i="7"/>
  <c r="AO48" i="7"/>
  <c r="AP48" i="7" s="1"/>
  <c r="AO53" i="7"/>
  <c r="AP53" i="7" s="1"/>
  <c r="AO64" i="7"/>
  <c r="AP64" i="7" s="1"/>
  <c r="AO69" i="7"/>
  <c r="AP69" i="7" s="1"/>
  <c r="AO52" i="7"/>
  <c r="AP52" i="7" s="1"/>
  <c r="AO68" i="7"/>
  <c r="AP68" i="7" s="1"/>
  <c r="AO41" i="7"/>
  <c r="AP41" i="7" s="1"/>
  <c r="AO57" i="7"/>
  <c r="AP57" i="7" s="1"/>
  <c r="AO50" i="7"/>
  <c r="AP50" i="7" s="1"/>
  <c r="AO51" i="7"/>
  <c r="AP51" i="7" s="1"/>
  <c r="AO63" i="7"/>
  <c r="AP63" i="7" s="1"/>
  <c r="AO66" i="7"/>
  <c r="AP66" i="7" s="1"/>
  <c r="AO67" i="7"/>
  <c r="AP67" i="7" s="1"/>
  <c r="P24" i="7"/>
  <c r="D77" i="3" s="1"/>
  <c r="AO45" i="7"/>
  <c r="AP45" i="7" s="1"/>
  <c r="AO61" i="7"/>
  <c r="AP61" i="7" s="1"/>
  <c r="AO49" i="7"/>
  <c r="AP49" i="7" s="1"/>
  <c r="AO65" i="7"/>
  <c r="AP65" i="7" s="1"/>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AK33" i="7" l="1"/>
  <c r="AF33" i="7"/>
  <c r="AG33" i="7" s="1"/>
  <c r="AH33" i="7" s="1"/>
  <c r="AI33" i="7" s="1"/>
  <c r="I42" i="6"/>
  <c r="H42" i="6" s="1"/>
  <c r="E42" i="6"/>
  <c r="L42" i="6"/>
  <c r="K42" i="6" s="1"/>
  <c r="G87" i="3"/>
  <c r="D7" i="7"/>
  <c r="AO20" i="7"/>
  <c r="AP20" i="7" s="1"/>
  <c r="AO38" i="7"/>
  <c r="AP38" i="7" s="1"/>
  <c r="E5" i="7"/>
  <c r="D6" i="7"/>
  <c r="AO31" i="7"/>
  <c r="AP31" i="7" s="1"/>
  <c r="AO27" i="7"/>
  <c r="AP27" i="7" s="1"/>
  <c r="AO29" i="7"/>
  <c r="AP29" i="7" s="1"/>
  <c r="AO28" i="7"/>
  <c r="AP28" i="7" s="1"/>
  <c r="AO34" i="7"/>
  <c r="AP34" i="7" s="1"/>
  <c r="AO36" i="7"/>
  <c r="AP36" i="7" s="1"/>
  <c r="P36" i="7" s="1"/>
  <c r="AO35" i="7"/>
  <c r="AP35" i="7" s="1"/>
  <c r="AO32" i="7"/>
  <c r="AP32" i="7" s="1"/>
  <c r="AO25" i="7"/>
  <c r="AP25" i="7" s="1"/>
  <c r="AO21" i="7"/>
  <c r="AP21" i="7" s="1"/>
  <c r="AO37" i="7"/>
  <c r="AP37" i="7" s="1"/>
  <c r="J2" i="7"/>
  <c r="G5" i="7"/>
  <c r="AO30" i="7"/>
  <c r="AP30" i="7" s="1"/>
  <c r="AO33" i="7"/>
  <c r="AP33" i="7" s="1"/>
  <c r="AO17" i="7"/>
  <c r="AP17" i="7" s="1"/>
  <c r="AM17" i="7"/>
  <c r="AO22" i="7"/>
  <c r="AP22" i="7" s="1"/>
  <c r="AM18" i="7"/>
  <c r="AO18" i="7"/>
  <c r="AP18" i="7" s="1"/>
  <c r="AO26" i="7"/>
  <c r="AP26" i="7" s="1"/>
  <c r="AO19" i="7"/>
  <c r="AP19" i="7" s="1"/>
  <c r="AO23" i="7"/>
  <c r="AP23" i="7" s="1"/>
  <c r="E44" i="6"/>
  <c r="D42" i="6"/>
  <c r="D44" i="6" s="1"/>
  <c r="P20" i="7" l="1"/>
  <c r="D73" i="3" s="1"/>
  <c r="I2" i="7"/>
  <c r="I3" i="7" s="1"/>
  <c r="I1" i="7" s="1"/>
  <c r="P31" i="7"/>
  <c r="D84" i="3" s="1"/>
  <c r="P28" i="7"/>
  <c r="D81" i="3" s="1"/>
  <c r="P23" i="7"/>
  <c r="D76" i="3" s="1"/>
  <c r="P29" i="7"/>
  <c r="D82" i="3" s="1"/>
  <c r="P30" i="7"/>
  <c r="D83" i="3" s="1"/>
  <c r="P38" i="7"/>
  <c r="P22" i="7"/>
  <c r="D75" i="3" s="1"/>
  <c r="P21" i="7"/>
  <c r="D74" i="3" s="1"/>
  <c r="P26" i="7"/>
  <c r="D79" i="3" s="1"/>
  <c r="P19" i="7"/>
  <c r="D72" i="3" s="1"/>
  <c r="P27" i="7"/>
  <c r="D80" i="3" s="1"/>
  <c r="P34" i="7"/>
  <c r="P33" i="7"/>
  <c r="D86" i="3" s="1"/>
  <c r="P37" i="7"/>
  <c r="P25" i="7"/>
  <c r="D78" i="3" s="1"/>
  <c r="P18" i="7"/>
  <c r="P35" i="7"/>
  <c r="P32" i="7"/>
  <c r="D85" i="3" s="1"/>
  <c r="C30" i="3"/>
  <c r="G150" i="3" l="1"/>
  <c r="E150" i="3"/>
  <c r="A121" i="3"/>
  <c r="D122" i="3" s="1"/>
  <c r="J131" i="3" s="1"/>
  <c r="A105" i="3"/>
  <c r="D106" i="3" s="1"/>
  <c r="A89" i="3"/>
  <c r="D90" i="3" s="1"/>
  <c r="J130"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106" i="3"/>
  <c r="I5" i="4"/>
  <c r="F38" i="4" l="1"/>
  <c r="G38" i="4"/>
  <c r="E18" i="4"/>
  <c r="E15" i="4"/>
  <c r="E17" i="4"/>
  <c r="E11" i="4"/>
  <c r="K6" i="4"/>
  <c r="E9" i="4"/>
  <c r="K8" i="4"/>
  <c r="C7" i="4" s="1"/>
  <c r="E14" i="4"/>
  <c r="E12" i="4"/>
  <c r="E16" i="4"/>
  <c r="E10" i="4"/>
  <c r="K9" i="4"/>
  <c r="K10" i="4" s="1"/>
  <c r="K11" i="4" s="1"/>
  <c r="E13" i="4"/>
  <c r="K7" i="4"/>
  <c r="J115" i="3"/>
  <c r="J114" i="3"/>
  <c r="K12" i="4" l="1"/>
  <c r="K16" i="4" s="1"/>
  <c r="C8" i="4" s="1"/>
  <c r="E8" i="4" s="1"/>
  <c r="E7" i="4"/>
  <c r="F7" i="4" l="1"/>
  <c r="J4" i="4" s="1"/>
  <c r="H7" i="4" s="1"/>
  <c r="G4" i="3" l="1"/>
  <c r="H150" i="3" l="1"/>
  <c r="D1233" i="3" l="1"/>
  <c r="J99" i="3"/>
  <c r="J98" i="3"/>
  <c r="H90" i="3"/>
  <c r="J94" i="3" l="1"/>
  <c r="D99" i="3"/>
  <c r="D96" i="3"/>
  <c r="D94" i="3"/>
  <c r="J92" i="3"/>
  <c r="D103" i="3"/>
  <c r="D101" i="3"/>
  <c r="D98" i="3"/>
  <c r="D95" i="3"/>
  <c r="J93" i="3"/>
  <c r="J91" i="3"/>
  <c r="D102" i="3"/>
  <c r="D100" i="3"/>
  <c r="D97" i="3"/>
  <c r="D119" i="3" l="1"/>
  <c r="D111" i="3"/>
  <c r="D114" i="3"/>
  <c r="J108" i="3"/>
  <c r="D118" i="3"/>
  <c r="D112" i="3"/>
  <c r="J107" i="3"/>
  <c r="D117" i="3"/>
  <c r="J110" i="3"/>
  <c r="J111" i="3" s="1"/>
  <c r="D116" i="3"/>
  <c r="D110" i="3"/>
  <c r="J109" i="3"/>
  <c r="C108" i="3" s="1"/>
  <c r="D108" i="3" s="1"/>
  <c r="D115" i="3"/>
  <c r="D113" i="3"/>
  <c r="J95" i="3"/>
  <c r="J100" i="3" s="1"/>
  <c r="C92" i="3"/>
  <c r="J112" i="3" l="1"/>
  <c r="J116" i="3"/>
  <c r="J113" i="3"/>
  <c r="D92" i="3"/>
  <c r="J96" i="3"/>
  <c r="H122" i="3"/>
  <c r="J117" i="3" l="1"/>
  <c r="C109" i="3" s="1"/>
  <c r="D109" i="3" s="1"/>
  <c r="D135" i="3"/>
  <c r="D134" i="3"/>
  <c r="D128" i="3"/>
  <c r="J125" i="3"/>
  <c r="C124" i="3" s="1"/>
  <c r="D130" i="3"/>
  <c r="D129" i="3"/>
  <c r="J123" i="3"/>
  <c r="D133" i="3"/>
  <c r="D127" i="3"/>
  <c r="J126" i="3"/>
  <c r="J127" i="3" s="1"/>
  <c r="J128" i="3" s="1"/>
  <c r="J129" i="3" s="1"/>
  <c r="D132" i="3"/>
  <c r="D126" i="3"/>
  <c r="J124" i="3"/>
  <c r="D131" i="3"/>
  <c r="J97" i="3"/>
  <c r="E108" i="3" l="1"/>
  <c r="I105" i="3" s="1"/>
  <c r="G108" i="3" s="1"/>
  <c r="J132" i="3"/>
  <c r="J133" i="3" s="1"/>
  <c r="C125" i="3" s="1"/>
  <c r="D125" i="3" s="1"/>
  <c r="D124" i="3"/>
  <c r="J101" i="3"/>
  <c r="E124" i="3" l="1"/>
  <c r="I121" i="3" s="1"/>
  <c r="G124" i="3" s="1"/>
  <c r="C93" i="3"/>
  <c r="E92" i="3" s="1"/>
  <c r="G136" i="3" l="1"/>
  <c r="D93" i="3"/>
  <c r="I89" i="3"/>
  <c r="G92" i="3" s="1"/>
</calcChain>
</file>

<file path=xl/comments1.xml><?xml version="1.0" encoding="utf-8"?>
<comments xmlns="http://schemas.openxmlformats.org/spreadsheetml/2006/main">
  <authors>
    <author>SACHIN</author>
  </authors>
  <commentList>
    <comment ref="G17" authorId="0" shapeId="0">
      <text>
        <r>
          <rPr>
            <b/>
            <sz val="18"/>
            <color indexed="81"/>
            <rFont val="Tahoma"/>
            <family val="2"/>
          </rPr>
          <t>From Rera</t>
        </r>
      </text>
    </comment>
    <comment ref="G24" authorId="0" shapeId="0">
      <text>
        <r>
          <rPr>
            <b/>
            <sz val="16"/>
            <color indexed="81"/>
            <rFont val="Tahoma"/>
            <family val="2"/>
          </rPr>
          <t>From RERA</t>
        </r>
      </text>
    </comment>
    <comment ref="G25" authorId="0" shapeId="0">
      <text>
        <r>
          <rPr>
            <b/>
            <sz val="16"/>
            <color indexed="81"/>
            <rFont val="Tahoma"/>
            <family val="2"/>
          </rPr>
          <t>From RERA</t>
        </r>
      </text>
    </comment>
    <comment ref="G31" authorId="0" shapeId="0">
      <text>
        <r>
          <rPr>
            <b/>
            <sz val="12"/>
            <color indexed="81"/>
            <rFont val="Tahoma"/>
            <family val="2"/>
          </rPr>
          <t>SACHIN:</t>
        </r>
        <r>
          <rPr>
            <sz val="12"/>
            <color indexed="81"/>
            <rFont val="Tahoma"/>
            <family val="2"/>
          </rPr>
          <t xml:space="preserve">
Road size should be in metre</t>
        </r>
      </text>
    </comment>
    <comment ref="G143"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<sst xmlns="http://schemas.openxmlformats.org/spreadsheetml/2006/main" count="2813" uniqueCount="1445">
  <si>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</si>
  <si>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</si>
  <si>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</si>
  <si>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</si>
  <si>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</si>
  <si>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</si>
  <si>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</si>
  <si>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</si>
  <si>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</si>
  <si>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</si>
  <si>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</si>
  <si>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</si>
  <si>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</si>
  <si>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</si>
  <si>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</si>
  <si>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</si>
  <si>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</si>
  <si>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</si>
  <si>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</si>
  <si>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</si>
  <si>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</si>
  <si>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</si>
  <si>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</si>
  <si>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</si>
  <si>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</si>
  <si>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</si>
  <si>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</si>
  <si>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</si>
  <si>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</si>
  <si>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</si>
  <si>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</si>
  <si>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</si>
  <si>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</si>
  <si>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</si>
  <si>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</si>
  <si>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</si>
  <si>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</si>
  <si>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</si>
  <si>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</si>
  <si>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</si>
  <si>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</si>
  <si>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</si>
  <si>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</si>
  <si>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</si>
  <si>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</si>
  <si>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</si>
  <si>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</si>
  <si>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</si>
  <si>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</si>
  <si>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</si>
  <si>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</si>
  <si>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</si>
  <si>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</si>
  <si>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</si>
  <si>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</si>
  <si>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</si>
  <si>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</si>
  <si>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</si>
  <si>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</si>
  <si>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</si>
  <si>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</si>
  <si>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</si>
  <si>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</si>
  <si>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</si>
  <si>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</si>
  <si>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</si>
  <si>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</si>
  <si>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</si>
  <si>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</si>
  <si>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</si>
  <si>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</si>
  <si>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</si>
  <si>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</si>
  <si>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</si>
  <si>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</si>
  <si>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</si>
  <si>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</si>
  <si>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</si>
  <si>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</si>
  <si>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</si>
  <si>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</si>
  <si>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</si>
  <si>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</si>
  <si>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</si>
  <si>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</si>
  <si>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</si>
  <si>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</si>
  <si>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</si>
  <si>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Godrej One, Vikhroli East, Mumbai</t>
  </si>
  <si>
    <t>Permissible Built up Area (In Sq.Mt)</t>
  </si>
  <si>
    <t>Proposed Built up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</si>
  <si>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</si>
  <si>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</si>
  <si>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</si>
  <si>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</si>
  <si>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</si>
  <si>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</si>
  <si>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</si>
  <si>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</si>
  <si>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</si>
  <si>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</si>
  <si>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</si>
  <si>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</si>
  <si>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</si>
  <si>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</si>
  <si>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</si>
  <si>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</si>
  <si>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</si>
  <si>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</si>
  <si>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</si>
  <si>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</si>
  <si>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</si>
  <si>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</si>
  <si>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</si>
  <si>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</si>
  <si>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</si>
  <si>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</si>
  <si>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</si>
  <si>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</si>
  <si>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</si>
  <si>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</si>
  <si>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</si>
  <si>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</si>
  <si>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</si>
  <si>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</si>
  <si>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</si>
  <si>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</si>
  <si>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</si>
  <si>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</si>
  <si>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</si>
  <si>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</si>
  <si>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</si>
  <si>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</si>
  <si>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</si>
  <si>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</si>
  <si>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</si>
  <si>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</si>
  <si>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</si>
  <si>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</si>
  <si>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</si>
  <si>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</si>
  <si>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</si>
  <si>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Tower 1</t>
  </si>
  <si>
    <t>Tower 2</t>
  </si>
  <si>
    <t>No. of Floors Planned/Proposed</t>
  </si>
  <si>
    <t>Project Address</t>
  </si>
  <si>
    <t>Width of the Road</t>
  </si>
  <si>
    <t>Details of Flats in Building</t>
  </si>
  <si>
    <t>No. of Unit</t>
  </si>
  <si>
    <t>Building &amp; Wing</t>
  </si>
  <si>
    <t>Sale / Rehab</t>
  </si>
  <si>
    <t>Total</t>
  </si>
  <si>
    <t>Floor Rise Per Sq. Ft.
(on Carpet area)</t>
  </si>
  <si>
    <t>Date &amp; Time of Site Visit</t>
  </si>
  <si>
    <t>Location Link</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</si>
  <si>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</si>
  <si>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</si>
  <si>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</si>
  <si>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</si>
  <si>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</si>
  <si>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</si>
  <si>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</si>
  <si>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</si>
  <si>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</si>
  <si>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</si>
  <si>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</si>
  <si>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</si>
  <si>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</si>
  <si>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</si>
  <si>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</si>
  <si>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</si>
  <si>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</si>
  <si>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</si>
  <si>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</si>
  <si>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</si>
  <si>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</si>
  <si>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</si>
  <si>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</si>
  <si>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</si>
  <si>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</si>
  <si>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</si>
  <si>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</si>
  <si>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</si>
  <si>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</si>
  <si>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</si>
  <si>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</si>
  <si>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</si>
  <si>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</si>
  <si>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</si>
  <si>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</si>
  <si>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</si>
  <si>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</si>
  <si>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</si>
  <si>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</si>
  <si>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</si>
  <si>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</si>
  <si>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</si>
  <si>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</si>
  <si>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</si>
  <si>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</si>
  <si>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</si>
  <si>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</si>
  <si>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</si>
  <si>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</si>
  <si>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</si>
  <si>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</si>
  <si>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</si>
  <si>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</si>
  <si>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</si>
  <si>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</si>
  <si>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</si>
  <si>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</si>
  <si>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</si>
  <si>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</si>
  <si>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</si>
  <si>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</si>
  <si>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</si>
  <si>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</si>
  <si>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</si>
  <si>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</si>
  <si>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</si>
  <si>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</si>
  <si>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</si>
  <si>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</si>
  <si>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Tower 3</t>
  </si>
  <si>
    <t>Tower 4</t>
  </si>
  <si>
    <t xml:space="preserve">Date: </t>
  </si>
  <si>
    <t xml:space="preserve">Date: 
</t>
  </si>
  <si>
    <t>Unit Details, Nomenclature and Area Details (Flats)</t>
  </si>
  <si>
    <t>*</t>
  </si>
  <si>
    <t xml:space="preserve">We considered Gross carpet area = Net carpet + Enclose balcony + D.B Area + F.B Area.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</si>
  <si>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</si>
  <si>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</si>
  <si>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</si>
  <si>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</si>
  <si>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</si>
  <si>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</si>
  <si>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</si>
  <si>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</si>
  <si>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</si>
  <si>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</si>
  <si>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</si>
  <si>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</si>
  <si>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</si>
  <si>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</si>
  <si>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</si>
  <si>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</si>
  <si>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</si>
  <si>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</si>
  <si>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</si>
  <si>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</si>
  <si>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</si>
  <si>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</si>
  <si>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</si>
  <si>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</si>
  <si>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</si>
  <si>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</si>
  <si>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</si>
  <si>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</si>
  <si>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</si>
  <si>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</si>
  <si>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</si>
  <si>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</si>
  <si>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</si>
  <si>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</si>
  <si>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</si>
  <si>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</si>
  <si>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</si>
  <si>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</si>
  <si>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</si>
  <si>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</si>
  <si>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</si>
  <si>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</si>
  <si>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</si>
  <si>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</si>
  <si>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</si>
  <si>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</si>
  <si>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</si>
  <si>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</si>
  <si>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</si>
  <si>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</si>
  <si>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</si>
  <si>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</si>
  <si>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</si>
  <si>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</si>
  <si>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</si>
  <si>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</si>
  <si>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</si>
  <si>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</si>
  <si>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</si>
  <si>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</si>
  <si>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</si>
  <si>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</si>
  <si>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</si>
  <si>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</si>
  <si>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</si>
  <si>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Construction details:</t>
  </si>
  <si>
    <t>G + 1</t>
  </si>
  <si>
    <t>Disbursement %</t>
  </si>
  <si>
    <t>Brickwork &amp; Internal Plaster</t>
  </si>
  <si>
    <t>Ext. Plaster &amp; Plumbing</t>
  </si>
  <si>
    <t>External Plaster &amp; Plumbing</t>
  </si>
  <si>
    <t>Painting &amp; Wooden</t>
  </si>
  <si>
    <t>Plot/ Banglow no</t>
  </si>
  <si>
    <t>Floor</t>
  </si>
  <si>
    <t>RCC</t>
  </si>
  <si>
    <t>Brick work</t>
  </si>
  <si>
    <t>Ext. Plaster</t>
  </si>
  <si>
    <t>Flooring</t>
  </si>
  <si>
    <t>Painting</t>
  </si>
  <si>
    <t>Finishing</t>
  </si>
  <si>
    <t>Plot/ Banglow No</t>
  </si>
  <si>
    <t>Plot/
Bunglow
No</t>
  </si>
  <si>
    <t>Plot Area
(Sq.Mt.)</t>
  </si>
  <si>
    <t>Plot Area
(Sq.Ft.)</t>
  </si>
  <si>
    <t xml:space="preserve">Demarkation
Status
</t>
  </si>
  <si>
    <t>No. of Units</t>
  </si>
  <si>
    <t>Total Carpet Area</t>
  </si>
  <si>
    <t>Total Builtup Area</t>
  </si>
  <si>
    <t>Godrej Woodside Estate Phase 1 &amp; 2</t>
  </si>
  <si>
    <t>Godrej Group</t>
  </si>
  <si>
    <t>Godrej Properties- Unit No 5C, 6th Floor, Godrej One, Eastern Express Highway, Vikhroli East, Mumbai - 400079 (Near Pirojshanagar, Opposite Godrej Soap) Mumbai City, Pin: 400079.</t>
  </si>
  <si>
    <r>
      <rPr>
        <b/>
        <sz val="16"/>
        <rFont val="Times New Roman"/>
        <family val="1"/>
      </rPr>
      <t>Godrej Woodside Estate Phase 1</t>
    </r>
    <r>
      <rPr>
        <sz val="16"/>
        <rFont val="Times New Roman"/>
        <family val="1"/>
      </rPr>
      <t xml:space="preserve"> , Survey / Final Plot No.: 42, 44, 45/1, 49/B, 59, 64, 65, 67/1, 67/2, 68, 69/1, 71/1, 72, 74, 75, 77/2, 81/2, 83/1, 86, 89, 90, 92 to 104, 106, 107, 108/1, 108/2, 110 to 115, 117 to 120, 122, 123, 136, 137, 138 and 151 at Navandhe, Khalapur, Raigad, 410202.
</t>
    </r>
    <r>
      <rPr>
        <b/>
        <sz val="16"/>
        <rFont val="Times New Roman"/>
        <family val="1"/>
      </rPr>
      <t>Godrej Woodside Estate Phase 2</t>
    </r>
    <r>
      <rPr>
        <sz val="16"/>
        <rFont val="Times New Roman"/>
        <family val="1"/>
      </rPr>
      <t>, Survey / Final Plot No.: S No. 144/1 and 145 at Village Navandhe, Taluka Khalapur, District Raigad, 410202.</t>
    </r>
  </si>
  <si>
    <t xml:space="preserve">Maharashtra State Road Development Corporation Limited (MSRDC)
</t>
  </si>
  <si>
    <t>Phase 1 = P52000077384
Phase 2 = P52000077385</t>
  </si>
  <si>
    <t>Phase 1 &amp; 2 = 31/03/2028</t>
  </si>
  <si>
    <t>Phase 1</t>
  </si>
  <si>
    <t>Phase 2</t>
  </si>
  <si>
    <t>Total Plot Area (In Sq.Mt)</t>
  </si>
  <si>
    <t>Pro-rata factor for FSI</t>
  </si>
  <si>
    <t>Sub Plot Area/Portable Area (In Sq.Mt)</t>
  </si>
  <si>
    <t>Area Statement Details</t>
  </si>
  <si>
    <t>Residential</t>
  </si>
  <si>
    <t>18.843247,73.318049</t>
  </si>
  <si>
    <t>https://maps.app.goo.gl/NwJ5Cem4xXNCVANQA</t>
  </si>
  <si>
    <t>Kelavli Railway Station</t>
  </si>
  <si>
    <t>Fruit Orchard, Kids’ Play Area, Forest trail, Pet Park, Riverside Promenade, Cycling Track, etc.</t>
  </si>
  <si>
    <t>18M</t>
  </si>
  <si>
    <t>4.20KM from Mahad Phata Bus Stop</t>
  </si>
  <si>
    <t>About 0.65KM from R.Z.P. School Kelavali</t>
  </si>
  <si>
    <t>About 9.80KM form 
More Hospital And ICU</t>
  </si>
  <si>
    <t>1. Approx. 6.30KM from Village Local Market.
2. Approx. 12KM from Karjat Market.</t>
  </si>
  <si>
    <t>River</t>
  </si>
  <si>
    <t>River/Road/ Gut No. 63, 77/1</t>
  </si>
  <si>
    <t>Gut No. 87,128, 131, 134</t>
  </si>
  <si>
    <t>Gut No. 32, 56, 61</t>
  </si>
  <si>
    <t>Open Plot</t>
  </si>
  <si>
    <t>Open Plot/River/Khopoli Karjat Road</t>
  </si>
  <si>
    <t>Open Plot/River</t>
  </si>
  <si>
    <t>MSRDC/SPA/BP-402/Layout approval/2024/985</t>
  </si>
  <si>
    <t xml:space="preserve">Final Plot Letter Details
Valid Up to: </t>
  </si>
  <si>
    <t>MSRDC/SPA/BP-402/Layout Approval/2024/985</t>
  </si>
  <si>
    <t>MSRDC/SPA/BP-404/Layout approval/2024/881</t>
  </si>
  <si>
    <t>MSRDC/SPA/BP-404/Layout Approval/2024/881</t>
  </si>
  <si>
    <t>Plots</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</si>
  <si>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</si>
  <si>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</si>
  <si>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</si>
  <si>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</si>
  <si>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</si>
  <si>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</si>
  <si>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</si>
  <si>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</si>
  <si>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</si>
  <si>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</si>
  <si>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</si>
  <si>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</si>
  <si>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</si>
  <si>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</si>
  <si>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</si>
  <si>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</si>
  <si>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</si>
  <si>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</si>
  <si>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</si>
  <si>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</si>
  <si>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</si>
  <si>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</si>
  <si>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</si>
  <si>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</si>
  <si>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</si>
  <si>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</si>
  <si>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</si>
  <si>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</si>
  <si>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</si>
  <si>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</si>
  <si>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</si>
  <si>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</si>
  <si>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</si>
  <si>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</si>
  <si>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</si>
  <si>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</si>
  <si>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</si>
  <si>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</si>
  <si>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</si>
  <si>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</si>
  <si>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</si>
  <si>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</si>
  <si>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</si>
  <si>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</si>
  <si>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</si>
  <si>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</si>
  <si>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</si>
  <si>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</si>
  <si>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</si>
  <si>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</si>
  <si>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</si>
  <si>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</si>
  <si>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</si>
  <si>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</si>
  <si>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</si>
  <si>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</si>
  <si>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</si>
  <si>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</si>
  <si>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</si>
  <si>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</si>
  <si>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</si>
  <si>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</si>
  <si>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</si>
  <si>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</si>
  <si>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</si>
  <si>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</si>
  <si>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</si>
  <si>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</si>
  <si>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</si>
  <si>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</si>
  <si>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</si>
  <si>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</si>
  <si>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</si>
  <si>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</si>
  <si>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</si>
  <si>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</si>
  <si>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</si>
  <si>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</si>
  <si>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</si>
  <si>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</si>
  <si>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</si>
  <si>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</si>
  <si>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</si>
  <si>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</si>
  <si>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</si>
  <si>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</si>
  <si>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</si>
  <si>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</si>
  <si>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</si>
  <si>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</si>
  <si>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</si>
  <si>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</si>
  <si>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</si>
  <si>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</si>
  <si>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</si>
  <si>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</si>
  <si>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</si>
  <si>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</si>
  <si>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</si>
  <si>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</si>
  <si>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</si>
  <si>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</si>
  <si>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</si>
  <si>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</si>
  <si>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</si>
  <si>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</si>
  <si>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</si>
  <si>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</si>
  <si>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</si>
  <si>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</si>
  <si>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</si>
  <si>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</si>
  <si>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</si>
  <si>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</si>
  <si>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</si>
  <si>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</si>
  <si>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</si>
  <si>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</si>
  <si>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</si>
  <si>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</si>
  <si>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</si>
  <si>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</si>
  <si>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</si>
  <si>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</si>
  <si>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</si>
  <si>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</si>
  <si>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</si>
  <si>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</si>
  <si>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</si>
  <si>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</si>
  <si>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</si>
  <si>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</si>
  <si>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</si>
  <si>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</si>
  <si>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</si>
  <si>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</si>
  <si>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</si>
  <si>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</si>
  <si>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</si>
  <si>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</si>
  <si>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</si>
  <si>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</si>
  <si>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</si>
  <si>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</si>
  <si>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</si>
  <si>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</si>
  <si>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</si>
  <si>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</si>
  <si>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</si>
  <si>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</si>
  <si>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</si>
  <si>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</si>
  <si>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</si>
  <si>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</si>
  <si>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</si>
  <si>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</si>
  <si>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</si>
  <si>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</si>
  <si>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</si>
  <si>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</si>
  <si>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</si>
  <si>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</si>
  <si>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</si>
  <si>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</si>
  <si>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</si>
  <si>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</si>
  <si>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</si>
  <si>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</si>
  <si>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</si>
  <si>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</si>
  <si>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</si>
  <si>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</si>
  <si>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</si>
  <si>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</si>
  <si>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</si>
  <si>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</si>
  <si>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</si>
  <si>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</si>
  <si>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</si>
  <si>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</si>
  <si>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</si>
  <si>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</si>
  <si>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</si>
  <si>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</si>
  <si>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</si>
  <si>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</si>
  <si>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</si>
  <si>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</si>
  <si>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</si>
  <si>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</si>
  <si>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</si>
  <si>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</si>
  <si>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</si>
  <si>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</si>
  <si>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</si>
  <si>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</si>
  <si>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</si>
  <si>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</si>
  <si>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</si>
  <si>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</si>
  <si>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</si>
  <si>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</si>
  <si>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</si>
  <si>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</si>
  <si>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</si>
  <si>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</si>
  <si>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</si>
  <si>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</si>
  <si>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</si>
  <si>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</si>
  <si>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</si>
  <si>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</si>
  <si>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</si>
  <si>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</si>
  <si>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</si>
  <si>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</si>
  <si>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</si>
  <si>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</si>
  <si>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</si>
  <si>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</si>
  <si>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</si>
  <si>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</si>
  <si>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</si>
  <si>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</si>
  <si>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</si>
  <si>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</si>
  <si>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</si>
  <si>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</si>
  <si>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</si>
  <si>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</si>
  <si>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</si>
  <si>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</si>
  <si>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</si>
  <si>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</si>
  <si>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</si>
  <si>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</si>
  <si>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</si>
  <si>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</si>
  <si>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</si>
  <si>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</si>
  <si>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</si>
  <si>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</si>
  <si>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</si>
  <si>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</si>
  <si>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</si>
  <si>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</si>
  <si>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</si>
  <si>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</si>
  <si>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</si>
  <si>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</si>
  <si>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</si>
  <si>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</si>
  <si>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</si>
  <si>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</si>
  <si>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</si>
  <si>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</si>
  <si>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</si>
  <si>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</si>
  <si>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</si>
  <si>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</si>
  <si>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</si>
  <si>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</si>
  <si>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</si>
  <si>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</si>
  <si>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</si>
  <si>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</si>
  <si>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</si>
  <si>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</si>
  <si>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</si>
  <si>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</si>
  <si>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</si>
  <si>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</si>
  <si>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</si>
  <si>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</si>
  <si>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</si>
  <si>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</si>
  <si>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</si>
  <si>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</si>
  <si>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</si>
  <si>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</si>
  <si>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</si>
  <si>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</si>
  <si>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</si>
  <si>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</si>
  <si>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</si>
  <si>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</si>
  <si>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</si>
  <si>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</si>
  <si>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</si>
  <si>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</si>
  <si>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</si>
  <si>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</si>
  <si>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</si>
  <si>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</si>
  <si>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</si>
  <si>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</si>
  <si>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</si>
  <si>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</si>
  <si>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</si>
  <si>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</si>
  <si>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</si>
  <si>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</si>
  <si>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</si>
  <si>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</si>
  <si>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</si>
  <si>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</si>
  <si>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</si>
  <si>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</si>
  <si>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</si>
  <si>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</si>
  <si>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</si>
  <si>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</si>
  <si>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</si>
  <si>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</si>
  <si>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</si>
  <si>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</si>
  <si>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</si>
  <si>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</si>
  <si>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</si>
  <si>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</si>
  <si>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</si>
  <si>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</si>
  <si>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</si>
  <si>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</si>
  <si>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</si>
  <si>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</si>
  <si>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</si>
  <si>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</si>
  <si>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</si>
  <si>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</si>
  <si>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</si>
  <si>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</si>
  <si>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</si>
  <si>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</si>
  <si>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</si>
  <si>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</si>
  <si>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</si>
  <si>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</si>
  <si>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</si>
  <si>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</si>
  <si>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</si>
  <si>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</si>
  <si>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</si>
  <si>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</si>
  <si>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</si>
  <si>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</si>
  <si>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</si>
  <si>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</si>
  <si>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</si>
  <si>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</si>
  <si>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</si>
  <si>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</si>
  <si>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</si>
  <si>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</si>
  <si>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</si>
  <si>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</si>
  <si>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</si>
  <si>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</si>
  <si>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</si>
  <si>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</si>
  <si>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</si>
  <si>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</si>
  <si>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</si>
  <si>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</si>
  <si>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</si>
  <si>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</si>
  <si>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</si>
  <si>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</si>
  <si>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</si>
  <si>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</si>
  <si>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</si>
  <si>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</si>
  <si>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</si>
  <si>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</si>
  <si>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</si>
  <si>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</si>
  <si>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</si>
  <si>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</si>
  <si>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</si>
  <si>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</si>
  <si>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</si>
  <si>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</si>
  <si>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</si>
  <si>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</si>
  <si>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</si>
  <si>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</si>
  <si>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</si>
  <si>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</si>
  <si>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</si>
  <si>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</si>
  <si>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</si>
  <si>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</si>
  <si>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</si>
  <si>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</si>
  <si>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</si>
  <si>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</si>
  <si>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</si>
  <si>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</si>
  <si>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</si>
  <si>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</si>
  <si>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</si>
  <si>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</si>
  <si>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</si>
  <si>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</si>
  <si>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</si>
  <si>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</si>
  <si>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</si>
  <si>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</si>
  <si>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</si>
  <si>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</si>
  <si>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</si>
  <si>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</si>
  <si>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</si>
  <si>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</si>
  <si>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</si>
  <si>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</si>
  <si>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</si>
  <si>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</si>
  <si>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</si>
  <si>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</si>
  <si>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</si>
  <si>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</si>
  <si>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</si>
  <si>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</si>
  <si>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</si>
  <si>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</si>
  <si>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</si>
  <si>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</si>
  <si>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</si>
  <si>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</si>
  <si>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</si>
  <si>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</si>
  <si>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</si>
  <si>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</si>
  <si>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</si>
  <si>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</si>
  <si>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</si>
  <si>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</si>
  <si>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</si>
  <si>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</si>
  <si>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</si>
  <si>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</si>
  <si>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</si>
  <si>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</si>
  <si>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</si>
  <si>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</si>
  <si>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</si>
  <si>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</si>
  <si>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</si>
  <si>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</si>
  <si>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</si>
  <si>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</si>
  <si>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</si>
  <si>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</si>
  <si>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</si>
  <si>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</si>
  <si>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</si>
  <si>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</si>
  <si>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</si>
  <si>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</si>
  <si>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</si>
  <si>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</si>
  <si>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</si>
  <si>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</si>
  <si>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</si>
  <si>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</si>
  <si>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</si>
  <si>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</si>
  <si>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</si>
  <si>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</si>
  <si>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</si>
  <si>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</si>
  <si>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</si>
  <si>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</si>
  <si>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</si>
  <si>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</si>
  <si>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</si>
  <si>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</si>
  <si>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</si>
  <si>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</si>
  <si>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</si>
  <si>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</si>
  <si>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</si>
  <si>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</si>
  <si>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</si>
  <si>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</si>
  <si>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</si>
  <si>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</si>
  <si>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</si>
  <si>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</si>
  <si>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</si>
  <si>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</si>
  <si>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</si>
  <si>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</si>
  <si>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</si>
  <si>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</si>
  <si>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</si>
  <si>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</si>
  <si>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</si>
  <si>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</si>
  <si>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</si>
  <si>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</si>
  <si>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</si>
  <si>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</si>
  <si>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</si>
  <si>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</si>
  <si>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</si>
  <si>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</si>
  <si>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</si>
  <si>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</si>
  <si>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</si>
  <si>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</si>
  <si>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</si>
  <si>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</si>
  <si>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</si>
  <si>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</si>
  <si>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</si>
  <si>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</si>
  <si>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</si>
  <si>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</si>
  <si>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</si>
  <si>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</si>
  <si>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</si>
  <si>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</si>
  <si>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</si>
  <si>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</si>
  <si>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</si>
  <si>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</si>
  <si>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</si>
  <si>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</si>
  <si>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</si>
  <si>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</si>
  <si>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</si>
  <si>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</si>
  <si>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</si>
  <si>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</si>
  <si>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</si>
  <si>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</si>
  <si>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</si>
  <si>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</si>
  <si>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</si>
  <si>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</si>
  <si>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</si>
  <si>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</si>
  <si>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</si>
  <si>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</si>
  <si>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</si>
  <si>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</si>
  <si>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</si>
  <si>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</si>
  <si>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</si>
  <si>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</si>
  <si>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</si>
  <si>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</si>
  <si>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</si>
  <si>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</si>
  <si>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</si>
  <si>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</si>
  <si>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</si>
  <si>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</si>
  <si>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</si>
  <si>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</si>
  <si>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</si>
  <si>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</si>
  <si>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</si>
  <si>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</si>
  <si>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</si>
  <si>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</si>
  <si>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</si>
  <si>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</si>
  <si>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</si>
  <si>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</si>
  <si>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</si>
  <si>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</si>
  <si>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</si>
  <si>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</si>
  <si>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</si>
  <si>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</si>
  <si>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</si>
  <si>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</si>
  <si>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</si>
  <si>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</si>
  <si>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</si>
  <si>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</si>
  <si>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</si>
  <si>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</si>
  <si>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</si>
  <si>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</si>
  <si>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</si>
  <si>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</si>
  <si>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</si>
  <si>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</si>
  <si>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</si>
  <si>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</si>
  <si>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</si>
  <si>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</si>
  <si>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</si>
  <si>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</si>
  <si>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</si>
  <si>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</si>
  <si>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</si>
  <si>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</si>
  <si>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</si>
  <si>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</si>
  <si>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</si>
  <si>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</si>
  <si>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</si>
  <si>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</si>
  <si>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</si>
  <si>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</si>
  <si>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</si>
  <si>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</si>
  <si>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</si>
  <si>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</si>
  <si>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</si>
  <si>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</si>
  <si>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</si>
  <si>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</si>
  <si>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</si>
  <si>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</si>
  <si>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</si>
  <si>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</si>
  <si>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</si>
  <si>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</si>
  <si>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</si>
  <si>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</si>
  <si>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</si>
  <si>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</si>
  <si>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</si>
  <si>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</si>
  <si>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</si>
  <si>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</si>
  <si>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</si>
  <si>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</si>
  <si>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</si>
  <si>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</si>
  <si>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</si>
  <si>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</si>
  <si>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</si>
  <si>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</si>
  <si>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</si>
  <si>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</si>
  <si>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</si>
  <si>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</si>
  <si>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</si>
  <si>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</si>
  <si>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</si>
  <si>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</si>
  <si>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</si>
  <si>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</si>
  <si>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</si>
  <si>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</si>
  <si>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</si>
  <si>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</si>
  <si>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</si>
  <si>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</si>
  <si>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</si>
  <si>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</si>
  <si>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</si>
  <si>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</si>
  <si>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</si>
  <si>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</si>
  <si>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</si>
  <si>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</si>
  <si>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</si>
  <si>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</si>
  <si>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</si>
  <si>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</si>
  <si>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</si>
  <si>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</si>
  <si>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</si>
  <si>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</si>
  <si>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</si>
  <si>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</si>
  <si>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</si>
  <si>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</si>
  <si>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</si>
  <si>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</si>
  <si>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</si>
  <si>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</si>
  <si>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</si>
  <si>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</si>
  <si>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</si>
  <si>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</si>
  <si>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</si>
  <si>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</si>
  <si>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</si>
  <si>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B428</t>
  </si>
  <si>
    <t>B429</t>
  </si>
  <si>
    <t>B430</t>
  </si>
  <si>
    <t>B431</t>
  </si>
  <si>
    <t>B432</t>
  </si>
  <si>
    <t>B433</t>
  </si>
  <si>
    <t>B434</t>
  </si>
  <si>
    <t>B435</t>
  </si>
  <si>
    <t>B436</t>
  </si>
  <si>
    <t>B437</t>
  </si>
  <si>
    <t>B438</t>
  </si>
  <si>
    <t>B439</t>
  </si>
  <si>
    <t>B440</t>
  </si>
  <si>
    <t>B441</t>
  </si>
  <si>
    <t>B442</t>
  </si>
  <si>
    <t>B443</t>
  </si>
  <si>
    <t>B444</t>
  </si>
  <si>
    <t>C1</t>
  </si>
  <si>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</si>
  <si>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</si>
  <si>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</si>
  <si>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</si>
  <si>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</si>
  <si>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</si>
  <si>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</si>
  <si>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</si>
  <si>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</si>
  <si>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</si>
  <si>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</si>
  <si>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</si>
  <si>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</si>
  <si>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</si>
  <si>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</si>
  <si>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</si>
  <si>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</si>
  <si>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</si>
  <si>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</si>
  <si>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</si>
  <si>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</si>
  <si>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</si>
  <si>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</si>
  <si>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</si>
  <si>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</si>
  <si>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</si>
  <si>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</si>
  <si>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</si>
  <si>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</si>
  <si>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</si>
  <si>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</si>
  <si>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</si>
  <si>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</si>
  <si>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</si>
  <si>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</si>
  <si>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</si>
  <si>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</si>
  <si>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</si>
  <si>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</si>
  <si>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</si>
  <si>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</si>
  <si>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</si>
  <si>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</si>
  <si>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</si>
  <si>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</si>
  <si>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</si>
  <si>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</si>
  <si>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</si>
  <si>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</si>
  <si>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</si>
  <si>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</si>
  <si>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</si>
  <si>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</si>
  <si>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</si>
  <si>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</si>
  <si>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</si>
  <si>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</si>
  <si>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C59</t>
  </si>
  <si>
    <t>C60</t>
  </si>
  <si>
    <t>C61</t>
  </si>
  <si>
    <t>C62</t>
  </si>
  <si>
    <t>C63</t>
  </si>
  <si>
    <t>C64</t>
  </si>
  <si>
    <t>C65</t>
  </si>
  <si>
    <t>C66</t>
  </si>
  <si>
    <t>C67</t>
  </si>
  <si>
    <t>C68</t>
  </si>
  <si>
    <t>C69</t>
  </si>
  <si>
    <t>C70</t>
  </si>
  <si>
    <t>C71</t>
  </si>
  <si>
    <t>C72</t>
  </si>
  <si>
    <t>C73</t>
  </si>
  <si>
    <t>C74</t>
  </si>
  <si>
    <t>C75</t>
  </si>
  <si>
    <t>C76</t>
  </si>
  <si>
    <t>C77</t>
  </si>
  <si>
    <t>C78</t>
  </si>
  <si>
    <t>C79</t>
  </si>
  <si>
    <t>C80</t>
  </si>
  <si>
    <t>C81</t>
  </si>
  <si>
    <t>C82</t>
  </si>
  <si>
    <t>C83</t>
  </si>
  <si>
    <t>C84</t>
  </si>
  <si>
    <t>C85</t>
  </si>
  <si>
    <t>C86</t>
  </si>
  <si>
    <t>C87</t>
  </si>
  <si>
    <t>C88</t>
  </si>
  <si>
    <t>C89</t>
  </si>
  <si>
    <t>C90</t>
  </si>
  <si>
    <t>C91</t>
  </si>
  <si>
    <t>C92</t>
  </si>
  <si>
    <t>C93</t>
  </si>
  <si>
    <t>C94</t>
  </si>
  <si>
    <t>C95</t>
  </si>
  <si>
    <t>C96</t>
  </si>
  <si>
    <t>C97</t>
  </si>
  <si>
    <t>C98</t>
  </si>
  <si>
    <t>C99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</si>
  <si>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</si>
  <si>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</si>
  <si>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</si>
  <si>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</si>
  <si>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</si>
  <si>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</si>
  <si>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</si>
  <si>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</si>
  <si>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</si>
  <si>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</si>
  <si>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</si>
  <si>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</si>
  <si>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</si>
  <si>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</si>
  <si>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</si>
  <si>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</si>
  <si>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</si>
  <si>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</si>
  <si>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</si>
  <si>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</si>
  <si>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</si>
  <si>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</si>
  <si>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</si>
  <si>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</si>
  <si>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</si>
  <si>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</si>
  <si>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</si>
  <si>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</si>
  <si>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</si>
  <si>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</si>
  <si>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</si>
  <si>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</si>
  <si>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</si>
  <si>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</si>
  <si>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</si>
  <si>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</si>
  <si>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</si>
  <si>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</si>
  <si>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</si>
  <si>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</si>
  <si>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</si>
  <si>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</si>
  <si>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</si>
  <si>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</si>
  <si>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</si>
  <si>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</si>
  <si>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</si>
  <si>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</si>
  <si>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</si>
  <si>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</si>
  <si>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</si>
  <si>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</si>
  <si>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</si>
  <si>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</si>
  <si>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</si>
  <si>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</si>
  <si>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</si>
  <si>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</si>
  <si>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</si>
  <si>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</si>
  <si>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</si>
  <si>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</si>
  <si>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</si>
  <si>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</si>
  <si>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</si>
  <si>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</si>
  <si>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</si>
  <si>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</si>
  <si>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</si>
  <si>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</si>
  <si>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</si>
  <si>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</si>
  <si>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</si>
  <si>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</si>
  <si>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</si>
  <si>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</si>
  <si>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</si>
  <si>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</si>
  <si>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</si>
  <si>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</si>
  <si>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</si>
  <si>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</si>
  <si>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</si>
  <si>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</si>
  <si>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</si>
  <si>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</si>
  <si>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</si>
  <si>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</si>
  <si>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</si>
  <si>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</si>
  <si>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</si>
  <si>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</si>
  <si>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</si>
  <si>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</si>
  <si>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</si>
  <si>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</si>
  <si>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</si>
  <si>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</si>
  <si>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</si>
  <si>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</si>
  <si>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</si>
  <si>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</si>
  <si>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</si>
  <si>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</si>
  <si>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</si>
  <si>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</si>
  <si>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</si>
  <si>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</si>
  <si>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</si>
  <si>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</si>
  <si>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</si>
  <si>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</si>
  <si>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</si>
  <si>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</si>
  <si>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</si>
  <si>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</si>
  <si>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</si>
  <si>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</si>
  <si>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</si>
  <si>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</si>
  <si>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</si>
  <si>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</si>
  <si>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</si>
  <si>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</si>
  <si>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</si>
  <si>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</si>
  <si>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</si>
  <si>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</si>
  <si>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</si>
  <si>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</si>
  <si>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</si>
  <si>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</si>
  <si>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</si>
  <si>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</si>
  <si>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</si>
  <si>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</si>
  <si>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</si>
  <si>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</si>
  <si>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</si>
  <si>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</si>
  <si>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</si>
  <si>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</si>
  <si>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</si>
  <si>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</si>
  <si>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</si>
  <si>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</si>
  <si>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</si>
  <si>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</si>
  <si>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</si>
  <si>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</si>
  <si>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</si>
  <si>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</si>
  <si>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</si>
  <si>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</si>
  <si>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</si>
  <si>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</si>
  <si>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</si>
  <si>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</si>
  <si>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</si>
  <si>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</si>
  <si>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</si>
  <si>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</si>
  <si>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</si>
  <si>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</si>
  <si>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</si>
  <si>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</si>
  <si>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</si>
  <si>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</si>
  <si>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</si>
  <si>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</si>
  <si>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</si>
  <si>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</si>
  <si>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</si>
  <si>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</si>
  <si>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</si>
  <si>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</si>
  <si>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</si>
  <si>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</si>
  <si>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</si>
  <si>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</si>
  <si>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</si>
  <si>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</si>
  <si>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</si>
  <si>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</si>
  <si>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</si>
  <si>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</si>
  <si>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</si>
  <si>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</si>
  <si>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</si>
  <si>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</si>
  <si>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</si>
  <si>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</si>
  <si>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</si>
  <si>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</si>
  <si>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</si>
  <si>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</si>
  <si>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</si>
  <si>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</si>
  <si>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</si>
  <si>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</si>
  <si>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C300</t>
  </si>
  <si>
    <t>C301</t>
  </si>
  <si>
    <t>C302</t>
  </si>
  <si>
    <t>C303</t>
  </si>
  <si>
    <t>C304</t>
  </si>
  <si>
    <t>C305</t>
  </si>
  <si>
    <t>C306</t>
  </si>
  <si>
    <t>C307</t>
  </si>
  <si>
    <t>C308</t>
  </si>
  <si>
    <t>C309</t>
  </si>
  <si>
    <t>C310</t>
  </si>
  <si>
    <t>C311</t>
  </si>
  <si>
    <t>C312</t>
  </si>
  <si>
    <t>C313</t>
  </si>
  <si>
    <t>C314</t>
  </si>
  <si>
    <t>C315</t>
  </si>
  <si>
    <t>C316</t>
  </si>
  <si>
    <t>C317</t>
  </si>
  <si>
    <t>C318</t>
  </si>
  <si>
    <t>C319</t>
  </si>
  <si>
    <t>C320</t>
  </si>
  <si>
    <t>C321</t>
  </si>
  <si>
    <t>C322</t>
  </si>
  <si>
    <t>C323</t>
  </si>
  <si>
    <t>Attached Terrace Area</t>
  </si>
  <si>
    <t>D1</t>
  </si>
  <si>
    <t>D2</t>
  </si>
  <si>
    <t>D3</t>
  </si>
  <si>
    <t>D4</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</si>
  <si>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</si>
  <si>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</si>
  <si>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</si>
  <si>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</si>
  <si>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</si>
  <si>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</si>
  <si>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</si>
  <si>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</si>
  <si>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</si>
  <si>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</si>
  <si>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</si>
  <si>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</si>
  <si>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</si>
  <si>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</si>
  <si>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</si>
  <si>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</si>
  <si>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</si>
  <si>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</si>
  <si>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</si>
  <si>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</si>
  <si>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</si>
  <si>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</si>
  <si>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</si>
  <si>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Phase 1 Plots</t>
  </si>
  <si>
    <t>Phase 2 Detached Plots</t>
  </si>
  <si>
    <t>Builtup Area on prorata Basis 
(In Sq.ft)</t>
  </si>
  <si>
    <t>Phase 1 Plots = 1027 &amp; Phase 2 Plots = 27</t>
  </si>
  <si>
    <t>River/canal located on East side on project.</t>
  </si>
  <si>
    <t>Plots (Type Detached)</t>
  </si>
  <si>
    <t>High tension line passing near by the project, But the demarkation work of the plots is not started we are unable to identify the distance between power lines and plot boundries.</t>
  </si>
  <si>
    <t xml:space="preserve">We considered plot area as per Approved Plan.
</t>
  </si>
  <si>
    <t>We have observed that Plot type for Phase 1 is not mentioned on approved plans, But Detached type of plots mentioned for Phase 2 plots.</t>
  </si>
  <si>
    <t>Not Launch</t>
  </si>
  <si>
    <t>Not Started</t>
  </si>
  <si>
    <t>Layout of Phase 1</t>
  </si>
  <si>
    <t>Layout of Phase 2</t>
  </si>
  <si>
    <t>Mr. Nitesh Patil</t>
  </si>
  <si>
    <t>0.16KM from Kelavali Railway Station
8.80KM from Karjat Railway Station</t>
  </si>
  <si>
    <t>Godrej Projects Development Limited</t>
  </si>
  <si>
    <r>
      <rPr>
        <b/>
        <sz val="16"/>
        <rFont val="Times New Roman"/>
        <family val="1"/>
      </rPr>
      <t>Godrej Woodside Estate Phase 1</t>
    </r>
    <r>
      <rPr>
        <sz val="16"/>
        <rFont val="Times New Roman"/>
        <family val="1"/>
      </rPr>
      <t xml:space="preserve"> , Survey No.: 42, 44, 45/1, 49/B, 59, 62, 64, 65, 67/1, 67/2, 68, 69/1, 71/1, 72, 74, 75, 77/2, 80/2, 81/2, 83/1, 86, 89, 90, 92 to 104, 106, 107, 108/1 &amp; 2, 110 to 115, 117 to 120, 122, 123, 136, 137, 138 and 151, Near Kelavli Railway Station, Karjat Khopoli Road, Navandhe, Kelavli West Khalapur, Raigard, 410202. 
</t>
    </r>
    <r>
      <rPr>
        <b/>
        <sz val="16"/>
        <rFont val="Times New Roman"/>
        <family val="1"/>
      </rPr>
      <t>Godrej Woodside Estate Phase 2</t>
    </r>
    <r>
      <rPr>
        <sz val="16"/>
        <rFont val="Times New Roman"/>
        <family val="1"/>
      </rPr>
      <t>, Plot Bearing / CTS / Survey / Final Plot No.: S No. 144/1 and 145 at Near Kelavli Railway Station, Karjat Khopoli Road, Navandhe, Khalapur, Raigard, 410202.</t>
    </r>
  </si>
  <si>
    <r>
      <rPr>
        <b/>
        <sz val="16"/>
        <rFont val="Times New Roman"/>
        <family val="1"/>
      </rPr>
      <t>Godrej Woodside Estate Phase 1</t>
    </r>
    <r>
      <rPr>
        <sz val="16"/>
        <rFont val="Times New Roman"/>
        <family val="1"/>
      </rPr>
      <t xml:space="preserve"> , Survey No.: 42, 44, 45/1, 49/B, 59, 62, 64, 65, 67/1, 67/2, 68, 69/1, 71/1, 72, 74, 75, 77/2, 80/2, 81/2, 83/1, 86, 89, 90, 92 to 104, 106, 107, 108/1 &amp; 2, 110 to 115, 117 to 120, 122, 123, 136, 137, 138 and 151, Near Kelavli Railway Station, Karjat Khopoli Road, Navandhe, Kelavli West, Khalapur, Raigard, 410202. 
</t>
    </r>
    <r>
      <rPr>
        <b/>
        <sz val="16"/>
        <rFont val="Times New Roman"/>
        <family val="1"/>
      </rPr>
      <t>Godrej Woodside Estate Phase 2</t>
    </r>
    <r>
      <rPr>
        <sz val="16"/>
        <rFont val="Times New Roman"/>
        <family val="1"/>
      </rPr>
      <t>, Plot Bearing / CTS / Survey / Final Plot No.: S No. 144/1 and 145 at Near Kelavli Railway Station, Karjat Khopoli Road, Navandhe, Kelavli West, Khalapur, Raigard, 410202.</t>
    </r>
  </si>
  <si>
    <t>NA order No</t>
  </si>
  <si>
    <t>Rera Certificate and Builder Documents.</t>
  </si>
  <si>
    <t>Documents considered from axis report</t>
  </si>
  <si>
    <t>Phase 1 Plots = 990 &amp; Phase 2 Plots = 27</t>
  </si>
  <si>
    <t xml:space="preserve">Total Number of Units Planned As per RERA Site </t>
  </si>
  <si>
    <t>For Phase 1
Survey No. mentioned as per approved plan &amp; approval letter are 71/1, 77/2, 80/2, 81/2 and
Survey No. mentioned as per NA order are 71, 77, 80, 81.</t>
  </si>
  <si>
    <t>For Phase 1 
As per Rera plot registered are 990 Nos. but 
As per approved plan plots mentioned are 1027 Nos.</t>
  </si>
  <si>
    <t>Project is Located 0.16Km from Kelavli railway station (operational), 
Project is Located 8.80Km away from Karjat railway station and 
Project is Located 9.10Km away from Khopoli railway station.
No habitation, Shops, market etc in the surrounding of the project.
Godrej Properties' other plot project, Godrej Hillview Estate, is around 15-16 kilometers away from this project.</t>
  </si>
  <si>
    <t>Rate of Plot Per Sq. Ft. 
(on Carpet area)</t>
  </si>
  <si>
    <t>MS/L.N.A1(B)/42K/A.Akarni/S.R.03/2023</t>
  </si>
  <si>
    <t>MS/L.N.A1(B)/42K/A.Akarni/S.R.02/2023</t>
  </si>
  <si>
    <t>On Plot area</t>
  </si>
  <si>
    <t>Table updated 16/11/2024</t>
  </si>
  <si>
    <t>Demarcation/plot marking work has not yet started.
Compound wall &amp; Entrance gate work is in process at the time of visit.</t>
  </si>
  <si>
    <t>04/07/2025 @01:48 PM</t>
  </si>
  <si>
    <t>Mr.Suraj Khare</t>
  </si>
  <si>
    <t>Ms. Sahil Bhosale 9172911727</t>
  </si>
</sst>
</file>

<file path=xl/styles.xml><?xml version="1.0" encoding="utf-8"?>
<styleSheet xmlns="http://schemas.openxmlformats.org/spreadsheetml/2006/main" xmlns:mc="http://schemas.openxmlformats.org/markup-compatibility/2006" xmlns:x14ac="http://schemas.microsoft.com/office/spreadsheetml/2009/9/ac" mc:Ignorable="x14ac">
  <fonts count="3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b/>
      <sz val="16"/>
      <color rgb="FFFF0000"/>
      <name val="Times New Roman"/>
      <family val="1"/>
    </font>
    <font>
      <b/>
      <sz val="11"/>
      <color rgb="FF000000"/>
      <name val="Calibri"/>
      <family val="2"/>
    </font>
    <font>
      <b/>
      <sz val="9"/>
      <color indexed="81"/>
      <name val="Tahoma"/>
      <family val="2"/>
    </font>
    <font>
      <sz val="9"/>
      <color indexed="81"/>
      <name val="Tahoma"/>
      <family val="2"/>
    </font>
    <font>
      <sz val="11"/>
      <color theme="1"/>
      <name val="Calibri"/>
      <family val="2"/>
    </font>
    <font>
      <b/>
      <sz val="12"/>
      <color indexed="8"/>
      <name val="Times New Roman"/>
      <family val="1"/>
    </font>
    <font>
      <sz val="11"/>
      <name val="Calibri"/>
      <family val="2"/>
    </font>
    <font>
      <sz val="11"/>
      <color theme="0"/>
      <name val="Calibri"/>
      <family val="2"/>
    </font>
    <font>
      <sz val="12"/>
      <name val="Times New Roman"/>
      <family val="1"/>
    </font>
    <font>
      <sz val="12"/>
      <color rgb="FFFF0000"/>
      <name val="Times New Roman"/>
      <family val="1"/>
    </font>
    <font>
      <sz val="12"/>
      <color indexed="8"/>
      <name val="Times New Roman"/>
      <family val="1"/>
    </font>
    <font>
      <b/>
      <sz val="12"/>
      <name val="Times New Roman"/>
      <family val="1"/>
    </font>
    <font>
      <sz val="11"/>
      <color rgb="FF000000"/>
      <name val="Times New Roman"/>
      <family val="1"/>
    </font>
    <font>
      <sz val="11"/>
      <color theme="1"/>
      <name val="Times New Roman"/>
      <family val="1"/>
    </font>
    <font>
      <sz val="11"/>
      <color rgb="FFFF0000"/>
      <name val="Times New Roman"/>
      <family val="1"/>
    </font>
    <font>
      <sz val="11"/>
      <color rgb="FFFF0000"/>
      <name val="Calibri"/>
      <family val="2"/>
    </font>
    <font>
      <u/>
      <sz val="11"/>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0" fontId="1" fillId="0" borderId="0"/>
    <xf numFmtId="9" fontId="25" fillId="0" borderId="0" applyFont="0" applyFill="0" applyBorder="0" applyAlignment="0" applyProtection="0"/>
    <xf numFmtId="0" fontId="37" fillId="0" borderId="0" applyNumberFormat="0" applyFill="0" applyBorder="0" applyAlignment="0" applyProtection="0"/>
  </cellStyleXfs>
  <cellXfs count="267">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27" fillId="12" borderId="25" xfId="0" applyFont="1" applyFill="1" applyBorder="1"/>
    <xf numFmtId="0" fontId="28" fillId="0" borderId="26" xfId="0" applyFont="1" applyBorder="1"/>
    <xf numFmtId="0" fontId="26" fillId="0" borderId="0" xfId="1" applyFont="1" applyAlignment="1" applyProtection="1">
      <alignment vertical="top" wrapText="1"/>
      <protection locked="0"/>
    </xf>
    <xf numFmtId="0" fontId="0" fillId="0" borderId="0" xfId="0" applyAlignment="1">
      <alignment horizontal="center"/>
    </xf>
    <xf numFmtId="0" fontId="26" fillId="0" borderId="0" xfId="1" applyFont="1" applyAlignment="1" applyProtection="1">
      <alignment horizontal="center" vertical="top" wrapText="1"/>
      <protection locked="0"/>
    </xf>
    <xf numFmtId="0" fontId="27" fillId="0" borderId="0" xfId="0" applyFont="1"/>
    <xf numFmtId="0" fontId="29" fillId="0" borderId="27" xfId="1" applyFont="1" applyBorder="1" applyAlignment="1" applyProtection="1">
      <alignment horizontal="center" vertical="top"/>
      <protection locked="0"/>
    </xf>
    <xf numFmtId="0" fontId="30" fillId="0" borderId="1" xfId="1" applyFont="1" applyBorder="1" applyAlignment="1" applyProtection="1">
      <alignment horizontal="center" vertical="top"/>
      <protection locked="0"/>
    </xf>
    <xf numFmtId="0" fontId="29" fillId="0" borderId="1" xfId="1" applyFont="1" applyBorder="1" applyAlignment="1" applyProtection="1">
      <alignment horizontal="center" vertical="top"/>
      <protection locked="0"/>
    </xf>
    <xf numFmtId="0" fontId="31" fillId="0" borderId="1" xfId="1" applyFont="1" applyBorder="1" applyAlignment="1" applyProtection="1">
      <alignment horizontal="center" vertical="top"/>
      <protection locked="0"/>
    </xf>
    <xf numFmtId="0" fontId="29" fillId="0" borderId="28" xfId="1" applyFont="1" applyBorder="1" applyAlignment="1" applyProtection="1">
      <alignment horizontal="center" vertical="top"/>
      <protection locked="0"/>
    </xf>
    <xf numFmtId="0" fontId="28" fillId="0" borderId="1" xfId="0" applyFont="1" applyBorder="1"/>
    <xf numFmtId="0" fontId="28" fillId="0" borderId="28" xfId="0" applyFont="1" applyBorder="1"/>
    <xf numFmtId="0" fontId="29" fillId="0" borderId="0" xfId="1" applyFont="1" applyAlignment="1" applyProtection="1">
      <alignment horizontal="center" vertical="top"/>
      <protection locked="0"/>
    </xf>
    <xf numFmtId="0" fontId="30" fillId="0" borderId="0" xfId="1" applyFont="1" applyAlignment="1" applyProtection="1">
      <alignment horizontal="center" vertical="top"/>
      <protection locked="0"/>
    </xf>
    <xf numFmtId="0" fontId="31" fillId="0" borderId="0" xfId="1" applyFont="1" applyAlignment="1" applyProtection="1">
      <alignment horizontal="center" vertical="top"/>
      <protection locked="0"/>
    </xf>
    <xf numFmtId="0" fontId="32" fillId="0" borderId="0" xfId="1" applyFont="1" applyAlignment="1" applyProtection="1">
      <alignment vertical="top"/>
      <protection locked="0"/>
    </xf>
    <xf numFmtId="0" fontId="32" fillId="0" borderId="0" xfId="1" applyFont="1" applyAlignment="1" applyProtection="1">
      <alignment horizontal="center" vertical="top" wrapText="1"/>
      <protection locked="0"/>
    </xf>
    <xf numFmtId="0" fontId="32" fillId="0" borderId="0" xfId="1" applyFont="1" applyAlignment="1" applyProtection="1">
      <alignment vertical="top" wrapText="1"/>
      <protection locked="0"/>
    </xf>
    <xf numFmtId="0" fontId="7" fillId="0" borderId="1" xfId="1" applyFont="1" applyBorder="1" applyAlignment="1" applyProtection="1">
      <alignment horizontal="center" vertical="top" wrapText="1"/>
      <protection locked="0"/>
    </xf>
    <xf numFmtId="0" fontId="33" fillId="0" borderId="0" xfId="0" applyFont="1" applyProtection="1">
      <protection hidden="1"/>
    </xf>
    <xf numFmtId="0" fontId="7" fillId="0" borderId="15" xfId="1" applyFont="1" applyBorder="1"/>
    <xf numFmtId="0" fontId="7" fillId="0" borderId="0" xfId="1" applyFont="1" applyAlignment="1" applyProtection="1">
      <alignment vertical="top" wrapText="1"/>
      <protection locked="0"/>
    </xf>
    <xf numFmtId="0" fontId="7" fillId="0" borderId="0" xfId="1" applyFont="1" applyAlignment="1" applyProtection="1">
      <alignment horizontal="center" vertical="top" wrapText="1"/>
      <protection locked="0"/>
    </xf>
    <xf numFmtId="9" fontId="7" fillId="0" borderId="1" xfId="2" applyFont="1" applyFill="1" applyBorder="1" applyAlignment="1" applyProtection="1">
      <alignment horizontal="center" vertical="top" wrapText="1"/>
      <protection locked="0"/>
    </xf>
    <xf numFmtId="0" fontId="33" fillId="0" borderId="15" xfId="0" applyFont="1" applyBorder="1" applyProtection="1">
      <protection hidden="1"/>
    </xf>
    <xf numFmtId="9" fontId="7" fillId="0" borderId="0" xfId="2" applyFont="1" applyFill="1" applyBorder="1" applyAlignment="1" applyProtection="1">
      <alignment vertical="center" wrapText="1"/>
      <protection locked="0"/>
    </xf>
    <xf numFmtId="1" fontId="0" fillId="0" borderId="15" xfId="0" applyNumberFormat="1" applyBorder="1"/>
    <xf numFmtId="1" fontId="0" fillId="0" borderId="15" xfId="0" applyNumberFormat="1" applyBorder="1" applyAlignment="1">
      <alignment horizontal="right"/>
    </xf>
    <xf numFmtId="0" fontId="7" fillId="0" borderId="31" xfId="1" applyFont="1" applyBorder="1" applyAlignment="1" applyProtection="1">
      <alignment horizontal="center" vertical="top" wrapText="1"/>
      <protection locked="0"/>
    </xf>
    <xf numFmtId="9" fontId="7" fillId="0" borderId="31" xfId="2" applyFont="1" applyFill="1" applyBorder="1" applyAlignment="1" applyProtection="1">
      <alignment horizontal="center" vertical="top" wrapText="1"/>
      <protection locked="0"/>
    </xf>
    <xf numFmtId="0" fontId="33" fillId="0" borderId="16" xfId="0" applyFont="1" applyBorder="1" applyProtection="1">
      <protection hidden="1"/>
    </xf>
    <xf numFmtId="1" fontId="0" fillId="0" borderId="17" xfId="0" applyNumberFormat="1" applyBorder="1"/>
    <xf numFmtId="0" fontId="34" fillId="0" borderId="6" xfId="0" applyFont="1" applyBorder="1" applyAlignment="1">
      <alignment horizontal="center" vertical="top" wrapText="1"/>
    </xf>
    <xf numFmtId="0" fontId="34" fillId="0" borderId="6" xfId="0" applyFont="1" applyBorder="1" applyAlignment="1">
      <alignment horizontal="left" vertical="top" wrapText="1"/>
    </xf>
    <xf numFmtId="0" fontId="7" fillId="0" borderId="34" xfId="1" applyFont="1" applyBorder="1" applyAlignment="1" applyProtection="1">
      <alignment vertical="top" wrapText="1"/>
      <protection locked="0"/>
    </xf>
    <xf numFmtId="0" fontId="7" fillId="0" borderId="35" xfId="1" applyFont="1" applyBorder="1" applyAlignment="1" applyProtection="1">
      <alignment vertical="top" wrapText="1"/>
      <protection locked="0"/>
    </xf>
    <xf numFmtId="0" fontId="7" fillId="0" borderId="6" xfId="1" applyFont="1" applyBorder="1" applyAlignment="1" applyProtection="1">
      <alignment vertical="top" wrapText="1"/>
      <protection locked="0"/>
    </xf>
    <xf numFmtId="0" fontId="34" fillId="0" borderId="1" xfId="0" applyFont="1" applyBorder="1" applyAlignment="1">
      <alignment horizontal="center" vertical="top" wrapText="1"/>
    </xf>
    <xf numFmtId="0" fontId="31" fillId="0" borderId="1" xfId="1" applyFont="1" applyBorder="1" applyAlignment="1" applyProtection="1">
      <alignment vertical="top" wrapText="1"/>
      <protection locked="0"/>
    </xf>
    <xf numFmtId="9" fontId="7" fillId="0" borderId="1" xfId="2" applyFont="1" applyFill="1" applyBorder="1" applyAlignment="1" applyProtection="1">
      <alignment horizontal="center" vertical="center" wrapText="1"/>
      <protection locked="0"/>
    </xf>
    <xf numFmtId="0" fontId="27" fillId="12" borderId="1" xfId="0" applyFont="1" applyFill="1" applyBorder="1"/>
    <xf numFmtId="0" fontId="7" fillId="0" borderId="1" xfId="1" applyFont="1" applyBorder="1"/>
    <xf numFmtId="0" fontId="33" fillId="0" borderId="1" xfId="0" applyFont="1" applyBorder="1" applyProtection="1">
      <protection hidden="1"/>
    </xf>
    <xf numFmtId="1" fontId="0" fillId="0" borderId="1" xfId="0" applyNumberFormat="1" applyBorder="1" applyAlignment="1">
      <alignment horizontal="right"/>
    </xf>
    <xf numFmtId="0" fontId="27" fillId="0" borderId="1" xfId="0" applyFont="1" applyBorder="1"/>
    <xf numFmtId="0" fontId="25" fillId="0" borderId="1" xfId="0" applyFont="1" applyBorder="1"/>
    <xf numFmtId="0" fontId="35" fillId="0" borderId="1" xfId="0" applyFont="1" applyBorder="1" applyAlignment="1">
      <alignment horizontal="center" vertical="top" wrapText="1"/>
    </xf>
    <xf numFmtId="0" fontId="36" fillId="0" borderId="1" xfId="0" applyFont="1" applyBorder="1"/>
    <xf numFmtId="0" fontId="2" fillId="0" borderId="1" xfId="0" applyFont="1" applyBorder="1" applyAlignment="1">
      <alignment horizontal="center" vertical="center" wrapText="1"/>
    </xf>
    <xf numFmtId="14" fontId="4" fillId="4" borderId="1" xfId="0" applyNumberFormat="1" applyFont="1" applyFill="1" applyBorder="1" applyAlignment="1">
      <alignment vertical="top" wrapText="1"/>
    </xf>
    <xf numFmtId="2" fontId="6" fillId="4" borderId="1" xfId="1" applyNumberFormat="1" applyFont="1" applyFill="1" applyBorder="1" applyAlignment="1">
      <alignment horizontal="center" vertical="center" wrapText="1"/>
    </xf>
    <xf numFmtId="0" fontId="9" fillId="0" borderId="0" xfId="0" applyFont="1" applyAlignment="1">
      <alignmen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1" xfId="0" applyFont="1" applyBorder="1" applyAlignment="1">
      <alignment horizontal="left" vertical="top" wrapText="1"/>
    </xf>
    <xf numFmtId="1" fontId="4" fillId="4" borderId="2" xfId="1" applyNumberFormat="1" applyFont="1" applyFill="1" applyBorder="1" applyAlignment="1">
      <alignment horizontal="center" vertical="center" wrapText="1"/>
    </xf>
    <xf numFmtId="1" fontId="4" fillId="4" borderId="5" xfId="1" applyNumberFormat="1" applyFont="1" applyFill="1" applyBorder="1" applyAlignment="1">
      <alignment horizontal="center" vertical="center"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5" xfId="0" applyFont="1" applyBorder="1" applyAlignment="1">
      <alignment horizontal="center" vertical="top" wrapText="1"/>
    </xf>
    <xf numFmtId="0" fontId="4" fillId="4"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9" fillId="4" borderId="2" xfId="0" applyFont="1" applyFill="1" applyBorder="1" applyAlignment="1">
      <alignment horizontal="left" vertical="top" wrapText="1"/>
    </xf>
    <xf numFmtId="0" fontId="9" fillId="4" borderId="5" xfId="0"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0" borderId="2" xfId="1" applyNumberFormat="1" applyFont="1" applyBorder="1" applyAlignment="1">
      <alignment horizontal="center" vertical="top" wrapText="1"/>
    </xf>
    <xf numFmtId="1" fontId="5" fillId="0" borderId="5" xfId="1" applyNumberFormat="1" applyFont="1" applyBorder="1" applyAlignment="1">
      <alignment horizontal="center" vertical="top" wrapText="1"/>
    </xf>
    <xf numFmtId="0" fontId="4" fillId="0" borderId="3" xfId="0" applyFont="1" applyBorder="1" applyAlignment="1">
      <alignment horizontal="lef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0" borderId="0" xfId="0" applyFont="1" applyAlignment="1">
      <alignment horizontal="center" vertical="top" wrapText="1"/>
    </xf>
    <xf numFmtId="0" fontId="2" fillId="0" borderId="1" xfId="0" applyFont="1" applyBorder="1" applyAlignment="1">
      <alignment horizontal="center"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9" xfId="0" applyFont="1" applyFill="1" applyBorder="1" applyAlignment="1">
      <alignment horizontal="left" vertical="top"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4" borderId="2" xfId="0" applyFont="1" applyFill="1" applyBorder="1" applyAlignment="1">
      <alignment horizontal="center" vertical="top" wrapText="1"/>
    </xf>
    <xf numFmtId="0" fontId="4" fillId="4" borderId="3"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0" borderId="1" xfId="0" applyFont="1" applyBorder="1" applyAlignment="1">
      <alignment horizontal="center" vertical="center" wrapText="1"/>
    </xf>
    <xf numFmtId="0" fontId="4" fillId="0" borderId="6" xfId="0" applyFont="1" applyBorder="1" applyAlignment="1">
      <alignment horizontal="left" vertical="top" wrapText="1"/>
    </xf>
    <xf numFmtId="0" fontId="4" fillId="0" borderId="1" xfId="0" applyFont="1" applyBorder="1" applyAlignment="1">
      <alignment horizontal="left" vertical="center" wrapText="1"/>
    </xf>
    <xf numFmtId="0" fontId="4" fillId="0" borderId="36" xfId="0" applyFont="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2"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0" fontId="2" fillId="4" borderId="1" xfId="0" applyFont="1" applyFill="1" applyBorder="1" applyAlignment="1">
      <alignment horizontal="left" vertical="top" wrapText="1"/>
    </xf>
    <xf numFmtId="0" fontId="4" fillId="4" borderId="1" xfId="0" applyFont="1" applyFill="1" applyBorder="1" applyAlignment="1">
      <alignment horizontal="left" vertical="top"/>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1" fontId="21" fillId="4" borderId="2" xfId="1" applyNumberFormat="1" applyFont="1" applyFill="1" applyBorder="1" applyAlignment="1">
      <alignment horizontal="center" vertical="center" wrapText="1"/>
    </xf>
    <xf numFmtId="1" fontId="21" fillId="4" borderId="5" xfId="1" applyNumberFormat="1" applyFont="1" applyFill="1" applyBorder="1" applyAlignment="1">
      <alignment horizontal="center" vertical="center" wrapText="1"/>
    </xf>
    <xf numFmtId="2" fontId="4" fillId="4" borderId="1" xfId="0" applyNumberFormat="1" applyFont="1" applyFill="1" applyBorder="1" applyAlignment="1">
      <alignment horizontal="left" vertical="top" wrapText="1"/>
    </xf>
    <xf numFmtId="0" fontId="4" fillId="4" borderId="36" xfId="0" applyFont="1" applyFill="1" applyBorder="1" applyAlignment="1">
      <alignment horizontal="left" vertical="top" wrapText="1"/>
    </xf>
    <xf numFmtId="0" fontId="2" fillId="2" borderId="1" xfId="0" applyFont="1" applyFill="1" applyBorder="1" applyAlignment="1">
      <alignment horizontal="center" vertical="top" wrapText="1"/>
    </xf>
    <xf numFmtId="0" fontId="37" fillId="4" borderId="1" xfId="3" applyFill="1" applyBorder="1" applyAlignment="1">
      <alignment horizontal="left" vertical="top" wrapText="1"/>
    </xf>
    <xf numFmtId="0" fontId="29" fillId="4" borderId="1" xfId="0" applyFont="1" applyFill="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4" fillId="2" borderId="1" xfId="0" applyFont="1" applyFill="1" applyBorder="1" applyAlignment="1">
      <alignment horizontal="center" vertical="top"/>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5" xfId="0" applyFont="1" applyFill="1" applyBorder="1" applyAlignment="1">
      <alignment horizontal="center" vertical="center" wrapText="1"/>
    </xf>
    <xf numFmtId="9" fontId="4" fillId="0" borderId="2" xfId="0" applyNumberFormat="1" applyFont="1" applyBorder="1" applyAlignment="1">
      <alignment horizontal="center" vertical="center" wrapText="1"/>
    </xf>
    <xf numFmtId="9" fontId="4" fillId="0" borderId="5" xfId="0" applyNumberFormat="1" applyFont="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6" fillId="0" borderId="20" xfId="1" applyFont="1" applyBorder="1" applyAlignment="1" applyProtection="1">
      <alignment horizontal="left" vertical="top" wrapText="1"/>
      <protection locked="0"/>
    </xf>
    <xf numFmtId="0" fontId="26" fillId="0" borderId="21" xfId="1" applyFont="1" applyBorder="1" applyAlignment="1" applyProtection="1">
      <alignment horizontal="left" vertical="top" wrapText="1"/>
      <protection locked="0"/>
    </xf>
    <xf numFmtId="0" fontId="26" fillId="0" borderId="22" xfId="1" applyFont="1" applyBorder="1" applyAlignment="1" applyProtection="1">
      <alignment horizontal="left" vertical="top" wrapText="1"/>
      <protection locked="0"/>
    </xf>
    <xf numFmtId="0" fontId="26" fillId="0" borderId="23" xfId="1" applyFont="1" applyBorder="1" applyAlignment="1" applyProtection="1">
      <alignment horizontal="left" vertical="top" wrapText="1"/>
      <protection locked="0"/>
    </xf>
    <xf numFmtId="0" fontId="26" fillId="0" borderId="24" xfId="1" applyFont="1" applyBorder="1" applyAlignment="1" applyProtection="1">
      <alignment horizontal="left" vertical="top" wrapText="1"/>
      <protection locked="0"/>
    </xf>
    <xf numFmtId="0" fontId="32" fillId="0" borderId="27" xfId="1" applyFont="1" applyBorder="1" applyAlignment="1" applyProtection="1">
      <alignment horizontal="left" vertical="top"/>
      <protection locked="0"/>
    </xf>
    <xf numFmtId="0" fontId="32" fillId="0" borderId="1" xfId="1" applyFont="1" applyBorder="1" applyAlignment="1" applyProtection="1">
      <alignment horizontal="left" vertical="top"/>
      <protection locked="0"/>
    </xf>
    <xf numFmtId="0" fontId="32" fillId="0" borderId="1" xfId="1" applyFont="1" applyBorder="1" applyAlignment="1" applyProtection="1">
      <alignment horizontal="left" vertical="top" wrapText="1"/>
      <protection locked="0"/>
    </xf>
    <xf numFmtId="0" fontId="32" fillId="0" borderId="28" xfId="1" applyFont="1" applyBorder="1" applyAlignment="1" applyProtection="1">
      <alignment horizontal="left" vertical="top" wrapText="1"/>
      <protection locked="0"/>
    </xf>
    <xf numFmtId="0" fontId="7" fillId="0" borderId="2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28" xfId="1" applyFont="1" applyBorder="1" applyAlignment="1" applyProtection="1">
      <alignment horizontal="center" vertical="top" wrapText="1"/>
      <protection locked="0"/>
    </xf>
    <xf numFmtId="0" fontId="34" fillId="0" borderId="7" xfId="0" applyFont="1" applyBorder="1" applyAlignment="1">
      <alignment horizontal="center" vertical="top" wrapText="1"/>
    </xf>
    <xf numFmtId="0" fontId="34" fillId="0" borderId="9" xfId="0" applyFont="1" applyBorder="1" applyAlignment="1">
      <alignment horizontal="center" vertical="top" wrapText="1"/>
    </xf>
    <xf numFmtId="9" fontId="7" fillId="0" borderId="7" xfId="2" applyFont="1" applyFill="1" applyBorder="1" applyAlignment="1" applyProtection="1">
      <alignment horizontal="center" vertical="center" wrapText="1"/>
      <protection locked="0"/>
    </xf>
    <xf numFmtId="9" fontId="7" fillId="0" borderId="9" xfId="2" applyFont="1" applyFill="1" applyBorder="1" applyAlignment="1" applyProtection="1">
      <alignment horizontal="center" vertical="center" wrapText="1"/>
      <protection locked="0"/>
    </xf>
    <xf numFmtId="9" fontId="7" fillId="0" borderId="10" xfId="2" applyFont="1" applyFill="1" applyBorder="1" applyAlignment="1" applyProtection="1">
      <alignment horizontal="center" vertical="center" wrapText="1"/>
      <protection locked="0"/>
    </xf>
    <xf numFmtId="9" fontId="7" fillId="0" borderId="11" xfId="2" applyFont="1" applyFill="1" applyBorder="1" applyAlignment="1" applyProtection="1">
      <alignment horizontal="center" vertical="center" wrapText="1"/>
      <protection locked="0"/>
    </xf>
    <xf numFmtId="9" fontId="7" fillId="0" borderId="32" xfId="2" applyFont="1" applyFill="1" applyBorder="1" applyAlignment="1" applyProtection="1">
      <alignment horizontal="center" vertical="center" wrapText="1"/>
      <protection locked="0"/>
    </xf>
    <xf numFmtId="9" fontId="7" fillId="0" borderId="33" xfId="2" applyFont="1" applyFill="1" applyBorder="1" applyAlignment="1" applyProtection="1">
      <alignment horizontal="center" vertical="center" wrapText="1"/>
      <protection locked="0"/>
    </xf>
    <xf numFmtId="9" fontId="7" fillId="0" borderId="29" xfId="2" applyFont="1" applyFill="1" applyBorder="1" applyAlignment="1" applyProtection="1">
      <alignment horizontal="center" vertical="center" wrapText="1"/>
      <protection locked="0"/>
    </xf>
    <xf numFmtId="9" fontId="7" fillId="0" borderId="15" xfId="2" applyFont="1" applyFill="1" applyBorder="1" applyAlignment="1" applyProtection="1">
      <alignment horizontal="center" vertical="center" wrapText="1"/>
      <protection locked="0"/>
    </xf>
    <xf numFmtId="9" fontId="7" fillId="0" borderId="17" xfId="2" applyFont="1" applyFill="1" applyBorder="1" applyAlignment="1" applyProtection="1">
      <alignment horizontal="center" vertical="center" wrapText="1"/>
      <protection locked="0"/>
    </xf>
    <xf numFmtId="0" fontId="7" fillId="0" borderId="30" xfId="1" applyFont="1" applyBorder="1" applyAlignment="1" applyProtection="1">
      <alignment horizontal="center" vertical="top" wrapText="1"/>
      <protection locked="0"/>
    </xf>
    <xf numFmtId="0" fontId="7" fillId="0" borderId="31" xfId="1" applyFont="1" applyBorder="1" applyAlignment="1" applyProtection="1">
      <alignment horizontal="center" vertical="top" wrapText="1"/>
      <protection locked="0"/>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4">
    <cellStyle name="Hyperlink" xfId="3" builtinId="8"/>
    <cellStyle name="Normal" xfId="0" builtinId="0"/>
    <cellStyle name="Normal 3" xfId="1"/>
    <cellStyle name="Percent" xfId="2" builtinId="5"/>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8</xdr:col>
      <xdr:colOff>357538</xdr:colOff>
      <xdr:row>141</xdr:row>
      <xdr:rowOff>110425</xdr:rowOff>
    </xdr:from>
    <xdr:to>
      <xdr:col>11</xdr:col>
      <xdr:colOff>304537</xdr:colOff>
      <xdr:row>156</xdr:row>
      <xdr:rowOff>436131</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723788" y="33695972"/>
          <a:ext cx="3618093" cy="2905394"/>
        </a:xfrm>
        <a:prstGeom prst="rect">
          <a:avLst/>
        </a:prstGeom>
      </xdr:spPr>
    </xdr:pic>
    <xdr:clientData/>
  </xdr:twoCellAnchor>
  <xdr:twoCellAnchor editAs="oneCell">
    <xdr:from>
      <xdr:col>12</xdr:col>
      <xdr:colOff>172141</xdr:colOff>
      <xdr:row>138</xdr:row>
      <xdr:rowOff>503466</xdr:rowOff>
    </xdr:from>
    <xdr:to>
      <xdr:col>18</xdr:col>
      <xdr:colOff>133431</xdr:colOff>
      <xdr:row>150</xdr:row>
      <xdr:rowOff>49091</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820105" y="32548287"/>
          <a:ext cx="3635219" cy="1559482"/>
        </a:xfrm>
        <a:prstGeom prst="rect">
          <a:avLst/>
        </a:prstGeom>
      </xdr:spPr>
    </xdr:pic>
    <xdr:clientData/>
  </xdr:twoCellAnchor>
  <xdr:twoCellAnchor>
    <xdr:from>
      <xdr:col>0</xdr:col>
      <xdr:colOff>242454</xdr:colOff>
      <xdr:row>1280</xdr:row>
      <xdr:rowOff>17319</xdr:rowOff>
    </xdr:from>
    <xdr:to>
      <xdr:col>7</xdr:col>
      <xdr:colOff>952499</xdr:colOff>
      <xdr:row>1313</xdr:row>
      <xdr:rowOff>86592</xdr:rowOff>
    </xdr:to>
    <xdr:grpSp>
      <xdr:nvGrpSpPr>
        <xdr:cNvPr id="29" name="Group 28">
          <a:extLst>
            <a:ext uri="{FF2B5EF4-FFF2-40B4-BE49-F238E27FC236}">
              <a16:creationId xmlns:a16="http://schemas.microsoft.com/office/drawing/2014/main" xmlns="" id="{00000000-0008-0000-0000-00001D000000}"/>
            </a:ext>
          </a:extLst>
        </xdr:cNvPr>
        <xdr:cNvGrpSpPr/>
      </xdr:nvGrpSpPr>
      <xdr:grpSpPr>
        <a:xfrm>
          <a:off x="242454" y="328719466"/>
          <a:ext cx="8946369" cy="8574538"/>
          <a:chOff x="-303900" y="347662"/>
          <a:chExt cx="7834550" cy="8976134"/>
        </a:xfrm>
      </xdr:grpSpPr>
      <xdr:pic>
        <xdr:nvPicPr>
          <xdr:cNvPr id="30" name="Picture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03900" y="347662"/>
            <a:ext cx="3600000" cy="2474182"/>
          </a:xfrm>
          <a:prstGeom prst="rect">
            <a:avLst/>
          </a:prstGeom>
          <a:ln>
            <a:solidFill>
              <a:schemeClr val="tx1"/>
            </a:solidFill>
          </a:ln>
        </xdr:spPr>
      </xdr:pic>
      <xdr:pic>
        <xdr:nvPicPr>
          <xdr:cNvPr id="31" name="Picture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03900" y="2976562"/>
            <a:ext cx="3600000" cy="2646787"/>
          </a:xfrm>
          <a:prstGeom prst="rect">
            <a:avLst/>
          </a:prstGeom>
          <a:ln>
            <a:solidFill>
              <a:schemeClr val="tx1"/>
            </a:solidFill>
          </a:ln>
        </xdr:spPr>
      </xdr:pic>
      <xdr:pic>
        <xdr:nvPicPr>
          <xdr:cNvPr id="32" name="Picture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03900" y="5778067"/>
            <a:ext cx="3600000" cy="3545729"/>
          </a:xfrm>
          <a:prstGeom prst="rect">
            <a:avLst/>
          </a:prstGeom>
          <a:ln>
            <a:solidFill>
              <a:schemeClr val="tx1"/>
            </a:solidFill>
          </a:ln>
        </xdr:spPr>
      </xdr:pic>
      <xdr:pic>
        <xdr:nvPicPr>
          <xdr:cNvPr id="33" name="Picture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6"/>
          <a:stretch>
            <a:fillRect/>
          </a:stretch>
        </xdr:blipFill>
        <xdr:spPr>
          <a:xfrm>
            <a:off x="3457575" y="347662"/>
            <a:ext cx="4073075" cy="8976134"/>
          </a:xfrm>
          <a:prstGeom prst="rect">
            <a:avLst/>
          </a:prstGeom>
          <a:ln>
            <a:solidFill>
              <a:schemeClr val="tx1"/>
            </a:solidFill>
          </a:ln>
        </xdr:spPr>
      </xdr:pic>
    </xdr:grpSp>
    <xdr:clientData/>
  </xdr:twoCellAnchor>
  <xdr:oneCellAnchor>
    <xdr:from>
      <xdr:col>0</xdr:col>
      <xdr:colOff>287734</xdr:colOff>
      <xdr:row>1282</xdr:row>
      <xdr:rowOff>158750</xdr:rowOff>
    </xdr:from>
    <xdr:ext cx="1096454" cy="264560"/>
    <xdr:sp macro="" textlink="">
      <xdr:nvSpPr>
        <xdr:cNvPr id="35" name="TextBox 34">
          <a:extLst>
            <a:ext uri="{FF2B5EF4-FFF2-40B4-BE49-F238E27FC236}">
              <a16:creationId xmlns:a16="http://schemas.microsoft.com/office/drawing/2014/main" xmlns="" id="{00000000-0008-0000-0000-000023000000}"/>
            </a:ext>
          </a:extLst>
        </xdr:cNvPr>
        <xdr:cNvSpPr txBox="1"/>
      </xdr:nvSpPr>
      <xdr:spPr>
        <a:xfrm>
          <a:off x="287734" y="332224063"/>
          <a:ext cx="10964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Plot A1 to A260</a:t>
          </a:r>
        </a:p>
      </xdr:txBody>
    </xdr:sp>
    <xdr:clientData/>
  </xdr:oneCellAnchor>
  <xdr:oneCellAnchor>
    <xdr:from>
      <xdr:col>0</xdr:col>
      <xdr:colOff>291306</xdr:colOff>
      <xdr:row>1290</xdr:row>
      <xdr:rowOff>43259</xdr:rowOff>
    </xdr:from>
    <xdr:ext cx="1083630" cy="264560"/>
    <xdr:sp macro="" textlink="">
      <xdr:nvSpPr>
        <xdr:cNvPr id="36" name="TextBox 35">
          <a:extLst>
            <a:ext uri="{FF2B5EF4-FFF2-40B4-BE49-F238E27FC236}">
              <a16:creationId xmlns:a16="http://schemas.microsoft.com/office/drawing/2014/main" xmlns="" id="{00000000-0008-0000-0000-000024000000}"/>
            </a:ext>
          </a:extLst>
        </xdr:cNvPr>
        <xdr:cNvSpPr txBox="1"/>
      </xdr:nvSpPr>
      <xdr:spPr>
        <a:xfrm>
          <a:off x="291306" y="334172322"/>
          <a:ext cx="108363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Plot B1 to B444</a:t>
          </a:r>
        </a:p>
      </xdr:txBody>
    </xdr:sp>
    <xdr:clientData/>
  </xdr:oneCellAnchor>
  <xdr:oneCellAnchor>
    <xdr:from>
      <xdr:col>0</xdr:col>
      <xdr:colOff>294878</xdr:colOff>
      <xdr:row>1300</xdr:row>
      <xdr:rowOff>185737</xdr:rowOff>
    </xdr:from>
    <xdr:ext cx="1074781" cy="264560"/>
    <xdr:sp macro="" textlink="">
      <xdr:nvSpPr>
        <xdr:cNvPr id="37" name="TextBox 36">
          <a:extLst>
            <a:ext uri="{FF2B5EF4-FFF2-40B4-BE49-F238E27FC236}">
              <a16:creationId xmlns:a16="http://schemas.microsoft.com/office/drawing/2014/main" xmlns="" id="{00000000-0008-0000-0000-000025000000}"/>
            </a:ext>
          </a:extLst>
        </xdr:cNvPr>
        <xdr:cNvSpPr txBox="1"/>
      </xdr:nvSpPr>
      <xdr:spPr>
        <a:xfrm>
          <a:off x="294878" y="336894487"/>
          <a:ext cx="107478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Plot C1 to C323</a:t>
          </a:r>
        </a:p>
      </xdr:txBody>
    </xdr:sp>
    <xdr:clientData/>
  </xdr:oneCellAnchor>
  <xdr:twoCellAnchor>
    <xdr:from>
      <xdr:col>0</xdr:col>
      <xdr:colOff>337343</xdr:colOff>
      <xdr:row>1330</xdr:row>
      <xdr:rowOff>79375</xdr:rowOff>
    </xdr:from>
    <xdr:to>
      <xdr:col>7</xdr:col>
      <xdr:colOff>781874</xdr:colOff>
      <xdr:row>1351</xdr:row>
      <xdr:rowOff>114366</xdr:rowOff>
    </xdr:to>
    <xdr:grpSp>
      <xdr:nvGrpSpPr>
        <xdr:cNvPr id="23" name="Group 22">
          <a:extLst>
            <a:ext uri="{FF2B5EF4-FFF2-40B4-BE49-F238E27FC236}">
              <a16:creationId xmlns:a16="http://schemas.microsoft.com/office/drawing/2014/main" xmlns="" id="{00000000-0008-0000-0000-000017000000}"/>
            </a:ext>
          </a:extLst>
        </xdr:cNvPr>
        <xdr:cNvGrpSpPr/>
      </xdr:nvGrpSpPr>
      <xdr:grpSpPr>
        <a:xfrm>
          <a:off x="337343" y="341668287"/>
          <a:ext cx="8680855" cy="5447432"/>
          <a:chOff x="337343" y="340846172"/>
          <a:chExt cx="8640000" cy="5452335"/>
        </a:xfrm>
      </xdr:grpSpPr>
      <xdr:pic>
        <xdr:nvPicPr>
          <xdr:cNvPr id="38" name="Picture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7"/>
          <a:stretch>
            <a:fillRect/>
          </a:stretch>
        </xdr:blipFill>
        <xdr:spPr>
          <a:xfrm>
            <a:off x="337343" y="340846172"/>
            <a:ext cx="8640000" cy="5452335"/>
          </a:xfrm>
          <a:prstGeom prst="rect">
            <a:avLst/>
          </a:prstGeom>
          <a:ln>
            <a:solidFill>
              <a:sysClr val="windowText" lastClr="000000"/>
            </a:solidFill>
          </a:ln>
        </xdr:spPr>
      </xdr:pic>
      <xdr:sp macro="" textlink="">
        <xdr:nvSpPr>
          <xdr:cNvPr id="39" name="TextBox 38">
            <a:extLst>
              <a:ext uri="{FF2B5EF4-FFF2-40B4-BE49-F238E27FC236}">
                <a16:creationId xmlns:a16="http://schemas.microsoft.com/office/drawing/2014/main" xmlns="" id="{00000000-0008-0000-0000-000027000000}"/>
              </a:ext>
            </a:extLst>
          </xdr:cNvPr>
          <xdr:cNvSpPr txBox="1"/>
        </xdr:nvSpPr>
        <xdr:spPr>
          <a:xfrm>
            <a:off x="585391" y="341173594"/>
            <a:ext cx="107234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Plot</a:t>
            </a:r>
            <a:r>
              <a:rPr lang="en-IN" sz="1100" b="1" baseline="0"/>
              <a:t> D1 TO D27</a:t>
            </a:r>
            <a:endParaRPr lang="en-IN" sz="1100" b="1"/>
          </a:p>
        </xdr:txBody>
      </xdr:sp>
      <xdr:sp macro="" textlink="">
        <xdr:nvSpPr>
          <xdr:cNvPr id="40" name="TextBox 39">
            <a:extLst>
              <a:ext uri="{FF2B5EF4-FFF2-40B4-BE49-F238E27FC236}">
                <a16:creationId xmlns:a16="http://schemas.microsoft.com/office/drawing/2014/main" xmlns="" id="{00000000-0008-0000-0000-000028000000}"/>
              </a:ext>
            </a:extLst>
          </xdr:cNvPr>
          <xdr:cNvSpPr txBox="1"/>
        </xdr:nvSpPr>
        <xdr:spPr>
          <a:xfrm>
            <a:off x="4573985" y="341014843"/>
            <a:ext cx="6358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Phase 2</a:t>
            </a:r>
          </a:p>
        </xdr:txBody>
      </xdr:sp>
    </xdr:grpSp>
    <xdr:clientData/>
  </xdr:twoCellAnchor>
  <xdr:oneCellAnchor>
    <xdr:from>
      <xdr:col>4</xdr:col>
      <xdr:colOff>426641</xdr:colOff>
      <xdr:row>1281</xdr:row>
      <xdr:rowOff>0</xdr:rowOff>
    </xdr:from>
    <xdr:ext cx="758797" cy="311496"/>
    <xdr:sp macro="" textlink="">
      <xdr:nvSpPr>
        <xdr:cNvPr id="41" name="TextBox 40">
          <a:extLst>
            <a:ext uri="{FF2B5EF4-FFF2-40B4-BE49-F238E27FC236}">
              <a16:creationId xmlns:a16="http://schemas.microsoft.com/office/drawing/2014/main" xmlns="" id="{00000000-0008-0000-0000-000029000000}"/>
            </a:ext>
          </a:extLst>
        </xdr:cNvPr>
        <xdr:cNvSpPr txBox="1"/>
      </xdr:nvSpPr>
      <xdr:spPr>
        <a:xfrm>
          <a:off x="5109766" y="331807344"/>
          <a:ext cx="75879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solidFill>
                <a:sysClr val="windowText" lastClr="000000"/>
              </a:solidFill>
            </a:rPr>
            <a:t>Phase 1</a:t>
          </a:r>
        </a:p>
      </xdr:txBody>
    </xdr:sp>
    <xdr:clientData/>
  </xdr:oneCellAnchor>
  <xdr:twoCellAnchor>
    <xdr:from>
      <xdr:col>1</xdr:col>
      <xdr:colOff>615156</xdr:colOff>
      <xdr:row>1379</xdr:row>
      <xdr:rowOff>228204</xdr:rowOff>
    </xdr:from>
    <xdr:to>
      <xdr:col>6</xdr:col>
      <xdr:colOff>436562</xdr:colOff>
      <xdr:row>1408</xdr:row>
      <xdr:rowOff>99220</xdr:rowOff>
    </xdr:to>
    <xdr:grpSp>
      <xdr:nvGrpSpPr>
        <xdr:cNvPr id="42" name="Group 41">
          <a:extLst>
            <a:ext uri="{FF2B5EF4-FFF2-40B4-BE49-F238E27FC236}">
              <a16:creationId xmlns:a16="http://schemas.microsoft.com/office/drawing/2014/main" xmlns="" id="{00000000-0008-0000-0000-00002A000000}"/>
            </a:ext>
          </a:extLst>
        </xdr:cNvPr>
        <xdr:cNvGrpSpPr/>
      </xdr:nvGrpSpPr>
      <xdr:grpSpPr>
        <a:xfrm>
          <a:off x="1791774" y="354446145"/>
          <a:ext cx="5704494" cy="7345340"/>
          <a:chOff x="518250" y="171451"/>
          <a:chExt cx="5760000" cy="7730131"/>
        </a:xfrm>
      </xdr:grpSpPr>
      <xdr:pic>
        <xdr:nvPicPr>
          <xdr:cNvPr id="43" name="Picture 42">
            <a:extLst>
              <a:ext uri="{FF2B5EF4-FFF2-40B4-BE49-F238E27FC236}">
                <a16:creationId xmlns:a16="http://schemas.microsoft.com/office/drawing/2014/main" xmlns="" id="{00000000-0008-0000-0000-00002B000000}"/>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1238250" y="171451"/>
            <a:ext cx="4320000" cy="3765291"/>
          </a:xfrm>
          <a:prstGeom prst="rect">
            <a:avLst/>
          </a:prstGeom>
          <a:ln>
            <a:solidFill>
              <a:schemeClr val="tx1"/>
            </a:solidFill>
          </a:ln>
        </xdr:spPr>
      </xdr:pic>
      <xdr:grpSp>
        <xdr:nvGrpSpPr>
          <xdr:cNvPr id="44" name="Group 43">
            <a:extLst>
              <a:ext uri="{FF2B5EF4-FFF2-40B4-BE49-F238E27FC236}">
                <a16:creationId xmlns:a16="http://schemas.microsoft.com/office/drawing/2014/main" xmlns="" id="{00000000-0008-0000-0000-00002C000000}"/>
              </a:ext>
            </a:extLst>
          </xdr:cNvPr>
          <xdr:cNvGrpSpPr/>
        </xdr:nvGrpSpPr>
        <xdr:grpSpPr>
          <a:xfrm>
            <a:off x="518250" y="4076700"/>
            <a:ext cx="5760000" cy="3824882"/>
            <a:chOff x="518250" y="4076700"/>
            <a:chExt cx="5760000" cy="3824882"/>
          </a:xfrm>
        </xdr:grpSpPr>
        <xdr:pic>
          <xdr:nvPicPr>
            <xdr:cNvPr id="45" name="Picture 44">
              <a:extLst>
                <a:ext uri="{FF2B5EF4-FFF2-40B4-BE49-F238E27FC236}">
                  <a16:creationId xmlns:a16="http://schemas.microsoft.com/office/drawing/2014/main" xmlns="" id="{00000000-0008-0000-0000-00002D000000}"/>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518250" y="4076700"/>
              <a:ext cx="5760000" cy="3824882"/>
            </a:xfrm>
            <a:prstGeom prst="rect">
              <a:avLst/>
            </a:prstGeom>
            <a:ln>
              <a:solidFill>
                <a:schemeClr val="tx1"/>
              </a:solidFill>
            </a:ln>
          </xdr:spPr>
        </xdr:pic>
        <xdr:sp macro="" textlink="">
          <xdr:nvSpPr>
            <xdr:cNvPr id="46" name="Rectangle 45">
              <a:extLst>
                <a:ext uri="{FF2B5EF4-FFF2-40B4-BE49-F238E27FC236}">
                  <a16:creationId xmlns:a16="http://schemas.microsoft.com/office/drawing/2014/main" xmlns="" id="{00000000-0008-0000-0000-00002E000000}"/>
                </a:ext>
              </a:extLst>
            </xdr:cNvPr>
            <xdr:cNvSpPr/>
          </xdr:nvSpPr>
          <xdr:spPr>
            <a:xfrm rot="1071915">
              <a:off x="1904349" y="4636590"/>
              <a:ext cx="1784576" cy="270510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editAs="oneCell">
    <xdr:from>
      <xdr:col>8</xdr:col>
      <xdr:colOff>148828</xdr:colOff>
      <xdr:row>53</xdr:row>
      <xdr:rowOff>188516</xdr:rowOff>
    </xdr:from>
    <xdr:to>
      <xdr:col>9</xdr:col>
      <xdr:colOff>766640</xdr:colOff>
      <xdr:row>57</xdr:row>
      <xdr:rowOff>382019</xdr:rowOff>
    </xdr:to>
    <xdr:pic>
      <xdr:nvPicPr>
        <xdr:cNvPr id="24" name="Picture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9515078" y="26451719"/>
          <a:ext cx="2880000" cy="1820690"/>
        </a:xfrm>
        <a:prstGeom prst="rect">
          <a:avLst/>
        </a:prstGeom>
      </xdr:spPr>
    </xdr:pic>
    <xdr:clientData/>
  </xdr:twoCellAnchor>
  <xdr:twoCellAnchor editAs="oneCell">
    <xdr:from>
      <xdr:col>8</xdr:col>
      <xdr:colOff>367109</xdr:colOff>
      <xdr:row>66</xdr:row>
      <xdr:rowOff>49609</xdr:rowOff>
    </xdr:from>
    <xdr:to>
      <xdr:col>10</xdr:col>
      <xdr:colOff>181250</xdr:colOff>
      <xdr:row>136</xdr:row>
      <xdr:rowOff>41439</xdr:rowOff>
    </xdr:to>
    <xdr:pic>
      <xdr:nvPicPr>
        <xdr:cNvPr id="25" name="Picture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9733359" y="29894609"/>
          <a:ext cx="2880000" cy="1688471"/>
        </a:xfrm>
        <a:prstGeom prst="rect">
          <a:avLst/>
        </a:prstGeom>
      </xdr:spPr>
    </xdr:pic>
    <xdr:clientData/>
  </xdr:twoCellAnchor>
  <xdr:twoCellAnchor editAs="oneCell">
    <xdr:from>
      <xdr:col>8</xdr:col>
      <xdr:colOff>218282</xdr:colOff>
      <xdr:row>136</xdr:row>
      <xdr:rowOff>178594</xdr:rowOff>
    </xdr:from>
    <xdr:to>
      <xdr:col>12</xdr:col>
      <xdr:colOff>261954</xdr:colOff>
      <xdr:row>138</xdr:row>
      <xdr:rowOff>278579</xdr:rowOff>
    </xdr:to>
    <xdr:pic>
      <xdr:nvPicPr>
        <xdr:cNvPr id="47" name="Picture 46">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12"/>
        <a:stretch>
          <a:fillRect/>
        </a:stretch>
      </xdr:blipFill>
      <xdr:spPr>
        <a:xfrm>
          <a:off x="9584532" y="31720235"/>
          <a:ext cx="4320000" cy="923501"/>
        </a:xfrm>
        <a:prstGeom prst="rect">
          <a:avLst/>
        </a:prstGeom>
        <a:ln>
          <a:solidFill>
            <a:sysClr val="windowText" lastClr="000000"/>
          </a:solidFill>
        </a:ln>
      </xdr:spPr>
    </xdr:pic>
    <xdr:clientData/>
  </xdr:twoCellAnchor>
  <xdr:twoCellAnchor editAs="oneCell">
    <xdr:from>
      <xdr:col>8</xdr:col>
      <xdr:colOff>109141</xdr:colOff>
      <xdr:row>57</xdr:row>
      <xdr:rowOff>496093</xdr:rowOff>
    </xdr:from>
    <xdr:to>
      <xdr:col>11</xdr:col>
      <xdr:colOff>38047</xdr:colOff>
      <xdr:row>64</xdr:row>
      <xdr:rowOff>435688</xdr:rowOff>
    </xdr:to>
    <xdr:pic>
      <xdr:nvPicPr>
        <xdr:cNvPr id="48" name="Picture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475391" y="28386484"/>
          <a:ext cx="3600000" cy="1070690"/>
        </a:xfrm>
        <a:prstGeom prst="rect">
          <a:avLst/>
        </a:prstGeom>
        <a:ln>
          <a:solidFill>
            <a:sysClr val="windowText" lastClr="000000"/>
          </a:solidFill>
        </a:ln>
      </xdr:spPr>
    </xdr:pic>
    <xdr:clientData/>
  </xdr:twoCellAnchor>
  <xdr:twoCellAnchor>
    <xdr:from>
      <xdr:col>0</xdr:col>
      <xdr:colOff>351601</xdr:colOff>
      <xdr:row>1235</xdr:row>
      <xdr:rowOff>2240</xdr:rowOff>
    </xdr:from>
    <xdr:to>
      <xdr:col>7</xdr:col>
      <xdr:colOff>858815</xdr:colOff>
      <xdr:row>1271</xdr:row>
      <xdr:rowOff>51789</xdr:rowOff>
    </xdr:to>
    <xdr:grpSp>
      <xdr:nvGrpSpPr>
        <xdr:cNvPr id="17" name="Group 16"/>
        <xdr:cNvGrpSpPr/>
      </xdr:nvGrpSpPr>
      <xdr:grpSpPr>
        <a:xfrm>
          <a:off x="351601" y="317106299"/>
          <a:ext cx="8743538" cy="9328019"/>
          <a:chOff x="351601" y="317106299"/>
          <a:chExt cx="8743538" cy="9328019"/>
        </a:xfrm>
      </xdr:grpSpPr>
      <xdr:pic>
        <xdr:nvPicPr>
          <xdr:cNvPr id="49" name="Picture 48" descr="https://vsjcllp.vsjadon.com/upload/insp-239244-1525.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589060" y="323580811"/>
            <a:ext cx="2123546" cy="28353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39244-847.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378351" y="323596257"/>
            <a:ext cx="2123546" cy="28353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https://vsjcllp.vsjadon.com/upload/insp-239244-849.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517451" y="323598985"/>
            <a:ext cx="3775192" cy="28353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16" name="Group 15"/>
          <xdr:cNvGrpSpPr/>
        </xdr:nvGrpSpPr>
        <xdr:grpSpPr>
          <a:xfrm>
            <a:off x="351601" y="317106299"/>
            <a:ext cx="8743538" cy="6376698"/>
            <a:chOff x="340395" y="316983034"/>
            <a:chExt cx="8743538" cy="6376698"/>
          </a:xfrm>
        </xdr:grpSpPr>
        <xdr:pic>
          <xdr:nvPicPr>
            <xdr:cNvPr id="50" name="Picture 49" descr="https://vsjcllp.vsjadon.com/upload/insp-239244-844.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4768957" y="320331353"/>
              <a:ext cx="4013593" cy="30143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3" name="Picture 52" descr="https://vsjcllp.vsjadon.com/upload/insp-239244-877.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4759995" y="316983034"/>
              <a:ext cx="4323938" cy="32474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4" name="Picture 53" descr="https://vsjcllp.vsjadon.com/upload/insp-239244-874.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340395" y="316989758"/>
              <a:ext cx="4323938" cy="32474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https://vsjcllp.vsjadon.com/upload/insp-239244-931.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412113" y="320328378"/>
              <a:ext cx="4255530" cy="303135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465600</xdr:colOff>
      <xdr:row>26</xdr:row>
      <xdr:rowOff>107030</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
          <a:ext cx="9000000" cy="50600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NwJ5Cem4xXNCVANQ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1420"/>
  <sheetViews>
    <sheetView tabSelected="1" view="pageBreakPreview" zoomScale="85" zoomScaleNormal="85" zoomScaleSheetLayoutView="85" zoomScalePageLayoutView="70" workbookViewId="0">
      <selection activeCell="K7" sqref="K7"/>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80" t="s">
        <v>38</v>
      </c>
      <c r="B1" s="181"/>
      <c r="C1" s="181"/>
      <c r="D1" s="181"/>
      <c r="E1" s="181"/>
      <c r="F1" s="181"/>
      <c r="G1" s="181"/>
      <c r="H1" s="182"/>
    </row>
    <row r="2" spans="1:11" ht="42" customHeight="1" x14ac:dyDescent="0.25">
      <c r="A2" s="129" t="s">
        <v>10</v>
      </c>
      <c r="B2" s="129"/>
      <c r="C2" s="135" t="s">
        <v>85</v>
      </c>
      <c r="D2" s="135"/>
      <c r="E2" s="129" t="s">
        <v>12</v>
      </c>
      <c r="F2" s="129"/>
      <c r="G2" s="179">
        <v>45840</v>
      </c>
      <c r="H2" s="135"/>
      <c r="J2" s="170"/>
      <c r="K2" s="172"/>
    </row>
    <row r="3" spans="1:11" ht="42.75" customHeight="1" x14ac:dyDescent="0.25">
      <c r="A3" s="129" t="s">
        <v>39</v>
      </c>
      <c r="B3" s="129"/>
      <c r="C3" s="186" t="s">
        <v>319</v>
      </c>
      <c r="D3" s="186"/>
      <c r="E3" s="129" t="s">
        <v>153</v>
      </c>
      <c r="F3" s="129"/>
      <c r="G3" s="179" t="s">
        <v>1442</v>
      </c>
      <c r="H3" s="135"/>
    </row>
    <row r="4" spans="1:11" ht="44.25" customHeight="1" x14ac:dyDescent="0.25">
      <c r="A4" s="129" t="s">
        <v>36</v>
      </c>
      <c r="B4" s="129"/>
      <c r="C4" s="135" t="s">
        <v>1444</v>
      </c>
      <c r="D4" s="135"/>
      <c r="E4" s="129" t="s">
        <v>33</v>
      </c>
      <c r="F4" s="129"/>
      <c r="G4" s="135" t="str">
        <f ca="1">TEXT(TODAY(),"DD/MM/YYYY")</f>
        <v>05/07/2025</v>
      </c>
      <c r="H4" s="135"/>
    </row>
    <row r="5" spans="1:11" ht="20.25" x14ac:dyDescent="0.25">
      <c r="A5" s="183" t="s">
        <v>40</v>
      </c>
      <c r="B5" s="183"/>
      <c r="C5" s="183"/>
      <c r="D5" s="183"/>
      <c r="E5" s="183"/>
      <c r="F5" s="183"/>
      <c r="G5" s="183"/>
      <c r="H5" s="183"/>
    </row>
    <row r="6" spans="1:11" ht="43.5" customHeight="1" x14ac:dyDescent="0.25">
      <c r="A6" s="129" t="s">
        <v>29</v>
      </c>
      <c r="B6" s="129"/>
      <c r="C6" s="135" t="s">
        <v>88</v>
      </c>
      <c r="D6" s="135"/>
      <c r="E6" s="129" t="s">
        <v>35</v>
      </c>
      <c r="F6" s="129"/>
      <c r="G6" s="135" t="s">
        <v>1443</v>
      </c>
      <c r="H6" s="135"/>
    </row>
    <row r="7" spans="1:11" ht="42" customHeight="1" x14ac:dyDescent="0.25">
      <c r="A7" s="129" t="s">
        <v>42</v>
      </c>
      <c r="B7" s="129"/>
      <c r="C7" s="135" t="s">
        <v>320</v>
      </c>
      <c r="D7" s="135"/>
      <c r="E7" s="129" t="s">
        <v>43</v>
      </c>
      <c r="F7" s="129"/>
      <c r="G7" s="135" t="s">
        <v>1425</v>
      </c>
      <c r="H7" s="135"/>
    </row>
    <row r="8" spans="1:11" ht="63.75" customHeight="1" x14ac:dyDescent="0.25">
      <c r="A8" s="129" t="s">
        <v>44</v>
      </c>
      <c r="B8" s="129"/>
      <c r="C8" s="135" t="s">
        <v>321</v>
      </c>
      <c r="D8" s="135"/>
      <c r="E8" s="135"/>
      <c r="F8" s="135"/>
      <c r="G8" s="135"/>
      <c r="H8" s="135"/>
    </row>
    <row r="9" spans="1:11" ht="126.75" customHeight="1" x14ac:dyDescent="0.25">
      <c r="A9" s="173" t="s">
        <v>145</v>
      </c>
      <c r="B9" s="33" t="s">
        <v>41</v>
      </c>
      <c r="C9" s="135" t="s">
        <v>322</v>
      </c>
      <c r="D9" s="135"/>
      <c r="E9" s="135"/>
      <c r="F9" s="135"/>
      <c r="G9" s="135"/>
      <c r="H9" s="135"/>
    </row>
    <row r="10" spans="1:11" ht="165" customHeight="1" x14ac:dyDescent="0.25">
      <c r="A10" s="173"/>
      <c r="B10" s="33" t="s">
        <v>11</v>
      </c>
      <c r="C10" s="135" t="s">
        <v>1426</v>
      </c>
      <c r="D10" s="135"/>
      <c r="E10" s="135"/>
      <c r="F10" s="135"/>
      <c r="G10" s="135"/>
      <c r="H10" s="135"/>
    </row>
    <row r="11" spans="1:11" ht="167.25" customHeight="1" x14ac:dyDescent="0.25">
      <c r="A11" s="173"/>
      <c r="B11" s="33" t="s">
        <v>5</v>
      </c>
      <c r="C11" s="135" t="s">
        <v>1427</v>
      </c>
      <c r="D11" s="135"/>
      <c r="E11" s="135"/>
      <c r="F11" s="135"/>
      <c r="G11" s="135"/>
      <c r="H11" s="135"/>
    </row>
    <row r="12" spans="1:11" ht="40.5" customHeight="1" x14ac:dyDescent="0.25">
      <c r="A12" s="129" t="s">
        <v>34</v>
      </c>
      <c r="B12" s="129"/>
      <c r="C12" s="135" t="s">
        <v>1429</v>
      </c>
      <c r="D12" s="135"/>
      <c r="E12" s="135"/>
      <c r="F12" s="135"/>
      <c r="G12" s="135"/>
      <c r="H12" s="135"/>
      <c r="I12" s="1" t="s">
        <v>1430</v>
      </c>
    </row>
    <row r="13" spans="1:11" ht="20.100000000000001" customHeight="1" x14ac:dyDescent="0.25">
      <c r="A13" s="183" t="s">
        <v>45</v>
      </c>
      <c r="B13" s="183"/>
      <c r="C13" s="183"/>
      <c r="D13" s="183"/>
      <c r="E13" s="183"/>
      <c r="F13" s="183"/>
      <c r="G13" s="183"/>
      <c r="H13" s="183"/>
    </row>
    <row r="14" spans="1:11" ht="66.75" customHeight="1" x14ac:dyDescent="0.25">
      <c r="A14" s="129" t="s">
        <v>27</v>
      </c>
      <c r="B14" s="129" t="s">
        <v>4</v>
      </c>
      <c r="C14" s="135" t="s">
        <v>86</v>
      </c>
      <c r="D14" s="135"/>
      <c r="E14" s="129" t="s">
        <v>46</v>
      </c>
      <c r="F14" s="129" t="s">
        <v>4</v>
      </c>
      <c r="G14" s="135" t="s">
        <v>323</v>
      </c>
      <c r="H14" s="135"/>
    </row>
    <row r="15" spans="1:11" ht="41.25" customHeight="1" x14ac:dyDescent="0.25">
      <c r="A15" s="129" t="s">
        <v>47</v>
      </c>
      <c r="B15" s="129" t="s">
        <v>4</v>
      </c>
      <c r="C15" s="135" t="s">
        <v>324</v>
      </c>
      <c r="D15" s="135"/>
      <c r="E15" s="129" t="s">
        <v>48</v>
      </c>
      <c r="F15" s="129" t="s">
        <v>4</v>
      </c>
      <c r="G15" s="135" t="s">
        <v>325</v>
      </c>
      <c r="H15" s="135"/>
    </row>
    <row r="16" spans="1:11" ht="41.25" customHeight="1" x14ac:dyDescent="0.25">
      <c r="A16" s="129" t="s">
        <v>49</v>
      </c>
      <c r="B16" s="129" t="s">
        <v>4</v>
      </c>
      <c r="C16" s="135" t="s">
        <v>1419</v>
      </c>
      <c r="D16" s="135"/>
      <c r="E16" s="129" t="s">
        <v>50</v>
      </c>
      <c r="F16" s="129" t="s">
        <v>4</v>
      </c>
      <c r="G16" s="135" t="s">
        <v>1420</v>
      </c>
      <c r="H16" s="135"/>
    </row>
    <row r="17" spans="1:13" ht="41.25" customHeight="1" x14ac:dyDescent="0.25">
      <c r="A17" s="129" t="s">
        <v>51</v>
      </c>
      <c r="B17" s="129" t="s">
        <v>4</v>
      </c>
      <c r="C17" s="135" t="s">
        <v>325</v>
      </c>
      <c r="D17" s="135"/>
      <c r="E17" s="129" t="s">
        <v>52</v>
      </c>
      <c r="F17" s="129" t="s">
        <v>4</v>
      </c>
      <c r="G17" s="135" t="s">
        <v>141</v>
      </c>
      <c r="H17" s="135"/>
    </row>
    <row r="18" spans="1:13" ht="41.25" customHeight="1" x14ac:dyDescent="0.25">
      <c r="A18" s="174" t="s">
        <v>53</v>
      </c>
      <c r="B18" s="174" t="s">
        <v>4</v>
      </c>
      <c r="C18" s="165" t="s">
        <v>332</v>
      </c>
      <c r="D18" s="166"/>
      <c r="E18" s="166"/>
      <c r="F18" s="166"/>
      <c r="G18" s="166"/>
      <c r="H18" s="167"/>
      <c r="I18" s="1" t="b">
        <f>IF(AND(ISNUMBER(SEARCH("Flat",G25)),ISNUMBER(SEARCH("Shop",G25)),ISNUMBER(SEARCH("Office",G25))),"Residential + Commercial",IF(AND(ISNUMBER(SEARCH("Flat",G25)),ISNUMBER(SEARCH("Shop",G25))),"Residential + Commercial",IF(AND(ISNUMBER(SEARCH("Flat",G25)),ISNUMBER(SEARCH("Office",G25))),"Residential + Commercial",IF(AND(ISNUMBER(SEARCH("Shop",G25)),ISNUMBER(SEARCH("Office",G25))),"Commercial",IF(ISNUMBER(SEARCH("Shop",G25)),"Commercial",IF(ISNUMBER(SEARCH("Office",G25)),"Commercial",IF(ISNUMBER(SEARCH("Flat",G25)),"Residential")))))))</f>
        <v>0</v>
      </c>
    </row>
    <row r="19" spans="1:13" ht="20.25" x14ac:dyDescent="0.25">
      <c r="A19" s="132" t="s">
        <v>331</v>
      </c>
      <c r="B19" s="134"/>
      <c r="C19" s="164" t="s">
        <v>326</v>
      </c>
      <c r="D19" s="164"/>
      <c r="E19" s="164"/>
      <c r="F19" s="164" t="s">
        <v>327</v>
      </c>
      <c r="G19" s="164"/>
      <c r="H19" s="164"/>
      <c r="J19" s="163"/>
      <c r="K19" s="163"/>
      <c r="L19" s="163"/>
      <c r="M19" s="163"/>
    </row>
    <row r="20" spans="1:13" ht="41.25" customHeight="1" x14ac:dyDescent="0.25">
      <c r="A20" s="175" t="s">
        <v>328</v>
      </c>
      <c r="B20" s="175" t="s">
        <v>4</v>
      </c>
      <c r="C20" s="160">
        <v>373860</v>
      </c>
      <c r="D20" s="161"/>
      <c r="E20" s="162"/>
      <c r="F20" s="160">
        <v>20380</v>
      </c>
      <c r="G20" s="161"/>
      <c r="H20" s="162"/>
      <c r="J20" s="163"/>
      <c r="K20" s="163"/>
      <c r="L20" s="163"/>
      <c r="M20" s="163"/>
    </row>
    <row r="21" spans="1:13" ht="41.25" customHeight="1" x14ac:dyDescent="0.25">
      <c r="A21" s="175" t="s">
        <v>330</v>
      </c>
      <c r="B21" s="175" t="s">
        <v>4</v>
      </c>
      <c r="C21" s="160">
        <f>160616.7</f>
        <v>160616.70000000001</v>
      </c>
      <c r="D21" s="161"/>
      <c r="E21" s="162"/>
      <c r="F21" s="160">
        <v>9561.26</v>
      </c>
      <c r="G21" s="161"/>
      <c r="H21" s="162"/>
    </row>
    <row r="22" spans="1:13" ht="41.25" customHeight="1" x14ac:dyDescent="0.25">
      <c r="A22" s="175" t="s">
        <v>235</v>
      </c>
      <c r="B22" s="175" t="s">
        <v>4</v>
      </c>
      <c r="C22" s="160">
        <f>294917.54+38290.2</f>
        <v>333207.74</v>
      </c>
      <c r="D22" s="161"/>
      <c r="E22" s="162"/>
      <c r="F22" s="160">
        <v>17869.099999999999</v>
      </c>
      <c r="G22" s="161"/>
      <c r="H22" s="162"/>
    </row>
    <row r="23" spans="1:13" ht="41.25" customHeight="1" x14ac:dyDescent="0.25">
      <c r="A23" s="175" t="s">
        <v>329</v>
      </c>
      <c r="B23" s="175" t="s">
        <v>4</v>
      </c>
      <c r="C23" s="160">
        <v>1.8360000000000001</v>
      </c>
      <c r="D23" s="161"/>
      <c r="E23" s="162"/>
      <c r="F23" s="160">
        <v>1.8680000000000001</v>
      </c>
      <c r="G23" s="161"/>
      <c r="H23" s="162"/>
    </row>
    <row r="24" spans="1:13" ht="41.25" hidden="1" customHeight="1" x14ac:dyDescent="0.25">
      <c r="A24" s="176" t="s">
        <v>89</v>
      </c>
      <c r="B24" s="176" t="s">
        <v>4</v>
      </c>
      <c r="C24" s="204"/>
      <c r="D24" s="204"/>
      <c r="E24" s="176" t="s">
        <v>90</v>
      </c>
      <c r="F24" s="176" t="s">
        <v>4</v>
      </c>
      <c r="G24" s="204"/>
      <c r="H24" s="204"/>
    </row>
    <row r="25" spans="1:13" ht="42.75" customHeight="1" x14ac:dyDescent="0.25">
      <c r="A25" s="129" t="s">
        <v>54</v>
      </c>
      <c r="B25" s="129" t="s">
        <v>4</v>
      </c>
      <c r="C25" s="135" t="s">
        <v>1413</v>
      </c>
      <c r="D25" s="135"/>
      <c r="E25" s="129" t="s">
        <v>1432</v>
      </c>
      <c r="F25" s="129" t="s">
        <v>4</v>
      </c>
      <c r="G25" s="135" t="s">
        <v>1431</v>
      </c>
      <c r="H25" s="135"/>
      <c r="I25" s="1">
        <f>990+27</f>
        <v>1017</v>
      </c>
    </row>
    <row r="26" spans="1:13" ht="41.25" customHeight="1" x14ac:dyDescent="0.25">
      <c r="A26" s="129" t="s">
        <v>155</v>
      </c>
      <c r="B26" s="129" t="s">
        <v>4</v>
      </c>
      <c r="C26" s="135" t="s">
        <v>333</v>
      </c>
      <c r="D26" s="135"/>
      <c r="E26" s="129" t="s">
        <v>156</v>
      </c>
      <c r="F26" s="129" t="s">
        <v>4</v>
      </c>
      <c r="G26" s="135" t="s">
        <v>335</v>
      </c>
      <c r="H26" s="135"/>
    </row>
    <row r="27" spans="1:13" ht="23.25" customHeight="1" x14ac:dyDescent="0.25">
      <c r="A27" s="129" t="s">
        <v>154</v>
      </c>
      <c r="B27" s="129" t="s">
        <v>4</v>
      </c>
      <c r="C27" s="206" t="s">
        <v>334</v>
      </c>
      <c r="D27" s="207"/>
      <c r="E27" s="207"/>
      <c r="F27" s="207"/>
      <c r="G27" s="207"/>
      <c r="H27" s="207"/>
    </row>
    <row r="28" spans="1:13" ht="45" customHeight="1" x14ac:dyDescent="0.25">
      <c r="A28" s="129" t="s">
        <v>25</v>
      </c>
      <c r="B28" s="129" t="s">
        <v>4</v>
      </c>
      <c r="C28" s="135" t="s">
        <v>336</v>
      </c>
      <c r="D28" s="135"/>
      <c r="E28" s="135"/>
      <c r="F28" s="135"/>
      <c r="G28" s="135"/>
      <c r="H28" s="135"/>
    </row>
    <row r="29" spans="1:13" ht="24" customHeight="1" x14ac:dyDescent="0.25">
      <c r="A29" s="183" t="s">
        <v>20</v>
      </c>
      <c r="B29" s="183"/>
      <c r="C29" s="183"/>
      <c r="D29" s="183"/>
      <c r="E29" s="183"/>
      <c r="F29" s="183"/>
      <c r="G29" s="183"/>
      <c r="H29" s="183"/>
    </row>
    <row r="30" spans="1:13" ht="43.5" customHeight="1" x14ac:dyDescent="0.25">
      <c r="A30" s="129" t="s">
        <v>26</v>
      </c>
      <c r="B30" s="129" t="s">
        <v>4</v>
      </c>
      <c r="C30" s="135" t="str">
        <f>IF(AND(G30="Upper"),"Developed","Developing")</f>
        <v>Developing</v>
      </c>
      <c r="D30" s="135"/>
      <c r="E30" s="129" t="s">
        <v>13</v>
      </c>
      <c r="F30" s="129" t="s">
        <v>4</v>
      </c>
      <c r="G30" s="135" t="s">
        <v>157</v>
      </c>
      <c r="H30" s="135"/>
    </row>
    <row r="31" spans="1:13" ht="43.5" customHeight="1" x14ac:dyDescent="0.25">
      <c r="A31" s="129" t="s">
        <v>14</v>
      </c>
      <c r="B31" s="129" t="s">
        <v>4</v>
      </c>
      <c r="C31" s="135" t="s">
        <v>93</v>
      </c>
      <c r="D31" s="135"/>
      <c r="E31" s="129" t="s">
        <v>146</v>
      </c>
      <c r="F31" s="129" t="s">
        <v>4</v>
      </c>
      <c r="G31" s="135" t="s">
        <v>337</v>
      </c>
      <c r="H31" s="135"/>
    </row>
    <row r="32" spans="1:13" ht="43.5" customHeight="1" x14ac:dyDescent="0.25">
      <c r="A32" s="129" t="s">
        <v>23</v>
      </c>
      <c r="B32" s="129" t="s">
        <v>4</v>
      </c>
      <c r="C32" s="135" t="s">
        <v>92</v>
      </c>
      <c r="D32" s="135"/>
      <c r="E32" s="129" t="s">
        <v>16</v>
      </c>
      <c r="F32" s="129" t="s">
        <v>4</v>
      </c>
      <c r="G32" s="135" t="s">
        <v>338</v>
      </c>
      <c r="H32" s="135"/>
    </row>
    <row r="33" spans="1:15" ht="43.5" customHeight="1" x14ac:dyDescent="0.25">
      <c r="A33" s="129" t="s">
        <v>102</v>
      </c>
      <c r="B33" s="129" t="s">
        <v>4</v>
      </c>
      <c r="C33" s="135" t="s">
        <v>339</v>
      </c>
      <c r="D33" s="135"/>
      <c r="E33" s="129" t="s">
        <v>103</v>
      </c>
      <c r="F33" s="129" t="s">
        <v>4</v>
      </c>
      <c r="G33" s="135" t="s">
        <v>340</v>
      </c>
      <c r="H33" s="135"/>
    </row>
    <row r="34" spans="1:15" ht="84" customHeight="1" x14ac:dyDescent="0.25">
      <c r="A34" s="129" t="s">
        <v>17</v>
      </c>
      <c r="B34" s="129" t="s">
        <v>4</v>
      </c>
      <c r="C34" s="135" t="s">
        <v>341</v>
      </c>
      <c r="D34" s="135"/>
      <c r="E34" s="129" t="s">
        <v>15</v>
      </c>
      <c r="F34" s="129" t="s">
        <v>4</v>
      </c>
      <c r="G34" s="135" t="s">
        <v>1424</v>
      </c>
      <c r="H34" s="135"/>
    </row>
    <row r="35" spans="1:15" ht="20.25" x14ac:dyDescent="0.25">
      <c r="A35" s="129" t="s">
        <v>108</v>
      </c>
      <c r="B35" s="129" t="s">
        <v>4</v>
      </c>
      <c r="C35" s="135" t="s">
        <v>109</v>
      </c>
      <c r="D35" s="135"/>
      <c r="E35" s="129" t="s">
        <v>110</v>
      </c>
      <c r="F35" s="129" t="s">
        <v>4</v>
      </c>
      <c r="G35" s="135" t="s">
        <v>109</v>
      </c>
      <c r="H35" s="135"/>
    </row>
    <row r="36" spans="1:15" ht="21.75" customHeight="1" x14ac:dyDescent="0.25">
      <c r="A36" s="129" t="s">
        <v>111</v>
      </c>
      <c r="B36" s="129" t="s">
        <v>4</v>
      </c>
      <c r="C36" s="135" t="s">
        <v>109</v>
      </c>
      <c r="D36" s="135"/>
      <c r="E36" s="135"/>
      <c r="F36" s="135"/>
      <c r="G36" s="135"/>
      <c r="H36" s="135"/>
    </row>
    <row r="37" spans="1:15" ht="20.25" x14ac:dyDescent="0.25">
      <c r="A37" s="205" t="s">
        <v>37</v>
      </c>
      <c r="B37" s="205"/>
      <c r="C37" s="205"/>
      <c r="D37" s="205"/>
      <c r="E37" s="205"/>
      <c r="F37" s="205"/>
      <c r="G37" s="205"/>
      <c r="H37" s="205"/>
    </row>
    <row r="38" spans="1:15" ht="43.5" customHeight="1" x14ac:dyDescent="0.25">
      <c r="A38" s="129" t="s">
        <v>18</v>
      </c>
      <c r="B38" s="129"/>
      <c r="C38" s="135" t="s">
        <v>94</v>
      </c>
      <c r="D38" s="135"/>
      <c r="E38" s="129" t="s">
        <v>19</v>
      </c>
      <c r="F38" s="129" t="s">
        <v>4</v>
      </c>
      <c r="G38" s="135" t="s">
        <v>95</v>
      </c>
      <c r="H38" s="135"/>
    </row>
    <row r="39" spans="1:15" ht="43.5" customHeight="1" x14ac:dyDescent="0.25">
      <c r="A39" s="129" t="s">
        <v>22</v>
      </c>
      <c r="B39" s="129"/>
      <c r="C39" s="135" t="s">
        <v>95</v>
      </c>
      <c r="D39" s="135"/>
      <c r="E39" s="129" t="s">
        <v>32</v>
      </c>
      <c r="F39" s="129" t="s">
        <v>4</v>
      </c>
      <c r="G39" s="135" t="s">
        <v>95</v>
      </c>
      <c r="H39" s="135"/>
    </row>
    <row r="40" spans="1:15" ht="20.25" x14ac:dyDescent="0.25">
      <c r="A40" s="129" t="s">
        <v>31</v>
      </c>
      <c r="B40" s="129"/>
      <c r="C40" s="135" t="s">
        <v>96</v>
      </c>
      <c r="D40" s="135"/>
      <c r="E40" s="129" t="s">
        <v>21</v>
      </c>
      <c r="F40" s="129" t="s">
        <v>4</v>
      </c>
      <c r="G40" s="135" t="s">
        <v>97</v>
      </c>
      <c r="H40" s="135"/>
    </row>
    <row r="41" spans="1:15" ht="20.25" x14ac:dyDescent="0.25">
      <c r="A41" s="183" t="s">
        <v>0</v>
      </c>
      <c r="B41" s="183"/>
      <c r="C41" s="183"/>
      <c r="D41" s="183"/>
      <c r="E41" s="183"/>
      <c r="F41" s="183"/>
      <c r="G41" s="183"/>
      <c r="H41" s="183"/>
    </row>
    <row r="42" spans="1:15" ht="20.25" x14ac:dyDescent="0.25">
      <c r="A42" s="164" t="s">
        <v>0</v>
      </c>
      <c r="B42" s="164"/>
      <c r="C42" s="164" t="s">
        <v>222</v>
      </c>
      <c r="D42" s="164"/>
      <c r="E42" s="164"/>
      <c r="F42" s="164" t="s">
        <v>7</v>
      </c>
      <c r="G42" s="164"/>
      <c r="H42" s="164"/>
      <c r="J42" s="132" t="s">
        <v>1</v>
      </c>
      <c r="K42" s="134"/>
      <c r="L42" s="2" t="s">
        <v>6</v>
      </c>
      <c r="M42" s="132" t="s">
        <v>2</v>
      </c>
      <c r="N42" s="134"/>
      <c r="O42" s="2" t="s">
        <v>3</v>
      </c>
    </row>
    <row r="43" spans="1:15" ht="20.25" x14ac:dyDescent="0.25">
      <c r="A43" s="173" t="s">
        <v>2</v>
      </c>
      <c r="B43" s="173"/>
      <c r="C43" s="169" t="s">
        <v>343</v>
      </c>
      <c r="D43" s="169"/>
      <c r="E43" s="169"/>
      <c r="F43" s="169" t="s">
        <v>347</v>
      </c>
      <c r="G43" s="169"/>
      <c r="H43" s="169"/>
    </row>
    <row r="44" spans="1:15" ht="20.25" x14ac:dyDescent="0.25">
      <c r="A44" s="173" t="s">
        <v>3</v>
      </c>
      <c r="B44" s="173"/>
      <c r="C44" s="169" t="s">
        <v>344</v>
      </c>
      <c r="D44" s="169"/>
      <c r="E44" s="169"/>
      <c r="F44" s="170" t="s">
        <v>346</v>
      </c>
      <c r="G44" s="171"/>
      <c r="H44" s="172"/>
    </row>
    <row r="45" spans="1:15" ht="20.25" x14ac:dyDescent="0.25">
      <c r="A45" s="173" t="s">
        <v>1</v>
      </c>
      <c r="B45" s="173"/>
      <c r="C45" s="169" t="s">
        <v>345</v>
      </c>
      <c r="D45" s="169"/>
      <c r="E45" s="169"/>
      <c r="F45" s="170" t="s">
        <v>346</v>
      </c>
      <c r="G45" s="171"/>
      <c r="H45" s="172"/>
    </row>
    <row r="46" spans="1:15" ht="20.25" x14ac:dyDescent="0.25">
      <c r="A46" s="173" t="s">
        <v>6</v>
      </c>
      <c r="B46" s="173"/>
      <c r="C46" s="169" t="s">
        <v>342</v>
      </c>
      <c r="D46" s="169"/>
      <c r="E46" s="169"/>
      <c r="F46" s="170" t="s">
        <v>348</v>
      </c>
      <c r="G46" s="171"/>
      <c r="H46" s="172"/>
    </row>
    <row r="47" spans="1:15" ht="51" customHeight="1" x14ac:dyDescent="0.25">
      <c r="A47" s="129" t="s">
        <v>223</v>
      </c>
      <c r="B47" s="129"/>
      <c r="C47" s="135" t="s">
        <v>92</v>
      </c>
      <c r="D47" s="135"/>
      <c r="E47" s="135"/>
      <c r="F47" s="135"/>
      <c r="G47" s="135"/>
      <c r="H47" s="135"/>
    </row>
    <row r="48" spans="1:15" ht="20.25" hidden="1" x14ac:dyDescent="0.25">
      <c r="A48" s="183" t="s">
        <v>55</v>
      </c>
      <c r="B48" s="183"/>
      <c r="C48" s="183"/>
      <c r="D48" s="183"/>
      <c r="E48" s="183"/>
      <c r="F48" s="183"/>
      <c r="G48" s="183"/>
      <c r="H48" s="183"/>
    </row>
    <row r="49" spans="1:8" ht="21" hidden="1" customHeight="1" x14ac:dyDescent="0.25">
      <c r="A49" s="164" t="s">
        <v>56</v>
      </c>
      <c r="B49" s="164"/>
      <c r="C49" s="2" t="s">
        <v>57</v>
      </c>
      <c r="D49" s="164" t="s">
        <v>144</v>
      </c>
      <c r="E49" s="164"/>
      <c r="F49" s="164"/>
      <c r="G49" s="164" t="s">
        <v>58</v>
      </c>
      <c r="H49" s="164"/>
    </row>
    <row r="50" spans="1:8" ht="20.25" hidden="1" x14ac:dyDescent="0.25">
      <c r="A50" s="168" t="s">
        <v>142</v>
      </c>
      <c r="B50" s="168"/>
      <c r="C50" s="32" t="s">
        <v>87</v>
      </c>
      <c r="D50" s="135"/>
      <c r="E50" s="135"/>
      <c r="F50" s="135"/>
      <c r="G50" s="135"/>
      <c r="H50" s="135"/>
    </row>
    <row r="51" spans="1:8" ht="20.25" hidden="1" x14ac:dyDescent="0.25">
      <c r="A51" s="168" t="s">
        <v>143</v>
      </c>
      <c r="B51" s="168"/>
      <c r="C51" s="32" t="s">
        <v>87</v>
      </c>
      <c r="D51" s="135"/>
      <c r="E51" s="135"/>
      <c r="F51" s="135"/>
      <c r="G51" s="135"/>
      <c r="H51" s="135"/>
    </row>
    <row r="52" spans="1:8" ht="20.25" hidden="1" x14ac:dyDescent="0.25">
      <c r="A52" s="168" t="s">
        <v>224</v>
      </c>
      <c r="B52" s="168"/>
      <c r="C52" s="32" t="s">
        <v>87</v>
      </c>
      <c r="D52" s="135"/>
      <c r="E52" s="135"/>
      <c r="F52" s="135"/>
      <c r="G52" s="135"/>
      <c r="H52" s="135"/>
    </row>
    <row r="53" spans="1:8" ht="20.25" hidden="1" x14ac:dyDescent="0.25">
      <c r="A53" s="168" t="s">
        <v>225</v>
      </c>
      <c r="B53" s="168"/>
      <c r="C53" s="32" t="s">
        <v>87</v>
      </c>
      <c r="D53" s="135"/>
      <c r="E53" s="135"/>
      <c r="F53" s="135"/>
      <c r="G53" s="135"/>
      <c r="H53" s="135"/>
    </row>
    <row r="54" spans="1:8" ht="20.25" x14ac:dyDescent="0.25">
      <c r="A54" s="183" t="s">
        <v>59</v>
      </c>
      <c r="B54" s="183"/>
      <c r="C54" s="183"/>
      <c r="D54" s="183"/>
      <c r="E54" s="183"/>
      <c r="F54" s="183"/>
      <c r="G54" s="183"/>
      <c r="H54" s="183"/>
    </row>
    <row r="55" spans="1:8" ht="42.75" customHeight="1" x14ac:dyDescent="0.25">
      <c r="A55" s="129" t="s">
        <v>60</v>
      </c>
      <c r="B55" s="129" t="s">
        <v>4</v>
      </c>
      <c r="C55" s="135" t="s">
        <v>92</v>
      </c>
      <c r="D55" s="135"/>
      <c r="E55" s="135"/>
      <c r="F55" s="135"/>
      <c r="G55" s="135"/>
      <c r="H55" s="135"/>
    </row>
    <row r="56" spans="1:8" ht="20.25" x14ac:dyDescent="0.25">
      <c r="A56" s="132" t="s">
        <v>326</v>
      </c>
      <c r="B56" s="133"/>
      <c r="C56" s="133"/>
      <c r="D56" s="133"/>
      <c r="E56" s="133"/>
      <c r="F56" s="133"/>
      <c r="G56" s="133"/>
      <c r="H56" s="134"/>
    </row>
    <row r="57" spans="1:8" ht="44.25" customHeight="1" x14ac:dyDescent="0.25">
      <c r="A57" s="129" t="s">
        <v>61</v>
      </c>
      <c r="B57" s="129" t="s">
        <v>4</v>
      </c>
      <c r="C57" s="135" t="s">
        <v>349</v>
      </c>
      <c r="D57" s="135"/>
      <c r="E57" s="135"/>
      <c r="F57" s="135"/>
      <c r="G57" s="49" t="s">
        <v>226</v>
      </c>
      <c r="H57" s="123">
        <v>45449</v>
      </c>
    </row>
    <row r="58" spans="1:8" ht="44.25" customHeight="1" x14ac:dyDescent="0.25">
      <c r="A58" s="129" t="s">
        <v>62</v>
      </c>
      <c r="B58" s="129" t="s">
        <v>4</v>
      </c>
      <c r="C58" s="135" t="s">
        <v>349</v>
      </c>
      <c r="D58" s="135"/>
      <c r="E58" s="135"/>
      <c r="F58" s="135"/>
      <c r="G58" s="49" t="s">
        <v>226</v>
      </c>
      <c r="H58" s="123">
        <v>45449</v>
      </c>
    </row>
    <row r="59" spans="1:8" ht="44.25" customHeight="1" x14ac:dyDescent="0.25">
      <c r="A59" s="129" t="s">
        <v>350</v>
      </c>
      <c r="B59" s="129"/>
      <c r="C59" s="135" t="s">
        <v>351</v>
      </c>
      <c r="D59" s="135"/>
      <c r="E59" s="135"/>
      <c r="F59" s="135"/>
      <c r="G59" s="49" t="s">
        <v>226</v>
      </c>
      <c r="H59" s="123">
        <v>45449</v>
      </c>
    </row>
    <row r="60" spans="1:8" ht="40.5" hidden="1" x14ac:dyDescent="0.25">
      <c r="A60" s="129"/>
      <c r="B60" s="129"/>
      <c r="C60" s="135"/>
      <c r="D60" s="135"/>
      <c r="E60" s="135"/>
      <c r="F60" s="135"/>
      <c r="G60" s="49" t="s">
        <v>236</v>
      </c>
      <c r="H60" s="34"/>
    </row>
    <row r="61" spans="1:8" ht="46.5" hidden="1" customHeight="1" x14ac:dyDescent="0.25">
      <c r="A61" s="129" t="s">
        <v>63</v>
      </c>
      <c r="B61" s="129" t="s">
        <v>4</v>
      </c>
      <c r="C61" s="135"/>
      <c r="D61" s="135"/>
      <c r="E61" s="135"/>
      <c r="F61" s="135"/>
      <c r="G61" s="49" t="s">
        <v>227</v>
      </c>
      <c r="H61" s="34"/>
    </row>
    <row r="62" spans="1:8" ht="45" hidden="1" customHeight="1" x14ac:dyDescent="0.25">
      <c r="A62" s="129" t="s">
        <v>65</v>
      </c>
      <c r="B62" s="129" t="s">
        <v>4</v>
      </c>
      <c r="C62" s="135"/>
      <c r="D62" s="135"/>
      <c r="E62" s="135"/>
      <c r="F62" s="135"/>
      <c r="G62" s="49" t="s">
        <v>227</v>
      </c>
      <c r="H62" s="34"/>
    </row>
    <row r="63" spans="1:8" ht="46.5" hidden="1" customHeight="1" x14ac:dyDescent="0.25">
      <c r="A63" s="129" t="s">
        <v>64</v>
      </c>
      <c r="B63" s="129" t="s">
        <v>4</v>
      </c>
      <c r="C63" s="135"/>
      <c r="D63" s="135"/>
      <c r="E63" s="135"/>
      <c r="F63" s="135"/>
      <c r="G63" s="49" t="s">
        <v>227</v>
      </c>
      <c r="H63" s="34"/>
    </row>
    <row r="64" spans="1:8" ht="45" hidden="1" customHeight="1" x14ac:dyDescent="0.25">
      <c r="A64" s="129" t="s">
        <v>66</v>
      </c>
      <c r="B64" s="129" t="s">
        <v>4</v>
      </c>
      <c r="C64" s="135"/>
      <c r="D64" s="135"/>
      <c r="E64" s="135"/>
      <c r="F64" s="135"/>
      <c r="G64" s="49" t="s">
        <v>227</v>
      </c>
      <c r="H64" s="34"/>
    </row>
    <row r="65" spans="1:8" ht="44.25" customHeight="1" x14ac:dyDescent="0.25">
      <c r="A65" s="129" t="s">
        <v>1428</v>
      </c>
      <c r="B65" s="129"/>
      <c r="C65" s="135" t="s">
        <v>1437</v>
      </c>
      <c r="D65" s="135"/>
      <c r="E65" s="135"/>
      <c r="F65" s="135"/>
      <c r="G65" s="49" t="s">
        <v>226</v>
      </c>
      <c r="H65" s="123">
        <v>45230</v>
      </c>
    </row>
    <row r="66" spans="1:8" ht="20.25" x14ac:dyDescent="0.25">
      <c r="A66" s="132" t="s">
        <v>327</v>
      </c>
      <c r="B66" s="133"/>
      <c r="C66" s="133"/>
      <c r="D66" s="133"/>
      <c r="E66" s="133"/>
      <c r="F66" s="133"/>
      <c r="G66" s="133"/>
      <c r="H66" s="134"/>
    </row>
    <row r="67" spans="1:8" ht="44.25" customHeight="1" x14ac:dyDescent="0.25">
      <c r="A67" s="129" t="s">
        <v>61</v>
      </c>
      <c r="B67" s="129" t="s">
        <v>4</v>
      </c>
      <c r="C67" s="135" t="s">
        <v>352</v>
      </c>
      <c r="D67" s="135"/>
      <c r="E67" s="135"/>
      <c r="F67" s="135"/>
      <c r="G67" s="49" t="s">
        <v>226</v>
      </c>
      <c r="H67" s="123">
        <v>45439</v>
      </c>
    </row>
    <row r="68" spans="1:8" ht="44.25" customHeight="1" x14ac:dyDescent="0.25">
      <c r="A68" s="129" t="s">
        <v>62</v>
      </c>
      <c r="B68" s="129" t="s">
        <v>4</v>
      </c>
      <c r="C68" s="135" t="s">
        <v>352</v>
      </c>
      <c r="D68" s="135"/>
      <c r="E68" s="135"/>
      <c r="F68" s="135"/>
      <c r="G68" s="49" t="s">
        <v>226</v>
      </c>
      <c r="H68" s="123">
        <v>45439</v>
      </c>
    </row>
    <row r="69" spans="1:8" ht="44.25" customHeight="1" x14ac:dyDescent="0.25">
      <c r="A69" s="136" t="s">
        <v>350</v>
      </c>
      <c r="B69" s="137"/>
      <c r="C69" s="135" t="s">
        <v>353</v>
      </c>
      <c r="D69" s="135"/>
      <c r="E69" s="135"/>
      <c r="F69" s="135"/>
      <c r="G69" s="49" t="s">
        <v>226</v>
      </c>
      <c r="H69" s="123">
        <v>45439</v>
      </c>
    </row>
    <row r="70" spans="1:8" ht="20.25" hidden="1" x14ac:dyDescent="0.25">
      <c r="A70" s="183" t="s">
        <v>67</v>
      </c>
      <c r="B70" s="183"/>
      <c r="C70" s="183"/>
      <c r="D70" s="183"/>
      <c r="E70" s="183"/>
      <c r="F70" s="183"/>
      <c r="G70" s="183"/>
      <c r="H70" s="183"/>
    </row>
    <row r="71" spans="1:8" ht="45" hidden="1" customHeight="1" x14ac:dyDescent="0.25">
      <c r="A71" s="122" t="s">
        <v>311</v>
      </c>
      <c r="B71" s="199" t="s">
        <v>117</v>
      </c>
      <c r="C71" s="200"/>
      <c r="D71" s="213" t="s">
        <v>115</v>
      </c>
      <c r="E71" s="214"/>
      <c r="F71" s="214"/>
      <c r="G71" s="214"/>
      <c r="H71" s="215"/>
    </row>
    <row r="72" spans="1:8" ht="26.25" hidden="1" customHeight="1" x14ac:dyDescent="0.25">
      <c r="A72" s="72">
        <f>'Plot constuction %'!A19</f>
        <v>1</v>
      </c>
      <c r="B72" s="216">
        <f ca="1">'Plot constuction %'!N19</f>
        <v>0</v>
      </c>
      <c r="C72" s="217"/>
      <c r="D72" s="160" t="str">
        <f ca="1">'Plot constuction %'!P19</f>
        <v xml:space="preserve">Work not yet Started. </v>
      </c>
      <c r="E72" s="161"/>
      <c r="F72" s="161"/>
      <c r="G72" s="161"/>
      <c r="H72" s="162"/>
    </row>
    <row r="73" spans="1:8" ht="26.25" hidden="1" customHeight="1" x14ac:dyDescent="0.25">
      <c r="A73" s="72">
        <f>'Plot constuction %'!A20</f>
        <v>2</v>
      </c>
      <c r="B73" s="216">
        <f ca="1">'Plot constuction %'!N20</f>
        <v>0</v>
      </c>
      <c r="C73" s="217"/>
      <c r="D73" s="160" t="str">
        <f ca="1">'Plot constuction %'!P20</f>
        <v xml:space="preserve">Work not yet Started. </v>
      </c>
      <c r="E73" s="161"/>
      <c r="F73" s="161"/>
      <c r="G73" s="161"/>
      <c r="H73" s="162"/>
    </row>
    <row r="74" spans="1:8" ht="26.25" hidden="1" customHeight="1" x14ac:dyDescent="0.25">
      <c r="A74" s="72">
        <f>'Plot constuction %'!A21</f>
        <v>3</v>
      </c>
      <c r="B74" s="216">
        <f ca="1">'Plot constuction %'!N21</f>
        <v>0</v>
      </c>
      <c r="C74" s="217"/>
      <c r="D74" s="160" t="str">
        <f ca="1">'Plot constuction %'!P21</f>
        <v xml:space="preserve">Work not yet Started. </v>
      </c>
      <c r="E74" s="161"/>
      <c r="F74" s="161"/>
      <c r="G74" s="161"/>
      <c r="H74" s="162"/>
    </row>
    <row r="75" spans="1:8" ht="26.25" hidden="1" customHeight="1" x14ac:dyDescent="0.25">
      <c r="A75" s="72">
        <f>'Plot constuction %'!A22</f>
        <v>4</v>
      </c>
      <c r="B75" s="216">
        <f ca="1">'Plot constuction %'!N22</f>
        <v>0</v>
      </c>
      <c r="C75" s="217"/>
      <c r="D75" s="160" t="str">
        <f ca="1">'Plot constuction %'!P22</f>
        <v xml:space="preserve">Work not yet Started. </v>
      </c>
      <c r="E75" s="161"/>
      <c r="F75" s="161"/>
      <c r="G75" s="161"/>
      <c r="H75" s="162"/>
    </row>
    <row r="76" spans="1:8" ht="26.25" hidden="1" customHeight="1" x14ac:dyDescent="0.25">
      <c r="A76" s="72">
        <f>'Plot constuction %'!A23</f>
        <v>5</v>
      </c>
      <c r="B76" s="216">
        <f ca="1">'Plot constuction %'!N23</f>
        <v>0</v>
      </c>
      <c r="C76" s="217"/>
      <c r="D76" s="160" t="str">
        <f ca="1">'Plot constuction %'!P23</f>
        <v xml:space="preserve">Work not yet Started. </v>
      </c>
      <c r="E76" s="161"/>
      <c r="F76" s="161"/>
      <c r="G76" s="161"/>
      <c r="H76" s="162"/>
    </row>
    <row r="77" spans="1:8" ht="26.25" hidden="1" customHeight="1" x14ac:dyDescent="0.25">
      <c r="A77" s="72">
        <f>'Plot constuction %'!A24</f>
        <v>6</v>
      </c>
      <c r="B77" s="216">
        <f>'Plot constuction %'!N24</f>
        <v>0</v>
      </c>
      <c r="C77" s="217"/>
      <c r="D77" s="160" t="str">
        <f>'Plot constuction %'!P24</f>
        <v xml:space="preserve">Work not yet Started. </v>
      </c>
      <c r="E77" s="161"/>
      <c r="F77" s="161"/>
      <c r="G77" s="161"/>
      <c r="H77" s="162"/>
    </row>
    <row r="78" spans="1:8" ht="26.25" hidden="1" customHeight="1" x14ac:dyDescent="0.25">
      <c r="A78" s="72">
        <f>'Plot constuction %'!A25</f>
        <v>7</v>
      </c>
      <c r="B78" s="216">
        <f ca="1">'Plot constuction %'!N25</f>
        <v>0</v>
      </c>
      <c r="C78" s="217"/>
      <c r="D78" s="160" t="str">
        <f ca="1">'Plot constuction %'!P25</f>
        <v xml:space="preserve">Work not yet Started. </v>
      </c>
      <c r="E78" s="161"/>
      <c r="F78" s="161"/>
      <c r="G78" s="161"/>
      <c r="H78" s="162"/>
    </row>
    <row r="79" spans="1:8" ht="26.25" hidden="1" customHeight="1" x14ac:dyDescent="0.25">
      <c r="A79" s="72">
        <f>'Plot constuction %'!A26</f>
        <v>8</v>
      </c>
      <c r="B79" s="216">
        <f ca="1">'Plot constuction %'!N26</f>
        <v>0</v>
      </c>
      <c r="C79" s="217"/>
      <c r="D79" s="160" t="str">
        <f ca="1">'Plot constuction %'!P26</f>
        <v xml:space="preserve">Work not yet Started. </v>
      </c>
      <c r="E79" s="161"/>
      <c r="F79" s="161"/>
      <c r="G79" s="161"/>
      <c r="H79" s="162"/>
    </row>
    <row r="80" spans="1:8" ht="26.25" hidden="1" customHeight="1" x14ac:dyDescent="0.25">
      <c r="A80" s="72">
        <f>'Plot constuction %'!A27</f>
        <v>9</v>
      </c>
      <c r="B80" s="216">
        <f ca="1">'Plot constuction %'!N27</f>
        <v>0</v>
      </c>
      <c r="C80" s="217"/>
      <c r="D80" s="160" t="str">
        <f ca="1">'Plot constuction %'!P27</f>
        <v xml:space="preserve">Work not yet Started. </v>
      </c>
      <c r="E80" s="161"/>
      <c r="F80" s="161"/>
      <c r="G80" s="161"/>
      <c r="H80" s="162"/>
    </row>
    <row r="81" spans="1:11" ht="26.25" hidden="1" customHeight="1" x14ac:dyDescent="0.25">
      <c r="A81" s="72">
        <f>'Plot constuction %'!A28</f>
        <v>10</v>
      </c>
      <c r="B81" s="216">
        <f ca="1">'Plot constuction %'!N28</f>
        <v>0</v>
      </c>
      <c r="C81" s="217"/>
      <c r="D81" s="160" t="str">
        <f ca="1">'Plot constuction %'!P28</f>
        <v xml:space="preserve">Work not yet Started. </v>
      </c>
      <c r="E81" s="161"/>
      <c r="F81" s="161"/>
      <c r="G81" s="161"/>
      <c r="H81" s="162"/>
    </row>
    <row r="82" spans="1:11" ht="26.25" hidden="1" customHeight="1" x14ac:dyDescent="0.25">
      <c r="A82" s="72">
        <f>'Plot constuction %'!A29</f>
        <v>11</v>
      </c>
      <c r="B82" s="216">
        <f ca="1">'Plot constuction %'!N29</f>
        <v>0</v>
      </c>
      <c r="C82" s="217"/>
      <c r="D82" s="160" t="str">
        <f ca="1">'Plot constuction %'!P29</f>
        <v xml:space="preserve">Work not yet Started. </v>
      </c>
      <c r="E82" s="161"/>
      <c r="F82" s="161"/>
      <c r="G82" s="161"/>
      <c r="H82" s="162"/>
    </row>
    <row r="83" spans="1:11" ht="26.25" hidden="1" customHeight="1" x14ac:dyDescent="0.25">
      <c r="A83" s="72">
        <f>'Plot constuction %'!A30</f>
        <v>12</v>
      </c>
      <c r="B83" s="216">
        <f ca="1">'Plot constuction %'!N30</f>
        <v>0</v>
      </c>
      <c r="C83" s="217"/>
      <c r="D83" s="160" t="str">
        <f ca="1">'Plot constuction %'!P30</f>
        <v xml:space="preserve">Work not yet Started. </v>
      </c>
      <c r="E83" s="161"/>
      <c r="F83" s="161"/>
      <c r="G83" s="161"/>
      <c r="H83" s="162"/>
    </row>
    <row r="84" spans="1:11" ht="26.25" hidden="1" customHeight="1" x14ac:dyDescent="0.25">
      <c r="A84" s="72">
        <f>'Plot constuction %'!A31</f>
        <v>13</v>
      </c>
      <c r="B84" s="216">
        <f ca="1">'Plot constuction %'!N31</f>
        <v>0</v>
      </c>
      <c r="C84" s="217"/>
      <c r="D84" s="160" t="str">
        <f ca="1">'Plot constuction %'!P31</f>
        <v xml:space="preserve">Work not yet Started. </v>
      </c>
      <c r="E84" s="161"/>
      <c r="F84" s="161"/>
      <c r="G84" s="161"/>
      <c r="H84" s="162"/>
    </row>
    <row r="85" spans="1:11" ht="26.25" hidden="1" customHeight="1" x14ac:dyDescent="0.25">
      <c r="A85" s="72">
        <f>'Plot constuction %'!A32</f>
        <v>14</v>
      </c>
      <c r="B85" s="216">
        <f ca="1">'Plot constuction %'!N32</f>
        <v>0</v>
      </c>
      <c r="C85" s="217"/>
      <c r="D85" s="160" t="str">
        <f ca="1">'Plot constuction %'!P32</f>
        <v xml:space="preserve">Work not yet Started. </v>
      </c>
      <c r="E85" s="161"/>
      <c r="F85" s="161"/>
      <c r="G85" s="161"/>
      <c r="H85" s="162"/>
    </row>
    <row r="86" spans="1:11" ht="26.25" hidden="1" customHeight="1" x14ac:dyDescent="0.25">
      <c r="A86" s="72">
        <f>'Plot constuction %'!A33</f>
        <v>15</v>
      </c>
      <c r="B86" s="216">
        <f ca="1">'Plot constuction %'!N33</f>
        <v>0</v>
      </c>
      <c r="C86" s="217"/>
      <c r="D86" s="160" t="str">
        <f ca="1">'Plot constuction %'!P33</f>
        <v xml:space="preserve">Work not yet Started. </v>
      </c>
      <c r="E86" s="161"/>
      <c r="F86" s="161"/>
      <c r="G86" s="161"/>
      <c r="H86" s="162"/>
    </row>
    <row r="87" spans="1:11" ht="36.75" hidden="1" customHeight="1" x14ac:dyDescent="0.3">
      <c r="A87" s="208" t="s">
        <v>125</v>
      </c>
      <c r="B87" s="209"/>
      <c r="C87" s="209"/>
      <c r="D87" s="209"/>
      <c r="E87" s="209"/>
      <c r="F87" s="209"/>
      <c r="G87" s="211">
        <f ca="1">AVERAGE(B72:C86)</f>
        <v>0</v>
      </c>
      <c r="H87" s="212"/>
      <c r="I87" s="19"/>
      <c r="J87" s="20"/>
      <c r="K87" s="20"/>
    </row>
    <row r="88" spans="1:11" ht="21" hidden="1" thickBot="1" x14ac:dyDescent="0.3">
      <c r="A88" s="183" t="s">
        <v>67</v>
      </c>
      <c r="B88" s="183"/>
      <c r="C88" s="183"/>
      <c r="D88" s="183"/>
      <c r="E88" s="183"/>
      <c r="F88" s="183"/>
      <c r="G88" s="183"/>
      <c r="H88" s="183"/>
    </row>
    <row r="89" spans="1:11" ht="20.25" hidden="1" customHeight="1" x14ac:dyDescent="0.3">
      <c r="A89" s="185" t="str">
        <f>CONCATENATE((IF(OR(A50="",A50="NA"),"",A50)),"= ",(IF(OR(D50="",D50="NA"),"",D50)),".")</f>
        <v>Tower 1= .</v>
      </c>
      <c r="B89" s="185"/>
      <c r="C89" s="185"/>
      <c r="D89" s="28" t="s">
        <v>112</v>
      </c>
      <c r="E89" s="184" t="s">
        <v>99</v>
      </c>
      <c r="F89" s="184"/>
      <c r="G89" s="28" t="s">
        <v>113</v>
      </c>
      <c r="H89" s="28" t="s">
        <v>114</v>
      </c>
      <c r="I89" s="15" t="str">
        <f ca="1">(IF(E92&gt;99%,"All work completed. Please provide OC.",IF(E92&gt;89.8%,"Plinth, RCC, Brick, Plaster, Flooring, Wooden, Plumbing, Electrification, etc., work Completed. Finishing work is in process.",IF(E92&lt;94%,(IF(C92=0,"Work not yet Started.",IF(D92=25%,"Piling work in process",IF(D92=50%,"Excavation work in process",IF(D92=100%,"Excavation work Completed. ","0")))&amp;(IF(C93=0%,"",IF(C93=J94,"Footing work is process",IF(C93=J95,"Footing work Completed",IF(C93=J96,"1st Basement Completed",IF(C93=J97,"1st &amp; 2nd Basement Completed",IF(C93=J98,"1st to 3rd Basement Completed",IF(C93=J99,"1st to 4th Basement Completed",IF(C93=J100,"Plinth work is process",IF(C93=J101,"Plinth work completed","0")))))))))))&amp;(IF(C94=(E90+G90+H90),", RCC Slab",IF(C94&gt;0,", RCC upto "&amp;C94&amp;" Slab",""))&amp;(IF(C95=H90,", Brickwork",IF(C95&gt;0,", Brickwork upto "&amp;C95&amp;" Floor",""))&amp;(IF(C96=H90,", Internal Plaster",IF(C96&gt;0,", Internal Plaster upto "&amp;C96&amp;" Floor",""))&amp;(IF(C97=H90,", External Plaster",IF(C97&gt;0,", External Plaster upto "&amp;C97&amp;" Floor",""))&amp;(IF(C98=H90,", External Plumbing, Elevation and Waterproofing",IF(C98&gt;0,", External Plumbing, Elevation and Waterproofing upto "&amp;C98&amp;" Floor",""))&amp;(IF(C99=H90,", Flooring &amp; Fitting",IF(C99&gt;0,", Flooring &amp; Fitting upto "&amp;C99&amp;" Floor",""))&amp;(IF(C100=H90,", Wooden Work",IF(C100&gt;0,", Wooden Work upto "&amp;C100&amp;" Floor",""))&amp;(IF(C101=H90,", Electrical &amp; Sanitary fittings",IF(C101&gt;0,", Electrical &amp; Sanitary fittings upto "&amp;C101&amp;" Floor",""))&amp;(IF(C102&gt;0,", Finishing upto "&amp;C102&amp;" Floor","")&amp;(IF(C94&gt;0.5," Completed",""))))))))))))))))</f>
        <v>Excavation work Completed. Plinth work completed</v>
      </c>
      <c r="J89" s="17"/>
    </row>
    <row r="90" spans="1:11" ht="20.25" hidden="1" x14ac:dyDescent="0.3">
      <c r="A90" s="185"/>
      <c r="B90" s="185"/>
      <c r="C90" s="185"/>
      <c r="D90" s="50">
        <f>IF(AND(ISNUMBER(SEARCH("1B",A89))),1,IF(AND(ISNUMBER(SEARCH("2B",A89))),2,IF(AND(ISNUMBER(SEARCH("3B",A89))),3,IF(AND(ISNUMBER(SEARCH("4B",A89))),4,IF(ISNUMBER(SEARCH("5B",A89)),5,0)))))</f>
        <v>0</v>
      </c>
      <c r="E90" s="184">
        <v>1</v>
      </c>
      <c r="F90" s="184"/>
      <c r="G90" s="50">
        <v>0</v>
      </c>
      <c r="H90" s="28">
        <f ca="1">--TRIM(RIGHT(SUBSTITUTE(LEFT(A89,_xlfn.AGGREGATE(16,6,FIND({0,1,2,3,4,5,6,7,8,9},A89,ROW(INDIRECT("1:"&amp;LEN(A89)))),1))," ",REPT(" ",LEN(A89))),LEN(A89)))</f>
        <v>1</v>
      </c>
      <c r="I90" s="16" t="s">
        <v>118</v>
      </c>
      <c r="J90" s="17"/>
    </row>
    <row r="91" spans="1:11" ht="20.25" hidden="1" customHeight="1" x14ac:dyDescent="0.3">
      <c r="A91" s="210" t="s">
        <v>116</v>
      </c>
      <c r="B91" s="210"/>
      <c r="C91" s="26" t="s">
        <v>126</v>
      </c>
      <c r="D91" s="26" t="s">
        <v>127</v>
      </c>
      <c r="E91" s="210" t="s">
        <v>117</v>
      </c>
      <c r="F91" s="210"/>
      <c r="G91" s="27" t="s">
        <v>115</v>
      </c>
      <c r="H91" s="27"/>
      <c r="I91" s="19" t="s">
        <v>128</v>
      </c>
      <c r="J91" s="18">
        <f ca="1">H90*25%</f>
        <v>0.25</v>
      </c>
    </row>
    <row r="92" spans="1:11" ht="20.25" hidden="1" customHeight="1" x14ac:dyDescent="0.3">
      <c r="A92" s="141" t="s">
        <v>129</v>
      </c>
      <c r="B92" s="141"/>
      <c r="C92" s="28">
        <f ca="1">J93</f>
        <v>1</v>
      </c>
      <c r="D92" s="5">
        <f ca="1">((100/H90)*C92)/100</f>
        <v>1</v>
      </c>
      <c r="E92" s="141">
        <f ca="1">(((C92/H90*10)+(C93/H90*25)+(25/(E90+G90+H90)*C94)+(5/(H90)*C95)+(2.5/(H90)*C96)+(2.5/(H90)*C97)+(5/H90*C98)+(2.5/H90*C99)+(2.5/H90*C100)+(5/H90*C101)+(10/H90*C102)+(5/H90*C103))/100)</f>
        <v>0.35</v>
      </c>
      <c r="F92" s="141"/>
      <c r="G92" s="141" t="str">
        <f ca="1">I89</f>
        <v>Excavation work Completed. Plinth work completed</v>
      </c>
      <c r="H92" s="141"/>
      <c r="I92" s="19" t="s">
        <v>119</v>
      </c>
      <c r="J92" s="22">
        <f ca="1">H90*50%</f>
        <v>0.5</v>
      </c>
    </row>
    <row r="93" spans="1:11" ht="20.25" hidden="1" x14ac:dyDescent="0.3">
      <c r="A93" s="141" t="s">
        <v>100</v>
      </c>
      <c r="B93" s="141"/>
      <c r="C93" s="29">
        <f ca="1">J101</f>
        <v>1</v>
      </c>
      <c r="D93" s="5">
        <f ca="1">((100/H90)*C93)/100</f>
        <v>1</v>
      </c>
      <c r="E93" s="141"/>
      <c r="F93" s="141"/>
      <c r="G93" s="141"/>
      <c r="H93" s="141"/>
      <c r="I93" s="19" t="s">
        <v>120</v>
      </c>
      <c r="J93" s="22">
        <f ca="1">H90</f>
        <v>1</v>
      </c>
    </row>
    <row r="94" spans="1:11" ht="21" hidden="1" customHeight="1" x14ac:dyDescent="0.35">
      <c r="A94" s="141" t="s">
        <v>130</v>
      </c>
      <c r="B94" s="141"/>
      <c r="C94" s="28">
        <v>0</v>
      </c>
      <c r="D94" s="5">
        <f ca="1">((100/(E90+G90+H90))*C94)/100</f>
        <v>0</v>
      </c>
      <c r="E94" s="141"/>
      <c r="F94" s="141"/>
      <c r="G94" s="141"/>
      <c r="H94" s="141"/>
      <c r="I94" s="19" t="s">
        <v>121</v>
      </c>
      <c r="J94" s="23">
        <f ca="1">(IF(D90&gt;1,(H90/(D90+2)),H90*0.2))</f>
        <v>0.2</v>
      </c>
    </row>
    <row r="95" spans="1:11" ht="21" hidden="1" customHeight="1" x14ac:dyDescent="0.35">
      <c r="A95" s="141" t="s">
        <v>131</v>
      </c>
      <c r="B95" s="141"/>
      <c r="C95" s="28">
        <v>0</v>
      </c>
      <c r="D95" s="5">
        <f ca="1">((100/H90)*C95)/100</f>
        <v>0</v>
      </c>
      <c r="E95" s="141"/>
      <c r="F95" s="141"/>
      <c r="G95" s="141"/>
      <c r="H95" s="141"/>
      <c r="I95" s="19" t="s">
        <v>122</v>
      </c>
      <c r="J95" s="23">
        <f ca="1">(IF(D90&gt;1,(H90/(D90+2)+J94),H90*0.2+J94))</f>
        <v>0.4</v>
      </c>
    </row>
    <row r="96" spans="1:11" ht="21" hidden="1" customHeight="1" x14ac:dyDescent="0.35">
      <c r="A96" s="177" t="s">
        <v>132</v>
      </c>
      <c r="B96" s="178"/>
      <c r="C96" s="28">
        <v>0</v>
      </c>
      <c r="D96" s="5">
        <f ca="1">((100/H90)*C96)/100</f>
        <v>0</v>
      </c>
      <c r="E96" s="141"/>
      <c r="F96" s="141"/>
      <c r="G96" s="141"/>
      <c r="H96" s="141"/>
      <c r="I96" s="19" t="s">
        <v>133</v>
      </c>
      <c r="J96" s="23">
        <f>(IF(D90&gt;1,(H90/(D90+2)+J95),0))</f>
        <v>0</v>
      </c>
    </row>
    <row r="97" spans="1:10" ht="21" hidden="1" customHeight="1" x14ac:dyDescent="0.35">
      <c r="A97" s="177" t="s">
        <v>163</v>
      </c>
      <c r="B97" s="178"/>
      <c r="C97" s="28">
        <v>0</v>
      </c>
      <c r="D97" s="5">
        <f ca="1">((100/H90)*C97)/100</f>
        <v>0</v>
      </c>
      <c r="E97" s="141"/>
      <c r="F97" s="141"/>
      <c r="G97" s="141"/>
      <c r="H97" s="141"/>
      <c r="I97" s="19" t="s">
        <v>134</v>
      </c>
      <c r="J97" s="23">
        <f>(IF(D90&gt;2,(H90/(D90+2)+J96),0))</f>
        <v>0</v>
      </c>
    </row>
    <row r="98" spans="1:10" ht="21" hidden="1" x14ac:dyDescent="0.35">
      <c r="A98" s="177" t="s">
        <v>160</v>
      </c>
      <c r="B98" s="178"/>
      <c r="C98" s="28">
        <v>0</v>
      </c>
      <c r="D98" s="5">
        <f ca="1">((100/(H90))*C98)/100</f>
        <v>0</v>
      </c>
      <c r="E98" s="141"/>
      <c r="F98" s="141"/>
      <c r="G98" s="141"/>
      <c r="H98" s="141"/>
      <c r="I98" s="19" t="s">
        <v>136</v>
      </c>
      <c r="J98" s="24">
        <f>(IF(D90&gt;3,(H90/(D90+2)+J97),0))</f>
        <v>0</v>
      </c>
    </row>
    <row r="99" spans="1:10" ht="21" hidden="1" x14ac:dyDescent="0.35">
      <c r="A99" s="141" t="s">
        <v>135</v>
      </c>
      <c r="B99" s="141"/>
      <c r="C99" s="28">
        <v>0</v>
      </c>
      <c r="D99" s="5">
        <f ca="1">((100/(H90))*C99)/100</f>
        <v>0</v>
      </c>
      <c r="E99" s="141"/>
      <c r="F99" s="141"/>
      <c r="G99" s="141"/>
      <c r="H99" s="141"/>
      <c r="I99" s="19" t="s">
        <v>137</v>
      </c>
      <c r="J99" s="23">
        <f>(IF(D90&gt;4,(H90/(D90+2)+J98),0))</f>
        <v>0</v>
      </c>
    </row>
    <row r="100" spans="1:10" ht="21" hidden="1" customHeight="1" x14ac:dyDescent="0.35">
      <c r="A100" s="141" t="s">
        <v>162</v>
      </c>
      <c r="B100" s="141"/>
      <c r="C100" s="28">
        <v>0</v>
      </c>
      <c r="D100" s="5">
        <f ca="1">((100/H90)*C100)/100</f>
        <v>0</v>
      </c>
      <c r="E100" s="141"/>
      <c r="F100" s="141"/>
      <c r="G100" s="141"/>
      <c r="H100" s="141"/>
      <c r="I100" s="19" t="s">
        <v>123</v>
      </c>
      <c r="J100" s="23">
        <f ca="1">(IF(D90=1,(H90/(D90+3)+J95),IF(D90=0,(H90*0.3+J95),IF(D90&gt;1,0))))</f>
        <v>0.7</v>
      </c>
    </row>
    <row r="101" spans="1:10" ht="21.75" hidden="1" thickBot="1" x14ac:dyDescent="0.4">
      <c r="A101" s="141" t="s">
        <v>161</v>
      </c>
      <c r="B101" s="141"/>
      <c r="C101" s="28">
        <v>0</v>
      </c>
      <c r="D101" s="5">
        <f ca="1">((100/H90)*C101)/100</f>
        <v>0</v>
      </c>
      <c r="E101" s="141"/>
      <c r="F101" s="141"/>
      <c r="G101" s="141"/>
      <c r="H101" s="141"/>
      <c r="I101" s="21" t="s">
        <v>124</v>
      </c>
      <c r="J101" s="25">
        <f ca="1">(IF(D90&gt;1.5,(H90/(D90+2)+J95+MAX(0,J96-J95)+MAX(0,J97-J96)+MAX(0,J98-J97)+MAX(0,J99-J98)+MAX(0,J100-J99)),IF(D90=1,(H90/(D90+3)+J100),IF(D90=0,H90*0.3+J100))))</f>
        <v>1</v>
      </c>
    </row>
    <row r="102" spans="1:10" ht="20.25" hidden="1" x14ac:dyDescent="0.25">
      <c r="A102" s="141" t="s">
        <v>138</v>
      </c>
      <c r="B102" s="141"/>
      <c r="C102" s="28">
        <v>0</v>
      </c>
      <c r="D102" s="5">
        <f ca="1">((100/(H90))*C102)/100</f>
        <v>0</v>
      </c>
      <c r="E102" s="141"/>
      <c r="F102" s="141"/>
      <c r="G102" s="141"/>
      <c r="H102" s="141"/>
    </row>
    <row r="103" spans="1:10" ht="20.25" hidden="1" x14ac:dyDescent="0.25">
      <c r="A103" s="141" t="s">
        <v>139</v>
      </c>
      <c r="B103" s="141"/>
      <c r="C103" s="28">
        <v>0</v>
      </c>
      <c r="D103" s="5">
        <f ca="1">((100/(H90))*C103)/100</f>
        <v>0</v>
      </c>
      <c r="E103" s="141"/>
      <c r="F103" s="141"/>
      <c r="G103" s="141"/>
      <c r="H103" s="141"/>
    </row>
    <row r="104" spans="1:10" ht="21" hidden="1" thickBot="1" x14ac:dyDescent="0.3">
      <c r="A104" s="183" t="s">
        <v>67</v>
      </c>
      <c r="B104" s="183"/>
      <c r="C104" s="183"/>
      <c r="D104" s="183"/>
      <c r="E104" s="183"/>
      <c r="F104" s="183"/>
      <c r="G104" s="183"/>
      <c r="H104" s="183"/>
    </row>
    <row r="105" spans="1:10" ht="20.25" hidden="1" customHeight="1" x14ac:dyDescent="0.3">
      <c r="A105" s="185" t="str">
        <f>CONCATENATE((IF(OR(A51="",A51="NA"),"",A51)),"= ",(IF(OR(D51="",D51="NA"),"",D51)),".")</f>
        <v>Tower 2= .</v>
      </c>
      <c r="B105" s="185"/>
      <c r="C105" s="185"/>
      <c r="D105" s="28" t="s">
        <v>112</v>
      </c>
      <c r="E105" s="184" t="s">
        <v>99</v>
      </c>
      <c r="F105" s="184"/>
      <c r="G105" s="28" t="s">
        <v>113</v>
      </c>
      <c r="H105" s="28" t="s">
        <v>114</v>
      </c>
      <c r="I105" s="15" t="str">
        <f ca="1">(IF(E108&gt;99%,"All work completed. Please provide OC.",IF(E108&gt;89.8%,"Plinth, RCC, Brick, Plaster, Flooring, Wooden, Plumbing, Electrification, etc., work Completed. Finishing work is in process.",IF(E108&lt;94%,(IF(C108=0,"Work not yet Started.",IF(D108=25%,"Piling work in process",IF(D108=50%,"Excavation work in process",IF(D108=100%,"Excavation work Completed. ","0")))&amp;(IF(C109=0%,"",IF(C109=J110,"Footing work is process",IF(C109=J111,"Footing work Completed",IF(C109=J112,"1st Basement Completed",IF(C109=J113,"1st &amp; 2nd Basement Completed",IF(C109=J114,"1st to 3rd Basement Completed",IF(C109=J115,"1st to 4th Basement Completed",IF(C109=J116,"Plinth work is process",IF(C109=J117,"Plinth work completed","0")))))))))))&amp;(IF(C110=(E106+G106+H106),", RCC Slab",IF(C110&gt;0,", RCC upto "&amp;C110&amp;" Slab",""))&amp;(IF(C111=H106,", Brickwork",IF(C111&gt;0,", Brickwork upto "&amp;C111&amp;" Floor",""))&amp;(IF(C112=H106,", Internal Plaster",IF(C112&gt;0,", Internal Plaster upto "&amp;C112&amp;" Floor",""))&amp;(IF(C113=H106,", External Plaster",IF(C113&gt;0,", External Plaster upto "&amp;C113&amp;" Floor",""))&amp;(IF(C114=H106,", External Plumbing, Elevation and Waterproofing",IF(C114&gt;0,", External Plumbing, Elevation and Waterproofing upto "&amp;C114&amp;" Floor",""))&amp;(IF(C115=H106,", Flooring &amp; Fitting",IF(C115&gt;0,", Flooring &amp; Fitting upto "&amp;C115&amp;" Floor",""))&amp;(IF(C116=H106,", Wooden Work",IF(C116&gt;0,", Wooden Work upto "&amp;C116&amp;" Floor",""))&amp;(IF(C117=H106,", Electrical &amp; Sanitary fittings",IF(C117&gt;0,", Electrical &amp; Sanitary fittings upto "&amp;C117&amp;" Floor",""))&amp;(IF(C118&gt;0,", Finishing upto "&amp;C118&amp;" Floor","")&amp;(IF(C110&gt;0.5," Completed",""))))))))))))))))</f>
        <v>Excavation work Completed. Plinth work completed</v>
      </c>
      <c r="J105" s="17"/>
    </row>
    <row r="106" spans="1:10" ht="20.25" hidden="1" x14ac:dyDescent="0.3">
      <c r="A106" s="185"/>
      <c r="B106" s="185"/>
      <c r="C106" s="185"/>
      <c r="D106" s="50">
        <f>IF(AND(ISNUMBER(SEARCH("1B",A105))),1,IF(AND(ISNUMBER(SEARCH("2B",A105))),2,IF(AND(ISNUMBER(SEARCH("3B",A105))),3,IF(AND(ISNUMBER(SEARCH("4B",A105))),4,IF(ISNUMBER(SEARCH("5B",A105)),5,0)))))</f>
        <v>0</v>
      </c>
      <c r="E106" s="184">
        <v>1</v>
      </c>
      <c r="F106" s="184"/>
      <c r="G106" s="50">
        <v>0</v>
      </c>
      <c r="H106" s="28">
        <f ca="1">--TRIM(RIGHT(SUBSTITUTE(LEFT(A105,_xlfn.AGGREGATE(16,6,FIND({0,1,2,3,4,5,6,7,8,9},A105,ROW(INDIRECT("1:"&amp;LEN(A105)))),1))," ",REPT(" ",LEN(A105))),LEN(A105)))</f>
        <v>2</v>
      </c>
      <c r="I106" s="16" t="s">
        <v>118</v>
      </c>
      <c r="J106" s="17"/>
    </row>
    <row r="107" spans="1:10" ht="20.25" hidden="1" customHeight="1" x14ac:dyDescent="0.3">
      <c r="A107" s="210" t="s">
        <v>116</v>
      </c>
      <c r="B107" s="210"/>
      <c r="C107" s="26" t="s">
        <v>126</v>
      </c>
      <c r="D107" s="26" t="s">
        <v>127</v>
      </c>
      <c r="E107" s="210" t="s">
        <v>117</v>
      </c>
      <c r="F107" s="210"/>
      <c r="G107" s="27" t="s">
        <v>115</v>
      </c>
      <c r="H107" s="27"/>
      <c r="I107" s="19" t="s">
        <v>128</v>
      </c>
      <c r="J107" s="18">
        <f ca="1">H106*25%</f>
        <v>0.5</v>
      </c>
    </row>
    <row r="108" spans="1:10" ht="20.25" hidden="1" customHeight="1" x14ac:dyDescent="0.3">
      <c r="A108" s="141" t="s">
        <v>129</v>
      </c>
      <c r="B108" s="141"/>
      <c r="C108" s="28">
        <f ca="1">J109</f>
        <v>2</v>
      </c>
      <c r="D108" s="5">
        <f ca="1">((100/H106)*C108)/100</f>
        <v>1</v>
      </c>
      <c r="E108" s="141">
        <f ca="1">(((C108/H106*10)+(C109/H106*25)+(25/(E106+G106+H106)*C110)+(5/(H106)*C111)+(2.5/(H106)*C112)+(2.5/(H106)*C113)+(5/H106*C114)+(2.5/H106*C115)+(2.5/H106*C116)+(5/H106*C117)+(10/H106*C118)+(5/H106*C119))/100)</f>
        <v>0.35</v>
      </c>
      <c r="F108" s="141"/>
      <c r="G108" s="141" t="str">
        <f ca="1">I105</f>
        <v>Excavation work Completed. Plinth work completed</v>
      </c>
      <c r="H108" s="141"/>
      <c r="I108" s="19" t="s">
        <v>119</v>
      </c>
      <c r="J108" s="22">
        <f ca="1">H106*50%</f>
        <v>1</v>
      </c>
    </row>
    <row r="109" spans="1:10" ht="20.25" hidden="1" x14ac:dyDescent="0.3">
      <c r="A109" s="141" t="s">
        <v>100</v>
      </c>
      <c r="B109" s="141"/>
      <c r="C109" s="29">
        <f ca="1">J117</f>
        <v>2</v>
      </c>
      <c r="D109" s="5">
        <f ca="1">((100/H106)*C109)/100</f>
        <v>1</v>
      </c>
      <c r="E109" s="141"/>
      <c r="F109" s="141"/>
      <c r="G109" s="141"/>
      <c r="H109" s="141"/>
      <c r="I109" s="19" t="s">
        <v>120</v>
      </c>
      <c r="J109" s="22">
        <f ca="1">H106</f>
        <v>2</v>
      </c>
    </row>
    <row r="110" spans="1:10" ht="21" hidden="1" customHeight="1" x14ac:dyDescent="0.35">
      <c r="A110" s="141" t="s">
        <v>130</v>
      </c>
      <c r="B110" s="141"/>
      <c r="C110" s="28">
        <v>0</v>
      </c>
      <c r="D110" s="5">
        <f ca="1">((100/(E106+G106+H106))*C110)/100</f>
        <v>0</v>
      </c>
      <c r="E110" s="141"/>
      <c r="F110" s="141"/>
      <c r="G110" s="141"/>
      <c r="H110" s="141"/>
      <c r="I110" s="19" t="s">
        <v>121</v>
      </c>
      <c r="J110" s="23">
        <f ca="1">(IF(D106&gt;1,(H106/(D106+2)),H106*0.2))</f>
        <v>0.4</v>
      </c>
    </row>
    <row r="111" spans="1:10" ht="21" hidden="1" customHeight="1" x14ac:dyDescent="0.35">
      <c r="A111" s="141" t="s">
        <v>131</v>
      </c>
      <c r="B111" s="141"/>
      <c r="C111" s="28">
        <v>0</v>
      </c>
      <c r="D111" s="5">
        <f ca="1">((100/H106)*C111)/100</f>
        <v>0</v>
      </c>
      <c r="E111" s="141"/>
      <c r="F111" s="141"/>
      <c r="G111" s="141"/>
      <c r="H111" s="141"/>
      <c r="I111" s="19" t="s">
        <v>122</v>
      </c>
      <c r="J111" s="23">
        <f ca="1">(IF(D106&gt;1,(H106/(D106+2)+J110),H106*0.2+J110))</f>
        <v>0.8</v>
      </c>
    </row>
    <row r="112" spans="1:10" ht="21" hidden="1" customHeight="1" x14ac:dyDescent="0.35">
      <c r="A112" s="177" t="s">
        <v>132</v>
      </c>
      <c r="B112" s="178"/>
      <c r="C112" s="28">
        <v>0</v>
      </c>
      <c r="D112" s="5">
        <f ca="1">((100/H106)*C112)/100</f>
        <v>0</v>
      </c>
      <c r="E112" s="141"/>
      <c r="F112" s="141"/>
      <c r="G112" s="141"/>
      <c r="H112" s="141"/>
      <c r="I112" s="19" t="s">
        <v>133</v>
      </c>
      <c r="J112" s="23">
        <f>(IF(D106&gt;1,(H106/(D106+2)+J111),0))</f>
        <v>0</v>
      </c>
    </row>
    <row r="113" spans="1:10" ht="21" hidden="1" customHeight="1" x14ac:dyDescent="0.35">
      <c r="A113" s="177" t="s">
        <v>163</v>
      </c>
      <c r="B113" s="178"/>
      <c r="C113" s="28">
        <v>0</v>
      </c>
      <c r="D113" s="5">
        <f ca="1">((100/H106)*C113)/100</f>
        <v>0</v>
      </c>
      <c r="E113" s="141"/>
      <c r="F113" s="141"/>
      <c r="G113" s="141"/>
      <c r="H113" s="141"/>
      <c r="I113" s="19" t="s">
        <v>134</v>
      </c>
      <c r="J113" s="23">
        <f>(IF(D106&gt;2,(H106/(D106+2)+J112),0))</f>
        <v>0</v>
      </c>
    </row>
    <row r="114" spans="1:10" ht="57.75" hidden="1" customHeight="1" x14ac:dyDescent="0.35">
      <c r="A114" s="177" t="s">
        <v>160</v>
      </c>
      <c r="B114" s="178"/>
      <c r="C114" s="28">
        <v>0</v>
      </c>
      <c r="D114" s="5">
        <f ca="1">((100/(H106))*C114)/100</f>
        <v>0</v>
      </c>
      <c r="E114" s="141"/>
      <c r="F114" s="141"/>
      <c r="G114" s="141"/>
      <c r="H114" s="141"/>
      <c r="I114" s="19" t="s">
        <v>136</v>
      </c>
      <c r="J114" s="24">
        <f>(IF(D106&gt;3,(H106/(D106+2)+J113),0))</f>
        <v>0</v>
      </c>
    </row>
    <row r="115" spans="1:10" ht="21" hidden="1" x14ac:dyDescent="0.35">
      <c r="A115" s="141" t="s">
        <v>135</v>
      </c>
      <c r="B115" s="141"/>
      <c r="C115" s="28">
        <v>0</v>
      </c>
      <c r="D115" s="5">
        <f ca="1">((100/(H106))*C115)/100</f>
        <v>0</v>
      </c>
      <c r="E115" s="141"/>
      <c r="F115" s="141"/>
      <c r="G115" s="141"/>
      <c r="H115" s="141"/>
      <c r="I115" s="19" t="s">
        <v>137</v>
      </c>
      <c r="J115" s="23">
        <f>(IF(D106&gt;4,(H106/(D106+2)+J114),0))</f>
        <v>0</v>
      </c>
    </row>
    <row r="116" spans="1:10" ht="21" hidden="1" customHeight="1" x14ac:dyDescent="0.35">
      <c r="A116" s="141" t="s">
        <v>162</v>
      </c>
      <c r="B116" s="141"/>
      <c r="C116" s="28">
        <v>0</v>
      </c>
      <c r="D116" s="5">
        <f ca="1">((100/H106)*C116)/100</f>
        <v>0</v>
      </c>
      <c r="E116" s="141"/>
      <c r="F116" s="141"/>
      <c r="G116" s="141"/>
      <c r="H116" s="141"/>
      <c r="I116" s="19" t="s">
        <v>123</v>
      </c>
      <c r="J116" s="23">
        <f ca="1">(IF(D106=1,(H106/(D106+3)+J111),IF(D106=0,(H106*0.3+J111),IF(D106&gt;1,0))))</f>
        <v>1.4</v>
      </c>
    </row>
    <row r="117" spans="1:10" ht="21.75" hidden="1" thickBot="1" x14ac:dyDescent="0.4">
      <c r="A117" s="141" t="s">
        <v>161</v>
      </c>
      <c r="B117" s="141"/>
      <c r="C117" s="28">
        <v>0</v>
      </c>
      <c r="D117" s="5">
        <f ca="1">((100/H106)*C117)/100</f>
        <v>0</v>
      </c>
      <c r="E117" s="141"/>
      <c r="F117" s="141"/>
      <c r="G117" s="141"/>
      <c r="H117" s="141"/>
      <c r="I117" s="21" t="s">
        <v>124</v>
      </c>
      <c r="J117" s="25">
        <f ca="1">(IF(D106&gt;1.5,(H106/(D106+2)+J111+MAX(0,J112-J111)+MAX(0,J113-J112)+MAX(0,J114-J113)+MAX(0,J115-J114)+MAX(0,J116-J115)),IF(D106=1,(H106/(D106+3)+J116),IF(D106=0,H106*0.3+J116))))</f>
        <v>2</v>
      </c>
    </row>
    <row r="118" spans="1:10" ht="20.25" hidden="1" x14ac:dyDescent="0.25">
      <c r="A118" s="141" t="s">
        <v>138</v>
      </c>
      <c r="B118" s="141"/>
      <c r="C118" s="28">
        <v>0</v>
      </c>
      <c r="D118" s="5">
        <f ca="1">((100/(H106))*C118)/100</f>
        <v>0</v>
      </c>
      <c r="E118" s="141"/>
      <c r="F118" s="141"/>
      <c r="G118" s="141"/>
      <c r="H118" s="141"/>
    </row>
    <row r="119" spans="1:10" ht="20.25" hidden="1" x14ac:dyDescent="0.25">
      <c r="A119" s="141" t="s">
        <v>139</v>
      </c>
      <c r="B119" s="141"/>
      <c r="C119" s="28">
        <v>0</v>
      </c>
      <c r="D119" s="5">
        <f ca="1">((100/(H106))*C119)/100</f>
        <v>0</v>
      </c>
      <c r="E119" s="141"/>
      <c r="F119" s="141"/>
      <c r="G119" s="141"/>
      <c r="H119" s="141"/>
    </row>
    <row r="120" spans="1:10" ht="21" hidden="1" thickBot="1" x14ac:dyDescent="0.3">
      <c r="A120" s="183" t="s">
        <v>67</v>
      </c>
      <c r="B120" s="183"/>
      <c r="C120" s="183"/>
      <c r="D120" s="183"/>
      <c r="E120" s="183"/>
      <c r="F120" s="183"/>
      <c r="G120" s="183"/>
      <c r="H120" s="183"/>
    </row>
    <row r="121" spans="1:10" ht="20.25" hidden="1" customHeight="1" x14ac:dyDescent="0.3">
      <c r="A121" s="185" t="str">
        <f>CONCATENATE((IF(OR(A52="",A52="NA"),"",A52)),"= ",(IF(OR(D52="",D52="NA"),"",D52)),".")</f>
        <v>Tower 3= .</v>
      </c>
      <c r="B121" s="185"/>
      <c r="C121" s="185"/>
      <c r="D121" s="28" t="s">
        <v>112</v>
      </c>
      <c r="E121" s="184" t="s">
        <v>99</v>
      </c>
      <c r="F121" s="184"/>
      <c r="G121" s="28" t="s">
        <v>113</v>
      </c>
      <c r="H121" s="28" t="s">
        <v>114</v>
      </c>
      <c r="I121" s="15" t="str">
        <f ca="1">(IF(E124&gt;99%,"All work completed. Please provide OC.",IF(E124&gt;89.8%,"Plinth, RCC, Brick, Plaster, Flooring, Wooden, Plumbing, Electrification, etc., work Completed. Finishing work is in process.",IF(E124&lt;94%,(IF(C124=0,"Work not yet Started.",IF(D124=25%,"Piling work in process",IF(D124=50%,"Excavation work in process",IF(D124=100%,"Excavation work Completed. ","0")))&amp;(IF(C125=0%,"",IF(C125=J126,"Footing work is process",IF(C125=J127,"Footing work Completed",IF(C125=J128,"1st Basement Completed",IF(C125=J129,"1st &amp; 2nd Basement Completed",IF(C125=J130,"1st to 3rd Basement Completed",IF(C125=J131,"1st to 4th Basement Completed",IF(C125=J132,"Plinth work is process",IF(C125=J133,"Plinth work completed","0")))))))))))&amp;(IF(C126=(E122+G122+H122),", RCC Slab",IF(C126&gt;0,", RCC upto "&amp;C126&amp;" Slab",""))&amp;(IF(C127=H122,", Brickwork",IF(C127&gt;0,", Brickwork upto "&amp;C127&amp;" Floor",""))&amp;(IF(C128=H122,", Internal Plaster",IF(C128&gt;0,", Internal Plaster upto "&amp;C128&amp;" Floor",""))&amp;(IF(C129=H122,", External Plaster",IF(C129&gt;0,", External Plaster upto "&amp;C129&amp;" Floor",""))&amp;(IF(C130=H122,", External Plumbing, Elevation and Waterproofing",IF(C130&gt;0,", External Plumbing, Elevation and Waterproofing upto "&amp;C130&amp;" Floor",""))&amp;(IF(C131=H122,", Flooring &amp; Fitting",IF(C131&gt;0,", Flooring &amp; Fitting upto "&amp;C131&amp;" Floor",""))&amp;(IF(C132=H122,", Wooden Work",IF(C132&gt;0,", Wooden Work upto "&amp;C132&amp;" Floor",""))&amp;(IF(C133=H122,", Electrical &amp; Sanitary fittings",IF(C133&gt;0,", Electrical &amp; Sanitary fittings upto "&amp;C133&amp;" Floor",""))&amp;(IF(C134&gt;0,", Finishing upto "&amp;C134&amp;" Floor","")&amp;(IF(C126&gt;0.5," Completed",""))))))))))))))))</f>
        <v>Excavation work Completed. Plinth work completed</v>
      </c>
      <c r="J121" s="17"/>
    </row>
    <row r="122" spans="1:10" ht="20.25" hidden="1" x14ac:dyDescent="0.3">
      <c r="A122" s="185"/>
      <c r="B122" s="185"/>
      <c r="C122" s="185"/>
      <c r="D122" s="50">
        <f>IF(AND(ISNUMBER(SEARCH("1B",A121))),1,IF(AND(ISNUMBER(SEARCH("2B",A121))),2,IF(AND(ISNUMBER(SEARCH("3B",A121))),3,IF(AND(ISNUMBER(SEARCH("4B",A121))),4,IF(ISNUMBER(SEARCH("5B",A121)),5,0)))))</f>
        <v>0</v>
      </c>
      <c r="E122" s="184">
        <v>1</v>
      </c>
      <c r="F122" s="184"/>
      <c r="G122" s="50">
        <v>0</v>
      </c>
      <c r="H122" s="28">
        <f ca="1">--TRIM(RIGHT(SUBSTITUTE(LEFT(A121,_xlfn.AGGREGATE(16,6,FIND({0,1,2,3,4,5,6,7,8,9},A121,ROW(INDIRECT("1:"&amp;LEN(A121)))),1))," ",REPT(" ",LEN(A121))),LEN(A121)))</f>
        <v>3</v>
      </c>
      <c r="I122" s="16" t="s">
        <v>118</v>
      </c>
      <c r="J122" s="17"/>
    </row>
    <row r="123" spans="1:10" ht="20.25" hidden="1" customHeight="1" x14ac:dyDescent="0.3">
      <c r="A123" s="210" t="s">
        <v>116</v>
      </c>
      <c r="B123" s="210"/>
      <c r="C123" s="26" t="s">
        <v>126</v>
      </c>
      <c r="D123" s="26" t="s">
        <v>127</v>
      </c>
      <c r="E123" s="210" t="s">
        <v>117</v>
      </c>
      <c r="F123" s="210"/>
      <c r="G123" s="27" t="s">
        <v>115</v>
      </c>
      <c r="H123" s="27"/>
      <c r="I123" s="19" t="s">
        <v>128</v>
      </c>
      <c r="J123" s="18">
        <f ca="1">H122*25%</f>
        <v>0.75</v>
      </c>
    </row>
    <row r="124" spans="1:10" ht="20.25" hidden="1" customHeight="1" x14ac:dyDescent="0.3">
      <c r="A124" s="141" t="s">
        <v>129</v>
      </c>
      <c r="B124" s="141"/>
      <c r="C124" s="28">
        <f ca="1">J125</f>
        <v>3</v>
      </c>
      <c r="D124" s="5">
        <f ca="1">((100/H122)*C124)/100</f>
        <v>1</v>
      </c>
      <c r="E124" s="141">
        <f ca="1">(((C124/H122*10)+(C125/H122*25)+(25/(E122+G122+H122)*C126)+(5/(H122)*C127)+(2.5/(H122)*C128)+(2.5/(H122)*C129)+(5/H122*C130)+(2.5/H122*C131)+(2.5/H122*C132)+(5/H122*C133)+(10/H122*C134)+(5/H122*C135))/100)</f>
        <v>0.35</v>
      </c>
      <c r="F124" s="141"/>
      <c r="G124" s="141" t="str">
        <f ca="1">I121</f>
        <v>Excavation work Completed. Plinth work completed</v>
      </c>
      <c r="H124" s="141"/>
      <c r="I124" s="19" t="s">
        <v>119</v>
      </c>
      <c r="J124" s="22">
        <f ca="1">H122*50%</f>
        <v>1.5</v>
      </c>
    </row>
    <row r="125" spans="1:10" ht="20.25" hidden="1" x14ac:dyDescent="0.3">
      <c r="A125" s="141" t="s">
        <v>100</v>
      </c>
      <c r="B125" s="141"/>
      <c r="C125" s="29">
        <f ca="1">J133</f>
        <v>3</v>
      </c>
      <c r="D125" s="5">
        <f ca="1">((100/H122)*C125)/100</f>
        <v>1</v>
      </c>
      <c r="E125" s="141"/>
      <c r="F125" s="141"/>
      <c r="G125" s="141"/>
      <c r="H125" s="141"/>
      <c r="I125" s="19" t="s">
        <v>120</v>
      </c>
      <c r="J125" s="22">
        <f ca="1">H122</f>
        <v>3</v>
      </c>
    </row>
    <row r="126" spans="1:10" ht="21" hidden="1" customHeight="1" x14ac:dyDescent="0.35">
      <c r="A126" s="141" t="s">
        <v>130</v>
      </c>
      <c r="B126" s="141"/>
      <c r="C126" s="28">
        <v>0</v>
      </c>
      <c r="D126" s="5">
        <f ca="1">((100/(E122+G122+H122))*C126)/100</f>
        <v>0</v>
      </c>
      <c r="E126" s="141"/>
      <c r="F126" s="141"/>
      <c r="G126" s="141"/>
      <c r="H126" s="141"/>
      <c r="I126" s="19" t="s">
        <v>121</v>
      </c>
      <c r="J126" s="23">
        <f ca="1">(IF(D122&gt;1,(H122/(D122+2)),H122*0.2))</f>
        <v>0.60000000000000009</v>
      </c>
    </row>
    <row r="127" spans="1:10" ht="21" hidden="1" customHeight="1" x14ac:dyDescent="0.35">
      <c r="A127" s="141" t="s">
        <v>131</v>
      </c>
      <c r="B127" s="141"/>
      <c r="C127" s="28">
        <v>0</v>
      </c>
      <c r="D127" s="5">
        <f ca="1">((100/H122)*C127)/100</f>
        <v>0</v>
      </c>
      <c r="E127" s="141"/>
      <c r="F127" s="141"/>
      <c r="G127" s="141"/>
      <c r="H127" s="141"/>
      <c r="I127" s="19" t="s">
        <v>122</v>
      </c>
      <c r="J127" s="23">
        <f ca="1">(IF(D122&gt;1,(H122/(D122+2)+J126),H122*0.2+J126))</f>
        <v>1.2000000000000002</v>
      </c>
    </row>
    <row r="128" spans="1:10" ht="21" hidden="1" customHeight="1" x14ac:dyDescent="0.35">
      <c r="A128" s="177" t="s">
        <v>132</v>
      </c>
      <c r="B128" s="178"/>
      <c r="C128" s="28">
        <v>0</v>
      </c>
      <c r="D128" s="5">
        <f ca="1">((100/H122)*C128)/100</f>
        <v>0</v>
      </c>
      <c r="E128" s="141"/>
      <c r="F128" s="141"/>
      <c r="G128" s="141"/>
      <c r="H128" s="141"/>
      <c r="I128" s="19" t="s">
        <v>133</v>
      </c>
      <c r="J128" s="23">
        <f>(IF(D122&gt;1,(H122/(D122+2)+J127),0))</f>
        <v>0</v>
      </c>
    </row>
    <row r="129" spans="1:11" ht="21" hidden="1" customHeight="1" x14ac:dyDescent="0.35">
      <c r="A129" s="177" t="s">
        <v>163</v>
      </c>
      <c r="B129" s="178"/>
      <c r="C129" s="28">
        <v>0</v>
      </c>
      <c r="D129" s="5">
        <f ca="1">((100/H122)*C129)/100</f>
        <v>0</v>
      </c>
      <c r="E129" s="141"/>
      <c r="F129" s="141"/>
      <c r="G129" s="141"/>
      <c r="H129" s="141"/>
      <c r="I129" s="19" t="s">
        <v>134</v>
      </c>
      <c r="J129" s="23">
        <f>(IF(D122&gt;2,(H122/(D122+2)+J128),0))</f>
        <v>0</v>
      </c>
    </row>
    <row r="130" spans="1:11" ht="57.75" hidden="1" customHeight="1" x14ac:dyDescent="0.35">
      <c r="A130" s="177" t="s">
        <v>160</v>
      </c>
      <c r="B130" s="178"/>
      <c r="C130" s="28">
        <v>0</v>
      </c>
      <c r="D130" s="5">
        <f ca="1">((100/(H122))*C130)/100</f>
        <v>0</v>
      </c>
      <c r="E130" s="141"/>
      <c r="F130" s="141"/>
      <c r="G130" s="141"/>
      <c r="H130" s="141"/>
      <c r="I130" s="19" t="s">
        <v>136</v>
      </c>
      <c r="J130" s="24">
        <f>(IF(D122&gt;3,(H122/(D122+2)+J129),0))</f>
        <v>0</v>
      </c>
    </row>
    <row r="131" spans="1:11" ht="21" hidden="1" x14ac:dyDescent="0.35">
      <c r="A131" s="141" t="s">
        <v>135</v>
      </c>
      <c r="B131" s="141"/>
      <c r="C131" s="28">
        <v>0</v>
      </c>
      <c r="D131" s="5">
        <f ca="1">((100/(H122))*C131)/100</f>
        <v>0</v>
      </c>
      <c r="E131" s="141"/>
      <c r="F131" s="141"/>
      <c r="G131" s="141"/>
      <c r="H131" s="141"/>
      <c r="I131" s="19" t="s">
        <v>137</v>
      </c>
      <c r="J131" s="23">
        <f>(IF(D122&gt;4,(H122/(D122+2)+J130),0))</f>
        <v>0</v>
      </c>
    </row>
    <row r="132" spans="1:11" ht="21" hidden="1" customHeight="1" x14ac:dyDescent="0.35">
      <c r="A132" s="141" t="s">
        <v>162</v>
      </c>
      <c r="B132" s="141"/>
      <c r="C132" s="28">
        <v>0</v>
      </c>
      <c r="D132" s="5">
        <f ca="1">((100/H122)*C132)/100</f>
        <v>0</v>
      </c>
      <c r="E132" s="141"/>
      <c r="F132" s="141"/>
      <c r="G132" s="141"/>
      <c r="H132" s="141"/>
      <c r="I132" s="19" t="s">
        <v>123</v>
      </c>
      <c r="J132" s="23">
        <f ca="1">(IF(D122=1,(H122/(D122+3)+J127),IF(D122=0,(H122*0.3+J127),IF(D122&gt;1,0))))</f>
        <v>2.1</v>
      </c>
    </row>
    <row r="133" spans="1:11" ht="21.75" hidden="1" thickBot="1" x14ac:dyDescent="0.4">
      <c r="A133" s="141" t="s">
        <v>161</v>
      </c>
      <c r="B133" s="141"/>
      <c r="C133" s="28">
        <v>0</v>
      </c>
      <c r="D133" s="5">
        <f ca="1">((100/H122)*C133)/100</f>
        <v>0</v>
      </c>
      <c r="E133" s="141"/>
      <c r="F133" s="141"/>
      <c r="G133" s="141"/>
      <c r="H133" s="141"/>
      <c r="I133" s="21" t="s">
        <v>124</v>
      </c>
      <c r="J133" s="25">
        <f ca="1">(IF(D122&gt;1.5,(H122/(D122+2)+J127+MAX(0,J128-J127)+MAX(0,J129-J128)+MAX(0,J130-J129)+MAX(0,J131-J130)+MAX(0,J132-J131)),IF(D122=1,(H122/(D122+3)+J132),IF(D122=0,H122*0.3+J132))))</f>
        <v>3</v>
      </c>
    </row>
    <row r="134" spans="1:11" ht="20.25" hidden="1" x14ac:dyDescent="0.25">
      <c r="A134" s="141" t="s">
        <v>138</v>
      </c>
      <c r="B134" s="141"/>
      <c r="C134" s="28">
        <v>0</v>
      </c>
      <c r="D134" s="5">
        <f ca="1">((100/(H122))*C134)/100</f>
        <v>0</v>
      </c>
      <c r="E134" s="141"/>
      <c r="F134" s="141"/>
      <c r="G134" s="141"/>
      <c r="H134" s="141"/>
    </row>
    <row r="135" spans="1:11" ht="20.25" hidden="1" x14ac:dyDescent="0.25">
      <c r="A135" s="141" t="s">
        <v>139</v>
      </c>
      <c r="B135" s="141"/>
      <c r="C135" s="28">
        <v>0</v>
      </c>
      <c r="D135" s="5">
        <f ca="1">((100/(H122))*C135)/100</f>
        <v>0</v>
      </c>
      <c r="E135" s="141"/>
      <c r="F135" s="141"/>
      <c r="G135" s="141"/>
      <c r="H135" s="141"/>
    </row>
    <row r="136" spans="1:11" ht="36.75" hidden="1" customHeight="1" x14ac:dyDescent="0.3">
      <c r="A136" s="208" t="s">
        <v>125</v>
      </c>
      <c r="B136" s="209"/>
      <c r="C136" s="209"/>
      <c r="D136" s="209"/>
      <c r="E136" s="209"/>
      <c r="F136" s="209"/>
      <c r="G136" s="211">
        <f ca="1">AVERAGE(E92,E108,E124)</f>
        <v>0.34999999999999992</v>
      </c>
      <c r="H136" s="212"/>
      <c r="I136" s="19"/>
      <c r="J136" s="20"/>
      <c r="K136" s="20"/>
    </row>
    <row r="137" spans="1:11" ht="44.25" customHeight="1" x14ac:dyDescent="0.25">
      <c r="A137" s="129" t="s">
        <v>1428</v>
      </c>
      <c r="B137" s="129"/>
      <c r="C137" s="135" t="s">
        <v>1438</v>
      </c>
      <c r="D137" s="135"/>
      <c r="E137" s="135"/>
      <c r="F137" s="135"/>
      <c r="G137" s="49" t="s">
        <v>226</v>
      </c>
      <c r="H137" s="123">
        <v>45230</v>
      </c>
    </row>
    <row r="138" spans="1:11" ht="20.25" x14ac:dyDescent="0.25">
      <c r="A138" s="180" t="s">
        <v>71</v>
      </c>
      <c r="B138" s="181"/>
      <c r="C138" s="181"/>
      <c r="D138" s="181"/>
      <c r="E138" s="181"/>
      <c r="F138" s="181"/>
      <c r="G138" s="181"/>
      <c r="H138" s="182"/>
    </row>
    <row r="139" spans="1:11" ht="54.75" customHeight="1" x14ac:dyDescent="0.25">
      <c r="A139" s="136" t="s">
        <v>72</v>
      </c>
      <c r="B139" s="137"/>
      <c r="C139" s="142" t="s">
        <v>104</v>
      </c>
      <c r="D139" s="143"/>
      <c r="E139" s="136" t="s">
        <v>140</v>
      </c>
      <c r="F139" s="137" t="s">
        <v>4</v>
      </c>
      <c r="G139" s="187" t="s">
        <v>1439</v>
      </c>
      <c r="H139" s="187"/>
    </row>
    <row r="140" spans="1:11" ht="22.5" customHeight="1" x14ac:dyDescent="0.25">
      <c r="A140" s="136" t="s">
        <v>1436</v>
      </c>
      <c r="B140" s="137"/>
      <c r="C140" s="142">
        <v>5000</v>
      </c>
      <c r="D140" s="143"/>
      <c r="E140" s="136" t="s">
        <v>152</v>
      </c>
      <c r="F140" s="137" t="s">
        <v>4</v>
      </c>
      <c r="G140" s="135" t="s">
        <v>141</v>
      </c>
      <c r="H140" s="135"/>
    </row>
    <row r="141" spans="1:11" ht="20.25" hidden="1" x14ac:dyDescent="0.25">
      <c r="A141" s="136" t="s">
        <v>73</v>
      </c>
      <c r="B141" s="137"/>
      <c r="C141" s="144">
        <v>400000</v>
      </c>
      <c r="D141" s="145"/>
      <c r="E141" s="136" t="s">
        <v>98</v>
      </c>
      <c r="F141" s="137" t="s">
        <v>4</v>
      </c>
      <c r="G141" s="142" t="s">
        <v>105</v>
      </c>
      <c r="H141" s="143"/>
    </row>
    <row r="142" spans="1:11" ht="20.25" x14ac:dyDescent="0.25">
      <c r="A142" s="180" t="s">
        <v>70</v>
      </c>
      <c r="B142" s="181"/>
      <c r="C142" s="181"/>
      <c r="D142" s="181"/>
      <c r="E142" s="181"/>
      <c r="F142" s="181"/>
      <c r="G142" s="181"/>
      <c r="H142" s="182"/>
    </row>
    <row r="143" spans="1:11" ht="20.25" customHeight="1" x14ac:dyDescent="0.25">
      <c r="A143" s="136" t="s">
        <v>8</v>
      </c>
      <c r="B143" s="155"/>
      <c r="C143" s="155"/>
      <c r="D143" s="155"/>
      <c r="E143" s="155"/>
      <c r="F143" s="137"/>
      <c r="G143" s="146" t="s">
        <v>141</v>
      </c>
      <c r="H143" s="147"/>
    </row>
    <row r="144" spans="1:11" ht="20.25" customHeight="1" x14ac:dyDescent="0.25">
      <c r="A144" s="136" t="s">
        <v>28</v>
      </c>
      <c r="B144" s="155"/>
      <c r="C144" s="155"/>
      <c r="D144" s="155"/>
      <c r="E144" s="155"/>
      <c r="F144" s="137" t="s">
        <v>4</v>
      </c>
      <c r="G144" s="203" t="s">
        <v>141</v>
      </c>
      <c r="H144" s="203"/>
    </row>
    <row r="145" spans="1:150 16226:16383" ht="20.25" customHeight="1" x14ac:dyDescent="0.25">
      <c r="A145" s="136" t="s">
        <v>106</v>
      </c>
      <c r="B145" s="155"/>
      <c r="C145" s="155"/>
      <c r="D145" s="155"/>
      <c r="E145" s="155"/>
      <c r="F145" s="137" t="s">
        <v>4</v>
      </c>
      <c r="G145" s="203" t="s">
        <v>141</v>
      </c>
      <c r="H145" s="203"/>
    </row>
    <row r="146" spans="1:150 16226:16383" ht="20.25" hidden="1" x14ac:dyDescent="0.25">
      <c r="A146" s="150" t="s">
        <v>237</v>
      </c>
      <c r="B146" s="151"/>
      <c r="C146" s="151"/>
      <c r="D146" s="151"/>
      <c r="E146" s="151"/>
      <c r="F146" s="151"/>
      <c r="G146" s="151"/>
      <c r="H146" s="152"/>
    </row>
    <row r="147" spans="1:150 16226:16383" s="3" customFormat="1" ht="20.25" hidden="1" x14ac:dyDescent="0.25">
      <c r="A147" s="148" t="s">
        <v>149</v>
      </c>
      <c r="B147" s="149"/>
      <c r="C147" s="148" t="s">
        <v>150</v>
      </c>
      <c r="D147" s="149"/>
      <c r="E147" s="148" t="s">
        <v>148</v>
      </c>
      <c r="F147" s="149"/>
      <c r="G147" s="148" t="s">
        <v>158</v>
      </c>
      <c r="H147" s="14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hidden="1" x14ac:dyDescent="0.25">
      <c r="A148" s="158"/>
      <c r="B148" s="159"/>
      <c r="C148" s="158"/>
      <c r="D148" s="159"/>
      <c r="E148" s="158"/>
      <c r="F148" s="159"/>
      <c r="G148" s="158"/>
      <c r="H148" s="15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hidden="1" x14ac:dyDescent="0.25">
      <c r="A149" s="158"/>
      <c r="B149" s="159"/>
      <c r="C149" s="158"/>
      <c r="D149" s="159"/>
      <c r="E149" s="158"/>
      <c r="F149" s="159"/>
      <c r="G149" s="158"/>
      <c r="H149" s="15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hidden="1" x14ac:dyDescent="0.25">
      <c r="A150" s="148" t="s">
        <v>151</v>
      </c>
      <c r="B150" s="149"/>
      <c r="C150" s="148" t="s">
        <v>91</v>
      </c>
      <c r="D150" s="149"/>
      <c r="E150" s="148">
        <f>SUM(F148:F149)</f>
        <v>0</v>
      </c>
      <c r="F150" s="149"/>
      <c r="G150" s="148">
        <f>SUM(H148:H149)</f>
        <v>0</v>
      </c>
      <c r="H150" s="149">
        <f>SUM(H148:H149)</f>
        <v>0</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ht="20.25" x14ac:dyDescent="0.25">
      <c r="A151" s="150" t="s">
        <v>228</v>
      </c>
      <c r="B151" s="151"/>
      <c r="C151" s="151"/>
      <c r="D151" s="151"/>
      <c r="E151" s="151"/>
      <c r="F151" s="151"/>
      <c r="G151" s="151"/>
      <c r="H151" s="152"/>
    </row>
    <row r="152" spans="1:150 16226:16383" s="3" customFormat="1" ht="20.25" x14ac:dyDescent="0.25">
      <c r="A152" s="148" t="s">
        <v>149</v>
      </c>
      <c r="B152" s="149"/>
      <c r="C152" s="148" t="s">
        <v>316</v>
      </c>
      <c r="D152" s="149"/>
      <c r="E152" s="148" t="s">
        <v>317</v>
      </c>
      <c r="F152" s="149"/>
      <c r="G152" s="148" t="s">
        <v>318</v>
      </c>
      <c r="H152" s="14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x14ac:dyDescent="0.25">
      <c r="A153" s="158" t="s">
        <v>1410</v>
      </c>
      <c r="B153" s="159"/>
      <c r="C153" s="158">
        <f>COUNT(B160:B1186)</f>
        <v>1027</v>
      </c>
      <c r="D153" s="159"/>
      <c r="E153" s="158">
        <f>SUM(C160:C1186)</f>
        <v>1728878.1372719943</v>
      </c>
      <c r="F153" s="159"/>
      <c r="G153" s="158">
        <f>SUM(F160:F1186)</f>
        <v>3174220.2600313905</v>
      </c>
      <c r="H153" s="15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158" t="s">
        <v>1411</v>
      </c>
      <c r="B154" s="159"/>
      <c r="C154" s="158">
        <f>COUNT(B1190:B1216)</f>
        <v>27</v>
      </c>
      <c r="D154" s="159"/>
      <c r="E154" s="158">
        <f>SUM(C1190:C1216)</f>
        <v>102917.40264000001</v>
      </c>
      <c r="F154" s="159"/>
      <c r="G154" s="158">
        <f>SUM(F1190:F1216)</f>
        <v>192249.70813151999</v>
      </c>
      <c r="H154" s="15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148" t="s">
        <v>238</v>
      </c>
      <c r="B155" s="149"/>
      <c r="C155" s="148">
        <f>SUM(C153:D154)</f>
        <v>1054</v>
      </c>
      <c r="D155" s="149"/>
      <c r="E155" s="148">
        <f>SUM(E153:F154)</f>
        <v>1831795.5399119942</v>
      </c>
      <c r="F155" s="149"/>
      <c r="G155" s="148">
        <f>SUM(G153:H154)</f>
        <v>3366469.9681629105</v>
      </c>
      <c r="H155" s="14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ht="20.25" x14ac:dyDescent="0.25">
      <c r="A156" s="156" t="s">
        <v>147</v>
      </c>
      <c r="B156" s="157"/>
      <c r="C156" s="157"/>
      <c r="D156" s="157"/>
      <c r="E156" s="157"/>
      <c r="F156" s="157"/>
      <c r="G156" s="157"/>
      <c r="H156" s="152"/>
    </row>
    <row r="157" spans="1:150 16226:16383" ht="120.75" customHeight="1" x14ac:dyDescent="0.25">
      <c r="A157" s="31" t="s">
        <v>312</v>
      </c>
      <c r="B157" s="31" t="s">
        <v>313</v>
      </c>
      <c r="C157" s="30" t="s">
        <v>314</v>
      </c>
      <c r="D157" s="31" t="s">
        <v>159</v>
      </c>
      <c r="E157" s="31" t="s">
        <v>1382</v>
      </c>
      <c r="F157" s="30" t="s">
        <v>1412</v>
      </c>
      <c r="G157" s="153" t="s">
        <v>315</v>
      </c>
      <c r="H157" s="154"/>
    </row>
    <row r="158" spans="1:150 16226:16383" s="3" customFormat="1" ht="20.25" x14ac:dyDescent="0.25">
      <c r="A158" s="138" t="s">
        <v>326</v>
      </c>
      <c r="B158" s="139"/>
      <c r="C158" s="139"/>
      <c r="D158" s="139"/>
      <c r="E158" s="139"/>
      <c r="F158" s="139"/>
      <c r="G158" s="139"/>
      <c r="H158" s="14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x14ac:dyDescent="0.25">
      <c r="A159" s="138" t="s">
        <v>354</v>
      </c>
      <c r="B159" s="139"/>
      <c r="C159" s="139"/>
      <c r="D159" s="139"/>
      <c r="E159" s="139"/>
      <c r="F159" s="139"/>
      <c r="G159" s="139"/>
      <c r="H159" s="140"/>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x14ac:dyDescent="0.25">
      <c r="A160" s="71" t="s">
        <v>355</v>
      </c>
      <c r="B160" s="71">
        <v>262.10000000000002</v>
      </c>
      <c r="C160" s="71">
        <f>B160*10.764</f>
        <v>2821.2444</v>
      </c>
      <c r="D160" s="51">
        <v>0</v>
      </c>
      <c r="E160" s="51">
        <v>0</v>
      </c>
      <c r="F160" s="124">
        <f>(C160*1.836)</f>
        <v>5179.8047184000006</v>
      </c>
      <c r="G160" s="130" t="s">
        <v>95</v>
      </c>
      <c r="H160" s="131"/>
      <c r="I160" s="1"/>
      <c r="J160" s="124">
        <v>10.763999999999999</v>
      </c>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x14ac:dyDescent="0.25">
      <c r="A161" s="71" t="s">
        <v>356</v>
      </c>
      <c r="B161" s="71">
        <v>198.16499999999999</v>
      </c>
      <c r="C161" s="71">
        <f t="shared" ref="C161:C224" si="0">B161*10.764</f>
        <v>2133.0480599999996</v>
      </c>
      <c r="D161" s="51">
        <v>0</v>
      </c>
      <c r="E161" s="51">
        <v>0</v>
      </c>
      <c r="F161" s="124">
        <f t="shared" ref="F161:F224" si="1">(C161*1.836)</f>
        <v>3916.2762381599996</v>
      </c>
      <c r="G161" s="130" t="s">
        <v>95</v>
      </c>
      <c r="H161" s="13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71" t="s">
        <v>357</v>
      </c>
      <c r="B162" s="71">
        <v>180.417</v>
      </c>
      <c r="C162" s="71">
        <f t="shared" si="0"/>
        <v>1942.0085879999999</v>
      </c>
      <c r="D162" s="51">
        <v>0</v>
      </c>
      <c r="E162" s="51">
        <v>0</v>
      </c>
      <c r="F162" s="124">
        <f t="shared" si="1"/>
        <v>3565.5277675679999</v>
      </c>
      <c r="G162" s="130" t="s">
        <v>95</v>
      </c>
      <c r="H162" s="13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71" t="s">
        <v>358</v>
      </c>
      <c r="B163" s="71">
        <v>249.126</v>
      </c>
      <c r="C163" s="71">
        <f t="shared" si="0"/>
        <v>2681.5922639999999</v>
      </c>
      <c r="D163" s="51">
        <v>0</v>
      </c>
      <c r="E163" s="51">
        <v>0</v>
      </c>
      <c r="F163" s="124">
        <f t="shared" si="1"/>
        <v>4923.4033967040004</v>
      </c>
      <c r="G163" s="130" t="s">
        <v>95</v>
      </c>
      <c r="H163" s="13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71" t="s">
        <v>359</v>
      </c>
      <c r="B164" s="71">
        <v>223.23699999999999</v>
      </c>
      <c r="C164" s="71">
        <f t="shared" si="0"/>
        <v>2402.9230679999996</v>
      </c>
      <c r="D164" s="51">
        <v>0</v>
      </c>
      <c r="E164" s="51">
        <v>0</v>
      </c>
      <c r="F164" s="124">
        <f t="shared" si="1"/>
        <v>4411.7667528479997</v>
      </c>
      <c r="G164" s="130" t="s">
        <v>95</v>
      </c>
      <c r="H164" s="13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71" t="s">
        <v>360</v>
      </c>
      <c r="B165" s="71">
        <v>183.535</v>
      </c>
      <c r="C165" s="71">
        <f t="shared" si="0"/>
        <v>1975.5707399999999</v>
      </c>
      <c r="D165" s="51">
        <v>0</v>
      </c>
      <c r="E165" s="51">
        <v>0</v>
      </c>
      <c r="F165" s="124">
        <f t="shared" si="1"/>
        <v>3627.1478786399998</v>
      </c>
      <c r="G165" s="130" t="s">
        <v>95</v>
      </c>
      <c r="H165" s="13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71" t="s">
        <v>361</v>
      </c>
      <c r="B166" s="71">
        <v>195.279</v>
      </c>
      <c r="C166" s="71">
        <f t="shared" si="0"/>
        <v>2101.9831559999998</v>
      </c>
      <c r="D166" s="51">
        <v>0</v>
      </c>
      <c r="E166" s="51">
        <v>0</v>
      </c>
      <c r="F166" s="124">
        <f t="shared" si="1"/>
        <v>3859.2410744159997</v>
      </c>
      <c r="G166" s="130" t="s">
        <v>95</v>
      </c>
      <c r="H166" s="13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71" t="s">
        <v>362</v>
      </c>
      <c r="B167" s="71">
        <v>216.536</v>
      </c>
      <c r="C167" s="71">
        <f t="shared" si="0"/>
        <v>2330.7935039999998</v>
      </c>
      <c r="D167" s="51">
        <v>0</v>
      </c>
      <c r="E167" s="51">
        <v>0</v>
      </c>
      <c r="F167" s="124">
        <f t="shared" si="1"/>
        <v>4279.3368733439993</v>
      </c>
      <c r="G167" s="130" t="s">
        <v>95</v>
      </c>
      <c r="H167" s="13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71" t="s">
        <v>363</v>
      </c>
      <c r="B168" s="71">
        <v>237.268</v>
      </c>
      <c r="C168" s="71">
        <f t="shared" si="0"/>
        <v>2553.9527519999997</v>
      </c>
      <c r="D168" s="51">
        <v>0</v>
      </c>
      <c r="E168" s="51">
        <v>0</v>
      </c>
      <c r="F168" s="124">
        <f t="shared" si="1"/>
        <v>4689.0572526719998</v>
      </c>
      <c r="G168" s="130" t="s">
        <v>95</v>
      </c>
      <c r="H168" s="13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71" t="s">
        <v>364</v>
      </c>
      <c r="B169" s="71">
        <v>243.732</v>
      </c>
      <c r="C169" s="71">
        <f t="shared" si="0"/>
        <v>2623.5312479999998</v>
      </c>
      <c r="D169" s="51">
        <v>0</v>
      </c>
      <c r="E169" s="51">
        <v>0</v>
      </c>
      <c r="F169" s="124">
        <f t="shared" si="1"/>
        <v>4816.8033713280001</v>
      </c>
      <c r="G169" s="130" t="s">
        <v>95</v>
      </c>
      <c r="H169" s="13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71" t="s">
        <v>365</v>
      </c>
      <c r="B170" s="71">
        <v>139.35499999999999</v>
      </c>
      <c r="C170" s="71">
        <f t="shared" si="0"/>
        <v>1500.0172199999997</v>
      </c>
      <c r="D170" s="51">
        <v>0</v>
      </c>
      <c r="E170" s="51">
        <v>0</v>
      </c>
      <c r="F170" s="124">
        <f t="shared" si="1"/>
        <v>2754.0316159199997</v>
      </c>
      <c r="G170" s="130" t="s">
        <v>95</v>
      </c>
      <c r="H170" s="13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71" t="s">
        <v>366</v>
      </c>
      <c r="B171" s="71">
        <v>156.65299999999999</v>
      </c>
      <c r="C171" s="71">
        <f t="shared" si="0"/>
        <v>1686.2128919999998</v>
      </c>
      <c r="D171" s="51">
        <v>0</v>
      </c>
      <c r="E171" s="51">
        <v>0</v>
      </c>
      <c r="F171" s="124">
        <f t="shared" si="1"/>
        <v>3095.8868697119997</v>
      </c>
      <c r="G171" s="130" t="s">
        <v>95</v>
      </c>
      <c r="H171" s="13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71" t="s">
        <v>367</v>
      </c>
      <c r="B172" s="71">
        <v>312.94499999999999</v>
      </c>
      <c r="C172" s="71">
        <f t="shared" si="0"/>
        <v>3368.5399799999996</v>
      </c>
      <c r="D172" s="51">
        <v>0</v>
      </c>
      <c r="E172" s="51">
        <v>0</v>
      </c>
      <c r="F172" s="124">
        <f t="shared" si="1"/>
        <v>6184.6394032799999</v>
      </c>
      <c r="G172" s="130" t="s">
        <v>95</v>
      </c>
      <c r="H172" s="13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71" t="s">
        <v>368</v>
      </c>
      <c r="B173" s="71">
        <v>155.43199999999999</v>
      </c>
      <c r="C173" s="71">
        <f t="shared" si="0"/>
        <v>1673.0700479999998</v>
      </c>
      <c r="D173" s="51">
        <v>0</v>
      </c>
      <c r="E173" s="51">
        <v>0</v>
      </c>
      <c r="F173" s="124">
        <f t="shared" si="1"/>
        <v>3071.7566081279997</v>
      </c>
      <c r="G173" s="130" t="s">
        <v>95</v>
      </c>
      <c r="H173" s="13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71" t="s">
        <v>369</v>
      </c>
      <c r="B174" s="71">
        <v>131.29400000000001</v>
      </c>
      <c r="C174" s="71">
        <f t="shared" si="0"/>
        <v>1413.2486160000001</v>
      </c>
      <c r="D174" s="51">
        <v>0</v>
      </c>
      <c r="E174" s="51">
        <v>0</v>
      </c>
      <c r="F174" s="124">
        <f t="shared" si="1"/>
        <v>2594.7244589760003</v>
      </c>
      <c r="G174" s="130" t="s">
        <v>95</v>
      </c>
      <c r="H174" s="13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71" t="s">
        <v>370</v>
      </c>
      <c r="B175" s="71">
        <v>166.58199999999999</v>
      </c>
      <c r="C175" s="71">
        <f t="shared" si="0"/>
        <v>1793.0886479999999</v>
      </c>
      <c r="D175" s="51">
        <v>0</v>
      </c>
      <c r="E175" s="51">
        <v>0</v>
      </c>
      <c r="F175" s="124">
        <f t="shared" si="1"/>
        <v>3292.110757728</v>
      </c>
      <c r="G175" s="130" t="s">
        <v>95</v>
      </c>
      <c r="H175" s="13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71" t="s">
        <v>371</v>
      </c>
      <c r="B176" s="71">
        <v>298.15300000000002</v>
      </c>
      <c r="C176" s="71">
        <f t="shared" si="0"/>
        <v>3209.3188920000002</v>
      </c>
      <c r="D176" s="51">
        <v>0</v>
      </c>
      <c r="E176" s="51">
        <v>0</v>
      </c>
      <c r="F176" s="124">
        <f t="shared" si="1"/>
        <v>5892.3094857120004</v>
      </c>
      <c r="G176" s="130" t="s">
        <v>95</v>
      </c>
      <c r="H176" s="13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25">
      <c r="A177" s="71" t="s">
        <v>372</v>
      </c>
      <c r="B177" s="71">
        <v>111.48399999999999</v>
      </c>
      <c r="C177" s="71">
        <f t="shared" si="0"/>
        <v>1200.0137759999998</v>
      </c>
      <c r="D177" s="51">
        <v>0</v>
      </c>
      <c r="E177" s="51">
        <v>0</v>
      </c>
      <c r="F177" s="124">
        <f t="shared" si="1"/>
        <v>2203.2252927359996</v>
      </c>
      <c r="G177" s="130" t="s">
        <v>95</v>
      </c>
      <c r="H177" s="13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25">
      <c r="A178" s="71" t="s">
        <v>373</v>
      </c>
      <c r="B178" s="71">
        <v>111.48399999999999</v>
      </c>
      <c r="C178" s="71">
        <f t="shared" si="0"/>
        <v>1200.0137759999998</v>
      </c>
      <c r="D178" s="51">
        <v>0</v>
      </c>
      <c r="E178" s="51">
        <v>0</v>
      </c>
      <c r="F178" s="124">
        <f t="shared" si="1"/>
        <v>2203.2252927359996</v>
      </c>
      <c r="G178" s="130" t="s">
        <v>95</v>
      </c>
      <c r="H178" s="13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71" t="s">
        <v>374</v>
      </c>
      <c r="B179" s="71">
        <v>111.48399999999999</v>
      </c>
      <c r="C179" s="71">
        <f t="shared" si="0"/>
        <v>1200.0137759999998</v>
      </c>
      <c r="D179" s="51">
        <v>0</v>
      </c>
      <c r="E179" s="51">
        <v>0</v>
      </c>
      <c r="F179" s="124">
        <f t="shared" si="1"/>
        <v>2203.2252927359996</v>
      </c>
      <c r="G179" s="130" t="s">
        <v>95</v>
      </c>
      <c r="H179" s="13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25">
      <c r="A180" s="71" t="s">
        <v>375</v>
      </c>
      <c r="B180" s="71">
        <v>111.48399999999999</v>
      </c>
      <c r="C180" s="71">
        <f t="shared" si="0"/>
        <v>1200.0137759999998</v>
      </c>
      <c r="D180" s="51">
        <v>0</v>
      </c>
      <c r="E180" s="51">
        <v>0</v>
      </c>
      <c r="F180" s="124">
        <f t="shared" si="1"/>
        <v>2203.2252927359996</v>
      </c>
      <c r="G180" s="130" t="s">
        <v>95</v>
      </c>
      <c r="H180" s="13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71" t="s">
        <v>376</v>
      </c>
      <c r="B181" s="71">
        <v>201.715</v>
      </c>
      <c r="C181" s="71">
        <f t="shared" si="0"/>
        <v>2171.26026</v>
      </c>
      <c r="D181" s="51">
        <v>0</v>
      </c>
      <c r="E181" s="51">
        <v>0</v>
      </c>
      <c r="F181" s="124">
        <f t="shared" si="1"/>
        <v>3986.4338373600003</v>
      </c>
      <c r="G181" s="130" t="s">
        <v>95</v>
      </c>
      <c r="H181" s="13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25">
      <c r="A182" s="71" t="s">
        <v>377</v>
      </c>
      <c r="B182" s="71">
        <v>201.214</v>
      </c>
      <c r="C182" s="71">
        <f t="shared" si="0"/>
        <v>2165.8674959999998</v>
      </c>
      <c r="D182" s="51">
        <v>0</v>
      </c>
      <c r="E182" s="51">
        <v>0</v>
      </c>
      <c r="F182" s="124">
        <f t="shared" si="1"/>
        <v>3976.5327226559998</v>
      </c>
      <c r="G182" s="130" t="s">
        <v>95</v>
      </c>
      <c r="H182" s="13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71" t="s">
        <v>378</v>
      </c>
      <c r="B183" s="71">
        <v>111.48399999999999</v>
      </c>
      <c r="C183" s="71">
        <f t="shared" si="0"/>
        <v>1200.0137759999998</v>
      </c>
      <c r="D183" s="51">
        <v>0</v>
      </c>
      <c r="E183" s="51">
        <v>0</v>
      </c>
      <c r="F183" s="124">
        <f t="shared" si="1"/>
        <v>2203.2252927359996</v>
      </c>
      <c r="G183" s="130" t="s">
        <v>95</v>
      </c>
      <c r="H183" s="13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71" t="s">
        <v>379</v>
      </c>
      <c r="B184" s="71">
        <v>111.48399999999999</v>
      </c>
      <c r="C184" s="71">
        <f t="shared" si="0"/>
        <v>1200.0137759999998</v>
      </c>
      <c r="D184" s="51">
        <v>0</v>
      </c>
      <c r="E184" s="51">
        <v>0</v>
      </c>
      <c r="F184" s="124">
        <f t="shared" si="1"/>
        <v>2203.2252927359996</v>
      </c>
      <c r="G184" s="130" t="s">
        <v>95</v>
      </c>
      <c r="H184" s="13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71" t="s">
        <v>380</v>
      </c>
      <c r="B185" s="71">
        <v>111.48399999999999</v>
      </c>
      <c r="C185" s="71">
        <f t="shared" si="0"/>
        <v>1200.0137759999998</v>
      </c>
      <c r="D185" s="51">
        <v>0</v>
      </c>
      <c r="E185" s="51">
        <v>0</v>
      </c>
      <c r="F185" s="124">
        <f t="shared" si="1"/>
        <v>2203.2252927359996</v>
      </c>
      <c r="G185" s="130" t="s">
        <v>95</v>
      </c>
      <c r="H185" s="13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71" t="s">
        <v>381</v>
      </c>
      <c r="B186" s="71">
        <v>111.48399999999999</v>
      </c>
      <c r="C186" s="71">
        <f t="shared" si="0"/>
        <v>1200.0137759999998</v>
      </c>
      <c r="D186" s="51">
        <v>0</v>
      </c>
      <c r="E186" s="51">
        <v>0</v>
      </c>
      <c r="F186" s="124">
        <f t="shared" si="1"/>
        <v>2203.2252927359996</v>
      </c>
      <c r="G186" s="130" t="s">
        <v>95</v>
      </c>
      <c r="H186" s="13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71" t="s">
        <v>382</v>
      </c>
      <c r="B187" s="71">
        <v>111.48399999999999</v>
      </c>
      <c r="C187" s="71">
        <f t="shared" si="0"/>
        <v>1200.0137759999998</v>
      </c>
      <c r="D187" s="51">
        <v>0</v>
      </c>
      <c r="E187" s="51">
        <v>0</v>
      </c>
      <c r="F187" s="124">
        <f t="shared" si="1"/>
        <v>2203.2252927359996</v>
      </c>
      <c r="G187" s="130" t="s">
        <v>95</v>
      </c>
      <c r="H187" s="13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25">
      <c r="A188" s="71" t="s">
        <v>383</v>
      </c>
      <c r="B188" s="71">
        <v>152.91499999999999</v>
      </c>
      <c r="C188" s="71">
        <f t="shared" si="0"/>
        <v>1645.9770599999997</v>
      </c>
      <c r="D188" s="51">
        <v>0</v>
      </c>
      <c r="E188" s="51">
        <v>0</v>
      </c>
      <c r="F188" s="124">
        <f t="shared" si="1"/>
        <v>3022.0138821599994</v>
      </c>
      <c r="G188" s="130" t="s">
        <v>95</v>
      </c>
      <c r="H188" s="13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25">
      <c r="A189" s="71" t="s">
        <v>384</v>
      </c>
      <c r="B189" s="71">
        <v>229.59800000000001</v>
      </c>
      <c r="C189" s="71">
        <f t="shared" si="0"/>
        <v>2471.3928719999999</v>
      </c>
      <c r="D189" s="51">
        <v>0</v>
      </c>
      <c r="E189" s="51">
        <v>0</v>
      </c>
      <c r="F189" s="124">
        <f t="shared" si="1"/>
        <v>4537.4773129920004</v>
      </c>
      <c r="G189" s="130" t="s">
        <v>95</v>
      </c>
      <c r="H189" s="13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25">
      <c r="A190" s="71" t="s">
        <v>385</v>
      </c>
      <c r="B190" s="71">
        <v>111.48399999999999</v>
      </c>
      <c r="C190" s="71">
        <f t="shared" si="0"/>
        <v>1200.0137759999998</v>
      </c>
      <c r="D190" s="51">
        <v>0</v>
      </c>
      <c r="E190" s="51">
        <v>0</v>
      </c>
      <c r="F190" s="124">
        <f t="shared" si="1"/>
        <v>2203.2252927359996</v>
      </c>
      <c r="G190" s="130" t="s">
        <v>95</v>
      </c>
      <c r="H190" s="13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71" t="s">
        <v>386</v>
      </c>
      <c r="B191" s="71">
        <v>111.48399999999999</v>
      </c>
      <c r="C191" s="71">
        <f t="shared" si="0"/>
        <v>1200.0137759999998</v>
      </c>
      <c r="D191" s="51">
        <v>0</v>
      </c>
      <c r="E191" s="51">
        <v>0</v>
      </c>
      <c r="F191" s="124">
        <f t="shared" si="1"/>
        <v>2203.2252927359996</v>
      </c>
      <c r="G191" s="130" t="s">
        <v>95</v>
      </c>
      <c r="H191" s="13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71" t="s">
        <v>387</v>
      </c>
      <c r="B192" s="71">
        <v>111.48399999999999</v>
      </c>
      <c r="C192" s="71">
        <f t="shared" si="0"/>
        <v>1200.0137759999998</v>
      </c>
      <c r="D192" s="51">
        <v>0</v>
      </c>
      <c r="E192" s="51">
        <v>0</v>
      </c>
      <c r="F192" s="124">
        <f t="shared" si="1"/>
        <v>2203.2252927359996</v>
      </c>
      <c r="G192" s="130" t="s">
        <v>95</v>
      </c>
      <c r="H192" s="13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71" t="s">
        <v>388</v>
      </c>
      <c r="B193" s="71">
        <v>111.48399999999999</v>
      </c>
      <c r="C193" s="71">
        <f t="shared" si="0"/>
        <v>1200.0137759999998</v>
      </c>
      <c r="D193" s="51">
        <v>0</v>
      </c>
      <c r="E193" s="51">
        <v>0</v>
      </c>
      <c r="F193" s="124">
        <f t="shared" si="1"/>
        <v>2203.2252927359996</v>
      </c>
      <c r="G193" s="130" t="s">
        <v>95</v>
      </c>
      <c r="H193" s="13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71" t="s">
        <v>389</v>
      </c>
      <c r="B194" s="71">
        <v>111.48399999999999</v>
      </c>
      <c r="C194" s="71">
        <f t="shared" si="0"/>
        <v>1200.0137759999998</v>
      </c>
      <c r="D194" s="51">
        <v>0</v>
      </c>
      <c r="E194" s="51">
        <v>0</v>
      </c>
      <c r="F194" s="124">
        <f t="shared" si="1"/>
        <v>2203.2252927359996</v>
      </c>
      <c r="G194" s="130" t="s">
        <v>95</v>
      </c>
      <c r="H194" s="13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25">
      <c r="A195" s="71" t="s">
        <v>390</v>
      </c>
      <c r="B195" s="71">
        <v>111.48399999999999</v>
      </c>
      <c r="C195" s="71">
        <f t="shared" si="0"/>
        <v>1200.0137759999998</v>
      </c>
      <c r="D195" s="51">
        <v>0</v>
      </c>
      <c r="E195" s="51">
        <v>0</v>
      </c>
      <c r="F195" s="124">
        <f t="shared" si="1"/>
        <v>2203.2252927359996</v>
      </c>
      <c r="G195" s="130" t="s">
        <v>95</v>
      </c>
      <c r="H195" s="13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71" t="s">
        <v>391</v>
      </c>
      <c r="B196" s="71">
        <v>201.715</v>
      </c>
      <c r="C196" s="71">
        <f t="shared" si="0"/>
        <v>2171.26026</v>
      </c>
      <c r="D196" s="51">
        <v>0</v>
      </c>
      <c r="E196" s="51">
        <v>0</v>
      </c>
      <c r="F196" s="124">
        <f t="shared" si="1"/>
        <v>3986.4338373600003</v>
      </c>
      <c r="G196" s="130" t="s">
        <v>95</v>
      </c>
      <c r="H196" s="13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71" t="s">
        <v>392</v>
      </c>
      <c r="B197" s="71">
        <v>201.214</v>
      </c>
      <c r="C197" s="71">
        <f t="shared" si="0"/>
        <v>2165.8674959999998</v>
      </c>
      <c r="D197" s="51">
        <v>0</v>
      </c>
      <c r="E197" s="51">
        <v>0</v>
      </c>
      <c r="F197" s="124">
        <f t="shared" si="1"/>
        <v>3976.5327226559998</v>
      </c>
      <c r="G197" s="130" t="s">
        <v>95</v>
      </c>
      <c r="H197" s="13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25">
      <c r="A198" s="71" t="s">
        <v>393</v>
      </c>
      <c r="B198" s="71">
        <v>111.48399999999999</v>
      </c>
      <c r="C198" s="71">
        <f t="shared" si="0"/>
        <v>1200.0137759999998</v>
      </c>
      <c r="D198" s="51">
        <v>0</v>
      </c>
      <c r="E198" s="51">
        <v>0</v>
      </c>
      <c r="F198" s="124">
        <f t="shared" si="1"/>
        <v>2203.2252927359996</v>
      </c>
      <c r="G198" s="130" t="s">
        <v>95</v>
      </c>
      <c r="H198" s="13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71" t="s">
        <v>394</v>
      </c>
      <c r="B199" s="71">
        <v>111.48399999999999</v>
      </c>
      <c r="C199" s="71">
        <f t="shared" si="0"/>
        <v>1200.0137759999998</v>
      </c>
      <c r="D199" s="51">
        <v>0</v>
      </c>
      <c r="E199" s="51">
        <v>0</v>
      </c>
      <c r="F199" s="124">
        <f t="shared" si="1"/>
        <v>2203.2252927359996</v>
      </c>
      <c r="G199" s="130" t="s">
        <v>95</v>
      </c>
      <c r="H199" s="13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25">
      <c r="A200" s="71" t="s">
        <v>395</v>
      </c>
      <c r="B200" s="71">
        <v>111.48399999999999</v>
      </c>
      <c r="C200" s="71">
        <f t="shared" si="0"/>
        <v>1200.0137759999998</v>
      </c>
      <c r="D200" s="51">
        <v>0</v>
      </c>
      <c r="E200" s="51">
        <v>0</v>
      </c>
      <c r="F200" s="124">
        <f t="shared" si="1"/>
        <v>2203.2252927359996</v>
      </c>
      <c r="G200" s="130" t="s">
        <v>95</v>
      </c>
      <c r="H200" s="13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25">
      <c r="A201" s="71" t="s">
        <v>396</v>
      </c>
      <c r="B201" s="71">
        <v>111.48399999999999</v>
      </c>
      <c r="C201" s="71">
        <f t="shared" si="0"/>
        <v>1200.0137759999998</v>
      </c>
      <c r="D201" s="51">
        <v>0</v>
      </c>
      <c r="E201" s="51">
        <v>0</v>
      </c>
      <c r="F201" s="124">
        <f t="shared" si="1"/>
        <v>2203.2252927359996</v>
      </c>
      <c r="G201" s="130" t="s">
        <v>95</v>
      </c>
      <c r="H201" s="13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71" t="s">
        <v>397</v>
      </c>
      <c r="B202" s="71">
        <v>111.48399999999999</v>
      </c>
      <c r="C202" s="71">
        <f t="shared" si="0"/>
        <v>1200.0137759999998</v>
      </c>
      <c r="D202" s="51">
        <v>0</v>
      </c>
      <c r="E202" s="51">
        <v>0</v>
      </c>
      <c r="F202" s="124">
        <f t="shared" si="1"/>
        <v>2203.2252927359996</v>
      </c>
      <c r="G202" s="130" t="s">
        <v>95</v>
      </c>
      <c r="H202" s="13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25">
      <c r="A203" s="71" t="s">
        <v>398</v>
      </c>
      <c r="B203" s="71">
        <v>111.48399999999999</v>
      </c>
      <c r="C203" s="71">
        <f t="shared" si="0"/>
        <v>1200.0137759999998</v>
      </c>
      <c r="D203" s="51">
        <v>0</v>
      </c>
      <c r="E203" s="51">
        <v>0</v>
      </c>
      <c r="F203" s="124">
        <f t="shared" si="1"/>
        <v>2203.2252927359996</v>
      </c>
      <c r="G203" s="130" t="s">
        <v>95</v>
      </c>
      <c r="H203" s="13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25">
      <c r="A204" s="71" t="s">
        <v>399</v>
      </c>
      <c r="B204" s="71">
        <v>111.48399999999999</v>
      </c>
      <c r="C204" s="71">
        <f t="shared" si="0"/>
        <v>1200.0137759999998</v>
      </c>
      <c r="D204" s="51">
        <v>0</v>
      </c>
      <c r="E204" s="51">
        <v>0</v>
      </c>
      <c r="F204" s="124">
        <f t="shared" si="1"/>
        <v>2203.2252927359996</v>
      </c>
      <c r="G204" s="130" t="s">
        <v>95</v>
      </c>
      <c r="H204" s="13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customHeight="1" x14ac:dyDescent="0.25">
      <c r="A205" s="71" t="s">
        <v>400</v>
      </c>
      <c r="B205" s="71">
        <v>176.72</v>
      </c>
      <c r="C205" s="71">
        <f t="shared" si="0"/>
        <v>1902.21408</v>
      </c>
      <c r="D205" s="51">
        <v>0</v>
      </c>
      <c r="E205" s="51">
        <v>0</v>
      </c>
      <c r="F205" s="124">
        <f t="shared" si="1"/>
        <v>3492.46505088</v>
      </c>
      <c r="G205" s="130" t="s">
        <v>95</v>
      </c>
      <c r="H205" s="13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25">
      <c r="A206" s="71" t="s">
        <v>401</v>
      </c>
      <c r="B206" s="71">
        <v>165.96299999999999</v>
      </c>
      <c r="C206" s="71">
        <f t="shared" si="0"/>
        <v>1786.4257319999999</v>
      </c>
      <c r="D206" s="51">
        <v>0</v>
      </c>
      <c r="E206" s="51">
        <v>0</v>
      </c>
      <c r="F206" s="124">
        <f t="shared" si="1"/>
        <v>3279.8776439520002</v>
      </c>
      <c r="G206" s="130" t="s">
        <v>95</v>
      </c>
      <c r="H206" s="13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25">
      <c r="A207" s="71" t="s">
        <v>402</v>
      </c>
      <c r="B207" s="71">
        <v>157.72399999999999</v>
      </c>
      <c r="C207" s="71">
        <f t="shared" si="0"/>
        <v>1697.7411359999999</v>
      </c>
      <c r="D207" s="51">
        <v>0</v>
      </c>
      <c r="E207" s="51">
        <v>0</v>
      </c>
      <c r="F207" s="124">
        <f t="shared" si="1"/>
        <v>3117.0527256959999</v>
      </c>
      <c r="G207" s="130" t="s">
        <v>95</v>
      </c>
      <c r="H207" s="13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71" t="s">
        <v>403</v>
      </c>
      <c r="B208" s="71">
        <v>111.48399999999999</v>
      </c>
      <c r="C208" s="71">
        <f t="shared" si="0"/>
        <v>1200.0137759999998</v>
      </c>
      <c r="D208" s="51">
        <v>0</v>
      </c>
      <c r="E208" s="51">
        <v>0</v>
      </c>
      <c r="F208" s="124">
        <f t="shared" si="1"/>
        <v>2203.2252927359996</v>
      </c>
      <c r="G208" s="130" t="s">
        <v>95</v>
      </c>
      <c r="H208" s="13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71" t="s">
        <v>404</v>
      </c>
      <c r="B209" s="71">
        <v>111.48399999999999</v>
      </c>
      <c r="C209" s="71">
        <f t="shared" si="0"/>
        <v>1200.0137759999998</v>
      </c>
      <c r="D209" s="51">
        <v>0</v>
      </c>
      <c r="E209" s="51">
        <v>0</v>
      </c>
      <c r="F209" s="124">
        <f t="shared" si="1"/>
        <v>2203.2252927359996</v>
      </c>
      <c r="G209" s="130" t="s">
        <v>95</v>
      </c>
      <c r="H209" s="13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25">
      <c r="A210" s="71" t="s">
        <v>405</v>
      </c>
      <c r="B210" s="71">
        <v>111.48399999999999</v>
      </c>
      <c r="C210" s="71">
        <f t="shared" si="0"/>
        <v>1200.0137759999998</v>
      </c>
      <c r="D210" s="51">
        <v>0</v>
      </c>
      <c r="E210" s="51">
        <v>0</v>
      </c>
      <c r="F210" s="124">
        <f t="shared" si="1"/>
        <v>2203.2252927359996</v>
      </c>
      <c r="G210" s="130" t="s">
        <v>95</v>
      </c>
      <c r="H210" s="13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customHeight="1" x14ac:dyDescent="0.25">
      <c r="A211" s="71" t="s">
        <v>406</v>
      </c>
      <c r="B211" s="71">
        <v>201.715</v>
      </c>
      <c r="C211" s="71">
        <f t="shared" si="0"/>
        <v>2171.26026</v>
      </c>
      <c r="D211" s="51">
        <v>0</v>
      </c>
      <c r="E211" s="51">
        <v>0</v>
      </c>
      <c r="F211" s="124">
        <f t="shared" si="1"/>
        <v>3986.4338373600003</v>
      </c>
      <c r="G211" s="130" t="s">
        <v>95</v>
      </c>
      <c r="H211" s="13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25">
      <c r="A212" s="71" t="s">
        <v>407</v>
      </c>
      <c r="B212" s="71">
        <v>201.214</v>
      </c>
      <c r="C212" s="71">
        <f t="shared" si="0"/>
        <v>2165.8674959999998</v>
      </c>
      <c r="D212" s="51">
        <v>0</v>
      </c>
      <c r="E212" s="51">
        <v>0</v>
      </c>
      <c r="F212" s="124">
        <f t="shared" si="1"/>
        <v>3976.5327226559998</v>
      </c>
      <c r="G212" s="130" t="s">
        <v>95</v>
      </c>
      <c r="H212" s="13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25">
      <c r="A213" s="71" t="s">
        <v>408</v>
      </c>
      <c r="B213" s="71">
        <v>111.48399999999999</v>
      </c>
      <c r="C213" s="71">
        <f t="shared" si="0"/>
        <v>1200.0137759999998</v>
      </c>
      <c r="D213" s="51">
        <v>0</v>
      </c>
      <c r="E213" s="51">
        <v>0</v>
      </c>
      <c r="F213" s="124">
        <f t="shared" si="1"/>
        <v>2203.2252927359996</v>
      </c>
      <c r="G213" s="130" t="s">
        <v>95</v>
      </c>
      <c r="H213" s="13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25">
      <c r="A214" s="71" t="s">
        <v>409</v>
      </c>
      <c r="B214" s="71">
        <v>211.74600000000001</v>
      </c>
      <c r="C214" s="71">
        <f t="shared" si="0"/>
        <v>2279.2339440000001</v>
      </c>
      <c r="D214" s="51">
        <v>0</v>
      </c>
      <c r="E214" s="51">
        <v>0</v>
      </c>
      <c r="F214" s="124">
        <f t="shared" si="1"/>
        <v>4184.6735211840005</v>
      </c>
      <c r="G214" s="130" t="s">
        <v>95</v>
      </c>
      <c r="H214" s="13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25">
      <c r="A215" s="71" t="s">
        <v>410</v>
      </c>
      <c r="B215" s="71">
        <v>192.47200000000001</v>
      </c>
      <c r="C215" s="71">
        <f t="shared" si="0"/>
        <v>2071.7686079999999</v>
      </c>
      <c r="D215" s="51">
        <v>0</v>
      </c>
      <c r="E215" s="51">
        <v>0</v>
      </c>
      <c r="F215" s="124">
        <f t="shared" si="1"/>
        <v>3803.767164288</v>
      </c>
      <c r="G215" s="130" t="s">
        <v>95</v>
      </c>
      <c r="H215" s="13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25">
      <c r="A216" s="71" t="s">
        <v>411</v>
      </c>
      <c r="B216" s="71">
        <v>111.48399999999999</v>
      </c>
      <c r="C216" s="71">
        <f t="shared" si="0"/>
        <v>1200.0137759999998</v>
      </c>
      <c r="D216" s="51">
        <v>0</v>
      </c>
      <c r="E216" s="51">
        <v>0</v>
      </c>
      <c r="F216" s="124">
        <f t="shared" si="1"/>
        <v>2203.2252927359996</v>
      </c>
      <c r="G216" s="130" t="s">
        <v>95</v>
      </c>
      <c r="H216" s="13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25">
      <c r="A217" s="71" t="s">
        <v>412</v>
      </c>
      <c r="B217" s="71">
        <v>201.715</v>
      </c>
      <c r="C217" s="71">
        <f t="shared" si="0"/>
        <v>2171.26026</v>
      </c>
      <c r="D217" s="51">
        <v>0</v>
      </c>
      <c r="E217" s="51">
        <v>0</v>
      </c>
      <c r="F217" s="124">
        <f t="shared" si="1"/>
        <v>3986.4338373600003</v>
      </c>
      <c r="G217" s="130" t="s">
        <v>95</v>
      </c>
      <c r="H217" s="13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71" t="s">
        <v>413</v>
      </c>
      <c r="B218" s="71">
        <v>201.214</v>
      </c>
      <c r="C218" s="71">
        <f t="shared" si="0"/>
        <v>2165.8674959999998</v>
      </c>
      <c r="D218" s="51">
        <v>0</v>
      </c>
      <c r="E218" s="51">
        <v>0</v>
      </c>
      <c r="F218" s="124">
        <f t="shared" si="1"/>
        <v>3976.5327226559998</v>
      </c>
      <c r="G218" s="130" t="s">
        <v>95</v>
      </c>
      <c r="H218" s="13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25">
      <c r="A219" s="71" t="s">
        <v>414</v>
      </c>
      <c r="B219" s="71">
        <v>111.48399999999999</v>
      </c>
      <c r="C219" s="71">
        <f t="shared" si="0"/>
        <v>1200.0137759999998</v>
      </c>
      <c r="D219" s="51">
        <v>0</v>
      </c>
      <c r="E219" s="51">
        <v>0</v>
      </c>
      <c r="F219" s="124">
        <f t="shared" si="1"/>
        <v>2203.2252927359996</v>
      </c>
      <c r="G219" s="130" t="s">
        <v>95</v>
      </c>
      <c r="H219" s="13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customHeight="1" x14ac:dyDescent="0.25">
      <c r="A220" s="71" t="s">
        <v>415</v>
      </c>
      <c r="B220" s="71">
        <v>189.30199999999999</v>
      </c>
      <c r="C220" s="71">
        <f t="shared" si="0"/>
        <v>2037.6467279999997</v>
      </c>
      <c r="D220" s="51">
        <v>0</v>
      </c>
      <c r="E220" s="51">
        <v>0</v>
      </c>
      <c r="F220" s="124">
        <f t="shared" si="1"/>
        <v>3741.1193926079995</v>
      </c>
      <c r="G220" s="130" t="s">
        <v>95</v>
      </c>
      <c r="H220" s="13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25">
      <c r="A221" s="71" t="s">
        <v>416</v>
      </c>
      <c r="B221" s="71">
        <v>288.16699999999997</v>
      </c>
      <c r="C221" s="71">
        <f t="shared" si="0"/>
        <v>3101.8295879999996</v>
      </c>
      <c r="D221" s="51">
        <v>0</v>
      </c>
      <c r="E221" s="51">
        <v>0</v>
      </c>
      <c r="F221" s="124">
        <f t="shared" si="1"/>
        <v>5694.9591235679991</v>
      </c>
      <c r="G221" s="130" t="s">
        <v>95</v>
      </c>
      <c r="H221" s="13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25">
      <c r="A222" s="71" t="s">
        <v>417</v>
      </c>
      <c r="B222" s="71">
        <v>383.79</v>
      </c>
      <c r="C222" s="71">
        <f t="shared" si="0"/>
        <v>4131.1155600000002</v>
      </c>
      <c r="D222" s="51">
        <v>0</v>
      </c>
      <c r="E222" s="51">
        <v>0</v>
      </c>
      <c r="F222" s="124">
        <f t="shared" si="1"/>
        <v>7584.7281681600007</v>
      </c>
      <c r="G222" s="130" t="s">
        <v>95</v>
      </c>
      <c r="H222" s="13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25">
      <c r="A223" s="71" t="s">
        <v>418</v>
      </c>
      <c r="B223" s="71">
        <v>245.309</v>
      </c>
      <c r="C223" s="71">
        <f t="shared" si="0"/>
        <v>2640.5060759999997</v>
      </c>
      <c r="D223" s="51">
        <v>0</v>
      </c>
      <c r="E223" s="51">
        <v>0</v>
      </c>
      <c r="F223" s="124">
        <f t="shared" si="1"/>
        <v>4847.9691555359996</v>
      </c>
      <c r="G223" s="130" t="s">
        <v>95</v>
      </c>
      <c r="H223" s="13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25">
      <c r="A224" s="71" t="s">
        <v>419</v>
      </c>
      <c r="B224" s="71">
        <v>246.49</v>
      </c>
      <c r="C224" s="71">
        <f t="shared" si="0"/>
        <v>2653.2183599999998</v>
      </c>
      <c r="D224" s="51">
        <v>0</v>
      </c>
      <c r="E224" s="51">
        <v>0</v>
      </c>
      <c r="F224" s="124">
        <f t="shared" si="1"/>
        <v>4871.3089089599998</v>
      </c>
      <c r="G224" s="130" t="s">
        <v>95</v>
      </c>
      <c r="H224" s="13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25">
      <c r="A225" s="71" t="s">
        <v>420</v>
      </c>
      <c r="B225" s="71">
        <v>256.34100000000001</v>
      </c>
      <c r="C225" s="71">
        <f t="shared" ref="C225:C288" si="2">B225*10.764</f>
        <v>2759.2545239999999</v>
      </c>
      <c r="D225" s="51">
        <v>0</v>
      </c>
      <c r="E225" s="51">
        <v>0</v>
      </c>
      <c r="F225" s="124">
        <f t="shared" ref="F225:F288" si="3">(C225*1.836)</f>
        <v>5065.9913060640001</v>
      </c>
      <c r="G225" s="130" t="s">
        <v>95</v>
      </c>
      <c r="H225" s="13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25">
      <c r="A226" s="71" t="s">
        <v>421</v>
      </c>
      <c r="B226" s="71">
        <v>259.87700000000001</v>
      </c>
      <c r="C226" s="71">
        <f t="shared" si="2"/>
        <v>2797.3160279999997</v>
      </c>
      <c r="D226" s="51">
        <v>0</v>
      </c>
      <c r="E226" s="51">
        <v>0</v>
      </c>
      <c r="F226" s="124">
        <f t="shared" si="3"/>
        <v>5135.8722274080001</v>
      </c>
      <c r="G226" s="130" t="s">
        <v>95</v>
      </c>
      <c r="H226" s="13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25">
      <c r="A227" s="71" t="s">
        <v>422</v>
      </c>
      <c r="B227" s="71">
        <v>267.71600000000001</v>
      </c>
      <c r="C227" s="71">
        <f t="shared" si="2"/>
        <v>2881.6950240000001</v>
      </c>
      <c r="D227" s="51">
        <v>0</v>
      </c>
      <c r="E227" s="51">
        <v>0</v>
      </c>
      <c r="F227" s="124">
        <f t="shared" si="3"/>
        <v>5290.7920640640004</v>
      </c>
      <c r="G227" s="130" t="s">
        <v>95</v>
      </c>
      <c r="H227" s="13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25">
      <c r="A228" s="71" t="s">
        <v>423</v>
      </c>
      <c r="B228" s="71">
        <v>187.226</v>
      </c>
      <c r="C228" s="71">
        <f t="shared" si="2"/>
        <v>2015.3006639999999</v>
      </c>
      <c r="D228" s="51">
        <v>0</v>
      </c>
      <c r="E228" s="51">
        <v>0</v>
      </c>
      <c r="F228" s="124">
        <f t="shared" si="3"/>
        <v>3700.092019104</v>
      </c>
      <c r="G228" s="130" t="s">
        <v>95</v>
      </c>
      <c r="H228" s="13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25">
      <c r="A229" s="71" t="s">
        <v>424</v>
      </c>
      <c r="B229" s="71">
        <v>181.828</v>
      </c>
      <c r="C229" s="71">
        <f t="shared" si="2"/>
        <v>1957.196592</v>
      </c>
      <c r="D229" s="51">
        <v>0</v>
      </c>
      <c r="E229" s="51">
        <v>0</v>
      </c>
      <c r="F229" s="124">
        <f t="shared" si="3"/>
        <v>3593.4129429120003</v>
      </c>
      <c r="G229" s="130" t="s">
        <v>95</v>
      </c>
      <c r="H229" s="13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25">
      <c r="A230" s="71" t="s">
        <v>425</v>
      </c>
      <c r="B230" s="71">
        <v>176.398</v>
      </c>
      <c r="C230" s="71">
        <f t="shared" si="2"/>
        <v>1898.7480719999999</v>
      </c>
      <c r="D230" s="51">
        <v>0</v>
      </c>
      <c r="E230" s="51">
        <v>0</v>
      </c>
      <c r="F230" s="124">
        <f t="shared" si="3"/>
        <v>3486.1014601920001</v>
      </c>
      <c r="G230" s="130" t="s">
        <v>95</v>
      </c>
      <c r="H230" s="13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25">
      <c r="A231" s="71" t="s">
        <v>426</v>
      </c>
      <c r="B231" s="71">
        <v>230.137</v>
      </c>
      <c r="C231" s="71">
        <f t="shared" si="2"/>
        <v>2477.1946679999996</v>
      </c>
      <c r="D231" s="51">
        <v>0</v>
      </c>
      <c r="E231" s="51">
        <v>0</v>
      </c>
      <c r="F231" s="124">
        <f t="shared" si="3"/>
        <v>4548.1294104479994</v>
      </c>
      <c r="G231" s="130" t="s">
        <v>95</v>
      </c>
      <c r="H231" s="13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25">
      <c r="A232" s="71" t="s">
        <v>427</v>
      </c>
      <c r="B232" s="71">
        <v>278.69400000000002</v>
      </c>
      <c r="C232" s="71">
        <f t="shared" si="2"/>
        <v>2999.862216</v>
      </c>
      <c r="D232" s="51">
        <v>0</v>
      </c>
      <c r="E232" s="51">
        <v>0</v>
      </c>
      <c r="F232" s="124">
        <f t="shared" si="3"/>
        <v>5507.747028576</v>
      </c>
      <c r="G232" s="130" t="s">
        <v>95</v>
      </c>
      <c r="H232" s="13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25">
      <c r="A233" s="71" t="s">
        <v>428</v>
      </c>
      <c r="B233" s="71">
        <v>339.37700000000001</v>
      </c>
      <c r="C233" s="71">
        <f t="shared" si="2"/>
        <v>3653.054028</v>
      </c>
      <c r="D233" s="51">
        <v>0</v>
      </c>
      <c r="E233" s="51">
        <v>0</v>
      </c>
      <c r="F233" s="124">
        <f t="shared" si="3"/>
        <v>6707.0071954080004</v>
      </c>
      <c r="G233" s="130" t="s">
        <v>95</v>
      </c>
      <c r="H233" s="13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25">
      <c r="A234" s="71" t="s">
        <v>429</v>
      </c>
      <c r="B234" s="71">
        <v>143.78700000000001</v>
      </c>
      <c r="C234" s="71">
        <f t="shared" si="2"/>
        <v>1547.723268</v>
      </c>
      <c r="D234" s="51">
        <v>0</v>
      </c>
      <c r="E234" s="51">
        <v>0</v>
      </c>
      <c r="F234" s="124">
        <f t="shared" si="3"/>
        <v>2841.619920048</v>
      </c>
      <c r="G234" s="130" t="s">
        <v>95</v>
      </c>
      <c r="H234" s="13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25">
      <c r="A235" s="71" t="s">
        <v>430</v>
      </c>
      <c r="B235" s="71">
        <v>139.35499999999999</v>
      </c>
      <c r="C235" s="71">
        <f t="shared" si="2"/>
        <v>1500.0172199999997</v>
      </c>
      <c r="D235" s="51">
        <v>0</v>
      </c>
      <c r="E235" s="51">
        <v>0</v>
      </c>
      <c r="F235" s="124">
        <f t="shared" si="3"/>
        <v>2754.0316159199997</v>
      </c>
      <c r="G235" s="130" t="s">
        <v>95</v>
      </c>
      <c r="H235" s="13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25">
      <c r="A236" s="71" t="s">
        <v>431</v>
      </c>
      <c r="B236" s="71">
        <v>139.35499999999999</v>
      </c>
      <c r="C236" s="71">
        <f t="shared" si="2"/>
        <v>1500.0172199999997</v>
      </c>
      <c r="D236" s="51">
        <v>0</v>
      </c>
      <c r="E236" s="51">
        <v>0</v>
      </c>
      <c r="F236" s="124">
        <f t="shared" si="3"/>
        <v>2754.0316159199997</v>
      </c>
      <c r="G236" s="130" t="s">
        <v>95</v>
      </c>
      <c r="H236" s="13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25">
      <c r="A237" s="71" t="s">
        <v>432</v>
      </c>
      <c r="B237" s="71">
        <v>139.35499999999999</v>
      </c>
      <c r="C237" s="71">
        <f t="shared" si="2"/>
        <v>1500.0172199999997</v>
      </c>
      <c r="D237" s="51">
        <v>0</v>
      </c>
      <c r="E237" s="51">
        <v>0</v>
      </c>
      <c r="F237" s="124">
        <f t="shared" si="3"/>
        <v>2754.0316159199997</v>
      </c>
      <c r="G237" s="130" t="s">
        <v>95</v>
      </c>
      <c r="H237" s="13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25">
      <c r="A238" s="71" t="s">
        <v>433</v>
      </c>
      <c r="B238" s="71">
        <v>139.35499999999999</v>
      </c>
      <c r="C238" s="71">
        <f t="shared" si="2"/>
        <v>1500.0172199999997</v>
      </c>
      <c r="D238" s="51">
        <v>0</v>
      </c>
      <c r="E238" s="51">
        <v>0</v>
      </c>
      <c r="F238" s="124">
        <f t="shared" si="3"/>
        <v>2754.0316159199997</v>
      </c>
      <c r="G238" s="130" t="s">
        <v>95</v>
      </c>
      <c r="H238" s="13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25">
      <c r="A239" s="71" t="s">
        <v>434</v>
      </c>
      <c r="B239" s="71">
        <v>139.35499999999999</v>
      </c>
      <c r="C239" s="71">
        <f t="shared" si="2"/>
        <v>1500.0172199999997</v>
      </c>
      <c r="D239" s="51">
        <v>0</v>
      </c>
      <c r="E239" s="51">
        <v>0</v>
      </c>
      <c r="F239" s="124">
        <f t="shared" si="3"/>
        <v>2754.0316159199997</v>
      </c>
      <c r="G239" s="130" t="s">
        <v>95</v>
      </c>
      <c r="H239" s="13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customHeight="1" x14ac:dyDescent="0.25">
      <c r="A240" s="71" t="s">
        <v>435</v>
      </c>
      <c r="B240" s="71">
        <v>180.881</v>
      </c>
      <c r="C240" s="71">
        <f t="shared" si="2"/>
        <v>1947.0030839999999</v>
      </c>
      <c r="D240" s="51">
        <v>0</v>
      </c>
      <c r="E240" s="51">
        <v>0</v>
      </c>
      <c r="F240" s="124">
        <f t="shared" si="3"/>
        <v>3574.6976622239999</v>
      </c>
      <c r="G240" s="130" t="s">
        <v>95</v>
      </c>
      <c r="H240" s="13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customHeight="1" x14ac:dyDescent="0.25">
      <c r="A241" s="71" t="s">
        <v>436</v>
      </c>
      <c r="B241" s="71">
        <v>139.35499999999999</v>
      </c>
      <c r="C241" s="71">
        <f t="shared" si="2"/>
        <v>1500.0172199999997</v>
      </c>
      <c r="D241" s="51">
        <v>0</v>
      </c>
      <c r="E241" s="51">
        <v>0</v>
      </c>
      <c r="F241" s="124">
        <f t="shared" si="3"/>
        <v>2754.0316159199997</v>
      </c>
      <c r="G241" s="130" t="s">
        <v>95</v>
      </c>
      <c r="H241" s="13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25">
      <c r="A242" s="71" t="s">
        <v>437</v>
      </c>
      <c r="B242" s="71">
        <v>139.35499999999999</v>
      </c>
      <c r="C242" s="71">
        <f t="shared" si="2"/>
        <v>1500.0172199999997</v>
      </c>
      <c r="D242" s="51">
        <v>0</v>
      </c>
      <c r="E242" s="51">
        <v>0</v>
      </c>
      <c r="F242" s="124">
        <f t="shared" si="3"/>
        <v>2754.0316159199997</v>
      </c>
      <c r="G242" s="130" t="s">
        <v>95</v>
      </c>
      <c r="H242" s="13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customHeight="1" x14ac:dyDescent="0.25">
      <c r="A243" s="71" t="s">
        <v>438</v>
      </c>
      <c r="B243" s="71">
        <v>139.35499999999999</v>
      </c>
      <c r="C243" s="71">
        <f t="shared" si="2"/>
        <v>1500.0172199999997</v>
      </c>
      <c r="D243" s="51">
        <v>0</v>
      </c>
      <c r="E243" s="51">
        <v>0</v>
      </c>
      <c r="F243" s="124">
        <f t="shared" si="3"/>
        <v>2754.0316159199997</v>
      </c>
      <c r="G243" s="130" t="s">
        <v>95</v>
      </c>
      <c r="H243" s="13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25">
      <c r="A244" s="71" t="s">
        <v>439</v>
      </c>
      <c r="B244" s="71">
        <v>259.93200000000002</v>
      </c>
      <c r="C244" s="71">
        <f t="shared" si="2"/>
        <v>2797.9080479999998</v>
      </c>
      <c r="D244" s="51">
        <v>0</v>
      </c>
      <c r="E244" s="51">
        <v>0</v>
      </c>
      <c r="F244" s="124">
        <f t="shared" si="3"/>
        <v>5136.9591761279999</v>
      </c>
      <c r="G244" s="130" t="s">
        <v>95</v>
      </c>
      <c r="H244" s="13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25">
      <c r="A245" s="71" t="s">
        <v>440</v>
      </c>
      <c r="B245" s="71">
        <v>222.92699999999999</v>
      </c>
      <c r="C245" s="71">
        <f t="shared" si="2"/>
        <v>2399.5862279999997</v>
      </c>
      <c r="D245" s="51">
        <v>0</v>
      </c>
      <c r="E245" s="51">
        <v>0</v>
      </c>
      <c r="F245" s="124">
        <f t="shared" si="3"/>
        <v>4405.6403146079992</v>
      </c>
      <c r="G245" s="130" t="s">
        <v>95</v>
      </c>
      <c r="H245" s="13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customHeight="1" x14ac:dyDescent="0.25">
      <c r="A246" s="71" t="s">
        <v>441</v>
      </c>
      <c r="B246" s="71">
        <v>139.35499999999999</v>
      </c>
      <c r="C246" s="71">
        <f t="shared" si="2"/>
        <v>1500.0172199999997</v>
      </c>
      <c r="D246" s="51">
        <v>0</v>
      </c>
      <c r="E246" s="51">
        <v>0</v>
      </c>
      <c r="F246" s="124">
        <f t="shared" si="3"/>
        <v>2754.0316159199997</v>
      </c>
      <c r="G246" s="130" t="s">
        <v>95</v>
      </c>
      <c r="H246" s="13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25">
      <c r="A247" s="71" t="s">
        <v>442</v>
      </c>
      <c r="B247" s="71">
        <v>139.35499999999999</v>
      </c>
      <c r="C247" s="71">
        <f t="shared" si="2"/>
        <v>1500.0172199999997</v>
      </c>
      <c r="D247" s="51">
        <v>0</v>
      </c>
      <c r="E247" s="51">
        <v>0</v>
      </c>
      <c r="F247" s="124">
        <f t="shared" si="3"/>
        <v>2754.0316159199997</v>
      </c>
      <c r="G247" s="130" t="s">
        <v>95</v>
      </c>
      <c r="H247" s="13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25">
      <c r="A248" s="71" t="s">
        <v>443</v>
      </c>
      <c r="B248" s="71">
        <v>221.46600000000001</v>
      </c>
      <c r="C248" s="71">
        <f t="shared" si="2"/>
        <v>2383.8600240000001</v>
      </c>
      <c r="D248" s="51">
        <v>0</v>
      </c>
      <c r="E248" s="51">
        <v>0</v>
      </c>
      <c r="F248" s="124">
        <f t="shared" si="3"/>
        <v>4376.7670040640005</v>
      </c>
      <c r="G248" s="130" t="s">
        <v>95</v>
      </c>
      <c r="H248" s="13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25">
      <c r="A249" s="71" t="s">
        <v>444</v>
      </c>
      <c r="B249" s="71">
        <v>139.35499999999999</v>
      </c>
      <c r="C249" s="71">
        <f t="shared" si="2"/>
        <v>1500.0172199999997</v>
      </c>
      <c r="D249" s="51">
        <v>0</v>
      </c>
      <c r="E249" s="51">
        <v>0</v>
      </c>
      <c r="F249" s="124">
        <f t="shared" si="3"/>
        <v>2754.0316159199997</v>
      </c>
      <c r="G249" s="130" t="s">
        <v>95</v>
      </c>
      <c r="H249" s="13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25">
      <c r="A250" s="71" t="s">
        <v>445</v>
      </c>
      <c r="B250" s="71">
        <v>139.35499999999999</v>
      </c>
      <c r="C250" s="71">
        <f t="shared" si="2"/>
        <v>1500.0172199999997</v>
      </c>
      <c r="D250" s="51">
        <v>0</v>
      </c>
      <c r="E250" s="51">
        <v>0</v>
      </c>
      <c r="F250" s="124">
        <f t="shared" si="3"/>
        <v>2754.0316159199997</v>
      </c>
      <c r="G250" s="130" t="s">
        <v>95</v>
      </c>
      <c r="H250" s="13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25">
      <c r="A251" s="71" t="s">
        <v>446</v>
      </c>
      <c r="B251" s="71">
        <v>139.35499999999999</v>
      </c>
      <c r="C251" s="71">
        <f t="shared" si="2"/>
        <v>1500.0172199999997</v>
      </c>
      <c r="D251" s="51">
        <v>0</v>
      </c>
      <c r="E251" s="51">
        <v>0</v>
      </c>
      <c r="F251" s="124">
        <f t="shared" si="3"/>
        <v>2754.0316159199997</v>
      </c>
      <c r="G251" s="130" t="s">
        <v>95</v>
      </c>
      <c r="H251" s="13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customHeight="1" x14ac:dyDescent="0.25">
      <c r="A252" s="71" t="s">
        <v>447</v>
      </c>
      <c r="B252" s="71">
        <v>139.35499999999999</v>
      </c>
      <c r="C252" s="71">
        <f t="shared" si="2"/>
        <v>1500.0172199999997</v>
      </c>
      <c r="D252" s="51">
        <v>0</v>
      </c>
      <c r="E252" s="51">
        <v>0</v>
      </c>
      <c r="F252" s="124">
        <f t="shared" si="3"/>
        <v>2754.0316159199997</v>
      </c>
      <c r="G252" s="130" t="s">
        <v>95</v>
      </c>
      <c r="H252" s="13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25">
      <c r="A253" s="71" t="s">
        <v>448</v>
      </c>
      <c r="B253" s="71">
        <v>139.35499999999999</v>
      </c>
      <c r="C253" s="71">
        <f t="shared" si="2"/>
        <v>1500.0172199999997</v>
      </c>
      <c r="D253" s="51">
        <v>0</v>
      </c>
      <c r="E253" s="51">
        <v>0</v>
      </c>
      <c r="F253" s="124">
        <f t="shared" si="3"/>
        <v>2754.0316159199997</v>
      </c>
      <c r="G253" s="130" t="s">
        <v>95</v>
      </c>
      <c r="H253" s="13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25">
      <c r="A254" s="71" t="s">
        <v>449</v>
      </c>
      <c r="B254" s="71">
        <v>248.05799999999999</v>
      </c>
      <c r="C254" s="71">
        <f t="shared" si="2"/>
        <v>2670.0963119999997</v>
      </c>
      <c r="D254" s="51">
        <v>0</v>
      </c>
      <c r="E254" s="51">
        <v>0</v>
      </c>
      <c r="F254" s="124">
        <f t="shared" si="3"/>
        <v>4902.2968288319998</v>
      </c>
      <c r="G254" s="130" t="s">
        <v>95</v>
      </c>
      <c r="H254" s="13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customHeight="1" x14ac:dyDescent="0.25">
      <c r="A255" s="71" t="s">
        <v>450</v>
      </c>
      <c r="B255" s="71">
        <v>221.72900000000001</v>
      </c>
      <c r="C255" s="71">
        <f t="shared" si="2"/>
        <v>2386.6909559999999</v>
      </c>
      <c r="D255" s="51">
        <v>0</v>
      </c>
      <c r="E255" s="51">
        <v>0</v>
      </c>
      <c r="F255" s="124">
        <f t="shared" si="3"/>
        <v>4381.9645952159999</v>
      </c>
      <c r="G255" s="130" t="s">
        <v>95</v>
      </c>
      <c r="H255" s="13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customHeight="1" x14ac:dyDescent="0.25">
      <c r="A256" s="71" t="s">
        <v>451</v>
      </c>
      <c r="B256" s="71">
        <v>168.678</v>
      </c>
      <c r="C256" s="71">
        <f t="shared" si="2"/>
        <v>1815.6499919999999</v>
      </c>
      <c r="D256" s="51">
        <v>0</v>
      </c>
      <c r="E256" s="51">
        <v>0</v>
      </c>
      <c r="F256" s="124">
        <f t="shared" si="3"/>
        <v>3333.5333853120001</v>
      </c>
      <c r="G256" s="130" t="s">
        <v>95</v>
      </c>
      <c r="H256" s="13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customHeight="1" x14ac:dyDescent="0.25">
      <c r="A257" s="71" t="s">
        <v>452</v>
      </c>
      <c r="B257" s="71">
        <v>161.893</v>
      </c>
      <c r="C257" s="71">
        <f t="shared" si="2"/>
        <v>1742.6162519999998</v>
      </c>
      <c r="D257" s="51">
        <v>0</v>
      </c>
      <c r="E257" s="51">
        <v>0</v>
      </c>
      <c r="F257" s="124">
        <f t="shared" si="3"/>
        <v>3199.443438672</v>
      </c>
      <c r="G257" s="130" t="s">
        <v>95</v>
      </c>
      <c r="H257" s="13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customHeight="1" x14ac:dyDescent="0.25">
      <c r="A258" s="71" t="s">
        <v>453</v>
      </c>
      <c r="B258" s="71">
        <v>181.64</v>
      </c>
      <c r="C258" s="71">
        <f t="shared" si="2"/>
        <v>1955.1729599999996</v>
      </c>
      <c r="D258" s="51">
        <v>0</v>
      </c>
      <c r="E258" s="51">
        <v>0</v>
      </c>
      <c r="F258" s="124">
        <f t="shared" si="3"/>
        <v>3589.6975545599994</v>
      </c>
      <c r="G258" s="130" t="s">
        <v>95</v>
      </c>
      <c r="H258" s="13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customHeight="1" x14ac:dyDescent="0.25">
      <c r="A259" s="71" t="s">
        <v>454</v>
      </c>
      <c r="B259" s="71">
        <v>160.417</v>
      </c>
      <c r="C259" s="71">
        <f t="shared" si="2"/>
        <v>1726.7285879999999</v>
      </c>
      <c r="D259" s="51">
        <v>0</v>
      </c>
      <c r="E259" s="51">
        <v>0</v>
      </c>
      <c r="F259" s="124">
        <f t="shared" si="3"/>
        <v>3170.2736875680002</v>
      </c>
      <c r="G259" s="130" t="s">
        <v>95</v>
      </c>
      <c r="H259" s="13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customHeight="1" x14ac:dyDescent="0.25">
      <c r="A260" s="71" t="s">
        <v>455</v>
      </c>
      <c r="B260" s="71">
        <v>192.65799999999999</v>
      </c>
      <c r="C260" s="71">
        <f t="shared" si="2"/>
        <v>2073.7707119999995</v>
      </c>
      <c r="D260" s="51">
        <v>0</v>
      </c>
      <c r="E260" s="51">
        <v>0</v>
      </c>
      <c r="F260" s="124">
        <f t="shared" si="3"/>
        <v>3807.4430272319992</v>
      </c>
      <c r="G260" s="130" t="s">
        <v>95</v>
      </c>
      <c r="H260" s="13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customHeight="1" x14ac:dyDescent="0.25">
      <c r="A261" s="71" t="s">
        <v>456</v>
      </c>
      <c r="B261" s="71">
        <v>198.86600000000001</v>
      </c>
      <c r="C261" s="71">
        <f t="shared" si="2"/>
        <v>2140.5936240000001</v>
      </c>
      <c r="D261" s="51">
        <v>0</v>
      </c>
      <c r="E261" s="51">
        <v>0</v>
      </c>
      <c r="F261" s="124">
        <f t="shared" si="3"/>
        <v>3930.1298936640005</v>
      </c>
      <c r="G261" s="130" t="s">
        <v>95</v>
      </c>
      <c r="H261" s="13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customHeight="1" x14ac:dyDescent="0.25">
      <c r="A262" s="71" t="s">
        <v>457</v>
      </c>
      <c r="B262" s="71">
        <v>209.559</v>
      </c>
      <c r="C262" s="71">
        <f t="shared" si="2"/>
        <v>2255.693076</v>
      </c>
      <c r="D262" s="51">
        <v>0</v>
      </c>
      <c r="E262" s="51">
        <v>0</v>
      </c>
      <c r="F262" s="124">
        <f t="shared" si="3"/>
        <v>4141.4524875360003</v>
      </c>
      <c r="G262" s="130" t="s">
        <v>95</v>
      </c>
      <c r="H262" s="13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customHeight="1" x14ac:dyDescent="0.25">
      <c r="A263" s="71" t="s">
        <v>458</v>
      </c>
      <c r="B263" s="71">
        <v>383.37</v>
      </c>
      <c r="C263" s="71">
        <f t="shared" si="2"/>
        <v>4126.5946800000002</v>
      </c>
      <c r="D263" s="51">
        <v>0</v>
      </c>
      <c r="E263" s="51">
        <v>0</v>
      </c>
      <c r="F263" s="124">
        <f t="shared" si="3"/>
        <v>7576.4278324800007</v>
      </c>
      <c r="G263" s="130" t="s">
        <v>95</v>
      </c>
      <c r="H263" s="13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customHeight="1" x14ac:dyDescent="0.25">
      <c r="A264" s="71" t="s">
        <v>459</v>
      </c>
      <c r="B264" s="71">
        <v>228.00700000000001</v>
      </c>
      <c r="C264" s="71">
        <f t="shared" si="2"/>
        <v>2454.2673479999999</v>
      </c>
      <c r="D264" s="51">
        <v>0</v>
      </c>
      <c r="E264" s="51">
        <v>0</v>
      </c>
      <c r="F264" s="124">
        <f t="shared" si="3"/>
        <v>4506.0348509280002</v>
      </c>
      <c r="G264" s="130" t="s">
        <v>95</v>
      </c>
      <c r="H264" s="13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customHeight="1" x14ac:dyDescent="0.25">
      <c r="A265" s="71" t="s">
        <v>460</v>
      </c>
      <c r="B265" s="71">
        <v>173.05199999999999</v>
      </c>
      <c r="C265" s="71">
        <f t="shared" si="2"/>
        <v>1862.7317279999997</v>
      </c>
      <c r="D265" s="51">
        <v>0</v>
      </c>
      <c r="E265" s="51">
        <v>0</v>
      </c>
      <c r="F265" s="124">
        <f t="shared" si="3"/>
        <v>3419.9754526079996</v>
      </c>
      <c r="G265" s="130" t="s">
        <v>95</v>
      </c>
      <c r="H265" s="13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customHeight="1" x14ac:dyDescent="0.25">
      <c r="A266" s="71" t="s">
        <v>461</v>
      </c>
      <c r="B266" s="71">
        <v>179.7</v>
      </c>
      <c r="C266" s="71">
        <f t="shared" si="2"/>
        <v>1934.2907999999998</v>
      </c>
      <c r="D266" s="51">
        <v>0</v>
      </c>
      <c r="E266" s="51">
        <v>0</v>
      </c>
      <c r="F266" s="124">
        <f t="shared" si="3"/>
        <v>3551.3579087999997</v>
      </c>
      <c r="G266" s="130" t="s">
        <v>95</v>
      </c>
      <c r="H266" s="13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customHeight="1" x14ac:dyDescent="0.25">
      <c r="A267" s="71" t="s">
        <v>462</v>
      </c>
      <c r="B267" s="71">
        <v>139.35499999999999</v>
      </c>
      <c r="C267" s="71">
        <f t="shared" si="2"/>
        <v>1500.0172199999997</v>
      </c>
      <c r="D267" s="51">
        <v>0</v>
      </c>
      <c r="E267" s="51">
        <v>0</v>
      </c>
      <c r="F267" s="124">
        <f t="shared" si="3"/>
        <v>2754.0316159199997</v>
      </c>
      <c r="G267" s="130" t="s">
        <v>95</v>
      </c>
      <c r="H267" s="13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customHeight="1" x14ac:dyDescent="0.25">
      <c r="A268" s="71" t="s">
        <v>463</v>
      </c>
      <c r="B268" s="71">
        <v>144.99799999999999</v>
      </c>
      <c r="C268" s="71">
        <f t="shared" si="2"/>
        <v>1560.7584719999998</v>
      </c>
      <c r="D268" s="51">
        <v>0</v>
      </c>
      <c r="E268" s="51">
        <v>0</v>
      </c>
      <c r="F268" s="124">
        <f t="shared" si="3"/>
        <v>2865.5525545919995</v>
      </c>
      <c r="G268" s="130" t="s">
        <v>95</v>
      </c>
      <c r="H268" s="13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customHeight="1" x14ac:dyDescent="0.25">
      <c r="A269" s="71" t="s">
        <v>464</v>
      </c>
      <c r="B269" s="71">
        <v>178.364</v>
      </c>
      <c r="C269" s="71">
        <f t="shared" si="2"/>
        <v>1919.9100959999998</v>
      </c>
      <c r="D269" s="51">
        <v>0</v>
      </c>
      <c r="E269" s="51">
        <v>0</v>
      </c>
      <c r="F269" s="124">
        <f t="shared" si="3"/>
        <v>3524.9549362559997</v>
      </c>
      <c r="G269" s="130" t="s">
        <v>95</v>
      </c>
      <c r="H269" s="13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customHeight="1" x14ac:dyDescent="0.25">
      <c r="A270" s="71" t="s">
        <v>465</v>
      </c>
      <c r="B270" s="71">
        <v>139.35499999999999</v>
      </c>
      <c r="C270" s="71">
        <f t="shared" si="2"/>
        <v>1500.0172199999997</v>
      </c>
      <c r="D270" s="51">
        <v>0</v>
      </c>
      <c r="E270" s="51">
        <v>0</v>
      </c>
      <c r="F270" s="124">
        <f t="shared" si="3"/>
        <v>2754.0316159199997</v>
      </c>
      <c r="G270" s="130" t="s">
        <v>95</v>
      </c>
      <c r="H270" s="13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customHeight="1" x14ac:dyDescent="0.25">
      <c r="A271" s="71" t="s">
        <v>466</v>
      </c>
      <c r="B271" s="71">
        <v>139.35499999999999</v>
      </c>
      <c r="C271" s="71">
        <f t="shared" si="2"/>
        <v>1500.0172199999997</v>
      </c>
      <c r="D271" s="51">
        <v>0</v>
      </c>
      <c r="E271" s="51">
        <v>0</v>
      </c>
      <c r="F271" s="124">
        <f t="shared" si="3"/>
        <v>2754.0316159199997</v>
      </c>
      <c r="G271" s="130" t="s">
        <v>95</v>
      </c>
      <c r="H271" s="13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customHeight="1" x14ac:dyDescent="0.25">
      <c r="A272" s="71" t="s">
        <v>467</v>
      </c>
      <c r="B272" s="71">
        <v>187.95500000000001</v>
      </c>
      <c r="C272" s="71">
        <f t="shared" si="2"/>
        <v>2023.14762</v>
      </c>
      <c r="D272" s="51">
        <v>0</v>
      </c>
      <c r="E272" s="51">
        <v>0</v>
      </c>
      <c r="F272" s="124">
        <f t="shared" si="3"/>
        <v>3714.4990303200002</v>
      </c>
      <c r="G272" s="130" t="s">
        <v>95</v>
      </c>
      <c r="H272" s="13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customHeight="1" x14ac:dyDescent="0.25">
      <c r="A273" s="71" t="s">
        <v>468</v>
      </c>
      <c r="B273" s="71">
        <v>259.11799999999999</v>
      </c>
      <c r="C273" s="71">
        <f t="shared" si="2"/>
        <v>2789.1461519999998</v>
      </c>
      <c r="D273" s="51">
        <v>0</v>
      </c>
      <c r="E273" s="51">
        <v>0</v>
      </c>
      <c r="F273" s="124">
        <f t="shared" si="3"/>
        <v>5120.8723350720002</v>
      </c>
      <c r="G273" s="130" t="s">
        <v>95</v>
      </c>
      <c r="H273" s="13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customHeight="1" x14ac:dyDescent="0.25">
      <c r="A274" s="71" t="s">
        <v>469</v>
      </c>
      <c r="B274" s="71">
        <v>139.35499999999999</v>
      </c>
      <c r="C274" s="71">
        <f t="shared" si="2"/>
        <v>1500.0172199999997</v>
      </c>
      <c r="D274" s="51">
        <v>0</v>
      </c>
      <c r="E274" s="51">
        <v>0</v>
      </c>
      <c r="F274" s="124">
        <f t="shared" si="3"/>
        <v>2754.0316159199997</v>
      </c>
      <c r="G274" s="130" t="s">
        <v>95</v>
      </c>
      <c r="H274" s="13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customHeight="1" x14ac:dyDescent="0.25">
      <c r="A275" s="71" t="s">
        <v>470</v>
      </c>
      <c r="B275" s="71">
        <v>139.35499999999999</v>
      </c>
      <c r="C275" s="71">
        <f t="shared" si="2"/>
        <v>1500.0172199999997</v>
      </c>
      <c r="D275" s="51">
        <v>0</v>
      </c>
      <c r="E275" s="51">
        <v>0</v>
      </c>
      <c r="F275" s="124">
        <f t="shared" si="3"/>
        <v>2754.0316159199997</v>
      </c>
      <c r="G275" s="130" t="s">
        <v>95</v>
      </c>
      <c r="H275" s="13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customHeight="1" x14ac:dyDescent="0.25">
      <c r="A276" s="71" t="s">
        <v>471</v>
      </c>
      <c r="B276" s="71">
        <v>209.197</v>
      </c>
      <c r="C276" s="71">
        <f t="shared" si="2"/>
        <v>2251.7965079999999</v>
      </c>
      <c r="D276" s="51">
        <v>0</v>
      </c>
      <c r="E276" s="51">
        <v>0</v>
      </c>
      <c r="F276" s="124">
        <f t="shared" si="3"/>
        <v>4134.2983886880002</v>
      </c>
      <c r="G276" s="130" t="s">
        <v>95</v>
      </c>
      <c r="H276" s="13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customHeight="1" x14ac:dyDescent="0.25">
      <c r="A277" s="71" t="s">
        <v>472</v>
      </c>
      <c r="B277" s="71">
        <v>173.54499999999999</v>
      </c>
      <c r="C277" s="71">
        <f t="shared" si="2"/>
        <v>1868.0383799999997</v>
      </c>
      <c r="D277" s="51">
        <v>0</v>
      </c>
      <c r="E277" s="51">
        <v>0</v>
      </c>
      <c r="F277" s="124">
        <f t="shared" si="3"/>
        <v>3429.7184656799996</v>
      </c>
      <c r="G277" s="130" t="s">
        <v>95</v>
      </c>
      <c r="H277" s="13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customHeight="1" x14ac:dyDescent="0.25">
      <c r="A278" s="71" t="s">
        <v>473</v>
      </c>
      <c r="B278" s="71">
        <v>139.35499999999999</v>
      </c>
      <c r="C278" s="71">
        <f t="shared" si="2"/>
        <v>1500.0172199999997</v>
      </c>
      <c r="D278" s="51">
        <v>0</v>
      </c>
      <c r="E278" s="51">
        <v>0</v>
      </c>
      <c r="F278" s="124">
        <f t="shared" si="3"/>
        <v>2754.0316159199997</v>
      </c>
      <c r="G278" s="130" t="s">
        <v>95</v>
      </c>
      <c r="H278" s="13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customHeight="1" x14ac:dyDescent="0.25">
      <c r="A279" s="71" t="s">
        <v>474</v>
      </c>
      <c r="B279" s="71">
        <v>139.35499999999999</v>
      </c>
      <c r="C279" s="71">
        <f t="shared" si="2"/>
        <v>1500.0172199999997</v>
      </c>
      <c r="D279" s="51">
        <v>0</v>
      </c>
      <c r="E279" s="51">
        <v>0</v>
      </c>
      <c r="F279" s="124">
        <f t="shared" si="3"/>
        <v>2754.0316159199997</v>
      </c>
      <c r="G279" s="130" t="s">
        <v>95</v>
      </c>
      <c r="H279" s="13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customHeight="1" x14ac:dyDescent="0.25">
      <c r="A280" s="71" t="s">
        <v>475</v>
      </c>
      <c r="B280" s="71">
        <v>139.35499999999999</v>
      </c>
      <c r="C280" s="71">
        <f t="shared" si="2"/>
        <v>1500.0172199999997</v>
      </c>
      <c r="D280" s="51">
        <v>0</v>
      </c>
      <c r="E280" s="51">
        <v>0</v>
      </c>
      <c r="F280" s="124">
        <f t="shared" si="3"/>
        <v>2754.0316159199997</v>
      </c>
      <c r="G280" s="130" t="s">
        <v>95</v>
      </c>
      <c r="H280" s="13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customHeight="1" x14ac:dyDescent="0.25">
      <c r="A281" s="71" t="s">
        <v>476</v>
      </c>
      <c r="B281" s="71">
        <v>139.35499999999999</v>
      </c>
      <c r="C281" s="71">
        <f t="shared" si="2"/>
        <v>1500.0172199999997</v>
      </c>
      <c r="D281" s="51">
        <v>0</v>
      </c>
      <c r="E281" s="51">
        <v>0</v>
      </c>
      <c r="F281" s="124">
        <f t="shared" si="3"/>
        <v>2754.0316159199997</v>
      </c>
      <c r="G281" s="130" t="s">
        <v>95</v>
      </c>
      <c r="H281" s="13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customHeight="1" x14ac:dyDescent="0.25">
      <c r="A282" s="71" t="s">
        <v>477</v>
      </c>
      <c r="B282" s="71">
        <v>139.35499999999999</v>
      </c>
      <c r="C282" s="71">
        <f t="shared" si="2"/>
        <v>1500.0172199999997</v>
      </c>
      <c r="D282" s="51">
        <v>0</v>
      </c>
      <c r="E282" s="51">
        <v>0</v>
      </c>
      <c r="F282" s="124">
        <f t="shared" si="3"/>
        <v>2754.0316159199997</v>
      </c>
      <c r="G282" s="130" t="s">
        <v>95</v>
      </c>
      <c r="H282" s="13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customHeight="1" x14ac:dyDescent="0.25">
      <c r="A283" s="71" t="s">
        <v>478</v>
      </c>
      <c r="B283" s="71">
        <v>139.35499999999999</v>
      </c>
      <c r="C283" s="71">
        <f t="shared" si="2"/>
        <v>1500.0172199999997</v>
      </c>
      <c r="D283" s="51">
        <v>0</v>
      </c>
      <c r="E283" s="51">
        <v>0</v>
      </c>
      <c r="F283" s="124">
        <f t="shared" si="3"/>
        <v>2754.0316159199997</v>
      </c>
      <c r="G283" s="130" t="s">
        <v>95</v>
      </c>
      <c r="H283" s="13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customHeight="1" x14ac:dyDescent="0.25">
      <c r="A284" s="71" t="s">
        <v>479</v>
      </c>
      <c r="B284" s="71">
        <v>139.35499999999999</v>
      </c>
      <c r="C284" s="71">
        <f t="shared" si="2"/>
        <v>1500.0172199999997</v>
      </c>
      <c r="D284" s="51">
        <v>0</v>
      </c>
      <c r="E284" s="51">
        <v>0</v>
      </c>
      <c r="F284" s="124">
        <f t="shared" si="3"/>
        <v>2754.0316159199997</v>
      </c>
      <c r="G284" s="130" t="s">
        <v>95</v>
      </c>
      <c r="H284" s="13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customHeight="1" x14ac:dyDescent="0.25">
      <c r="A285" s="71" t="s">
        <v>480</v>
      </c>
      <c r="B285" s="71">
        <v>211.56700000000001</v>
      </c>
      <c r="C285" s="71">
        <f t="shared" si="2"/>
        <v>2277.3071879999998</v>
      </c>
      <c r="D285" s="51">
        <v>0</v>
      </c>
      <c r="E285" s="51">
        <v>0</v>
      </c>
      <c r="F285" s="124">
        <f t="shared" si="3"/>
        <v>4181.1359971679994</v>
      </c>
      <c r="G285" s="130" t="s">
        <v>95</v>
      </c>
      <c r="H285" s="13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customHeight="1" x14ac:dyDescent="0.25">
      <c r="A286" s="71" t="s">
        <v>481</v>
      </c>
      <c r="B286" s="71">
        <v>217.41399999999999</v>
      </c>
      <c r="C286" s="71">
        <f t="shared" si="2"/>
        <v>2340.2442959999998</v>
      </c>
      <c r="D286" s="51">
        <v>0</v>
      </c>
      <c r="E286" s="51">
        <v>0</v>
      </c>
      <c r="F286" s="124">
        <f t="shared" si="3"/>
        <v>4296.688527456</v>
      </c>
      <c r="G286" s="130" t="s">
        <v>95</v>
      </c>
      <c r="H286" s="13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customHeight="1" x14ac:dyDescent="0.25">
      <c r="A287" s="71" t="s">
        <v>482</v>
      </c>
      <c r="B287" s="71">
        <v>139.35499999999999</v>
      </c>
      <c r="C287" s="71">
        <f t="shared" si="2"/>
        <v>1500.0172199999997</v>
      </c>
      <c r="D287" s="51">
        <v>0</v>
      </c>
      <c r="E287" s="51">
        <v>0</v>
      </c>
      <c r="F287" s="124">
        <f t="shared" si="3"/>
        <v>2754.0316159199997</v>
      </c>
      <c r="G287" s="130" t="s">
        <v>95</v>
      </c>
      <c r="H287" s="13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customHeight="1" x14ac:dyDescent="0.25">
      <c r="A288" s="71" t="s">
        <v>483</v>
      </c>
      <c r="B288" s="71">
        <v>139.35499999999999</v>
      </c>
      <c r="C288" s="71">
        <f t="shared" si="2"/>
        <v>1500.0172199999997</v>
      </c>
      <c r="D288" s="51">
        <v>0</v>
      </c>
      <c r="E288" s="51">
        <v>0</v>
      </c>
      <c r="F288" s="124">
        <f t="shared" si="3"/>
        <v>2754.0316159199997</v>
      </c>
      <c r="G288" s="130" t="s">
        <v>95</v>
      </c>
      <c r="H288" s="13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customHeight="1" x14ac:dyDescent="0.25">
      <c r="A289" s="71" t="s">
        <v>484</v>
      </c>
      <c r="B289" s="71">
        <v>139.35499999999999</v>
      </c>
      <c r="C289" s="71">
        <f t="shared" ref="C289:C352" si="4">B289*10.764</f>
        <v>1500.0172199999997</v>
      </c>
      <c r="D289" s="51">
        <v>0</v>
      </c>
      <c r="E289" s="51">
        <v>0</v>
      </c>
      <c r="F289" s="124">
        <f t="shared" ref="F289:F352" si="5">(C289*1.836)</f>
        <v>2754.0316159199997</v>
      </c>
      <c r="G289" s="130" t="s">
        <v>95</v>
      </c>
      <c r="H289" s="13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25" customHeight="1" x14ac:dyDescent="0.25">
      <c r="A290" s="71" t="s">
        <v>485</v>
      </c>
      <c r="B290" s="71">
        <v>139.35499999999999</v>
      </c>
      <c r="C290" s="71">
        <f t="shared" si="4"/>
        <v>1500.0172199999997</v>
      </c>
      <c r="D290" s="51">
        <v>0</v>
      </c>
      <c r="E290" s="51">
        <v>0</v>
      </c>
      <c r="F290" s="124">
        <f t="shared" si="5"/>
        <v>2754.0316159199997</v>
      </c>
      <c r="G290" s="130" t="s">
        <v>95</v>
      </c>
      <c r="H290" s="13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customHeight="1" x14ac:dyDescent="0.25">
      <c r="A291" s="71" t="s">
        <v>486</v>
      </c>
      <c r="B291" s="71">
        <v>139.35499999999999</v>
      </c>
      <c r="C291" s="71">
        <f t="shared" si="4"/>
        <v>1500.0172199999997</v>
      </c>
      <c r="D291" s="51">
        <v>0</v>
      </c>
      <c r="E291" s="51">
        <v>0</v>
      </c>
      <c r="F291" s="124">
        <f t="shared" si="5"/>
        <v>2754.0316159199997</v>
      </c>
      <c r="G291" s="130" t="s">
        <v>95</v>
      </c>
      <c r="H291" s="13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customHeight="1" x14ac:dyDescent="0.25">
      <c r="A292" s="71" t="s">
        <v>487</v>
      </c>
      <c r="B292" s="71">
        <v>139.35499999999999</v>
      </c>
      <c r="C292" s="71">
        <f t="shared" si="4"/>
        <v>1500.0172199999997</v>
      </c>
      <c r="D292" s="51">
        <v>0</v>
      </c>
      <c r="E292" s="51">
        <v>0</v>
      </c>
      <c r="F292" s="124">
        <f t="shared" si="5"/>
        <v>2754.0316159199997</v>
      </c>
      <c r="G292" s="130" t="s">
        <v>95</v>
      </c>
      <c r="H292" s="13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customHeight="1" x14ac:dyDescent="0.25">
      <c r="A293" s="71" t="s">
        <v>488</v>
      </c>
      <c r="B293" s="71">
        <v>139.35499999999999</v>
      </c>
      <c r="C293" s="71">
        <f t="shared" si="4"/>
        <v>1500.0172199999997</v>
      </c>
      <c r="D293" s="51">
        <v>0</v>
      </c>
      <c r="E293" s="51">
        <v>0</v>
      </c>
      <c r="F293" s="124">
        <f t="shared" si="5"/>
        <v>2754.0316159199997</v>
      </c>
      <c r="G293" s="130" t="s">
        <v>95</v>
      </c>
      <c r="H293" s="13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customHeight="1" x14ac:dyDescent="0.25">
      <c r="A294" s="71" t="s">
        <v>489</v>
      </c>
      <c r="B294" s="71">
        <v>139.35499999999999</v>
      </c>
      <c r="C294" s="71">
        <f t="shared" si="4"/>
        <v>1500.0172199999997</v>
      </c>
      <c r="D294" s="51">
        <v>0</v>
      </c>
      <c r="E294" s="51">
        <v>0</v>
      </c>
      <c r="F294" s="124">
        <f t="shared" si="5"/>
        <v>2754.0316159199997</v>
      </c>
      <c r="G294" s="130" t="s">
        <v>95</v>
      </c>
      <c r="H294" s="13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customHeight="1" x14ac:dyDescent="0.25">
      <c r="A295" s="71" t="s">
        <v>490</v>
      </c>
      <c r="B295" s="71">
        <v>139.35499999999999</v>
      </c>
      <c r="C295" s="71">
        <f t="shared" si="4"/>
        <v>1500.0172199999997</v>
      </c>
      <c r="D295" s="51">
        <v>0</v>
      </c>
      <c r="E295" s="51">
        <v>0</v>
      </c>
      <c r="F295" s="124">
        <f t="shared" si="5"/>
        <v>2754.0316159199997</v>
      </c>
      <c r="G295" s="130" t="s">
        <v>95</v>
      </c>
      <c r="H295" s="13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customHeight="1" x14ac:dyDescent="0.25">
      <c r="A296" s="71" t="s">
        <v>491</v>
      </c>
      <c r="B296" s="71">
        <v>329.07</v>
      </c>
      <c r="C296" s="71">
        <f t="shared" si="4"/>
        <v>3542.1094799999996</v>
      </c>
      <c r="D296" s="51">
        <v>0</v>
      </c>
      <c r="E296" s="51">
        <v>0</v>
      </c>
      <c r="F296" s="124">
        <f t="shared" si="5"/>
        <v>6503.3130052799997</v>
      </c>
      <c r="G296" s="130" t="s">
        <v>95</v>
      </c>
      <c r="H296" s="13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customHeight="1" x14ac:dyDescent="0.25">
      <c r="A297" s="71" t="s">
        <v>492</v>
      </c>
      <c r="B297" s="71">
        <v>111.48399999999999</v>
      </c>
      <c r="C297" s="71">
        <f t="shared" si="4"/>
        <v>1200.0137759999998</v>
      </c>
      <c r="D297" s="51">
        <v>0</v>
      </c>
      <c r="E297" s="51">
        <v>0</v>
      </c>
      <c r="F297" s="124">
        <f t="shared" si="5"/>
        <v>2203.2252927359996</v>
      </c>
      <c r="G297" s="130" t="s">
        <v>95</v>
      </c>
      <c r="H297" s="13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customHeight="1" x14ac:dyDescent="0.25">
      <c r="A298" s="71" t="s">
        <v>493</v>
      </c>
      <c r="B298" s="71">
        <v>111.48399999999999</v>
      </c>
      <c r="C298" s="71">
        <f t="shared" si="4"/>
        <v>1200.0137759999998</v>
      </c>
      <c r="D298" s="51">
        <v>0</v>
      </c>
      <c r="E298" s="51">
        <v>0</v>
      </c>
      <c r="F298" s="124">
        <f t="shared" si="5"/>
        <v>2203.2252927359996</v>
      </c>
      <c r="G298" s="130" t="s">
        <v>95</v>
      </c>
      <c r="H298" s="13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customHeight="1" x14ac:dyDescent="0.25">
      <c r="A299" s="71" t="s">
        <v>494</v>
      </c>
      <c r="B299" s="71">
        <v>111.48399999999999</v>
      </c>
      <c r="C299" s="71">
        <f t="shared" si="4"/>
        <v>1200.0137759999998</v>
      </c>
      <c r="D299" s="51">
        <v>0</v>
      </c>
      <c r="E299" s="51">
        <v>0</v>
      </c>
      <c r="F299" s="124">
        <f t="shared" si="5"/>
        <v>2203.2252927359996</v>
      </c>
      <c r="G299" s="130" t="s">
        <v>95</v>
      </c>
      <c r="H299" s="13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customHeight="1" x14ac:dyDescent="0.25">
      <c r="A300" s="71" t="s">
        <v>495</v>
      </c>
      <c r="B300" s="71">
        <v>111.48399999999999</v>
      </c>
      <c r="C300" s="71">
        <f t="shared" si="4"/>
        <v>1200.0137759999998</v>
      </c>
      <c r="D300" s="51">
        <v>0</v>
      </c>
      <c r="E300" s="51">
        <v>0</v>
      </c>
      <c r="F300" s="124">
        <f t="shared" si="5"/>
        <v>2203.2252927359996</v>
      </c>
      <c r="G300" s="130" t="s">
        <v>95</v>
      </c>
      <c r="H300" s="13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customHeight="1" x14ac:dyDescent="0.25">
      <c r="A301" s="71" t="s">
        <v>496</v>
      </c>
      <c r="B301" s="71">
        <v>111.48399999999999</v>
      </c>
      <c r="C301" s="71">
        <f t="shared" si="4"/>
        <v>1200.0137759999998</v>
      </c>
      <c r="D301" s="51">
        <v>0</v>
      </c>
      <c r="E301" s="51">
        <v>0</v>
      </c>
      <c r="F301" s="124">
        <f t="shared" si="5"/>
        <v>2203.2252927359996</v>
      </c>
      <c r="G301" s="130" t="s">
        <v>95</v>
      </c>
      <c r="H301" s="13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customHeight="1" x14ac:dyDescent="0.25">
      <c r="A302" s="71" t="s">
        <v>497</v>
      </c>
      <c r="B302" s="71">
        <v>111.48399999999999</v>
      </c>
      <c r="C302" s="71">
        <f t="shared" si="4"/>
        <v>1200.0137759999998</v>
      </c>
      <c r="D302" s="51">
        <v>0</v>
      </c>
      <c r="E302" s="51">
        <v>0</v>
      </c>
      <c r="F302" s="124">
        <f t="shared" si="5"/>
        <v>2203.2252927359996</v>
      </c>
      <c r="G302" s="130" t="s">
        <v>95</v>
      </c>
      <c r="H302" s="13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customHeight="1" x14ac:dyDescent="0.25">
      <c r="A303" s="71" t="s">
        <v>498</v>
      </c>
      <c r="B303" s="71">
        <v>111.48399999999999</v>
      </c>
      <c r="C303" s="71">
        <f t="shared" si="4"/>
        <v>1200.0137759999998</v>
      </c>
      <c r="D303" s="51">
        <v>0</v>
      </c>
      <c r="E303" s="51">
        <v>0</v>
      </c>
      <c r="F303" s="124">
        <f t="shared" si="5"/>
        <v>2203.2252927359996</v>
      </c>
      <c r="G303" s="130" t="s">
        <v>95</v>
      </c>
      <c r="H303" s="13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customHeight="1" x14ac:dyDescent="0.25">
      <c r="A304" s="71" t="s">
        <v>499</v>
      </c>
      <c r="B304" s="71">
        <v>111.48399999999999</v>
      </c>
      <c r="C304" s="71">
        <f t="shared" si="4"/>
        <v>1200.0137759999998</v>
      </c>
      <c r="D304" s="51">
        <v>0</v>
      </c>
      <c r="E304" s="51">
        <v>0</v>
      </c>
      <c r="F304" s="124">
        <f t="shared" si="5"/>
        <v>2203.2252927359996</v>
      </c>
      <c r="G304" s="130" t="s">
        <v>95</v>
      </c>
      <c r="H304" s="13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customHeight="1" x14ac:dyDescent="0.25">
      <c r="A305" s="71" t="s">
        <v>500</v>
      </c>
      <c r="B305" s="71">
        <v>205.79</v>
      </c>
      <c r="C305" s="71">
        <f t="shared" si="4"/>
        <v>2215.12356</v>
      </c>
      <c r="D305" s="51">
        <v>0</v>
      </c>
      <c r="E305" s="51">
        <v>0</v>
      </c>
      <c r="F305" s="124">
        <f t="shared" si="5"/>
        <v>4066.9668561600001</v>
      </c>
      <c r="G305" s="130" t="s">
        <v>95</v>
      </c>
      <c r="H305" s="13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customHeight="1" x14ac:dyDescent="0.25">
      <c r="A306" s="71" t="s">
        <v>501</v>
      </c>
      <c r="B306" s="71">
        <v>205.79</v>
      </c>
      <c r="C306" s="71">
        <f t="shared" si="4"/>
        <v>2215.12356</v>
      </c>
      <c r="D306" s="51">
        <v>0</v>
      </c>
      <c r="E306" s="51">
        <v>0</v>
      </c>
      <c r="F306" s="124">
        <f t="shared" si="5"/>
        <v>4066.9668561600001</v>
      </c>
      <c r="G306" s="130" t="s">
        <v>95</v>
      </c>
      <c r="H306" s="13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customHeight="1" x14ac:dyDescent="0.25">
      <c r="A307" s="71" t="s">
        <v>502</v>
      </c>
      <c r="B307" s="71">
        <v>111.48399999999999</v>
      </c>
      <c r="C307" s="71">
        <f t="shared" si="4"/>
        <v>1200.0137759999998</v>
      </c>
      <c r="D307" s="51">
        <v>0</v>
      </c>
      <c r="E307" s="51">
        <v>0</v>
      </c>
      <c r="F307" s="124">
        <f t="shared" si="5"/>
        <v>2203.2252927359996</v>
      </c>
      <c r="G307" s="130" t="s">
        <v>95</v>
      </c>
      <c r="H307" s="131"/>
      <c r="I307" s="1"/>
      <c r="J307" s="1">
        <f>5399000/C307</f>
        <v>4499.1150168262748</v>
      </c>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customHeight="1" x14ac:dyDescent="0.25">
      <c r="A308" s="71" t="s">
        <v>503</v>
      </c>
      <c r="B308" s="71">
        <v>111.48399999999999</v>
      </c>
      <c r="C308" s="71">
        <f t="shared" si="4"/>
        <v>1200.0137759999998</v>
      </c>
      <c r="D308" s="51">
        <v>0</v>
      </c>
      <c r="E308" s="51">
        <v>0</v>
      </c>
      <c r="F308" s="124">
        <f t="shared" si="5"/>
        <v>2203.2252927359996</v>
      </c>
      <c r="G308" s="130" t="s">
        <v>95</v>
      </c>
      <c r="H308" s="13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customHeight="1" x14ac:dyDescent="0.25">
      <c r="A309" s="71" t="s">
        <v>504</v>
      </c>
      <c r="B309" s="71">
        <v>111.48399999999999</v>
      </c>
      <c r="C309" s="71">
        <f t="shared" si="4"/>
        <v>1200.0137759999998</v>
      </c>
      <c r="D309" s="51">
        <v>0</v>
      </c>
      <c r="E309" s="51">
        <v>0</v>
      </c>
      <c r="F309" s="124">
        <f t="shared" si="5"/>
        <v>2203.2252927359996</v>
      </c>
      <c r="G309" s="130" t="s">
        <v>95</v>
      </c>
      <c r="H309" s="13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customHeight="1" x14ac:dyDescent="0.25">
      <c r="A310" s="71" t="s">
        <v>505</v>
      </c>
      <c r="B310" s="71">
        <v>111.48399999999999</v>
      </c>
      <c r="C310" s="71">
        <f t="shared" si="4"/>
        <v>1200.0137759999998</v>
      </c>
      <c r="D310" s="51">
        <v>0</v>
      </c>
      <c r="E310" s="51">
        <v>0</v>
      </c>
      <c r="F310" s="124">
        <f t="shared" si="5"/>
        <v>2203.2252927359996</v>
      </c>
      <c r="G310" s="130" t="s">
        <v>95</v>
      </c>
      <c r="H310" s="13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20.25" customHeight="1" x14ac:dyDescent="0.25">
      <c r="A311" s="71" t="s">
        <v>506</v>
      </c>
      <c r="B311" s="71">
        <v>111.48399999999999</v>
      </c>
      <c r="C311" s="71">
        <f t="shared" si="4"/>
        <v>1200.0137759999998</v>
      </c>
      <c r="D311" s="51">
        <v>0</v>
      </c>
      <c r="E311" s="51">
        <v>0</v>
      </c>
      <c r="F311" s="124">
        <f t="shared" si="5"/>
        <v>2203.2252927359996</v>
      </c>
      <c r="G311" s="130" t="s">
        <v>95</v>
      </c>
      <c r="H311" s="13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25" customHeight="1" x14ac:dyDescent="0.25">
      <c r="A312" s="71" t="s">
        <v>507</v>
      </c>
      <c r="B312" s="71">
        <v>111.48399999999999</v>
      </c>
      <c r="C312" s="71">
        <f t="shared" si="4"/>
        <v>1200.0137759999998</v>
      </c>
      <c r="D312" s="51">
        <v>0</v>
      </c>
      <c r="E312" s="51">
        <v>0</v>
      </c>
      <c r="F312" s="124">
        <f t="shared" si="5"/>
        <v>2203.2252927359996</v>
      </c>
      <c r="G312" s="130" t="s">
        <v>95</v>
      </c>
      <c r="H312" s="13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25" customHeight="1" x14ac:dyDescent="0.25">
      <c r="A313" s="71" t="s">
        <v>508</v>
      </c>
      <c r="B313" s="71">
        <v>111.48399999999999</v>
      </c>
      <c r="C313" s="71">
        <f t="shared" si="4"/>
        <v>1200.0137759999998</v>
      </c>
      <c r="D313" s="51">
        <v>0</v>
      </c>
      <c r="E313" s="51">
        <v>0</v>
      </c>
      <c r="F313" s="124">
        <f t="shared" si="5"/>
        <v>2203.2252927359996</v>
      </c>
      <c r="G313" s="130" t="s">
        <v>95</v>
      </c>
      <c r="H313" s="13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customHeight="1" x14ac:dyDescent="0.25">
      <c r="A314" s="71" t="s">
        <v>509</v>
      </c>
      <c r="B314" s="71">
        <v>111.48399999999999</v>
      </c>
      <c r="C314" s="71">
        <f t="shared" si="4"/>
        <v>1200.0137759999998</v>
      </c>
      <c r="D314" s="51">
        <v>0</v>
      </c>
      <c r="E314" s="51">
        <v>0</v>
      </c>
      <c r="F314" s="124">
        <f t="shared" si="5"/>
        <v>2203.2252927359996</v>
      </c>
      <c r="G314" s="130" t="s">
        <v>95</v>
      </c>
      <c r="H314" s="13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customHeight="1" x14ac:dyDescent="0.25">
      <c r="A315" s="71" t="s">
        <v>510</v>
      </c>
      <c r="B315" s="71">
        <v>333.36</v>
      </c>
      <c r="C315" s="71">
        <f t="shared" si="4"/>
        <v>3588.2870399999997</v>
      </c>
      <c r="D315" s="51">
        <v>0</v>
      </c>
      <c r="E315" s="51">
        <v>0</v>
      </c>
      <c r="F315" s="124">
        <f t="shared" si="5"/>
        <v>6588.09500544</v>
      </c>
      <c r="G315" s="130" t="s">
        <v>95</v>
      </c>
      <c r="H315" s="13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20.25" customHeight="1" x14ac:dyDescent="0.25">
      <c r="A316" s="71" t="s">
        <v>511</v>
      </c>
      <c r="B316" s="71">
        <v>111.48399999999999</v>
      </c>
      <c r="C316" s="71">
        <f t="shared" si="4"/>
        <v>1200.0137759999998</v>
      </c>
      <c r="D316" s="51">
        <v>0</v>
      </c>
      <c r="E316" s="51">
        <v>0</v>
      </c>
      <c r="F316" s="124">
        <f t="shared" si="5"/>
        <v>2203.2252927359996</v>
      </c>
      <c r="G316" s="130" t="s">
        <v>95</v>
      </c>
      <c r="H316" s="13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customHeight="1" x14ac:dyDescent="0.25">
      <c r="A317" s="71" t="s">
        <v>512</v>
      </c>
      <c r="B317" s="71">
        <v>111.48399999999999</v>
      </c>
      <c r="C317" s="71">
        <f t="shared" si="4"/>
        <v>1200.0137759999998</v>
      </c>
      <c r="D317" s="51">
        <v>0</v>
      </c>
      <c r="E317" s="51">
        <v>0</v>
      </c>
      <c r="F317" s="124">
        <f t="shared" si="5"/>
        <v>2203.2252927359996</v>
      </c>
      <c r="G317" s="130" t="s">
        <v>95</v>
      </c>
      <c r="H317" s="13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customHeight="1" x14ac:dyDescent="0.25">
      <c r="A318" s="71" t="s">
        <v>513</v>
      </c>
      <c r="B318" s="71">
        <v>111.48399999999999</v>
      </c>
      <c r="C318" s="71">
        <f t="shared" si="4"/>
        <v>1200.0137759999998</v>
      </c>
      <c r="D318" s="51">
        <v>0</v>
      </c>
      <c r="E318" s="51">
        <v>0</v>
      </c>
      <c r="F318" s="124">
        <f t="shared" si="5"/>
        <v>2203.2252927359996</v>
      </c>
      <c r="G318" s="130" t="s">
        <v>95</v>
      </c>
      <c r="H318" s="13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customHeight="1" x14ac:dyDescent="0.25">
      <c r="A319" s="71" t="s">
        <v>514</v>
      </c>
      <c r="B319" s="71">
        <v>111.48399999999999</v>
      </c>
      <c r="C319" s="71">
        <f t="shared" si="4"/>
        <v>1200.0137759999998</v>
      </c>
      <c r="D319" s="51">
        <v>0</v>
      </c>
      <c r="E319" s="51">
        <v>0</v>
      </c>
      <c r="F319" s="124">
        <f t="shared" si="5"/>
        <v>2203.2252927359996</v>
      </c>
      <c r="G319" s="130" t="s">
        <v>95</v>
      </c>
      <c r="H319" s="13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customHeight="1" x14ac:dyDescent="0.25">
      <c r="A320" s="71" t="s">
        <v>515</v>
      </c>
      <c r="B320" s="71">
        <v>111.48399999999999</v>
      </c>
      <c r="C320" s="71">
        <f t="shared" si="4"/>
        <v>1200.0137759999998</v>
      </c>
      <c r="D320" s="51">
        <v>0</v>
      </c>
      <c r="E320" s="51">
        <v>0</v>
      </c>
      <c r="F320" s="124">
        <f t="shared" si="5"/>
        <v>2203.2252927359996</v>
      </c>
      <c r="G320" s="130" t="s">
        <v>95</v>
      </c>
      <c r="H320" s="13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customHeight="1" x14ac:dyDescent="0.25">
      <c r="A321" s="71" t="s">
        <v>516</v>
      </c>
      <c r="B321" s="71">
        <v>111.48399999999999</v>
      </c>
      <c r="C321" s="71">
        <f t="shared" si="4"/>
        <v>1200.0137759999998</v>
      </c>
      <c r="D321" s="51">
        <v>0</v>
      </c>
      <c r="E321" s="51">
        <v>0</v>
      </c>
      <c r="F321" s="124">
        <f t="shared" si="5"/>
        <v>2203.2252927359996</v>
      </c>
      <c r="G321" s="130" t="s">
        <v>95</v>
      </c>
      <c r="H321" s="13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customHeight="1" x14ac:dyDescent="0.25">
      <c r="A322" s="71" t="s">
        <v>517</v>
      </c>
      <c r="B322" s="71">
        <v>111.48399999999999</v>
      </c>
      <c r="C322" s="71">
        <f t="shared" si="4"/>
        <v>1200.0137759999998</v>
      </c>
      <c r="D322" s="51">
        <v>0</v>
      </c>
      <c r="E322" s="51">
        <v>0</v>
      </c>
      <c r="F322" s="124">
        <f t="shared" si="5"/>
        <v>2203.2252927359996</v>
      </c>
      <c r="G322" s="130" t="s">
        <v>95</v>
      </c>
      <c r="H322" s="13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customHeight="1" x14ac:dyDescent="0.25">
      <c r="A323" s="71" t="s">
        <v>518</v>
      </c>
      <c r="B323" s="71">
        <v>111.48399999999999</v>
      </c>
      <c r="C323" s="71">
        <f t="shared" si="4"/>
        <v>1200.0137759999998</v>
      </c>
      <c r="D323" s="51">
        <v>0</v>
      </c>
      <c r="E323" s="51">
        <v>0</v>
      </c>
      <c r="F323" s="124">
        <f t="shared" si="5"/>
        <v>2203.2252927359996</v>
      </c>
      <c r="G323" s="130" t="s">
        <v>95</v>
      </c>
      <c r="H323" s="13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25" customHeight="1" x14ac:dyDescent="0.25">
      <c r="A324" s="71" t="s">
        <v>519</v>
      </c>
      <c r="B324" s="71">
        <v>205.79</v>
      </c>
      <c r="C324" s="71">
        <f t="shared" si="4"/>
        <v>2215.12356</v>
      </c>
      <c r="D324" s="51">
        <v>0</v>
      </c>
      <c r="E324" s="51">
        <v>0</v>
      </c>
      <c r="F324" s="124">
        <f t="shared" si="5"/>
        <v>4066.9668561600001</v>
      </c>
      <c r="G324" s="130" t="s">
        <v>95</v>
      </c>
      <c r="H324" s="13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customHeight="1" x14ac:dyDescent="0.25">
      <c r="A325" s="71" t="s">
        <v>520</v>
      </c>
      <c r="B325" s="71">
        <v>214.54</v>
      </c>
      <c r="C325" s="71">
        <f t="shared" si="4"/>
        <v>2309.3085599999999</v>
      </c>
      <c r="D325" s="51">
        <v>0</v>
      </c>
      <c r="E325" s="51">
        <v>0</v>
      </c>
      <c r="F325" s="124">
        <f t="shared" si="5"/>
        <v>4239.8905161600005</v>
      </c>
      <c r="G325" s="130" t="s">
        <v>95</v>
      </c>
      <c r="H325" s="13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customHeight="1" x14ac:dyDescent="0.25">
      <c r="A326" s="71" t="s">
        <v>521</v>
      </c>
      <c r="B326" s="71">
        <v>222.96700000000001</v>
      </c>
      <c r="C326" s="71">
        <f t="shared" si="4"/>
        <v>2400.0167879999999</v>
      </c>
      <c r="D326" s="51">
        <v>0</v>
      </c>
      <c r="E326" s="51">
        <v>0</v>
      </c>
      <c r="F326" s="124">
        <f t="shared" si="5"/>
        <v>4406.4308227680003</v>
      </c>
      <c r="G326" s="130" t="s">
        <v>95</v>
      </c>
      <c r="H326" s="13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customHeight="1" x14ac:dyDescent="0.25">
      <c r="A327" s="71" t="s">
        <v>522</v>
      </c>
      <c r="B327" s="71">
        <v>222.96700000000001</v>
      </c>
      <c r="C327" s="71">
        <f t="shared" si="4"/>
        <v>2400.0167879999999</v>
      </c>
      <c r="D327" s="51">
        <v>0</v>
      </c>
      <c r="E327" s="51">
        <v>0</v>
      </c>
      <c r="F327" s="124">
        <f t="shared" si="5"/>
        <v>4406.4308227680003</v>
      </c>
      <c r="G327" s="130" t="s">
        <v>95</v>
      </c>
      <c r="H327" s="13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customHeight="1" x14ac:dyDescent="0.25">
      <c r="A328" s="71" t="s">
        <v>523</v>
      </c>
      <c r="B328" s="71">
        <v>222.96700000000001</v>
      </c>
      <c r="C328" s="71">
        <f t="shared" si="4"/>
        <v>2400.0167879999999</v>
      </c>
      <c r="D328" s="51">
        <v>0</v>
      </c>
      <c r="E328" s="51">
        <v>0</v>
      </c>
      <c r="F328" s="124">
        <f t="shared" si="5"/>
        <v>4406.4308227680003</v>
      </c>
      <c r="G328" s="130" t="s">
        <v>95</v>
      </c>
      <c r="H328" s="13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customHeight="1" x14ac:dyDescent="0.25">
      <c r="A329" s="71" t="s">
        <v>524</v>
      </c>
      <c r="B329" s="71">
        <v>222.96700000000001</v>
      </c>
      <c r="C329" s="71">
        <f t="shared" si="4"/>
        <v>2400.0167879999999</v>
      </c>
      <c r="D329" s="51">
        <v>0</v>
      </c>
      <c r="E329" s="51">
        <v>0</v>
      </c>
      <c r="F329" s="124">
        <f t="shared" si="5"/>
        <v>4406.4308227680003</v>
      </c>
      <c r="G329" s="130" t="s">
        <v>95</v>
      </c>
      <c r="H329" s="13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20.25" customHeight="1" x14ac:dyDescent="0.25">
      <c r="A330" s="71" t="s">
        <v>525</v>
      </c>
      <c r="B330" s="71">
        <v>222.96700000000001</v>
      </c>
      <c r="C330" s="71">
        <f t="shared" si="4"/>
        <v>2400.0167879999999</v>
      </c>
      <c r="D330" s="51">
        <v>0</v>
      </c>
      <c r="E330" s="51">
        <v>0</v>
      </c>
      <c r="F330" s="124">
        <f t="shared" si="5"/>
        <v>4406.4308227680003</v>
      </c>
      <c r="G330" s="130" t="s">
        <v>95</v>
      </c>
      <c r="H330" s="13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customHeight="1" x14ac:dyDescent="0.25">
      <c r="A331" s="71" t="s">
        <v>526</v>
      </c>
      <c r="B331" s="71">
        <v>222.96700000000001</v>
      </c>
      <c r="C331" s="71">
        <f t="shared" si="4"/>
        <v>2400.0167879999999</v>
      </c>
      <c r="D331" s="51">
        <v>0</v>
      </c>
      <c r="E331" s="51">
        <v>0</v>
      </c>
      <c r="F331" s="124">
        <f t="shared" si="5"/>
        <v>4406.4308227680003</v>
      </c>
      <c r="G331" s="130" t="s">
        <v>95</v>
      </c>
      <c r="H331" s="13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customHeight="1" x14ac:dyDescent="0.25">
      <c r="A332" s="71" t="s">
        <v>527</v>
      </c>
      <c r="B332" s="71">
        <v>320.79000000000002</v>
      </c>
      <c r="C332" s="71">
        <f t="shared" si="4"/>
        <v>3452.9835600000001</v>
      </c>
      <c r="D332" s="51">
        <v>0</v>
      </c>
      <c r="E332" s="51">
        <v>0</v>
      </c>
      <c r="F332" s="124">
        <f t="shared" si="5"/>
        <v>6339.6778161600005</v>
      </c>
      <c r="G332" s="130" t="s">
        <v>95</v>
      </c>
      <c r="H332" s="13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customHeight="1" x14ac:dyDescent="0.25">
      <c r="A333" s="71" t="s">
        <v>528</v>
      </c>
      <c r="B333" s="71">
        <v>282.67</v>
      </c>
      <c r="C333" s="71">
        <f t="shared" si="4"/>
        <v>3042.6598800000002</v>
      </c>
      <c r="D333" s="51">
        <v>0</v>
      </c>
      <c r="E333" s="51">
        <v>0</v>
      </c>
      <c r="F333" s="124">
        <f t="shared" si="5"/>
        <v>5586.3235396800001</v>
      </c>
      <c r="G333" s="130" t="s">
        <v>95</v>
      </c>
      <c r="H333" s="13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20.25" customHeight="1" x14ac:dyDescent="0.25">
      <c r="A334" s="71" t="s">
        <v>529</v>
      </c>
      <c r="B334" s="71">
        <v>201.75</v>
      </c>
      <c r="C334" s="71">
        <f t="shared" si="4"/>
        <v>2171.6369999999997</v>
      </c>
      <c r="D334" s="51">
        <v>0</v>
      </c>
      <c r="E334" s="51">
        <v>0</v>
      </c>
      <c r="F334" s="124">
        <f t="shared" si="5"/>
        <v>3987.1255319999996</v>
      </c>
      <c r="G334" s="130" t="s">
        <v>95</v>
      </c>
      <c r="H334" s="13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25" customHeight="1" x14ac:dyDescent="0.25">
      <c r="A335" s="71" t="s">
        <v>530</v>
      </c>
      <c r="B335" s="71">
        <v>203.334</v>
      </c>
      <c r="C335" s="71">
        <f t="shared" si="4"/>
        <v>2188.6871759999999</v>
      </c>
      <c r="D335" s="51">
        <v>0</v>
      </c>
      <c r="E335" s="51">
        <v>0</v>
      </c>
      <c r="F335" s="124">
        <f t="shared" si="5"/>
        <v>4018.4296551359998</v>
      </c>
      <c r="G335" s="130" t="s">
        <v>95</v>
      </c>
      <c r="H335" s="13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customHeight="1" x14ac:dyDescent="0.25">
      <c r="A336" s="71" t="s">
        <v>531</v>
      </c>
      <c r="B336" s="71">
        <v>215.03200000000001</v>
      </c>
      <c r="C336" s="71">
        <f t="shared" si="4"/>
        <v>2314.604448</v>
      </c>
      <c r="D336" s="51">
        <v>0</v>
      </c>
      <c r="E336" s="51">
        <v>0</v>
      </c>
      <c r="F336" s="124">
        <f t="shared" si="5"/>
        <v>4249.6137665280003</v>
      </c>
      <c r="G336" s="130" t="s">
        <v>95</v>
      </c>
      <c r="H336" s="13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0.25" customHeight="1" x14ac:dyDescent="0.25">
      <c r="A337" s="71" t="s">
        <v>532</v>
      </c>
      <c r="B337" s="71">
        <v>243.32900000000001</v>
      </c>
      <c r="C337" s="71">
        <f t="shared" si="4"/>
        <v>2619.1933559999998</v>
      </c>
      <c r="D337" s="51">
        <v>0</v>
      </c>
      <c r="E337" s="51">
        <v>0</v>
      </c>
      <c r="F337" s="124">
        <f t="shared" si="5"/>
        <v>4808.8390016160001</v>
      </c>
      <c r="G337" s="130" t="s">
        <v>95</v>
      </c>
      <c r="H337" s="13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customHeight="1" x14ac:dyDescent="0.25">
      <c r="A338" s="71" t="s">
        <v>533</v>
      </c>
      <c r="B338" s="71">
        <v>268.91500000000002</v>
      </c>
      <c r="C338" s="71">
        <f t="shared" si="4"/>
        <v>2894.60106</v>
      </c>
      <c r="D338" s="51">
        <v>0</v>
      </c>
      <c r="E338" s="51">
        <v>0</v>
      </c>
      <c r="F338" s="124">
        <f t="shared" si="5"/>
        <v>5314.4875461600004</v>
      </c>
      <c r="G338" s="130" t="s">
        <v>95</v>
      </c>
      <c r="H338" s="13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customHeight="1" x14ac:dyDescent="0.25">
      <c r="A339" s="71" t="s">
        <v>534</v>
      </c>
      <c r="B339" s="71">
        <v>365.49099999999999</v>
      </c>
      <c r="C339" s="71">
        <f t="shared" si="4"/>
        <v>3934.1451239999997</v>
      </c>
      <c r="D339" s="51">
        <v>0</v>
      </c>
      <c r="E339" s="51">
        <v>0</v>
      </c>
      <c r="F339" s="124">
        <f t="shared" si="5"/>
        <v>7223.0904476639998</v>
      </c>
      <c r="G339" s="130" t="s">
        <v>95</v>
      </c>
      <c r="H339" s="13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customHeight="1" x14ac:dyDescent="0.25">
      <c r="A340" s="71" t="s">
        <v>535</v>
      </c>
      <c r="B340" s="71">
        <v>330.23399999999998</v>
      </c>
      <c r="C340" s="71">
        <f t="shared" si="4"/>
        <v>3554.6387759999998</v>
      </c>
      <c r="D340" s="51">
        <v>0</v>
      </c>
      <c r="E340" s="51">
        <v>0</v>
      </c>
      <c r="F340" s="124">
        <f t="shared" si="5"/>
        <v>6526.316792736</v>
      </c>
      <c r="G340" s="130" t="s">
        <v>95</v>
      </c>
      <c r="H340" s="13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0.25" customHeight="1" x14ac:dyDescent="0.25">
      <c r="A341" s="71" t="s">
        <v>536</v>
      </c>
      <c r="B341" s="71">
        <v>222.96700000000001</v>
      </c>
      <c r="C341" s="71">
        <f t="shared" si="4"/>
        <v>2400.0167879999999</v>
      </c>
      <c r="D341" s="51">
        <v>0</v>
      </c>
      <c r="E341" s="51">
        <v>0</v>
      </c>
      <c r="F341" s="124">
        <f t="shared" si="5"/>
        <v>4406.4308227680003</v>
      </c>
      <c r="G341" s="130" t="s">
        <v>95</v>
      </c>
      <c r="H341" s="13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customHeight="1" x14ac:dyDescent="0.25">
      <c r="A342" s="71" t="s">
        <v>537</v>
      </c>
      <c r="B342" s="71">
        <v>222.96700000000001</v>
      </c>
      <c r="C342" s="71">
        <f t="shared" si="4"/>
        <v>2400.0167879999999</v>
      </c>
      <c r="D342" s="51">
        <v>0</v>
      </c>
      <c r="E342" s="51">
        <v>0</v>
      </c>
      <c r="F342" s="124">
        <f t="shared" si="5"/>
        <v>4406.4308227680003</v>
      </c>
      <c r="G342" s="130" t="s">
        <v>95</v>
      </c>
      <c r="H342" s="13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customHeight="1" x14ac:dyDescent="0.25">
      <c r="A343" s="71" t="s">
        <v>538</v>
      </c>
      <c r="B343" s="71">
        <v>222.96700000000001</v>
      </c>
      <c r="C343" s="71">
        <f t="shared" si="4"/>
        <v>2400.0167879999999</v>
      </c>
      <c r="D343" s="51">
        <v>0</v>
      </c>
      <c r="E343" s="51">
        <v>0</v>
      </c>
      <c r="F343" s="124">
        <f t="shared" si="5"/>
        <v>4406.4308227680003</v>
      </c>
      <c r="G343" s="130" t="s">
        <v>95</v>
      </c>
      <c r="H343" s="13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customHeight="1" x14ac:dyDescent="0.25">
      <c r="A344" s="71" t="s">
        <v>539</v>
      </c>
      <c r="B344" s="71">
        <v>222.96700000000001</v>
      </c>
      <c r="C344" s="71">
        <f t="shared" si="4"/>
        <v>2400.0167879999999</v>
      </c>
      <c r="D344" s="51">
        <v>0</v>
      </c>
      <c r="E344" s="51">
        <v>0</v>
      </c>
      <c r="F344" s="124">
        <f t="shared" si="5"/>
        <v>4406.4308227680003</v>
      </c>
      <c r="G344" s="130" t="s">
        <v>95</v>
      </c>
      <c r="H344" s="13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customHeight="1" x14ac:dyDescent="0.25">
      <c r="A345" s="71" t="s">
        <v>540</v>
      </c>
      <c r="B345" s="71">
        <v>222.96700000000001</v>
      </c>
      <c r="C345" s="71">
        <f t="shared" si="4"/>
        <v>2400.0167879999999</v>
      </c>
      <c r="D345" s="51">
        <v>0</v>
      </c>
      <c r="E345" s="51">
        <v>0</v>
      </c>
      <c r="F345" s="124">
        <f t="shared" si="5"/>
        <v>4406.4308227680003</v>
      </c>
      <c r="G345" s="130" t="s">
        <v>95</v>
      </c>
      <c r="H345" s="13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25" customHeight="1" x14ac:dyDescent="0.25">
      <c r="A346" s="71" t="s">
        <v>541</v>
      </c>
      <c r="B346" s="71">
        <v>222.96700000000001</v>
      </c>
      <c r="C346" s="71">
        <f t="shared" si="4"/>
        <v>2400.0167879999999</v>
      </c>
      <c r="D346" s="51">
        <v>0</v>
      </c>
      <c r="E346" s="51">
        <v>0</v>
      </c>
      <c r="F346" s="124">
        <f t="shared" si="5"/>
        <v>4406.4308227680003</v>
      </c>
      <c r="G346" s="130" t="s">
        <v>95</v>
      </c>
      <c r="H346" s="13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25" customHeight="1" x14ac:dyDescent="0.25">
      <c r="A347" s="71" t="s">
        <v>542</v>
      </c>
      <c r="B347" s="71">
        <v>222.96700000000001</v>
      </c>
      <c r="C347" s="71">
        <f t="shared" si="4"/>
        <v>2400.0167879999999</v>
      </c>
      <c r="D347" s="51">
        <v>0</v>
      </c>
      <c r="E347" s="51">
        <v>0</v>
      </c>
      <c r="F347" s="124">
        <f t="shared" si="5"/>
        <v>4406.4308227680003</v>
      </c>
      <c r="G347" s="130" t="s">
        <v>95</v>
      </c>
      <c r="H347" s="13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25" customHeight="1" x14ac:dyDescent="0.25">
      <c r="A348" s="71" t="s">
        <v>543</v>
      </c>
      <c r="B348" s="71">
        <v>222.96700000000001</v>
      </c>
      <c r="C348" s="71">
        <f t="shared" si="4"/>
        <v>2400.0167879999999</v>
      </c>
      <c r="D348" s="51">
        <v>0</v>
      </c>
      <c r="E348" s="51">
        <v>0</v>
      </c>
      <c r="F348" s="124">
        <f t="shared" si="5"/>
        <v>4406.4308227680003</v>
      </c>
      <c r="G348" s="130" t="s">
        <v>95</v>
      </c>
      <c r="H348" s="13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25" customHeight="1" x14ac:dyDescent="0.25">
      <c r="A349" s="71" t="s">
        <v>544</v>
      </c>
      <c r="B349" s="71">
        <v>222.96700000000001</v>
      </c>
      <c r="C349" s="71">
        <f t="shared" si="4"/>
        <v>2400.0167879999999</v>
      </c>
      <c r="D349" s="51">
        <v>0</v>
      </c>
      <c r="E349" s="51">
        <v>0</v>
      </c>
      <c r="F349" s="124">
        <f t="shared" si="5"/>
        <v>4406.4308227680003</v>
      </c>
      <c r="G349" s="130" t="s">
        <v>95</v>
      </c>
      <c r="H349" s="13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s="3" customFormat="1" ht="20.25" customHeight="1" x14ac:dyDescent="0.25">
      <c r="A350" s="71" t="s">
        <v>545</v>
      </c>
      <c r="B350" s="71">
        <v>222.96700000000001</v>
      </c>
      <c r="C350" s="71">
        <f t="shared" si="4"/>
        <v>2400.0167879999999</v>
      </c>
      <c r="D350" s="51">
        <v>0</v>
      </c>
      <c r="E350" s="51">
        <v>0</v>
      </c>
      <c r="F350" s="124">
        <f t="shared" si="5"/>
        <v>4406.4308227680003</v>
      </c>
      <c r="G350" s="130" t="s">
        <v>95</v>
      </c>
      <c r="H350" s="13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row>
    <row r="351" spans="1:150 16226:16383" s="3" customFormat="1" ht="20.25" customHeight="1" x14ac:dyDescent="0.25">
      <c r="A351" s="71" t="s">
        <v>546</v>
      </c>
      <c r="B351" s="71">
        <v>222.96700000000001</v>
      </c>
      <c r="C351" s="71">
        <f t="shared" si="4"/>
        <v>2400.0167879999999</v>
      </c>
      <c r="D351" s="51">
        <v>0</v>
      </c>
      <c r="E351" s="51">
        <v>0</v>
      </c>
      <c r="F351" s="124">
        <f t="shared" si="5"/>
        <v>4406.4308227680003</v>
      </c>
      <c r="G351" s="130" t="s">
        <v>95</v>
      </c>
      <c r="H351" s="13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row>
    <row r="352" spans="1:150 16226:16383" s="3" customFormat="1" ht="20.25" customHeight="1" x14ac:dyDescent="0.25">
      <c r="A352" s="71" t="s">
        <v>547</v>
      </c>
      <c r="B352" s="71">
        <v>222.96700000000001</v>
      </c>
      <c r="C352" s="71">
        <f t="shared" si="4"/>
        <v>2400.0167879999999</v>
      </c>
      <c r="D352" s="51">
        <v>0</v>
      </c>
      <c r="E352" s="51">
        <v>0</v>
      </c>
      <c r="F352" s="124">
        <f t="shared" si="5"/>
        <v>4406.4308227680003</v>
      </c>
      <c r="G352" s="130" t="s">
        <v>95</v>
      </c>
      <c r="H352" s="13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row>
    <row r="353" spans="1:150 16226:16383" s="3" customFormat="1" ht="20.25" customHeight="1" x14ac:dyDescent="0.25">
      <c r="A353" s="71" t="s">
        <v>548</v>
      </c>
      <c r="B353" s="71">
        <v>221.005</v>
      </c>
      <c r="C353" s="71">
        <f t="shared" ref="C353:C416" si="6">B353*10.764</f>
        <v>2378.8978199999997</v>
      </c>
      <c r="D353" s="51">
        <v>0</v>
      </c>
      <c r="E353" s="51">
        <v>0</v>
      </c>
      <c r="F353" s="124">
        <f t="shared" ref="F353:F416" si="7">(C353*1.836)</f>
        <v>4367.6563975199997</v>
      </c>
      <c r="G353" s="130" t="s">
        <v>95</v>
      </c>
      <c r="H353" s="13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row>
    <row r="354" spans="1:150 16226:16383" s="3" customFormat="1" ht="20.25" customHeight="1" x14ac:dyDescent="0.25">
      <c r="A354" s="71" t="s">
        <v>549</v>
      </c>
      <c r="B354" s="71">
        <v>150.386</v>
      </c>
      <c r="C354" s="71">
        <f t="shared" si="6"/>
        <v>1618.7549039999999</v>
      </c>
      <c r="D354" s="51">
        <v>0</v>
      </c>
      <c r="E354" s="51">
        <v>0</v>
      </c>
      <c r="F354" s="124">
        <f t="shared" si="7"/>
        <v>2972.0340037440001</v>
      </c>
      <c r="G354" s="130" t="s">
        <v>95</v>
      </c>
      <c r="H354" s="13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row>
    <row r="355" spans="1:150 16226:16383" s="3" customFormat="1" ht="20.25" customHeight="1" x14ac:dyDescent="0.25">
      <c r="A355" s="71" t="s">
        <v>550</v>
      </c>
      <c r="B355" s="71">
        <v>111.48399999999999</v>
      </c>
      <c r="C355" s="71">
        <f t="shared" si="6"/>
        <v>1200.0137759999998</v>
      </c>
      <c r="D355" s="51">
        <v>0</v>
      </c>
      <c r="E355" s="51">
        <v>0</v>
      </c>
      <c r="F355" s="124">
        <f t="shared" si="7"/>
        <v>2203.2252927359996</v>
      </c>
      <c r="G355" s="130" t="s">
        <v>95</v>
      </c>
      <c r="H355" s="13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row>
    <row r="356" spans="1:150 16226:16383" s="3" customFormat="1" ht="20.25" customHeight="1" x14ac:dyDescent="0.25">
      <c r="A356" s="71" t="s">
        <v>551</v>
      </c>
      <c r="B356" s="71">
        <v>111.48399999999999</v>
      </c>
      <c r="C356" s="71">
        <f t="shared" si="6"/>
        <v>1200.0137759999998</v>
      </c>
      <c r="D356" s="51">
        <v>0</v>
      </c>
      <c r="E356" s="51">
        <v>0</v>
      </c>
      <c r="F356" s="124">
        <f t="shared" si="7"/>
        <v>2203.2252927359996</v>
      </c>
      <c r="G356" s="130" t="s">
        <v>95</v>
      </c>
      <c r="H356" s="13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WZB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row>
    <row r="357" spans="1:150 16226:16383" s="3" customFormat="1" ht="20.25" customHeight="1" x14ac:dyDescent="0.25">
      <c r="A357" s="71" t="s">
        <v>552</v>
      </c>
      <c r="B357" s="71">
        <v>111.48399999999999</v>
      </c>
      <c r="C357" s="71">
        <f t="shared" si="6"/>
        <v>1200.0137759999998</v>
      </c>
      <c r="D357" s="51">
        <v>0</v>
      </c>
      <c r="E357" s="51">
        <v>0</v>
      </c>
      <c r="F357" s="124">
        <f t="shared" si="7"/>
        <v>2203.2252927359996</v>
      </c>
      <c r="G357" s="130" t="s">
        <v>95</v>
      </c>
      <c r="H357" s="13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WZB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row>
    <row r="358" spans="1:150 16226:16383" s="3" customFormat="1" ht="20.25" customHeight="1" x14ac:dyDescent="0.25">
      <c r="A358" s="71" t="s">
        <v>553</v>
      </c>
      <c r="B358" s="71">
        <v>111.48399999999999</v>
      </c>
      <c r="C358" s="71">
        <f t="shared" si="6"/>
        <v>1200.0137759999998</v>
      </c>
      <c r="D358" s="51">
        <v>0</v>
      </c>
      <c r="E358" s="51">
        <v>0</v>
      </c>
      <c r="F358" s="124">
        <f t="shared" si="7"/>
        <v>2203.2252927359996</v>
      </c>
      <c r="G358" s="130" t="s">
        <v>95</v>
      </c>
      <c r="H358" s="13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WZB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row>
    <row r="359" spans="1:150 16226:16383" s="3" customFormat="1" ht="20.25" customHeight="1" x14ac:dyDescent="0.25">
      <c r="A359" s="71" t="s">
        <v>554</v>
      </c>
      <c r="B359" s="71">
        <v>111.48399999999999</v>
      </c>
      <c r="C359" s="71">
        <f t="shared" si="6"/>
        <v>1200.0137759999998</v>
      </c>
      <c r="D359" s="51">
        <v>0</v>
      </c>
      <c r="E359" s="51">
        <v>0</v>
      </c>
      <c r="F359" s="124">
        <f t="shared" si="7"/>
        <v>2203.2252927359996</v>
      </c>
      <c r="G359" s="130" t="s">
        <v>95</v>
      </c>
      <c r="H359" s="13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WZB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row>
    <row r="360" spans="1:150 16226:16383" s="3" customFormat="1" ht="20.25" customHeight="1" x14ac:dyDescent="0.25">
      <c r="A360" s="71" t="s">
        <v>555</v>
      </c>
      <c r="B360" s="71">
        <v>111.48399999999999</v>
      </c>
      <c r="C360" s="71">
        <f t="shared" si="6"/>
        <v>1200.0137759999998</v>
      </c>
      <c r="D360" s="51">
        <v>0</v>
      </c>
      <c r="E360" s="51">
        <v>0</v>
      </c>
      <c r="F360" s="124">
        <f t="shared" si="7"/>
        <v>2203.2252927359996</v>
      </c>
      <c r="G360" s="130" t="s">
        <v>95</v>
      </c>
      <c r="H360" s="13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WZB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row>
    <row r="361" spans="1:150 16226:16383" s="3" customFormat="1" ht="20.25" customHeight="1" x14ac:dyDescent="0.25">
      <c r="A361" s="71" t="s">
        <v>556</v>
      </c>
      <c r="B361" s="71">
        <v>111.48399999999999</v>
      </c>
      <c r="C361" s="71">
        <f t="shared" si="6"/>
        <v>1200.0137759999998</v>
      </c>
      <c r="D361" s="51">
        <v>0</v>
      </c>
      <c r="E361" s="51">
        <v>0</v>
      </c>
      <c r="F361" s="124">
        <f t="shared" si="7"/>
        <v>2203.2252927359996</v>
      </c>
      <c r="G361" s="130" t="s">
        <v>95</v>
      </c>
      <c r="H361" s="13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row>
    <row r="362" spans="1:150 16226:16383" s="3" customFormat="1" ht="20.25" customHeight="1" x14ac:dyDescent="0.25">
      <c r="A362" s="71" t="s">
        <v>557</v>
      </c>
      <c r="B362" s="71">
        <v>111.48399999999999</v>
      </c>
      <c r="C362" s="71">
        <f t="shared" si="6"/>
        <v>1200.0137759999998</v>
      </c>
      <c r="D362" s="51">
        <v>0</v>
      </c>
      <c r="E362" s="51">
        <v>0</v>
      </c>
      <c r="F362" s="124">
        <f t="shared" si="7"/>
        <v>2203.2252927359996</v>
      </c>
      <c r="G362" s="130" t="s">
        <v>95</v>
      </c>
      <c r="H362" s="13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WZB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row>
    <row r="363" spans="1:150 16226:16383" s="3" customFormat="1" ht="20.25" customHeight="1" x14ac:dyDescent="0.25">
      <c r="A363" s="71" t="s">
        <v>558</v>
      </c>
      <c r="B363" s="71">
        <v>111.48399999999999</v>
      </c>
      <c r="C363" s="71">
        <f t="shared" si="6"/>
        <v>1200.0137759999998</v>
      </c>
      <c r="D363" s="51">
        <v>0</v>
      </c>
      <c r="E363" s="51">
        <v>0</v>
      </c>
      <c r="F363" s="124">
        <f t="shared" si="7"/>
        <v>2203.2252927359996</v>
      </c>
      <c r="G363" s="130" t="s">
        <v>95</v>
      </c>
      <c r="H363" s="13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WZB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row>
    <row r="364" spans="1:150 16226:16383" s="3" customFormat="1" ht="20.25" customHeight="1" x14ac:dyDescent="0.25">
      <c r="A364" s="71" t="s">
        <v>559</v>
      </c>
      <c r="B364" s="71">
        <v>111.48399999999999</v>
      </c>
      <c r="C364" s="71">
        <f t="shared" si="6"/>
        <v>1200.0137759999998</v>
      </c>
      <c r="D364" s="51">
        <v>0</v>
      </c>
      <c r="E364" s="51">
        <v>0</v>
      </c>
      <c r="F364" s="124">
        <f t="shared" si="7"/>
        <v>2203.2252927359996</v>
      </c>
      <c r="G364" s="130" t="s">
        <v>95</v>
      </c>
      <c r="H364" s="13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WZB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row>
    <row r="365" spans="1:150 16226:16383" s="3" customFormat="1" ht="20.25" customHeight="1" x14ac:dyDescent="0.25">
      <c r="A365" s="71" t="s">
        <v>560</v>
      </c>
      <c r="B365" s="71">
        <v>111.48399999999999</v>
      </c>
      <c r="C365" s="71">
        <f t="shared" si="6"/>
        <v>1200.0137759999998</v>
      </c>
      <c r="D365" s="51">
        <v>0</v>
      </c>
      <c r="E365" s="51">
        <v>0</v>
      </c>
      <c r="F365" s="124">
        <f t="shared" si="7"/>
        <v>2203.2252927359996</v>
      </c>
      <c r="G365" s="130" t="s">
        <v>95</v>
      </c>
      <c r="H365" s="13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WZB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row>
    <row r="366" spans="1:150 16226:16383" s="3" customFormat="1" ht="20.25" customHeight="1" x14ac:dyDescent="0.25">
      <c r="A366" s="71" t="s">
        <v>561</v>
      </c>
      <c r="B366" s="71">
        <v>111.48399999999999</v>
      </c>
      <c r="C366" s="71">
        <f t="shared" si="6"/>
        <v>1200.0137759999998</v>
      </c>
      <c r="D366" s="51">
        <v>0</v>
      </c>
      <c r="E366" s="51">
        <v>0</v>
      </c>
      <c r="F366" s="124">
        <f t="shared" si="7"/>
        <v>2203.2252927359996</v>
      </c>
      <c r="G366" s="130" t="s">
        <v>95</v>
      </c>
      <c r="H366" s="13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row>
    <row r="367" spans="1:150 16226:16383" s="3" customFormat="1" ht="20.25" customHeight="1" x14ac:dyDescent="0.25">
      <c r="A367" s="71" t="s">
        <v>562</v>
      </c>
      <c r="B367" s="71">
        <v>111.48399999999999</v>
      </c>
      <c r="C367" s="71">
        <f t="shared" si="6"/>
        <v>1200.0137759999998</v>
      </c>
      <c r="D367" s="51">
        <v>0</v>
      </c>
      <c r="E367" s="51">
        <v>0</v>
      </c>
      <c r="F367" s="124">
        <f t="shared" si="7"/>
        <v>2203.2252927359996</v>
      </c>
      <c r="G367" s="130" t="s">
        <v>95</v>
      </c>
      <c r="H367" s="13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WZB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row>
    <row r="368" spans="1:150 16226:16383" s="3" customFormat="1" ht="20.25" customHeight="1" x14ac:dyDescent="0.25">
      <c r="A368" s="71" t="s">
        <v>563</v>
      </c>
      <c r="B368" s="71">
        <v>111.48399999999999</v>
      </c>
      <c r="C368" s="71">
        <f t="shared" si="6"/>
        <v>1200.0137759999998</v>
      </c>
      <c r="D368" s="51">
        <v>0</v>
      </c>
      <c r="E368" s="51">
        <v>0</v>
      </c>
      <c r="F368" s="124">
        <f t="shared" si="7"/>
        <v>2203.2252927359996</v>
      </c>
      <c r="G368" s="130" t="s">
        <v>95</v>
      </c>
      <c r="H368" s="13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WZB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row>
    <row r="369" spans="1:150 16226:16383" s="3" customFormat="1" ht="20.25" customHeight="1" x14ac:dyDescent="0.25">
      <c r="A369" s="71" t="s">
        <v>564</v>
      </c>
      <c r="B369" s="71">
        <v>111.48399999999999</v>
      </c>
      <c r="C369" s="71">
        <f t="shared" si="6"/>
        <v>1200.0137759999998</v>
      </c>
      <c r="D369" s="51">
        <v>0</v>
      </c>
      <c r="E369" s="51">
        <v>0</v>
      </c>
      <c r="F369" s="124">
        <f t="shared" si="7"/>
        <v>2203.2252927359996</v>
      </c>
      <c r="G369" s="130" t="s">
        <v>95</v>
      </c>
      <c r="H369" s="13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WZB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row>
    <row r="370" spans="1:150 16226:16383" s="3" customFormat="1" ht="20.25" customHeight="1" x14ac:dyDescent="0.25">
      <c r="A370" s="71" t="s">
        <v>565</v>
      </c>
      <c r="B370" s="71">
        <v>282.10300000000001</v>
      </c>
      <c r="C370" s="71">
        <f t="shared" si="6"/>
        <v>3036.5566920000001</v>
      </c>
      <c r="D370" s="51">
        <v>0</v>
      </c>
      <c r="E370" s="51">
        <v>0</v>
      </c>
      <c r="F370" s="124">
        <f t="shared" si="7"/>
        <v>5575.1180865120004</v>
      </c>
      <c r="G370" s="130" t="s">
        <v>95</v>
      </c>
      <c r="H370" s="13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WZB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row>
    <row r="371" spans="1:150 16226:16383" s="3" customFormat="1" ht="20.25" customHeight="1" x14ac:dyDescent="0.25">
      <c r="A371" s="71" t="s">
        <v>566</v>
      </c>
      <c r="B371" s="71">
        <v>214.21799999999999</v>
      </c>
      <c r="C371" s="71">
        <f t="shared" si="6"/>
        <v>2305.8425519999996</v>
      </c>
      <c r="D371" s="51">
        <v>0</v>
      </c>
      <c r="E371" s="51">
        <v>0</v>
      </c>
      <c r="F371" s="124">
        <f t="shared" si="7"/>
        <v>4233.5269254719997</v>
      </c>
      <c r="G371" s="130" t="s">
        <v>95</v>
      </c>
      <c r="H371" s="13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WZB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row>
    <row r="372" spans="1:150 16226:16383" s="3" customFormat="1" ht="20.25" customHeight="1" x14ac:dyDescent="0.25">
      <c r="A372" s="71" t="s">
        <v>567</v>
      </c>
      <c r="B372" s="71">
        <v>111.48399999999999</v>
      </c>
      <c r="C372" s="71">
        <f t="shared" si="6"/>
        <v>1200.0137759999998</v>
      </c>
      <c r="D372" s="51">
        <v>0</v>
      </c>
      <c r="E372" s="51">
        <v>0</v>
      </c>
      <c r="F372" s="124">
        <f t="shared" si="7"/>
        <v>2203.2252927359996</v>
      </c>
      <c r="G372" s="130" t="s">
        <v>95</v>
      </c>
      <c r="H372" s="13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WZB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row>
    <row r="373" spans="1:150 16226:16383" s="3" customFormat="1" ht="20.25" customHeight="1" x14ac:dyDescent="0.25">
      <c r="A373" s="71" t="s">
        <v>568</v>
      </c>
      <c r="B373" s="71">
        <v>111.48399999999999</v>
      </c>
      <c r="C373" s="71">
        <f t="shared" si="6"/>
        <v>1200.0137759999998</v>
      </c>
      <c r="D373" s="51">
        <v>0</v>
      </c>
      <c r="E373" s="51">
        <v>0</v>
      </c>
      <c r="F373" s="124">
        <f t="shared" si="7"/>
        <v>2203.2252927359996</v>
      </c>
      <c r="G373" s="130" t="s">
        <v>95</v>
      </c>
      <c r="H373" s="13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WZB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row>
    <row r="374" spans="1:150 16226:16383" s="3" customFormat="1" ht="20.25" customHeight="1" x14ac:dyDescent="0.25">
      <c r="A374" s="71" t="s">
        <v>569</v>
      </c>
      <c r="B374" s="71">
        <v>111.48399999999999</v>
      </c>
      <c r="C374" s="71">
        <f t="shared" si="6"/>
        <v>1200.0137759999998</v>
      </c>
      <c r="D374" s="51">
        <v>0</v>
      </c>
      <c r="E374" s="51">
        <v>0</v>
      </c>
      <c r="F374" s="124">
        <f t="shared" si="7"/>
        <v>2203.2252927359996</v>
      </c>
      <c r="G374" s="130" t="s">
        <v>95</v>
      </c>
      <c r="H374" s="13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WZB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row>
    <row r="375" spans="1:150 16226:16383" s="3" customFormat="1" ht="20.25" customHeight="1" x14ac:dyDescent="0.25">
      <c r="A375" s="71" t="s">
        <v>570</v>
      </c>
      <c r="B375" s="71">
        <v>111.48399999999999</v>
      </c>
      <c r="C375" s="71">
        <f t="shared" si="6"/>
        <v>1200.0137759999998</v>
      </c>
      <c r="D375" s="51">
        <v>0</v>
      </c>
      <c r="E375" s="51">
        <v>0</v>
      </c>
      <c r="F375" s="124">
        <f t="shared" si="7"/>
        <v>2203.2252927359996</v>
      </c>
      <c r="G375" s="130" t="s">
        <v>95</v>
      </c>
      <c r="H375" s="13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WZB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row>
    <row r="376" spans="1:150 16226:16383" s="3" customFormat="1" ht="20.25" customHeight="1" x14ac:dyDescent="0.25">
      <c r="A376" s="71" t="s">
        <v>571</v>
      </c>
      <c r="B376" s="71">
        <v>111.48399999999999</v>
      </c>
      <c r="C376" s="71">
        <f t="shared" si="6"/>
        <v>1200.0137759999998</v>
      </c>
      <c r="D376" s="51">
        <v>0</v>
      </c>
      <c r="E376" s="51">
        <v>0</v>
      </c>
      <c r="F376" s="124">
        <f t="shared" si="7"/>
        <v>2203.2252927359996</v>
      </c>
      <c r="G376" s="130" t="s">
        <v>95</v>
      </c>
      <c r="H376" s="13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WZB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row>
    <row r="377" spans="1:150 16226:16383" s="3" customFormat="1" ht="20.25" customHeight="1" x14ac:dyDescent="0.25">
      <c r="A377" s="71" t="s">
        <v>572</v>
      </c>
      <c r="B377" s="71">
        <v>111.48399999999999</v>
      </c>
      <c r="C377" s="71">
        <f t="shared" si="6"/>
        <v>1200.0137759999998</v>
      </c>
      <c r="D377" s="51">
        <v>0</v>
      </c>
      <c r="E377" s="51">
        <v>0</v>
      </c>
      <c r="F377" s="124">
        <f t="shared" si="7"/>
        <v>2203.2252927359996</v>
      </c>
      <c r="G377" s="130" t="s">
        <v>95</v>
      </c>
      <c r="H377" s="13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WZB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row>
    <row r="378" spans="1:150 16226:16383" s="3" customFormat="1" ht="20.25" customHeight="1" x14ac:dyDescent="0.25">
      <c r="A378" s="71" t="s">
        <v>573</v>
      </c>
      <c r="B378" s="71">
        <v>111.48399999999999</v>
      </c>
      <c r="C378" s="71">
        <f t="shared" si="6"/>
        <v>1200.0137759999998</v>
      </c>
      <c r="D378" s="51">
        <v>0</v>
      </c>
      <c r="E378" s="51">
        <v>0</v>
      </c>
      <c r="F378" s="124">
        <f t="shared" si="7"/>
        <v>2203.2252927359996</v>
      </c>
      <c r="G378" s="130" t="s">
        <v>95</v>
      </c>
      <c r="H378" s="13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WZB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row>
    <row r="379" spans="1:150 16226:16383" s="3" customFormat="1" ht="20.25" customHeight="1" x14ac:dyDescent="0.25">
      <c r="A379" s="71" t="s">
        <v>574</v>
      </c>
      <c r="B379" s="71">
        <v>111.48399999999999</v>
      </c>
      <c r="C379" s="71">
        <f t="shared" si="6"/>
        <v>1200.0137759999998</v>
      </c>
      <c r="D379" s="51">
        <v>0</v>
      </c>
      <c r="E379" s="51">
        <v>0</v>
      </c>
      <c r="F379" s="124">
        <f t="shared" si="7"/>
        <v>2203.2252927359996</v>
      </c>
      <c r="G379" s="130" t="s">
        <v>95</v>
      </c>
      <c r="H379" s="13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WZB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row>
    <row r="380" spans="1:150 16226:16383" s="3" customFormat="1" ht="20.25" customHeight="1" x14ac:dyDescent="0.25">
      <c r="A380" s="71" t="s">
        <v>575</v>
      </c>
      <c r="B380" s="71">
        <v>111.48399999999999</v>
      </c>
      <c r="C380" s="71">
        <f t="shared" si="6"/>
        <v>1200.0137759999998</v>
      </c>
      <c r="D380" s="51">
        <v>0</v>
      </c>
      <c r="E380" s="51">
        <v>0</v>
      </c>
      <c r="F380" s="124">
        <f t="shared" si="7"/>
        <v>2203.2252927359996</v>
      </c>
      <c r="G380" s="130" t="s">
        <v>95</v>
      </c>
      <c r="H380" s="13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WZB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row>
    <row r="381" spans="1:150 16226:16383" s="3" customFormat="1" ht="20.25" customHeight="1" x14ac:dyDescent="0.25">
      <c r="A381" s="71" t="s">
        <v>576</v>
      </c>
      <c r="B381" s="71">
        <v>111.48399999999999</v>
      </c>
      <c r="C381" s="71">
        <f t="shared" si="6"/>
        <v>1200.0137759999998</v>
      </c>
      <c r="D381" s="51">
        <v>0</v>
      </c>
      <c r="E381" s="51">
        <v>0</v>
      </c>
      <c r="F381" s="124">
        <f t="shared" si="7"/>
        <v>2203.2252927359996</v>
      </c>
      <c r="G381" s="130" t="s">
        <v>95</v>
      </c>
      <c r="H381" s="13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WZB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row>
    <row r="382" spans="1:150 16226:16383" s="3" customFormat="1" ht="20.25" customHeight="1" x14ac:dyDescent="0.25">
      <c r="A382" s="71" t="s">
        <v>577</v>
      </c>
      <c r="B382" s="71">
        <v>111.48399999999999</v>
      </c>
      <c r="C382" s="71">
        <f t="shared" si="6"/>
        <v>1200.0137759999998</v>
      </c>
      <c r="D382" s="51">
        <v>0</v>
      </c>
      <c r="E382" s="51">
        <v>0</v>
      </c>
      <c r="F382" s="124">
        <f t="shared" si="7"/>
        <v>2203.2252927359996</v>
      </c>
      <c r="G382" s="130" t="s">
        <v>95</v>
      </c>
      <c r="H382" s="13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WZB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row>
    <row r="383" spans="1:150 16226:16383" s="3" customFormat="1" ht="20.25" customHeight="1" x14ac:dyDescent="0.25">
      <c r="A383" s="71" t="s">
        <v>578</v>
      </c>
      <c r="B383" s="71">
        <v>111.48399999999999</v>
      </c>
      <c r="C383" s="71">
        <f t="shared" si="6"/>
        <v>1200.0137759999998</v>
      </c>
      <c r="D383" s="51">
        <v>0</v>
      </c>
      <c r="E383" s="51">
        <v>0</v>
      </c>
      <c r="F383" s="124">
        <f t="shared" si="7"/>
        <v>2203.2252927359996</v>
      </c>
      <c r="G383" s="130" t="s">
        <v>95</v>
      </c>
      <c r="H383" s="13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WZB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row>
    <row r="384" spans="1:150 16226:16383" s="3" customFormat="1" ht="20.25" customHeight="1" x14ac:dyDescent="0.25">
      <c r="A384" s="71" t="s">
        <v>579</v>
      </c>
      <c r="B384" s="71">
        <v>111.48399999999999</v>
      </c>
      <c r="C384" s="71">
        <f t="shared" si="6"/>
        <v>1200.0137759999998</v>
      </c>
      <c r="D384" s="51">
        <v>0</v>
      </c>
      <c r="E384" s="51">
        <v>0</v>
      </c>
      <c r="F384" s="124">
        <f t="shared" si="7"/>
        <v>2203.2252927359996</v>
      </c>
      <c r="G384" s="130" t="s">
        <v>95</v>
      </c>
      <c r="H384" s="13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WZB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row>
    <row r="385" spans="1:150 16226:16383" s="3" customFormat="1" ht="20.25" customHeight="1" x14ac:dyDescent="0.25">
      <c r="A385" s="71" t="s">
        <v>580</v>
      </c>
      <c r="B385" s="71">
        <v>155.76400000000001</v>
      </c>
      <c r="C385" s="71">
        <f t="shared" si="6"/>
        <v>1676.6436960000001</v>
      </c>
      <c r="D385" s="51">
        <v>0</v>
      </c>
      <c r="E385" s="51">
        <v>0</v>
      </c>
      <c r="F385" s="124">
        <f t="shared" si="7"/>
        <v>3078.3178258560001</v>
      </c>
      <c r="G385" s="130" t="s">
        <v>95</v>
      </c>
      <c r="H385" s="13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WZB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row>
    <row r="386" spans="1:150 16226:16383" s="3" customFormat="1" ht="20.25" customHeight="1" x14ac:dyDescent="0.25">
      <c r="A386" s="71" t="s">
        <v>581</v>
      </c>
      <c r="B386" s="71">
        <v>157.822</v>
      </c>
      <c r="C386" s="71">
        <f t="shared" si="6"/>
        <v>1698.796008</v>
      </c>
      <c r="D386" s="51">
        <v>0</v>
      </c>
      <c r="E386" s="51">
        <v>0</v>
      </c>
      <c r="F386" s="124">
        <f t="shared" si="7"/>
        <v>3118.989470688</v>
      </c>
      <c r="G386" s="130" t="s">
        <v>95</v>
      </c>
      <c r="H386" s="13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WZB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row>
    <row r="387" spans="1:150 16226:16383" s="3" customFormat="1" ht="20.25" customHeight="1" x14ac:dyDescent="0.25">
      <c r="A387" s="71" t="s">
        <v>582</v>
      </c>
      <c r="B387" s="71">
        <v>111.48399999999999</v>
      </c>
      <c r="C387" s="71">
        <f t="shared" si="6"/>
        <v>1200.0137759999998</v>
      </c>
      <c r="D387" s="51">
        <v>0</v>
      </c>
      <c r="E387" s="51">
        <v>0</v>
      </c>
      <c r="F387" s="124">
        <f t="shared" si="7"/>
        <v>2203.2252927359996</v>
      </c>
      <c r="G387" s="130" t="s">
        <v>95</v>
      </c>
      <c r="H387" s="13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WZB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row>
    <row r="388" spans="1:150 16226:16383" s="3" customFormat="1" ht="20.25" customHeight="1" x14ac:dyDescent="0.25">
      <c r="A388" s="71" t="s">
        <v>583</v>
      </c>
      <c r="B388" s="71">
        <v>111.48399999999999</v>
      </c>
      <c r="C388" s="71">
        <f t="shared" si="6"/>
        <v>1200.0137759999998</v>
      </c>
      <c r="D388" s="51">
        <v>0</v>
      </c>
      <c r="E388" s="51">
        <v>0</v>
      </c>
      <c r="F388" s="124">
        <f t="shared" si="7"/>
        <v>2203.2252927359996</v>
      </c>
      <c r="G388" s="130" t="s">
        <v>95</v>
      </c>
      <c r="H388" s="13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WZB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row>
    <row r="389" spans="1:150 16226:16383" s="3" customFormat="1" ht="20.25" customHeight="1" x14ac:dyDescent="0.25">
      <c r="A389" s="71" t="s">
        <v>584</v>
      </c>
      <c r="B389" s="71">
        <v>111.48399999999999</v>
      </c>
      <c r="C389" s="71">
        <f t="shared" si="6"/>
        <v>1200.0137759999998</v>
      </c>
      <c r="D389" s="51">
        <v>0</v>
      </c>
      <c r="E389" s="51">
        <v>0</v>
      </c>
      <c r="F389" s="124">
        <f t="shared" si="7"/>
        <v>2203.2252927359996</v>
      </c>
      <c r="G389" s="130" t="s">
        <v>95</v>
      </c>
      <c r="H389" s="13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WZB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row>
    <row r="390" spans="1:150 16226:16383" s="3" customFormat="1" ht="20.25" customHeight="1" x14ac:dyDescent="0.25">
      <c r="A390" s="71" t="s">
        <v>585</v>
      </c>
      <c r="B390" s="71">
        <v>111.48399999999999</v>
      </c>
      <c r="C390" s="71">
        <f t="shared" si="6"/>
        <v>1200.0137759999998</v>
      </c>
      <c r="D390" s="51">
        <v>0</v>
      </c>
      <c r="E390" s="51">
        <v>0</v>
      </c>
      <c r="F390" s="124">
        <f t="shared" si="7"/>
        <v>2203.2252927359996</v>
      </c>
      <c r="G390" s="130" t="s">
        <v>95</v>
      </c>
      <c r="H390" s="13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WZB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row>
    <row r="391" spans="1:150 16226:16383" s="3" customFormat="1" ht="20.25" customHeight="1" x14ac:dyDescent="0.25">
      <c r="A391" s="71" t="s">
        <v>586</v>
      </c>
      <c r="B391" s="71">
        <v>111.48399999999999</v>
      </c>
      <c r="C391" s="71">
        <f t="shared" si="6"/>
        <v>1200.0137759999998</v>
      </c>
      <c r="D391" s="51">
        <v>0</v>
      </c>
      <c r="E391" s="51">
        <v>0</v>
      </c>
      <c r="F391" s="124">
        <f t="shared" si="7"/>
        <v>2203.2252927359996</v>
      </c>
      <c r="G391" s="130" t="s">
        <v>95</v>
      </c>
      <c r="H391" s="13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WZB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row>
    <row r="392" spans="1:150 16226:16383" s="3" customFormat="1" ht="20.25" customHeight="1" x14ac:dyDescent="0.25">
      <c r="A392" s="71" t="s">
        <v>587</v>
      </c>
      <c r="B392" s="71">
        <v>111.48399999999999</v>
      </c>
      <c r="C392" s="71">
        <f t="shared" si="6"/>
        <v>1200.0137759999998</v>
      </c>
      <c r="D392" s="51">
        <v>0</v>
      </c>
      <c r="E392" s="51">
        <v>0</v>
      </c>
      <c r="F392" s="124">
        <f t="shared" si="7"/>
        <v>2203.2252927359996</v>
      </c>
      <c r="G392" s="130" t="s">
        <v>95</v>
      </c>
      <c r="H392" s="13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WZB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row>
    <row r="393" spans="1:150 16226:16383" s="3" customFormat="1" ht="20.25" customHeight="1" x14ac:dyDescent="0.25">
      <c r="A393" s="71" t="s">
        <v>588</v>
      </c>
      <c r="B393" s="71">
        <v>111.48399999999999</v>
      </c>
      <c r="C393" s="71">
        <f t="shared" si="6"/>
        <v>1200.0137759999998</v>
      </c>
      <c r="D393" s="51">
        <v>0</v>
      </c>
      <c r="E393" s="51">
        <v>0</v>
      </c>
      <c r="F393" s="124">
        <f t="shared" si="7"/>
        <v>2203.2252927359996</v>
      </c>
      <c r="G393" s="130" t="s">
        <v>95</v>
      </c>
      <c r="H393" s="13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WZB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row>
    <row r="394" spans="1:150 16226:16383" s="3" customFormat="1" ht="20.25" customHeight="1" x14ac:dyDescent="0.25">
      <c r="A394" s="71" t="s">
        <v>589</v>
      </c>
      <c r="B394" s="71">
        <v>111.48399999999999</v>
      </c>
      <c r="C394" s="71">
        <f t="shared" si="6"/>
        <v>1200.0137759999998</v>
      </c>
      <c r="D394" s="51">
        <v>0</v>
      </c>
      <c r="E394" s="51">
        <v>0</v>
      </c>
      <c r="F394" s="124">
        <f t="shared" si="7"/>
        <v>2203.2252927359996</v>
      </c>
      <c r="G394" s="130" t="s">
        <v>95</v>
      </c>
      <c r="H394" s="13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WZB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row>
    <row r="395" spans="1:150 16226:16383" s="3" customFormat="1" ht="20.25" customHeight="1" x14ac:dyDescent="0.25">
      <c r="A395" s="71" t="s">
        <v>590</v>
      </c>
      <c r="B395" s="71">
        <v>111.48399999999999</v>
      </c>
      <c r="C395" s="71">
        <f t="shared" si="6"/>
        <v>1200.0137759999998</v>
      </c>
      <c r="D395" s="51">
        <v>0</v>
      </c>
      <c r="E395" s="51">
        <v>0</v>
      </c>
      <c r="F395" s="124">
        <f t="shared" si="7"/>
        <v>2203.2252927359996</v>
      </c>
      <c r="G395" s="130" t="s">
        <v>95</v>
      </c>
      <c r="H395" s="13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WZB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row>
    <row r="396" spans="1:150 16226:16383" s="3" customFormat="1" ht="20.25" customHeight="1" x14ac:dyDescent="0.25">
      <c r="A396" s="71" t="s">
        <v>591</v>
      </c>
      <c r="B396" s="71">
        <v>111.48399999999999</v>
      </c>
      <c r="C396" s="71">
        <f t="shared" si="6"/>
        <v>1200.0137759999998</v>
      </c>
      <c r="D396" s="51">
        <v>0</v>
      </c>
      <c r="E396" s="51">
        <v>0</v>
      </c>
      <c r="F396" s="124">
        <f t="shared" si="7"/>
        <v>2203.2252927359996</v>
      </c>
      <c r="G396" s="130" t="s">
        <v>95</v>
      </c>
      <c r="H396" s="13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WZB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row>
    <row r="397" spans="1:150 16226:16383" s="3" customFormat="1" ht="20.25" customHeight="1" x14ac:dyDescent="0.25">
      <c r="A397" s="71" t="s">
        <v>592</v>
      </c>
      <c r="B397" s="71">
        <v>111.48399999999999</v>
      </c>
      <c r="C397" s="71">
        <f t="shared" si="6"/>
        <v>1200.0137759999998</v>
      </c>
      <c r="D397" s="51">
        <v>0</v>
      </c>
      <c r="E397" s="51">
        <v>0</v>
      </c>
      <c r="F397" s="124">
        <f t="shared" si="7"/>
        <v>2203.2252927359996</v>
      </c>
      <c r="G397" s="130" t="s">
        <v>95</v>
      </c>
      <c r="H397" s="13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WZB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row>
    <row r="398" spans="1:150 16226:16383" s="3" customFormat="1" ht="20.25" customHeight="1" x14ac:dyDescent="0.25">
      <c r="A398" s="71" t="s">
        <v>593</v>
      </c>
      <c r="B398" s="71">
        <v>111.48399999999999</v>
      </c>
      <c r="C398" s="71">
        <f t="shared" si="6"/>
        <v>1200.0137759999998</v>
      </c>
      <c r="D398" s="51">
        <v>0</v>
      </c>
      <c r="E398" s="51">
        <v>0</v>
      </c>
      <c r="F398" s="124">
        <f t="shared" si="7"/>
        <v>2203.2252927359996</v>
      </c>
      <c r="G398" s="130" t="s">
        <v>95</v>
      </c>
      <c r="H398" s="13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WZB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row>
    <row r="399" spans="1:150 16226:16383" s="3" customFormat="1" ht="20.25" customHeight="1" x14ac:dyDescent="0.25">
      <c r="A399" s="71" t="s">
        <v>594</v>
      </c>
      <c r="B399" s="71">
        <v>111.48399999999999</v>
      </c>
      <c r="C399" s="71">
        <f t="shared" si="6"/>
        <v>1200.0137759999998</v>
      </c>
      <c r="D399" s="51">
        <v>0</v>
      </c>
      <c r="E399" s="51">
        <v>0</v>
      </c>
      <c r="F399" s="124">
        <f t="shared" si="7"/>
        <v>2203.2252927359996</v>
      </c>
      <c r="G399" s="130" t="s">
        <v>95</v>
      </c>
      <c r="H399" s="13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WZB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row>
    <row r="400" spans="1:150 16226:16383" s="3" customFormat="1" ht="20.25" customHeight="1" x14ac:dyDescent="0.25">
      <c r="A400" s="71" t="s">
        <v>595</v>
      </c>
      <c r="B400" s="71">
        <v>154.46</v>
      </c>
      <c r="C400" s="71">
        <f t="shared" si="6"/>
        <v>1662.60744</v>
      </c>
      <c r="D400" s="51">
        <v>0</v>
      </c>
      <c r="E400" s="51">
        <v>0</v>
      </c>
      <c r="F400" s="124">
        <f t="shared" si="7"/>
        <v>3052.5472598400002</v>
      </c>
      <c r="G400" s="130" t="s">
        <v>95</v>
      </c>
      <c r="H400" s="13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WZB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row>
    <row r="401" spans="1:150 16226:16383" s="3" customFormat="1" ht="20.25" customHeight="1" x14ac:dyDescent="0.25">
      <c r="A401" s="71" t="s">
        <v>596</v>
      </c>
      <c r="B401" s="71">
        <v>160.76900000000001</v>
      </c>
      <c r="C401" s="71">
        <f t="shared" si="6"/>
        <v>1730.5175159999999</v>
      </c>
      <c r="D401" s="51">
        <v>0</v>
      </c>
      <c r="E401" s="51">
        <v>0</v>
      </c>
      <c r="F401" s="124">
        <f t="shared" si="7"/>
        <v>3177.2301593759998</v>
      </c>
      <c r="G401" s="130" t="s">
        <v>95</v>
      </c>
      <c r="H401" s="13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WZB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row>
    <row r="402" spans="1:150 16226:16383" s="3" customFormat="1" ht="20.25" customHeight="1" x14ac:dyDescent="0.25">
      <c r="A402" s="71" t="s">
        <v>597</v>
      </c>
      <c r="B402" s="71">
        <v>224.964</v>
      </c>
      <c r="C402" s="71">
        <f t="shared" si="6"/>
        <v>2421.5124959999998</v>
      </c>
      <c r="D402" s="51">
        <v>0</v>
      </c>
      <c r="E402" s="51">
        <v>0</v>
      </c>
      <c r="F402" s="124">
        <f t="shared" si="7"/>
        <v>4445.8969426559997</v>
      </c>
      <c r="G402" s="130" t="s">
        <v>95</v>
      </c>
      <c r="H402" s="13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WZB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row>
    <row r="403" spans="1:150 16226:16383" s="3" customFormat="1" ht="20.25" customHeight="1" x14ac:dyDescent="0.25">
      <c r="A403" s="71" t="s">
        <v>598</v>
      </c>
      <c r="B403" s="71">
        <v>139.35499999999999</v>
      </c>
      <c r="C403" s="71">
        <f t="shared" si="6"/>
        <v>1500.0172199999997</v>
      </c>
      <c r="D403" s="51">
        <v>0</v>
      </c>
      <c r="E403" s="51">
        <v>0</v>
      </c>
      <c r="F403" s="124">
        <f t="shared" si="7"/>
        <v>2754.0316159199997</v>
      </c>
      <c r="G403" s="130" t="s">
        <v>95</v>
      </c>
      <c r="H403" s="13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WZB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row>
    <row r="404" spans="1:150 16226:16383" s="3" customFormat="1" ht="20.25" customHeight="1" x14ac:dyDescent="0.25">
      <c r="A404" s="71" t="s">
        <v>599</v>
      </c>
      <c r="B404" s="71">
        <v>182.79499999999999</v>
      </c>
      <c r="C404" s="71">
        <f t="shared" si="6"/>
        <v>1967.6053799999997</v>
      </c>
      <c r="D404" s="51">
        <v>0</v>
      </c>
      <c r="E404" s="51">
        <v>0</v>
      </c>
      <c r="F404" s="124">
        <f t="shared" si="7"/>
        <v>3612.5234776799998</v>
      </c>
      <c r="G404" s="130" t="s">
        <v>95</v>
      </c>
      <c r="H404" s="13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WZB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row>
    <row r="405" spans="1:150 16226:16383" s="3" customFormat="1" ht="20.25" customHeight="1" x14ac:dyDescent="0.25">
      <c r="A405" s="71" t="s">
        <v>600</v>
      </c>
      <c r="B405" s="71">
        <v>182.79499999999999</v>
      </c>
      <c r="C405" s="71">
        <f t="shared" si="6"/>
        <v>1967.6053799999997</v>
      </c>
      <c r="D405" s="51">
        <v>0</v>
      </c>
      <c r="E405" s="51">
        <v>0</v>
      </c>
      <c r="F405" s="124">
        <f t="shared" si="7"/>
        <v>3612.5234776799998</v>
      </c>
      <c r="G405" s="130" t="s">
        <v>95</v>
      </c>
      <c r="H405" s="13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WZB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row>
    <row r="406" spans="1:150 16226:16383" s="3" customFormat="1" ht="20.25" customHeight="1" x14ac:dyDescent="0.25">
      <c r="A406" s="71" t="s">
        <v>601</v>
      </c>
      <c r="B406" s="71">
        <v>111.48399999999999</v>
      </c>
      <c r="C406" s="71">
        <f t="shared" si="6"/>
        <v>1200.0137759999998</v>
      </c>
      <c r="D406" s="51">
        <v>0</v>
      </c>
      <c r="E406" s="51">
        <v>0</v>
      </c>
      <c r="F406" s="124">
        <f t="shared" si="7"/>
        <v>2203.2252927359996</v>
      </c>
      <c r="G406" s="130" t="s">
        <v>95</v>
      </c>
      <c r="H406" s="13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WZB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row>
    <row r="407" spans="1:150 16226:16383" s="3" customFormat="1" ht="20.25" customHeight="1" x14ac:dyDescent="0.25">
      <c r="A407" s="71" t="s">
        <v>602</v>
      </c>
      <c r="B407" s="71">
        <v>273.64299999999997</v>
      </c>
      <c r="C407" s="71">
        <f t="shared" si="6"/>
        <v>2945.4932519999993</v>
      </c>
      <c r="D407" s="51">
        <v>0</v>
      </c>
      <c r="E407" s="51">
        <v>0</v>
      </c>
      <c r="F407" s="124">
        <f t="shared" si="7"/>
        <v>5407.9256106719986</v>
      </c>
      <c r="G407" s="130" t="s">
        <v>95</v>
      </c>
      <c r="H407" s="13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WZB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row>
    <row r="408" spans="1:150 16226:16383" s="3" customFormat="1" ht="20.25" customHeight="1" x14ac:dyDescent="0.25">
      <c r="A408" s="71" t="s">
        <v>603</v>
      </c>
      <c r="B408" s="71">
        <v>263.387</v>
      </c>
      <c r="C408" s="71">
        <f t="shared" si="6"/>
        <v>2835.0976679999999</v>
      </c>
      <c r="D408" s="51">
        <v>0</v>
      </c>
      <c r="E408" s="51">
        <v>0</v>
      </c>
      <c r="F408" s="124">
        <f t="shared" si="7"/>
        <v>5205.2393184479997</v>
      </c>
      <c r="G408" s="130" t="s">
        <v>95</v>
      </c>
      <c r="H408" s="13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WZB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row>
    <row r="409" spans="1:150 16226:16383" s="3" customFormat="1" ht="20.25" customHeight="1" x14ac:dyDescent="0.25">
      <c r="A409" s="71" t="s">
        <v>604</v>
      </c>
      <c r="B409" s="71">
        <v>143.37299999999999</v>
      </c>
      <c r="C409" s="71">
        <f t="shared" si="6"/>
        <v>1543.2669719999999</v>
      </c>
      <c r="D409" s="51">
        <v>0</v>
      </c>
      <c r="E409" s="51">
        <v>0</v>
      </c>
      <c r="F409" s="124">
        <f t="shared" si="7"/>
        <v>2833.4381605919998</v>
      </c>
      <c r="G409" s="130" t="s">
        <v>95</v>
      </c>
      <c r="H409" s="13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WZB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row>
    <row r="410" spans="1:150 16226:16383" s="3" customFormat="1" ht="20.25" customHeight="1" x14ac:dyDescent="0.25">
      <c r="A410" s="71" t="s">
        <v>605</v>
      </c>
      <c r="B410" s="71">
        <v>198.49700000000001</v>
      </c>
      <c r="C410" s="71">
        <f t="shared" si="6"/>
        <v>2136.6217080000001</v>
      </c>
      <c r="D410" s="51">
        <v>0</v>
      </c>
      <c r="E410" s="51">
        <v>0</v>
      </c>
      <c r="F410" s="124">
        <f t="shared" si="7"/>
        <v>3922.8374558880005</v>
      </c>
      <c r="G410" s="130" t="s">
        <v>95</v>
      </c>
      <c r="H410" s="13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WZB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row>
    <row r="411" spans="1:150 16226:16383" s="3" customFormat="1" ht="20.25" customHeight="1" x14ac:dyDescent="0.25">
      <c r="A411" s="71" t="s">
        <v>606</v>
      </c>
      <c r="B411" s="71">
        <v>202.49199999999999</v>
      </c>
      <c r="C411" s="71">
        <f t="shared" si="6"/>
        <v>2179.6238879999996</v>
      </c>
      <c r="D411" s="51">
        <v>0</v>
      </c>
      <c r="E411" s="51">
        <v>0</v>
      </c>
      <c r="F411" s="124">
        <f t="shared" si="7"/>
        <v>4001.7894583679995</v>
      </c>
      <c r="G411" s="130" t="s">
        <v>95</v>
      </c>
      <c r="H411" s="13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WZB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row>
    <row r="412" spans="1:150 16226:16383" s="3" customFormat="1" ht="20.25" customHeight="1" x14ac:dyDescent="0.25">
      <c r="A412" s="71" t="s">
        <v>607</v>
      </c>
      <c r="B412" s="71">
        <v>142.33099999999999</v>
      </c>
      <c r="C412" s="71">
        <f t="shared" si="6"/>
        <v>1532.0508839999998</v>
      </c>
      <c r="D412" s="51">
        <v>0</v>
      </c>
      <c r="E412" s="51">
        <v>0</v>
      </c>
      <c r="F412" s="124">
        <f t="shared" si="7"/>
        <v>2812.8454230239995</v>
      </c>
      <c r="G412" s="130" t="s">
        <v>95</v>
      </c>
      <c r="H412" s="13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WZB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c r="XEY412" s="1"/>
      <c r="XEZ412" s="1"/>
      <c r="XFA412" s="1"/>
      <c r="XFB412" s="1"/>
      <c r="XFC412" s="1"/>
    </row>
    <row r="413" spans="1:150 16226:16383" s="3" customFormat="1" ht="20.25" customHeight="1" x14ac:dyDescent="0.25">
      <c r="A413" s="71" t="s">
        <v>608</v>
      </c>
      <c r="B413" s="71">
        <v>181.673</v>
      </c>
      <c r="C413" s="71">
        <f t="shared" si="6"/>
        <v>1955.5281719999998</v>
      </c>
      <c r="D413" s="51">
        <v>0</v>
      </c>
      <c r="E413" s="51">
        <v>0</v>
      </c>
      <c r="F413" s="124">
        <f t="shared" si="7"/>
        <v>3590.3497237919996</v>
      </c>
      <c r="G413" s="130" t="s">
        <v>95</v>
      </c>
      <c r="H413" s="13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WZB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c r="XEZ413" s="1"/>
      <c r="XFA413" s="1"/>
      <c r="XFB413" s="1"/>
      <c r="XFC413" s="1"/>
    </row>
    <row r="414" spans="1:150 16226:16383" s="3" customFormat="1" ht="20.25" customHeight="1" x14ac:dyDescent="0.25">
      <c r="A414" s="71" t="s">
        <v>609</v>
      </c>
      <c r="B414" s="71">
        <v>214.21700000000001</v>
      </c>
      <c r="C414" s="71">
        <f t="shared" si="6"/>
        <v>2305.831788</v>
      </c>
      <c r="D414" s="51">
        <v>0</v>
      </c>
      <c r="E414" s="51">
        <v>0</v>
      </c>
      <c r="F414" s="124">
        <f t="shared" si="7"/>
        <v>4233.5071627679999</v>
      </c>
      <c r="G414" s="130" t="s">
        <v>95</v>
      </c>
      <c r="H414" s="13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WZB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c r="XEV414" s="1"/>
      <c r="XEW414" s="1"/>
      <c r="XEX414" s="1"/>
      <c r="XEY414" s="1"/>
      <c r="XEZ414" s="1"/>
      <c r="XFA414" s="1"/>
      <c r="XFB414" s="1"/>
      <c r="XFC414" s="1"/>
    </row>
    <row r="415" spans="1:150 16226:16383" s="3" customFormat="1" ht="20.25" customHeight="1" x14ac:dyDescent="0.25">
      <c r="A415" s="71" t="s">
        <v>610</v>
      </c>
      <c r="B415" s="71">
        <v>155.34800000000001</v>
      </c>
      <c r="C415" s="71">
        <f t="shared" si="6"/>
        <v>1672.165872</v>
      </c>
      <c r="D415" s="51">
        <v>0</v>
      </c>
      <c r="E415" s="51">
        <v>0</v>
      </c>
      <c r="F415" s="124">
        <f t="shared" si="7"/>
        <v>3070.096540992</v>
      </c>
      <c r="G415" s="130" t="s">
        <v>95</v>
      </c>
      <c r="H415" s="13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WZB415" s="1"/>
      <c r="WZC415" s="1"/>
      <c r="WZD415" s="1"/>
      <c r="WZE415" s="1"/>
      <c r="WZF415" s="1"/>
      <c r="WZG415" s="1"/>
      <c r="WZH415" s="1"/>
      <c r="WZI415" s="1"/>
      <c r="WZJ415" s="1"/>
      <c r="WZK415" s="1"/>
      <c r="WZL415" s="1"/>
      <c r="WZM415" s="1"/>
      <c r="WZN415" s="1"/>
      <c r="WZO415" s="1"/>
      <c r="WZP415" s="1"/>
      <c r="WZQ415" s="1"/>
      <c r="WZR415" s="1"/>
      <c r="WZS415" s="1"/>
      <c r="WZT415" s="1"/>
      <c r="WZU415" s="1"/>
      <c r="WZV415" s="1"/>
      <c r="WZW415" s="1"/>
      <c r="WZX415" s="1"/>
      <c r="WZY415" s="1"/>
      <c r="WZZ415" s="1"/>
      <c r="XAA415" s="1"/>
      <c r="XAB415" s="1"/>
      <c r="XAC415" s="1"/>
      <c r="XAD415" s="1"/>
      <c r="XAE415" s="1"/>
      <c r="XAF415" s="1"/>
      <c r="XAG415" s="1"/>
      <c r="XAH415" s="1"/>
      <c r="XAI415" s="1"/>
      <c r="XAJ415" s="1"/>
      <c r="XAK415" s="1"/>
      <c r="XAL415" s="1"/>
      <c r="XAM415" s="1"/>
      <c r="XAN415" s="1"/>
      <c r="XAO415" s="1"/>
      <c r="XAP415" s="1"/>
      <c r="XAQ415" s="1"/>
      <c r="XAR415" s="1"/>
      <c r="XAS415" s="1"/>
      <c r="XAT415" s="1"/>
      <c r="XAU415" s="1"/>
      <c r="XAV415" s="1"/>
      <c r="XAW415" s="1"/>
      <c r="XAX415" s="1"/>
      <c r="XAY415" s="1"/>
      <c r="XAZ415" s="1"/>
      <c r="XBA415" s="1"/>
      <c r="XBB415" s="1"/>
      <c r="XBC415" s="1"/>
      <c r="XBD415" s="1"/>
      <c r="XBE415" s="1"/>
      <c r="XBF415" s="1"/>
      <c r="XBG415" s="1"/>
      <c r="XBH415" s="1"/>
      <c r="XBI415" s="1"/>
      <c r="XBJ415" s="1"/>
      <c r="XBK415" s="1"/>
      <c r="XBL415" s="1"/>
      <c r="XBM415" s="1"/>
      <c r="XBN415" s="1"/>
      <c r="XBO415" s="1"/>
      <c r="XBP415" s="1"/>
      <c r="XBQ415" s="1"/>
      <c r="XBR415" s="1"/>
      <c r="XBS415" s="1"/>
      <c r="XBT415" s="1"/>
      <c r="XBU415" s="1"/>
      <c r="XBV415" s="1"/>
      <c r="XBW415" s="1"/>
      <c r="XBX415" s="1"/>
      <c r="XBY415" s="1"/>
      <c r="XBZ415" s="1"/>
      <c r="XCA415" s="1"/>
      <c r="XCB415" s="1"/>
      <c r="XCC415" s="1"/>
      <c r="XCD415" s="1"/>
      <c r="XCE415" s="1"/>
      <c r="XCF415" s="1"/>
      <c r="XCG415" s="1"/>
      <c r="XCH415" s="1"/>
      <c r="XCI415" s="1"/>
      <c r="XCJ415" s="1"/>
      <c r="XCK415" s="1"/>
      <c r="XCL415" s="1"/>
      <c r="XCM415" s="1"/>
      <c r="XCN415" s="1"/>
      <c r="XCO415" s="1"/>
      <c r="XCP415" s="1"/>
      <c r="XCQ415" s="1"/>
      <c r="XCR415" s="1"/>
      <c r="XCS415" s="1"/>
      <c r="XCT415" s="1"/>
      <c r="XCU415" s="1"/>
      <c r="XCV415" s="1"/>
      <c r="XCW415" s="1"/>
      <c r="XCX415" s="1"/>
      <c r="XCY415" s="1"/>
      <c r="XCZ415" s="1"/>
      <c r="XDA415" s="1"/>
      <c r="XDB415" s="1"/>
      <c r="XDC415" s="1"/>
      <c r="XDD415" s="1"/>
      <c r="XDE415" s="1"/>
      <c r="XDF415" s="1"/>
      <c r="XDG415" s="1"/>
      <c r="XDH415" s="1"/>
      <c r="XDI415" s="1"/>
      <c r="XDJ415" s="1"/>
      <c r="XDK415" s="1"/>
      <c r="XDL415" s="1"/>
      <c r="XDM415" s="1"/>
      <c r="XDN415" s="1"/>
      <c r="XDO415" s="1"/>
      <c r="XDP415" s="1"/>
      <c r="XDQ415" s="1"/>
      <c r="XDR415" s="1"/>
      <c r="XDS415" s="1"/>
      <c r="XDT415" s="1"/>
      <c r="XDU415" s="1"/>
      <c r="XDV415" s="1"/>
      <c r="XDW415" s="1"/>
      <c r="XDX415" s="1"/>
      <c r="XDY415" s="1"/>
      <c r="XDZ415" s="1"/>
      <c r="XEA415" s="1"/>
      <c r="XEB415" s="1"/>
      <c r="XEC415" s="1"/>
      <c r="XED415" s="1"/>
      <c r="XEE415" s="1"/>
      <c r="XEF415" s="1"/>
      <c r="XEG415" s="1"/>
      <c r="XEH415" s="1"/>
      <c r="XEI415" s="1"/>
      <c r="XEJ415" s="1"/>
      <c r="XEK415" s="1"/>
      <c r="XEL415" s="1"/>
      <c r="XEM415" s="1"/>
      <c r="XEN415" s="1"/>
      <c r="XEO415" s="1"/>
      <c r="XEP415" s="1"/>
      <c r="XEQ415" s="1"/>
      <c r="XER415" s="1"/>
      <c r="XES415" s="1"/>
      <c r="XET415" s="1"/>
      <c r="XEU415" s="1"/>
      <c r="XEV415" s="1"/>
      <c r="XEW415" s="1"/>
      <c r="XEX415" s="1"/>
      <c r="XEY415" s="1"/>
      <c r="XEZ415" s="1"/>
      <c r="XFA415" s="1"/>
      <c r="XFB415" s="1"/>
      <c r="XFC415" s="1"/>
    </row>
    <row r="416" spans="1:150 16226:16383" s="3" customFormat="1" ht="20.25" customHeight="1" x14ac:dyDescent="0.25">
      <c r="A416" s="71" t="s">
        <v>611</v>
      </c>
      <c r="B416" s="71">
        <v>154.14599999999999</v>
      </c>
      <c r="C416" s="71">
        <f t="shared" si="6"/>
        <v>1659.2275439999999</v>
      </c>
      <c r="D416" s="51">
        <v>0</v>
      </c>
      <c r="E416" s="51">
        <v>0</v>
      </c>
      <c r="F416" s="124">
        <f t="shared" si="7"/>
        <v>3046.3417707839999</v>
      </c>
      <c r="G416" s="130" t="s">
        <v>95</v>
      </c>
      <c r="H416" s="13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WZB416" s="1"/>
      <c r="WZC416" s="1"/>
      <c r="WZD416" s="1"/>
      <c r="WZE416" s="1"/>
      <c r="WZF416" s="1"/>
      <c r="WZG416" s="1"/>
      <c r="WZH416" s="1"/>
      <c r="WZI416" s="1"/>
      <c r="WZJ416" s="1"/>
      <c r="WZK416" s="1"/>
      <c r="WZL416" s="1"/>
      <c r="WZM416" s="1"/>
      <c r="WZN416" s="1"/>
      <c r="WZO416" s="1"/>
      <c r="WZP416" s="1"/>
      <c r="WZQ416" s="1"/>
      <c r="WZR416" s="1"/>
      <c r="WZS416" s="1"/>
      <c r="WZT416" s="1"/>
      <c r="WZU416" s="1"/>
      <c r="WZV416" s="1"/>
      <c r="WZW416" s="1"/>
      <c r="WZX416" s="1"/>
      <c r="WZY416" s="1"/>
      <c r="WZZ416" s="1"/>
      <c r="XAA416" s="1"/>
      <c r="XAB416" s="1"/>
      <c r="XAC416" s="1"/>
      <c r="XAD416" s="1"/>
      <c r="XAE416" s="1"/>
      <c r="XAF416" s="1"/>
      <c r="XAG416" s="1"/>
      <c r="XAH416" s="1"/>
      <c r="XAI416" s="1"/>
      <c r="XAJ416" s="1"/>
      <c r="XAK416" s="1"/>
      <c r="XAL416" s="1"/>
      <c r="XAM416" s="1"/>
      <c r="XAN416" s="1"/>
      <c r="XAO416" s="1"/>
      <c r="XAP416" s="1"/>
      <c r="XAQ416" s="1"/>
      <c r="XAR416" s="1"/>
      <c r="XAS416" s="1"/>
      <c r="XAT416" s="1"/>
      <c r="XAU416" s="1"/>
      <c r="XAV416" s="1"/>
      <c r="XAW416" s="1"/>
      <c r="XAX416" s="1"/>
      <c r="XAY416" s="1"/>
      <c r="XAZ416" s="1"/>
      <c r="XBA416" s="1"/>
      <c r="XBB416" s="1"/>
      <c r="XBC416" s="1"/>
      <c r="XBD416" s="1"/>
      <c r="XBE416" s="1"/>
      <c r="XBF416" s="1"/>
      <c r="XBG416" s="1"/>
      <c r="XBH416" s="1"/>
      <c r="XBI416" s="1"/>
      <c r="XBJ416" s="1"/>
      <c r="XBK416" s="1"/>
      <c r="XBL416" s="1"/>
      <c r="XBM416" s="1"/>
      <c r="XBN416" s="1"/>
      <c r="XBO416" s="1"/>
      <c r="XBP416" s="1"/>
      <c r="XBQ416" s="1"/>
      <c r="XBR416" s="1"/>
      <c r="XBS416" s="1"/>
      <c r="XBT416" s="1"/>
      <c r="XBU416" s="1"/>
      <c r="XBV416" s="1"/>
      <c r="XBW416" s="1"/>
      <c r="XBX416" s="1"/>
      <c r="XBY416" s="1"/>
      <c r="XBZ416" s="1"/>
      <c r="XCA416" s="1"/>
      <c r="XCB416" s="1"/>
      <c r="XCC416" s="1"/>
      <c r="XCD416" s="1"/>
      <c r="XCE416" s="1"/>
      <c r="XCF416" s="1"/>
      <c r="XCG416" s="1"/>
      <c r="XCH416" s="1"/>
      <c r="XCI416" s="1"/>
      <c r="XCJ416" s="1"/>
      <c r="XCK416" s="1"/>
      <c r="XCL416" s="1"/>
      <c r="XCM416" s="1"/>
      <c r="XCN416" s="1"/>
      <c r="XCO416" s="1"/>
      <c r="XCP416" s="1"/>
      <c r="XCQ416" s="1"/>
      <c r="XCR416" s="1"/>
      <c r="XCS416" s="1"/>
      <c r="XCT416" s="1"/>
      <c r="XCU416" s="1"/>
      <c r="XCV416" s="1"/>
      <c r="XCW416" s="1"/>
      <c r="XCX416" s="1"/>
      <c r="XCY416" s="1"/>
      <c r="XCZ416" s="1"/>
      <c r="XDA416" s="1"/>
      <c r="XDB416" s="1"/>
      <c r="XDC416" s="1"/>
      <c r="XDD416" s="1"/>
      <c r="XDE416" s="1"/>
      <c r="XDF416" s="1"/>
      <c r="XDG416" s="1"/>
      <c r="XDH416" s="1"/>
      <c r="XDI416" s="1"/>
      <c r="XDJ416" s="1"/>
      <c r="XDK416" s="1"/>
      <c r="XDL416" s="1"/>
      <c r="XDM416" s="1"/>
      <c r="XDN416" s="1"/>
      <c r="XDO416" s="1"/>
      <c r="XDP416" s="1"/>
      <c r="XDQ416" s="1"/>
      <c r="XDR416" s="1"/>
      <c r="XDS416" s="1"/>
      <c r="XDT416" s="1"/>
      <c r="XDU416" s="1"/>
      <c r="XDV416" s="1"/>
      <c r="XDW416" s="1"/>
      <c r="XDX416" s="1"/>
      <c r="XDY416" s="1"/>
      <c r="XDZ416" s="1"/>
      <c r="XEA416" s="1"/>
      <c r="XEB416" s="1"/>
      <c r="XEC416" s="1"/>
      <c r="XED416" s="1"/>
      <c r="XEE416" s="1"/>
      <c r="XEF416" s="1"/>
      <c r="XEG416" s="1"/>
      <c r="XEH416" s="1"/>
      <c r="XEI416" s="1"/>
      <c r="XEJ416" s="1"/>
      <c r="XEK416" s="1"/>
      <c r="XEL416" s="1"/>
      <c r="XEM416" s="1"/>
      <c r="XEN416" s="1"/>
      <c r="XEO416" s="1"/>
      <c r="XEP416" s="1"/>
      <c r="XEQ416" s="1"/>
      <c r="XER416" s="1"/>
      <c r="XES416" s="1"/>
      <c r="XET416" s="1"/>
      <c r="XEU416" s="1"/>
      <c r="XEV416" s="1"/>
      <c r="XEW416" s="1"/>
      <c r="XEX416" s="1"/>
      <c r="XEY416" s="1"/>
      <c r="XEZ416" s="1"/>
      <c r="XFA416" s="1"/>
      <c r="XFB416" s="1"/>
      <c r="XFC416" s="1"/>
    </row>
    <row r="417" spans="1:150 16226:16383" s="3" customFormat="1" ht="20.25" customHeight="1" x14ac:dyDescent="0.25">
      <c r="A417" s="71" t="s">
        <v>612</v>
      </c>
      <c r="B417" s="71">
        <v>148.07499999999999</v>
      </c>
      <c r="C417" s="71">
        <f t="shared" ref="C417:C480" si="8">B417*10.764</f>
        <v>1593.8792999999998</v>
      </c>
      <c r="D417" s="51">
        <v>0</v>
      </c>
      <c r="E417" s="51">
        <v>0</v>
      </c>
      <c r="F417" s="124">
        <f t="shared" ref="F417:F480" si="9">(C417*1.836)</f>
        <v>2926.3623947999999</v>
      </c>
      <c r="G417" s="130" t="s">
        <v>95</v>
      </c>
      <c r="H417" s="13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WZB417" s="1"/>
      <c r="WZC417" s="1"/>
      <c r="WZD417" s="1"/>
      <c r="WZE417" s="1"/>
      <c r="WZF417" s="1"/>
      <c r="WZG417" s="1"/>
      <c r="WZH417" s="1"/>
      <c r="WZI417" s="1"/>
      <c r="WZJ417" s="1"/>
      <c r="WZK417" s="1"/>
      <c r="WZL417" s="1"/>
      <c r="WZM417" s="1"/>
      <c r="WZN417" s="1"/>
      <c r="WZO417" s="1"/>
      <c r="WZP417" s="1"/>
      <c r="WZQ417" s="1"/>
      <c r="WZR417" s="1"/>
      <c r="WZS417" s="1"/>
      <c r="WZT417" s="1"/>
      <c r="WZU417" s="1"/>
      <c r="WZV417" s="1"/>
      <c r="WZW417" s="1"/>
      <c r="WZX417" s="1"/>
      <c r="WZY417" s="1"/>
      <c r="WZZ417" s="1"/>
      <c r="XAA417" s="1"/>
      <c r="XAB417" s="1"/>
      <c r="XAC417" s="1"/>
      <c r="XAD417" s="1"/>
      <c r="XAE417" s="1"/>
      <c r="XAF417" s="1"/>
      <c r="XAG417" s="1"/>
      <c r="XAH417" s="1"/>
      <c r="XAI417" s="1"/>
      <c r="XAJ417" s="1"/>
      <c r="XAK417" s="1"/>
      <c r="XAL417" s="1"/>
      <c r="XAM417" s="1"/>
      <c r="XAN417" s="1"/>
      <c r="XAO417" s="1"/>
      <c r="XAP417" s="1"/>
      <c r="XAQ417" s="1"/>
      <c r="XAR417" s="1"/>
      <c r="XAS417" s="1"/>
      <c r="XAT417" s="1"/>
      <c r="XAU417" s="1"/>
      <c r="XAV417" s="1"/>
      <c r="XAW417" s="1"/>
      <c r="XAX417" s="1"/>
      <c r="XAY417" s="1"/>
      <c r="XAZ417" s="1"/>
      <c r="XBA417" s="1"/>
      <c r="XBB417" s="1"/>
      <c r="XBC417" s="1"/>
      <c r="XBD417" s="1"/>
      <c r="XBE417" s="1"/>
      <c r="XBF417" s="1"/>
      <c r="XBG417" s="1"/>
      <c r="XBH417" s="1"/>
      <c r="XBI417" s="1"/>
      <c r="XBJ417" s="1"/>
      <c r="XBK417" s="1"/>
      <c r="XBL417" s="1"/>
      <c r="XBM417" s="1"/>
      <c r="XBN417" s="1"/>
      <c r="XBO417" s="1"/>
      <c r="XBP417" s="1"/>
      <c r="XBQ417" s="1"/>
      <c r="XBR417" s="1"/>
      <c r="XBS417" s="1"/>
      <c r="XBT417" s="1"/>
      <c r="XBU417" s="1"/>
      <c r="XBV417" s="1"/>
      <c r="XBW417" s="1"/>
      <c r="XBX417" s="1"/>
      <c r="XBY417" s="1"/>
      <c r="XBZ417" s="1"/>
      <c r="XCA417" s="1"/>
      <c r="XCB417" s="1"/>
      <c r="XCC417" s="1"/>
      <c r="XCD417" s="1"/>
      <c r="XCE417" s="1"/>
      <c r="XCF417" s="1"/>
      <c r="XCG417" s="1"/>
      <c r="XCH417" s="1"/>
      <c r="XCI417" s="1"/>
      <c r="XCJ417" s="1"/>
      <c r="XCK417" s="1"/>
      <c r="XCL417" s="1"/>
      <c r="XCM417" s="1"/>
      <c r="XCN417" s="1"/>
      <c r="XCO417" s="1"/>
      <c r="XCP417" s="1"/>
      <c r="XCQ417" s="1"/>
      <c r="XCR417" s="1"/>
      <c r="XCS417" s="1"/>
      <c r="XCT417" s="1"/>
      <c r="XCU417" s="1"/>
      <c r="XCV417" s="1"/>
      <c r="XCW417" s="1"/>
      <c r="XCX417" s="1"/>
      <c r="XCY417" s="1"/>
      <c r="XCZ417" s="1"/>
      <c r="XDA417" s="1"/>
      <c r="XDB417" s="1"/>
      <c r="XDC417" s="1"/>
      <c r="XDD417" s="1"/>
      <c r="XDE417" s="1"/>
      <c r="XDF417" s="1"/>
      <c r="XDG417" s="1"/>
      <c r="XDH417" s="1"/>
      <c r="XDI417" s="1"/>
      <c r="XDJ417" s="1"/>
      <c r="XDK417" s="1"/>
      <c r="XDL417" s="1"/>
      <c r="XDM417" s="1"/>
      <c r="XDN417" s="1"/>
      <c r="XDO417" s="1"/>
      <c r="XDP417" s="1"/>
      <c r="XDQ417" s="1"/>
      <c r="XDR417" s="1"/>
      <c r="XDS417" s="1"/>
      <c r="XDT417" s="1"/>
      <c r="XDU417" s="1"/>
      <c r="XDV417" s="1"/>
      <c r="XDW417" s="1"/>
      <c r="XDX417" s="1"/>
      <c r="XDY417" s="1"/>
      <c r="XDZ417" s="1"/>
      <c r="XEA417" s="1"/>
      <c r="XEB417" s="1"/>
      <c r="XEC417" s="1"/>
      <c r="XED417" s="1"/>
      <c r="XEE417" s="1"/>
      <c r="XEF417" s="1"/>
      <c r="XEG417" s="1"/>
      <c r="XEH417" s="1"/>
      <c r="XEI417" s="1"/>
      <c r="XEJ417" s="1"/>
      <c r="XEK417" s="1"/>
      <c r="XEL417" s="1"/>
      <c r="XEM417" s="1"/>
      <c r="XEN417" s="1"/>
      <c r="XEO417" s="1"/>
      <c r="XEP417" s="1"/>
      <c r="XEQ417" s="1"/>
      <c r="XER417" s="1"/>
      <c r="XES417" s="1"/>
      <c r="XET417" s="1"/>
      <c r="XEU417" s="1"/>
      <c r="XEV417" s="1"/>
      <c r="XEW417" s="1"/>
      <c r="XEX417" s="1"/>
      <c r="XEY417" s="1"/>
      <c r="XEZ417" s="1"/>
      <c r="XFA417" s="1"/>
      <c r="XFB417" s="1"/>
      <c r="XFC417" s="1"/>
    </row>
    <row r="418" spans="1:150 16226:16383" s="3" customFormat="1" ht="20.25" customHeight="1" x14ac:dyDescent="0.25">
      <c r="A418" s="71" t="s">
        <v>613</v>
      </c>
      <c r="B418" s="71">
        <v>217.23699999999999</v>
      </c>
      <c r="C418" s="71">
        <f t="shared" si="8"/>
        <v>2338.3390679999998</v>
      </c>
      <c r="D418" s="51">
        <v>0</v>
      </c>
      <c r="E418" s="51">
        <v>0</v>
      </c>
      <c r="F418" s="124">
        <f t="shared" si="9"/>
        <v>4293.1905288479993</v>
      </c>
      <c r="G418" s="130" t="s">
        <v>95</v>
      </c>
      <c r="H418" s="13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WZB418" s="1"/>
      <c r="WZC418" s="1"/>
      <c r="WZD418" s="1"/>
      <c r="WZE418" s="1"/>
      <c r="WZF418" s="1"/>
      <c r="WZG418" s="1"/>
      <c r="WZH418" s="1"/>
      <c r="WZI418" s="1"/>
      <c r="WZJ418" s="1"/>
      <c r="WZK418" s="1"/>
      <c r="WZL418" s="1"/>
      <c r="WZM418" s="1"/>
      <c r="WZN418" s="1"/>
      <c r="WZO418" s="1"/>
      <c r="WZP418" s="1"/>
      <c r="WZQ418" s="1"/>
      <c r="WZR418" s="1"/>
      <c r="WZS418" s="1"/>
      <c r="WZT418" s="1"/>
      <c r="WZU418" s="1"/>
      <c r="WZV418" s="1"/>
      <c r="WZW418" s="1"/>
      <c r="WZX418" s="1"/>
      <c r="WZY418" s="1"/>
      <c r="WZZ418" s="1"/>
      <c r="XAA418" s="1"/>
      <c r="XAB418" s="1"/>
      <c r="XAC418" s="1"/>
      <c r="XAD418" s="1"/>
      <c r="XAE418" s="1"/>
      <c r="XAF418" s="1"/>
      <c r="XAG418" s="1"/>
      <c r="XAH418" s="1"/>
      <c r="XAI418" s="1"/>
      <c r="XAJ418" s="1"/>
      <c r="XAK418" s="1"/>
      <c r="XAL418" s="1"/>
      <c r="XAM418" s="1"/>
      <c r="XAN418" s="1"/>
      <c r="XAO418" s="1"/>
      <c r="XAP418" s="1"/>
      <c r="XAQ418" s="1"/>
      <c r="XAR418" s="1"/>
      <c r="XAS418" s="1"/>
      <c r="XAT418" s="1"/>
      <c r="XAU418" s="1"/>
      <c r="XAV418" s="1"/>
      <c r="XAW418" s="1"/>
      <c r="XAX418" s="1"/>
      <c r="XAY418" s="1"/>
      <c r="XAZ418" s="1"/>
      <c r="XBA418" s="1"/>
      <c r="XBB418" s="1"/>
      <c r="XBC418" s="1"/>
      <c r="XBD418" s="1"/>
      <c r="XBE418" s="1"/>
      <c r="XBF418" s="1"/>
      <c r="XBG418" s="1"/>
      <c r="XBH418" s="1"/>
      <c r="XBI418" s="1"/>
      <c r="XBJ418" s="1"/>
      <c r="XBK418" s="1"/>
      <c r="XBL418" s="1"/>
      <c r="XBM418" s="1"/>
      <c r="XBN418" s="1"/>
      <c r="XBO418" s="1"/>
      <c r="XBP418" s="1"/>
      <c r="XBQ418" s="1"/>
      <c r="XBR418" s="1"/>
      <c r="XBS418" s="1"/>
      <c r="XBT418" s="1"/>
      <c r="XBU418" s="1"/>
      <c r="XBV418" s="1"/>
      <c r="XBW418" s="1"/>
      <c r="XBX418" s="1"/>
      <c r="XBY418" s="1"/>
      <c r="XBZ418" s="1"/>
      <c r="XCA418" s="1"/>
      <c r="XCB418" s="1"/>
      <c r="XCC418" s="1"/>
      <c r="XCD418" s="1"/>
      <c r="XCE418" s="1"/>
      <c r="XCF418" s="1"/>
      <c r="XCG418" s="1"/>
      <c r="XCH418" s="1"/>
      <c r="XCI418" s="1"/>
      <c r="XCJ418" s="1"/>
      <c r="XCK418" s="1"/>
      <c r="XCL418" s="1"/>
      <c r="XCM418" s="1"/>
      <c r="XCN418" s="1"/>
      <c r="XCO418" s="1"/>
      <c r="XCP418" s="1"/>
      <c r="XCQ418" s="1"/>
      <c r="XCR418" s="1"/>
      <c r="XCS418" s="1"/>
      <c r="XCT418" s="1"/>
      <c r="XCU418" s="1"/>
      <c r="XCV418" s="1"/>
      <c r="XCW418" s="1"/>
      <c r="XCX418" s="1"/>
      <c r="XCY418" s="1"/>
      <c r="XCZ418" s="1"/>
      <c r="XDA418" s="1"/>
      <c r="XDB418" s="1"/>
      <c r="XDC418" s="1"/>
      <c r="XDD418" s="1"/>
      <c r="XDE418" s="1"/>
      <c r="XDF418" s="1"/>
      <c r="XDG418" s="1"/>
      <c r="XDH418" s="1"/>
      <c r="XDI418" s="1"/>
      <c r="XDJ418" s="1"/>
      <c r="XDK418" s="1"/>
      <c r="XDL418" s="1"/>
      <c r="XDM418" s="1"/>
      <c r="XDN418" s="1"/>
      <c r="XDO418" s="1"/>
      <c r="XDP418" s="1"/>
      <c r="XDQ418" s="1"/>
      <c r="XDR418" s="1"/>
      <c r="XDS418" s="1"/>
      <c r="XDT418" s="1"/>
      <c r="XDU418" s="1"/>
      <c r="XDV418" s="1"/>
      <c r="XDW418" s="1"/>
      <c r="XDX418" s="1"/>
      <c r="XDY418" s="1"/>
      <c r="XDZ418" s="1"/>
      <c r="XEA418" s="1"/>
      <c r="XEB418" s="1"/>
      <c r="XEC418" s="1"/>
      <c r="XED418" s="1"/>
      <c r="XEE418" s="1"/>
      <c r="XEF418" s="1"/>
      <c r="XEG418" s="1"/>
      <c r="XEH418" s="1"/>
      <c r="XEI418" s="1"/>
      <c r="XEJ418" s="1"/>
      <c r="XEK418" s="1"/>
      <c r="XEL418" s="1"/>
      <c r="XEM418" s="1"/>
      <c r="XEN418" s="1"/>
      <c r="XEO418" s="1"/>
      <c r="XEP418" s="1"/>
      <c r="XEQ418" s="1"/>
      <c r="XER418" s="1"/>
      <c r="XES418" s="1"/>
      <c r="XET418" s="1"/>
      <c r="XEU418" s="1"/>
      <c r="XEV418" s="1"/>
      <c r="XEW418" s="1"/>
      <c r="XEX418" s="1"/>
      <c r="XEY418" s="1"/>
      <c r="XEZ418" s="1"/>
      <c r="XFA418" s="1"/>
      <c r="XFB418" s="1"/>
      <c r="XFC418" s="1"/>
    </row>
    <row r="419" spans="1:150 16226:16383" s="3" customFormat="1" ht="20.25" customHeight="1" x14ac:dyDescent="0.25">
      <c r="A419" s="71" t="s">
        <v>614</v>
      </c>
      <c r="B419" s="71">
        <v>221.78200000000001</v>
      </c>
      <c r="C419" s="71">
        <f t="shared" si="8"/>
        <v>2387.2614479999997</v>
      </c>
      <c r="D419" s="51">
        <v>0</v>
      </c>
      <c r="E419" s="51">
        <v>0</v>
      </c>
      <c r="F419" s="124">
        <f t="shared" si="9"/>
        <v>4383.0120185279993</v>
      </c>
      <c r="G419" s="130" t="s">
        <v>95</v>
      </c>
      <c r="H419" s="13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WZB419" s="1"/>
      <c r="WZC419" s="1"/>
      <c r="WZD419" s="1"/>
      <c r="WZE419" s="1"/>
      <c r="WZF419" s="1"/>
      <c r="WZG419" s="1"/>
      <c r="WZH419" s="1"/>
      <c r="WZI419" s="1"/>
      <c r="WZJ419" s="1"/>
      <c r="WZK419" s="1"/>
      <c r="WZL419" s="1"/>
      <c r="WZM419" s="1"/>
      <c r="WZN419" s="1"/>
      <c r="WZO419" s="1"/>
      <c r="WZP419" s="1"/>
      <c r="WZQ419" s="1"/>
      <c r="WZR419" s="1"/>
      <c r="WZS419" s="1"/>
      <c r="WZT419" s="1"/>
      <c r="WZU419" s="1"/>
      <c r="WZV419" s="1"/>
      <c r="WZW419" s="1"/>
      <c r="WZX419" s="1"/>
      <c r="WZY419" s="1"/>
      <c r="WZZ419" s="1"/>
      <c r="XAA419" s="1"/>
      <c r="XAB419" s="1"/>
      <c r="XAC419" s="1"/>
      <c r="XAD419" s="1"/>
      <c r="XAE419" s="1"/>
      <c r="XAF419" s="1"/>
      <c r="XAG419" s="1"/>
      <c r="XAH419" s="1"/>
      <c r="XAI419" s="1"/>
      <c r="XAJ419" s="1"/>
      <c r="XAK419" s="1"/>
      <c r="XAL419" s="1"/>
      <c r="XAM419" s="1"/>
      <c r="XAN419" s="1"/>
      <c r="XAO419" s="1"/>
      <c r="XAP419" s="1"/>
      <c r="XAQ419" s="1"/>
      <c r="XAR419" s="1"/>
      <c r="XAS419" s="1"/>
      <c r="XAT419" s="1"/>
      <c r="XAU419" s="1"/>
      <c r="XAV419" s="1"/>
      <c r="XAW419" s="1"/>
      <c r="XAX419" s="1"/>
      <c r="XAY419" s="1"/>
      <c r="XAZ419" s="1"/>
      <c r="XBA419" s="1"/>
      <c r="XBB419" s="1"/>
      <c r="XBC419" s="1"/>
      <c r="XBD419" s="1"/>
      <c r="XBE419" s="1"/>
      <c r="XBF419" s="1"/>
      <c r="XBG419" s="1"/>
      <c r="XBH419" s="1"/>
      <c r="XBI419" s="1"/>
      <c r="XBJ419" s="1"/>
      <c r="XBK419" s="1"/>
      <c r="XBL419" s="1"/>
      <c r="XBM419" s="1"/>
      <c r="XBN419" s="1"/>
      <c r="XBO419" s="1"/>
      <c r="XBP419" s="1"/>
      <c r="XBQ419" s="1"/>
      <c r="XBR419" s="1"/>
      <c r="XBS419" s="1"/>
      <c r="XBT419" s="1"/>
      <c r="XBU419" s="1"/>
      <c r="XBV419" s="1"/>
      <c r="XBW419" s="1"/>
      <c r="XBX419" s="1"/>
      <c r="XBY419" s="1"/>
      <c r="XBZ419" s="1"/>
      <c r="XCA419" s="1"/>
      <c r="XCB419" s="1"/>
      <c r="XCC419" s="1"/>
      <c r="XCD419" s="1"/>
      <c r="XCE419" s="1"/>
      <c r="XCF419" s="1"/>
      <c r="XCG419" s="1"/>
      <c r="XCH419" s="1"/>
      <c r="XCI419" s="1"/>
      <c r="XCJ419" s="1"/>
      <c r="XCK419" s="1"/>
      <c r="XCL419" s="1"/>
      <c r="XCM419" s="1"/>
      <c r="XCN419" s="1"/>
      <c r="XCO419" s="1"/>
      <c r="XCP419" s="1"/>
      <c r="XCQ419" s="1"/>
      <c r="XCR419" s="1"/>
      <c r="XCS419" s="1"/>
      <c r="XCT419" s="1"/>
      <c r="XCU419" s="1"/>
      <c r="XCV419" s="1"/>
      <c r="XCW419" s="1"/>
      <c r="XCX419" s="1"/>
      <c r="XCY419" s="1"/>
      <c r="XCZ419" s="1"/>
      <c r="XDA419" s="1"/>
      <c r="XDB419" s="1"/>
      <c r="XDC419" s="1"/>
      <c r="XDD419" s="1"/>
      <c r="XDE419" s="1"/>
      <c r="XDF419" s="1"/>
      <c r="XDG419" s="1"/>
      <c r="XDH419" s="1"/>
      <c r="XDI419" s="1"/>
      <c r="XDJ419" s="1"/>
      <c r="XDK419" s="1"/>
      <c r="XDL419" s="1"/>
      <c r="XDM419" s="1"/>
      <c r="XDN419" s="1"/>
      <c r="XDO419" s="1"/>
      <c r="XDP419" s="1"/>
      <c r="XDQ419" s="1"/>
      <c r="XDR419" s="1"/>
      <c r="XDS419" s="1"/>
      <c r="XDT419" s="1"/>
      <c r="XDU419" s="1"/>
      <c r="XDV419" s="1"/>
      <c r="XDW419" s="1"/>
      <c r="XDX419" s="1"/>
      <c r="XDY419" s="1"/>
      <c r="XDZ419" s="1"/>
      <c r="XEA419" s="1"/>
      <c r="XEB419" s="1"/>
      <c r="XEC419" s="1"/>
      <c r="XED419" s="1"/>
      <c r="XEE419" s="1"/>
      <c r="XEF419" s="1"/>
      <c r="XEG419" s="1"/>
      <c r="XEH419" s="1"/>
      <c r="XEI419" s="1"/>
      <c r="XEJ419" s="1"/>
      <c r="XEK419" s="1"/>
      <c r="XEL419" s="1"/>
      <c r="XEM419" s="1"/>
      <c r="XEN419" s="1"/>
      <c r="XEO419" s="1"/>
      <c r="XEP419" s="1"/>
      <c r="XEQ419" s="1"/>
      <c r="XER419" s="1"/>
      <c r="XES419" s="1"/>
      <c r="XET419" s="1"/>
      <c r="XEU419" s="1"/>
      <c r="XEV419" s="1"/>
      <c r="XEW419" s="1"/>
      <c r="XEX419" s="1"/>
      <c r="XEY419" s="1"/>
      <c r="XEZ419" s="1"/>
      <c r="XFA419" s="1"/>
      <c r="XFB419" s="1"/>
      <c r="XFC419" s="1"/>
    </row>
    <row r="420" spans="1:150 16226:16383" s="3" customFormat="1" ht="20.25" customHeight="1" x14ac:dyDescent="0.25">
      <c r="A420" s="71" t="s">
        <v>615</v>
      </c>
      <c r="B420" s="71">
        <v>184.20400000000001</v>
      </c>
      <c r="C420" s="71">
        <f t="shared" si="8"/>
        <v>1982.7718560000001</v>
      </c>
      <c r="D420" s="51">
        <v>0</v>
      </c>
      <c r="E420" s="51">
        <v>0</v>
      </c>
      <c r="F420" s="124">
        <f t="shared" si="9"/>
        <v>3640.3691276160002</v>
      </c>
      <c r="G420" s="130" t="s">
        <v>95</v>
      </c>
      <c r="H420" s="13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WZB420" s="1"/>
      <c r="WZC420" s="1"/>
      <c r="WZD420" s="1"/>
      <c r="WZE420" s="1"/>
      <c r="WZF420" s="1"/>
      <c r="WZG420" s="1"/>
      <c r="WZH420" s="1"/>
      <c r="WZI420" s="1"/>
      <c r="WZJ420" s="1"/>
      <c r="WZK420" s="1"/>
      <c r="WZL420" s="1"/>
      <c r="WZM420" s="1"/>
      <c r="WZN420" s="1"/>
      <c r="WZO420" s="1"/>
      <c r="WZP420" s="1"/>
      <c r="WZQ420" s="1"/>
      <c r="WZR420" s="1"/>
      <c r="WZS420" s="1"/>
      <c r="WZT420" s="1"/>
      <c r="WZU420" s="1"/>
      <c r="WZV420" s="1"/>
      <c r="WZW420" s="1"/>
      <c r="WZX420" s="1"/>
      <c r="WZY420" s="1"/>
      <c r="WZZ420" s="1"/>
      <c r="XAA420" s="1"/>
      <c r="XAB420" s="1"/>
      <c r="XAC420" s="1"/>
      <c r="XAD420" s="1"/>
      <c r="XAE420" s="1"/>
      <c r="XAF420" s="1"/>
      <c r="XAG420" s="1"/>
      <c r="XAH420" s="1"/>
      <c r="XAI420" s="1"/>
      <c r="XAJ420" s="1"/>
      <c r="XAK420" s="1"/>
      <c r="XAL420" s="1"/>
      <c r="XAM420" s="1"/>
      <c r="XAN420" s="1"/>
      <c r="XAO420" s="1"/>
      <c r="XAP420" s="1"/>
      <c r="XAQ420" s="1"/>
      <c r="XAR420" s="1"/>
      <c r="XAS420" s="1"/>
      <c r="XAT420" s="1"/>
      <c r="XAU420" s="1"/>
      <c r="XAV420" s="1"/>
      <c r="XAW420" s="1"/>
      <c r="XAX420" s="1"/>
      <c r="XAY420" s="1"/>
      <c r="XAZ420" s="1"/>
      <c r="XBA420" s="1"/>
      <c r="XBB420" s="1"/>
      <c r="XBC420" s="1"/>
      <c r="XBD420" s="1"/>
      <c r="XBE420" s="1"/>
      <c r="XBF420" s="1"/>
      <c r="XBG420" s="1"/>
      <c r="XBH420" s="1"/>
      <c r="XBI420" s="1"/>
      <c r="XBJ420" s="1"/>
      <c r="XBK420" s="1"/>
      <c r="XBL420" s="1"/>
      <c r="XBM420" s="1"/>
      <c r="XBN420" s="1"/>
      <c r="XBO420" s="1"/>
      <c r="XBP420" s="1"/>
      <c r="XBQ420" s="1"/>
      <c r="XBR420" s="1"/>
      <c r="XBS420" s="1"/>
      <c r="XBT420" s="1"/>
      <c r="XBU420" s="1"/>
      <c r="XBV420" s="1"/>
      <c r="XBW420" s="1"/>
      <c r="XBX420" s="1"/>
      <c r="XBY420" s="1"/>
      <c r="XBZ420" s="1"/>
      <c r="XCA420" s="1"/>
      <c r="XCB420" s="1"/>
      <c r="XCC420" s="1"/>
      <c r="XCD420" s="1"/>
      <c r="XCE420" s="1"/>
      <c r="XCF420" s="1"/>
      <c r="XCG420" s="1"/>
      <c r="XCH420" s="1"/>
      <c r="XCI420" s="1"/>
      <c r="XCJ420" s="1"/>
      <c r="XCK420" s="1"/>
      <c r="XCL420" s="1"/>
      <c r="XCM420" s="1"/>
      <c r="XCN420" s="1"/>
      <c r="XCO420" s="1"/>
      <c r="XCP420" s="1"/>
      <c r="XCQ420" s="1"/>
      <c r="XCR420" s="1"/>
      <c r="XCS420" s="1"/>
      <c r="XCT420" s="1"/>
      <c r="XCU420" s="1"/>
      <c r="XCV420" s="1"/>
      <c r="XCW420" s="1"/>
      <c r="XCX420" s="1"/>
      <c r="XCY420" s="1"/>
      <c r="XCZ420" s="1"/>
      <c r="XDA420" s="1"/>
      <c r="XDB420" s="1"/>
      <c r="XDC420" s="1"/>
      <c r="XDD420" s="1"/>
      <c r="XDE420" s="1"/>
      <c r="XDF420" s="1"/>
      <c r="XDG420" s="1"/>
      <c r="XDH420" s="1"/>
      <c r="XDI420" s="1"/>
      <c r="XDJ420" s="1"/>
      <c r="XDK420" s="1"/>
      <c r="XDL420" s="1"/>
      <c r="XDM420" s="1"/>
      <c r="XDN420" s="1"/>
      <c r="XDO420" s="1"/>
      <c r="XDP420" s="1"/>
      <c r="XDQ420" s="1"/>
      <c r="XDR420" s="1"/>
      <c r="XDS420" s="1"/>
      <c r="XDT420" s="1"/>
      <c r="XDU420" s="1"/>
      <c r="XDV420" s="1"/>
      <c r="XDW420" s="1"/>
      <c r="XDX420" s="1"/>
      <c r="XDY420" s="1"/>
      <c r="XDZ420" s="1"/>
      <c r="XEA420" s="1"/>
      <c r="XEB420" s="1"/>
      <c r="XEC420" s="1"/>
      <c r="XED420" s="1"/>
      <c r="XEE420" s="1"/>
      <c r="XEF420" s="1"/>
      <c r="XEG420" s="1"/>
      <c r="XEH420" s="1"/>
      <c r="XEI420" s="1"/>
      <c r="XEJ420" s="1"/>
      <c r="XEK420" s="1"/>
      <c r="XEL420" s="1"/>
      <c r="XEM420" s="1"/>
      <c r="XEN420" s="1"/>
      <c r="XEO420" s="1"/>
      <c r="XEP420" s="1"/>
      <c r="XEQ420" s="1"/>
      <c r="XER420" s="1"/>
      <c r="XES420" s="1"/>
      <c r="XET420" s="1"/>
      <c r="XEU420" s="1"/>
      <c r="XEV420" s="1"/>
      <c r="XEW420" s="1"/>
      <c r="XEX420" s="1"/>
      <c r="XEY420" s="1"/>
      <c r="XEZ420" s="1"/>
      <c r="XFA420" s="1"/>
      <c r="XFB420" s="1"/>
      <c r="XFC420" s="1"/>
    </row>
    <row r="421" spans="1:150 16226:16383" s="3" customFormat="1" ht="20.25" customHeight="1" x14ac:dyDescent="0.25">
      <c r="A421" s="71" t="s">
        <v>616</v>
      </c>
      <c r="B421" s="71">
        <v>139.35499999999999</v>
      </c>
      <c r="C421" s="71">
        <f t="shared" si="8"/>
        <v>1500.0172199999997</v>
      </c>
      <c r="D421" s="51">
        <v>0</v>
      </c>
      <c r="E421" s="51">
        <v>0</v>
      </c>
      <c r="F421" s="124">
        <f t="shared" si="9"/>
        <v>2754.0316159199997</v>
      </c>
      <c r="G421" s="130" t="s">
        <v>95</v>
      </c>
      <c r="H421" s="13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WZB421" s="1"/>
      <c r="WZC421" s="1"/>
      <c r="WZD421" s="1"/>
      <c r="WZE421" s="1"/>
      <c r="WZF421" s="1"/>
      <c r="WZG421" s="1"/>
      <c r="WZH421" s="1"/>
      <c r="WZI421" s="1"/>
      <c r="WZJ421" s="1"/>
      <c r="WZK421" s="1"/>
      <c r="WZL421" s="1"/>
      <c r="WZM421" s="1"/>
      <c r="WZN421" s="1"/>
      <c r="WZO421" s="1"/>
      <c r="WZP421" s="1"/>
      <c r="WZQ421" s="1"/>
      <c r="WZR421" s="1"/>
      <c r="WZS421" s="1"/>
      <c r="WZT421" s="1"/>
      <c r="WZU421" s="1"/>
      <c r="WZV421" s="1"/>
      <c r="WZW421" s="1"/>
      <c r="WZX421" s="1"/>
      <c r="WZY421" s="1"/>
      <c r="WZZ421" s="1"/>
      <c r="XAA421" s="1"/>
      <c r="XAB421" s="1"/>
      <c r="XAC421" s="1"/>
      <c r="XAD421" s="1"/>
      <c r="XAE421" s="1"/>
      <c r="XAF421" s="1"/>
      <c r="XAG421" s="1"/>
      <c r="XAH421" s="1"/>
      <c r="XAI421" s="1"/>
      <c r="XAJ421" s="1"/>
      <c r="XAK421" s="1"/>
      <c r="XAL421" s="1"/>
      <c r="XAM421" s="1"/>
      <c r="XAN421" s="1"/>
      <c r="XAO421" s="1"/>
      <c r="XAP421" s="1"/>
      <c r="XAQ421" s="1"/>
      <c r="XAR421" s="1"/>
      <c r="XAS421" s="1"/>
      <c r="XAT421" s="1"/>
      <c r="XAU421" s="1"/>
      <c r="XAV421" s="1"/>
      <c r="XAW421" s="1"/>
      <c r="XAX421" s="1"/>
      <c r="XAY421" s="1"/>
      <c r="XAZ421" s="1"/>
      <c r="XBA421" s="1"/>
      <c r="XBB421" s="1"/>
      <c r="XBC421" s="1"/>
      <c r="XBD421" s="1"/>
      <c r="XBE421" s="1"/>
      <c r="XBF421" s="1"/>
      <c r="XBG421" s="1"/>
      <c r="XBH421" s="1"/>
      <c r="XBI421" s="1"/>
      <c r="XBJ421" s="1"/>
      <c r="XBK421" s="1"/>
      <c r="XBL421" s="1"/>
      <c r="XBM421" s="1"/>
      <c r="XBN421" s="1"/>
      <c r="XBO421" s="1"/>
      <c r="XBP421" s="1"/>
      <c r="XBQ421" s="1"/>
      <c r="XBR421" s="1"/>
      <c r="XBS421" s="1"/>
      <c r="XBT421" s="1"/>
      <c r="XBU421" s="1"/>
      <c r="XBV421" s="1"/>
      <c r="XBW421" s="1"/>
      <c r="XBX421" s="1"/>
      <c r="XBY421" s="1"/>
      <c r="XBZ421" s="1"/>
      <c r="XCA421" s="1"/>
      <c r="XCB421" s="1"/>
      <c r="XCC421" s="1"/>
      <c r="XCD421" s="1"/>
      <c r="XCE421" s="1"/>
      <c r="XCF421" s="1"/>
      <c r="XCG421" s="1"/>
      <c r="XCH421" s="1"/>
      <c r="XCI421" s="1"/>
      <c r="XCJ421" s="1"/>
      <c r="XCK421" s="1"/>
      <c r="XCL421" s="1"/>
      <c r="XCM421" s="1"/>
      <c r="XCN421" s="1"/>
      <c r="XCO421" s="1"/>
      <c r="XCP421" s="1"/>
      <c r="XCQ421" s="1"/>
      <c r="XCR421" s="1"/>
      <c r="XCS421" s="1"/>
      <c r="XCT421" s="1"/>
      <c r="XCU421" s="1"/>
      <c r="XCV421" s="1"/>
      <c r="XCW421" s="1"/>
      <c r="XCX421" s="1"/>
      <c r="XCY421" s="1"/>
      <c r="XCZ421" s="1"/>
      <c r="XDA421" s="1"/>
      <c r="XDB421" s="1"/>
      <c r="XDC421" s="1"/>
      <c r="XDD421" s="1"/>
      <c r="XDE421" s="1"/>
      <c r="XDF421" s="1"/>
      <c r="XDG421" s="1"/>
      <c r="XDH421" s="1"/>
      <c r="XDI421" s="1"/>
      <c r="XDJ421" s="1"/>
      <c r="XDK421" s="1"/>
      <c r="XDL421" s="1"/>
      <c r="XDM421" s="1"/>
      <c r="XDN421" s="1"/>
      <c r="XDO421" s="1"/>
      <c r="XDP421" s="1"/>
      <c r="XDQ421" s="1"/>
      <c r="XDR421" s="1"/>
      <c r="XDS421" s="1"/>
      <c r="XDT421" s="1"/>
      <c r="XDU421" s="1"/>
      <c r="XDV421" s="1"/>
      <c r="XDW421" s="1"/>
      <c r="XDX421" s="1"/>
      <c r="XDY421" s="1"/>
      <c r="XDZ421" s="1"/>
      <c r="XEA421" s="1"/>
      <c r="XEB421" s="1"/>
      <c r="XEC421" s="1"/>
      <c r="XED421" s="1"/>
      <c r="XEE421" s="1"/>
      <c r="XEF421" s="1"/>
      <c r="XEG421" s="1"/>
      <c r="XEH421" s="1"/>
      <c r="XEI421" s="1"/>
      <c r="XEJ421" s="1"/>
      <c r="XEK421" s="1"/>
      <c r="XEL421" s="1"/>
      <c r="XEM421" s="1"/>
      <c r="XEN421" s="1"/>
      <c r="XEO421" s="1"/>
      <c r="XEP421" s="1"/>
      <c r="XEQ421" s="1"/>
      <c r="XER421" s="1"/>
      <c r="XES421" s="1"/>
      <c r="XET421" s="1"/>
      <c r="XEU421" s="1"/>
      <c r="XEV421" s="1"/>
      <c r="XEW421" s="1"/>
      <c r="XEX421" s="1"/>
      <c r="XEY421" s="1"/>
      <c r="XEZ421" s="1"/>
      <c r="XFA421" s="1"/>
      <c r="XFB421" s="1"/>
      <c r="XFC421" s="1"/>
    </row>
    <row r="422" spans="1:150 16226:16383" s="3" customFormat="1" ht="20.25" customHeight="1" x14ac:dyDescent="0.25">
      <c r="A422" s="71" t="s">
        <v>617</v>
      </c>
      <c r="B422" s="71">
        <v>139.35499999999999</v>
      </c>
      <c r="C422" s="71">
        <f t="shared" si="8"/>
        <v>1500.0172199999997</v>
      </c>
      <c r="D422" s="51">
        <v>0</v>
      </c>
      <c r="E422" s="51">
        <v>0</v>
      </c>
      <c r="F422" s="124">
        <f t="shared" si="9"/>
        <v>2754.0316159199997</v>
      </c>
      <c r="G422" s="130" t="s">
        <v>95</v>
      </c>
      <c r="H422" s="13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WZB422" s="1"/>
      <c r="WZC422" s="1"/>
      <c r="WZD422" s="1"/>
      <c r="WZE422" s="1"/>
      <c r="WZF422" s="1"/>
      <c r="WZG422" s="1"/>
      <c r="WZH422" s="1"/>
      <c r="WZI422" s="1"/>
      <c r="WZJ422" s="1"/>
      <c r="WZK422" s="1"/>
      <c r="WZL422" s="1"/>
      <c r="WZM422" s="1"/>
      <c r="WZN422" s="1"/>
      <c r="WZO422" s="1"/>
      <c r="WZP422" s="1"/>
      <c r="WZQ422" s="1"/>
      <c r="WZR422" s="1"/>
      <c r="WZS422" s="1"/>
      <c r="WZT422" s="1"/>
      <c r="WZU422" s="1"/>
      <c r="WZV422" s="1"/>
      <c r="WZW422" s="1"/>
      <c r="WZX422" s="1"/>
      <c r="WZY422" s="1"/>
      <c r="WZZ422" s="1"/>
      <c r="XAA422" s="1"/>
      <c r="XAB422" s="1"/>
      <c r="XAC422" s="1"/>
      <c r="XAD422" s="1"/>
      <c r="XAE422" s="1"/>
      <c r="XAF422" s="1"/>
      <c r="XAG422" s="1"/>
      <c r="XAH422" s="1"/>
      <c r="XAI422" s="1"/>
      <c r="XAJ422" s="1"/>
      <c r="XAK422" s="1"/>
      <c r="XAL422" s="1"/>
      <c r="XAM422" s="1"/>
      <c r="XAN422" s="1"/>
      <c r="XAO422" s="1"/>
      <c r="XAP422" s="1"/>
      <c r="XAQ422" s="1"/>
      <c r="XAR422" s="1"/>
      <c r="XAS422" s="1"/>
      <c r="XAT422" s="1"/>
      <c r="XAU422" s="1"/>
      <c r="XAV422" s="1"/>
      <c r="XAW422" s="1"/>
      <c r="XAX422" s="1"/>
      <c r="XAY422" s="1"/>
      <c r="XAZ422" s="1"/>
      <c r="XBA422" s="1"/>
      <c r="XBB422" s="1"/>
      <c r="XBC422" s="1"/>
      <c r="XBD422" s="1"/>
      <c r="XBE422" s="1"/>
      <c r="XBF422" s="1"/>
      <c r="XBG422" s="1"/>
      <c r="XBH422" s="1"/>
      <c r="XBI422" s="1"/>
      <c r="XBJ422" s="1"/>
      <c r="XBK422" s="1"/>
      <c r="XBL422" s="1"/>
      <c r="XBM422" s="1"/>
      <c r="XBN422" s="1"/>
      <c r="XBO422" s="1"/>
      <c r="XBP422" s="1"/>
      <c r="XBQ422" s="1"/>
      <c r="XBR422" s="1"/>
      <c r="XBS422" s="1"/>
      <c r="XBT422" s="1"/>
      <c r="XBU422" s="1"/>
      <c r="XBV422" s="1"/>
      <c r="XBW422" s="1"/>
      <c r="XBX422" s="1"/>
      <c r="XBY422" s="1"/>
      <c r="XBZ422" s="1"/>
      <c r="XCA422" s="1"/>
      <c r="XCB422" s="1"/>
      <c r="XCC422" s="1"/>
      <c r="XCD422" s="1"/>
      <c r="XCE422" s="1"/>
      <c r="XCF422" s="1"/>
      <c r="XCG422" s="1"/>
      <c r="XCH422" s="1"/>
      <c r="XCI422" s="1"/>
      <c r="XCJ422" s="1"/>
      <c r="XCK422" s="1"/>
      <c r="XCL422" s="1"/>
      <c r="XCM422" s="1"/>
      <c r="XCN422" s="1"/>
      <c r="XCO422" s="1"/>
      <c r="XCP422" s="1"/>
      <c r="XCQ422" s="1"/>
      <c r="XCR422" s="1"/>
      <c r="XCS422" s="1"/>
      <c r="XCT422" s="1"/>
      <c r="XCU422" s="1"/>
      <c r="XCV422" s="1"/>
      <c r="XCW422" s="1"/>
      <c r="XCX422" s="1"/>
      <c r="XCY422" s="1"/>
      <c r="XCZ422" s="1"/>
      <c r="XDA422" s="1"/>
      <c r="XDB422" s="1"/>
      <c r="XDC422" s="1"/>
      <c r="XDD422" s="1"/>
      <c r="XDE422" s="1"/>
      <c r="XDF422" s="1"/>
      <c r="XDG422" s="1"/>
      <c r="XDH422" s="1"/>
      <c r="XDI422" s="1"/>
      <c r="XDJ422" s="1"/>
      <c r="XDK422" s="1"/>
      <c r="XDL422" s="1"/>
      <c r="XDM422" s="1"/>
      <c r="XDN422" s="1"/>
      <c r="XDO422" s="1"/>
      <c r="XDP422" s="1"/>
      <c r="XDQ422" s="1"/>
      <c r="XDR422" s="1"/>
      <c r="XDS422" s="1"/>
      <c r="XDT422" s="1"/>
      <c r="XDU422" s="1"/>
      <c r="XDV422" s="1"/>
      <c r="XDW422" s="1"/>
      <c r="XDX422" s="1"/>
      <c r="XDY422" s="1"/>
      <c r="XDZ422" s="1"/>
      <c r="XEA422" s="1"/>
      <c r="XEB422" s="1"/>
      <c r="XEC422" s="1"/>
      <c r="XED422" s="1"/>
      <c r="XEE422" s="1"/>
      <c r="XEF422" s="1"/>
      <c r="XEG422" s="1"/>
      <c r="XEH422" s="1"/>
      <c r="XEI422" s="1"/>
      <c r="XEJ422" s="1"/>
      <c r="XEK422" s="1"/>
      <c r="XEL422" s="1"/>
      <c r="XEM422" s="1"/>
      <c r="XEN422" s="1"/>
      <c r="XEO422" s="1"/>
      <c r="XEP422" s="1"/>
      <c r="XEQ422" s="1"/>
      <c r="XER422" s="1"/>
      <c r="XES422" s="1"/>
      <c r="XET422" s="1"/>
      <c r="XEU422" s="1"/>
      <c r="XEV422" s="1"/>
      <c r="XEW422" s="1"/>
      <c r="XEX422" s="1"/>
      <c r="XEY422" s="1"/>
      <c r="XEZ422" s="1"/>
      <c r="XFA422" s="1"/>
      <c r="XFB422" s="1"/>
      <c r="XFC422" s="1"/>
    </row>
    <row r="423" spans="1:150 16226:16383" s="3" customFormat="1" ht="20.25" customHeight="1" x14ac:dyDescent="0.25">
      <c r="A423" s="71" t="s">
        <v>618</v>
      </c>
      <c r="B423" s="71">
        <v>139.35499999999999</v>
      </c>
      <c r="C423" s="71">
        <f t="shared" si="8"/>
        <v>1500.0172199999997</v>
      </c>
      <c r="D423" s="51">
        <v>0</v>
      </c>
      <c r="E423" s="51">
        <v>0</v>
      </c>
      <c r="F423" s="124">
        <f t="shared" si="9"/>
        <v>2754.0316159199997</v>
      </c>
      <c r="G423" s="130" t="s">
        <v>95</v>
      </c>
      <c r="H423" s="13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WZB423" s="1"/>
      <c r="WZC423" s="1"/>
      <c r="WZD423" s="1"/>
      <c r="WZE423" s="1"/>
      <c r="WZF423" s="1"/>
      <c r="WZG423" s="1"/>
      <c r="WZH423" s="1"/>
      <c r="WZI423" s="1"/>
      <c r="WZJ423" s="1"/>
      <c r="WZK423" s="1"/>
      <c r="WZL423" s="1"/>
      <c r="WZM423" s="1"/>
      <c r="WZN423" s="1"/>
      <c r="WZO423" s="1"/>
      <c r="WZP423" s="1"/>
      <c r="WZQ423" s="1"/>
      <c r="WZR423" s="1"/>
      <c r="WZS423" s="1"/>
      <c r="WZT423" s="1"/>
      <c r="WZU423" s="1"/>
      <c r="WZV423" s="1"/>
      <c r="WZW423" s="1"/>
      <c r="WZX423" s="1"/>
      <c r="WZY423" s="1"/>
      <c r="WZZ423" s="1"/>
      <c r="XAA423" s="1"/>
      <c r="XAB423" s="1"/>
      <c r="XAC423" s="1"/>
      <c r="XAD423" s="1"/>
      <c r="XAE423" s="1"/>
      <c r="XAF423" s="1"/>
      <c r="XAG423" s="1"/>
      <c r="XAH423" s="1"/>
      <c r="XAI423" s="1"/>
      <c r="XAJ423" s="1"/>
      <c r="XAK423" s="1"/>
      <c r="XAL423" s="1"/>
      <c r="XAM423" s="1"/>
      <c r="XAN423" s="1"/>
      <c r="XAO423" s="1"/>
      <c r="XAP423" s="1"/>
      <c r="XAQ423" s="1"/>
      <c r="XAR423" s="1"/>
      <c r="XAS423" s="1"/>
      <c r="XAT423" s="1"/>
      <c r="XAU423" s="1"/>
      <c r="XAV423" s="1"/>
      <c r="XAW423" s="1"/>
      <c r="XAX423" s="1"/>
      <c r="XAY423" s="1"/>
      <c r="XAZ423" s="1"/>
      <c r="XBA423" s="1"/>
      <c r="XBB423" s="1"/>
      <c r="XBC423" s="1"/>
      <c r="XBD423" s="1"/>
      <c r="XBE423" s="1"/>
      <c r="XBF423" s="1"/>
      <c r="XBG423" s="1"/>
      <c r="XBH423" s="1"/>
      <c r="XBI423" s="1"/>
      <c r="XBJ423" s="1"/>
      <c r="XBK423" s="1"/>
      <c r="XBL423" s="1"/>
      <c r="XBM423" s="1"/>
      <c r="XBN423" s="1"/>
      <c r="XBO423" s="1"/>
      <c r="XBP423" s="1"/>
      <c r="XBQ423" s="1"/>
      <c r="XBR423" s="1"/>
      <c r="XBS423" s="1"/>
      <c r="XBT423" s="1"/>
      <c r="XBU423" s="1"/>
      <c r="XBV423" s="1"/>
      <c r="XBW423" s="1"/>
      <c r="XBX423" s="1"/>
      <c r="XBY423" s="1"/>
      <c r="XBZ423" s="1"/>
      <c r="XCA423" s="1"/>
      <c r="XCB423" s="1"/>
      <c r="XCC423" s="1"/>
      <c r="XCD423" s="1"/>
      <c r="XCE423" s="1"/>
      <c r="XCF423" s="1"/>
      <c r="XCG423" s="1"/>
      <c r="XCH423" s="1"/>
      <c r="XCI423" s="1"/>
      <c r="XCJ423" s="1"/>
      <c r="XCK423" s="1"/>
      <c r="XCL423" s="1"/>
      <c r="XCM423" s="1"/>
      <c r="XCN423" s="1"/>
      <c r="XCO423" s="1"/>
      <c r="XCP423" s="1"/>
      <c r="XCQ423" s="1"/>
      <c r="XCR423" s="1"/>
      <c r="XCS423" s="1"/>
      <c r="XCT423" s="1"/>
      <c r="XCU423" s="1"/>
      <c r="XCV423" s="1"/>
      <c r="XCW423" s="1"/>
      <c r="XCX423" s="1"/>
      <c r="XCY423" s="1"/>
      <c r="XCZ423" s="1"/>
      <c r="XDA423" s="1"/>
      <c r="XDB423" s="1"/>
      <c r="XDC423" s="1"/>
      <c r="XDD423" s="1"/>
      <c r="XDE423" s="1"/>
      <c r="XDF423" s="1"/>
      <c r="XDG423" s="1"/>
      <c r="XDH423" s="1"/>
      <c r="XDI423" s="1"/>
      <c r="XDJ423" s="1"/>
      <c r="XDK423" s="1"/>
      <c r="XDL423" s="1"/>
      <c r="XDM423" s="1"/>
      <c r="XDN423" s="1"/>
      <c r="XDO423" s="1"/>
      <c r="XDP423" s="1"/>
      <c r="XDQ423" s="1"/>
      <c r="XDR423" s="1"/>
      <c r="XDS423" s="1"/>
      <c r="XDT423" s="1"/>
      <c r="XDU423" s="1"/>
      <c r="XDV423" s="1"/>
      <c r="XDW423" s="1"/>
      <c r="XDX423" s="1"/>
      <c r="XDY423" s="1"/>
      <c r="XDZ423" s="1"/>
      <c r="XEA423" s="1"/>
      <c r="XEB423" s="1"/>
      <c r="XEC423" s="1"/>
      <c r="XED423" s="1"/>
      <c r="XEE423" s="1"/>
      <c r="XEF423" s="1"/>
      <c r="XEG423" s="1"/>
      <c r="XEH423" s="1"/>
      <c r="XEI423" s="1"/>
      <c r="XEJ423" s="1"/>
      <c r="XEK423" s="1"/>
      <c r="XEL423" s="1"/>
      <c r="XEM423" s="1"/>
      <c r="XEN423" s="1"/>
      <c r="XEO423" s="1"/>
      <c r="XEP423" s="1"/>
      <c r="XEQ423" s="1"/>
      <c r="XER423" s="1"/>
      <c r="XES423" s="1"/>
      <c r="XET423" s="1"/>
      <c r="XEU423" s="1"/>
      <c r="XEV423" s="1"/>
      <c r="XEW423" s="1"/>
      <c r="XEX423" s="1"/>
      <c r="XEY423" s="1"/>
      <c r="XEZ423" s="1"/>
      <c r="XFA423" s="1"/>
      <c r="XFB423" s="1"/>
      <c r="XFC423" s="1"/>
    </row>
    <row r="424" spans="1:150 16226:16383" s="3" customFormat="1" ht="20.25" customHeight="1" x14ac:dyDescent="0.25">
      <c r="A424" s="71" t="s">
        <v>619</v>
      </c>
      <c r="B424" s="71">
        <v>139.35499999999999</v>
      </c>
      <c r="C424" s="71">
        <f t="shared" si="8"/>
        <v>1500.0172199999997</v>
      </c>
      <c r="D424" s="51">
        <v>0</v>
      </c>
      <c r="E424" s="51">
        <v>0</v>
      </c>
      <c r="F424" s="124">
        <f t="shared" si="9"/>
        <v>2754.0316159199997</v>
      </c>
      <c r="G424" s="130" t="s">
        <v>95</v>
      </c>
      <c r="H424" s="13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WZB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c r="XEV424" s="1"/>
      <c r="XEW424" s="1"/>
      <c r="XEX424" s="1"/>
      <c r="XEY424" s="1"/>
      <c r="XEZ424" s="1"/>
      <c r="XFA424" s="1"/>
      <c r="XFB424" s="1"/>
      <c r="XFC424" s="1"/>
    </row>
    <row r="425" spans="1:150 16226:16383" s="3" customFormat="1" ht="20.25" customHeight="1" x14ac:dyDescent="0.25">
      <c r="A425" s="71" t="s">
        <v>620</v>
      </c>
      <c r="B425" s="71">
        <v>139.35499999999999</v>
      </c>
      <c r="C425" s="71">
        <f t="shared" si="8"/>
        <v>1500.0172199999997</v>
      </c>
      <c r="D425" s="51">
        <v>0</v>
      </c>
      <c r="E425" s="51">
        <v>0</v>
      </c>
      <c r="F425" s="124">
        <f t="shared" si="9"/>
        <v>2754.0316159199997</v>
      </c>
      <c r="G425" s="130" t="s">
        <v>95</v>
      </c>
      <c r="H425" s="13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WZB425" s="1"/>
      <c r="WZC425" s="1"/>
      <c r="WZD425" s="1"/>
      <c r="WZE425" s="1"/>
      <c r="WZF425" s="1"/>
      <c r="WZG425" s="1"/>
      <c r="WZH425" s="1"/>
      <c r="WZI425" s="1"/>
      <c r="WZJ425" s="1"/>
      <c r="WZK425" s="1"/>
      <c r="WZL425" s="1"/>
      <c r="WZM425" s="1"/>
      <c r="WZN425" s="1"/>
      <c r="WZO425" s="1"/>
      <c r="WZP425" s="1"/>
      <c r="WZQ425" s="1"/>
      <c r="WZR425" s="1"/>
      <c r="WZS425" s="1"/>
      <c r="WZT425" s="1"/>
      <c r="WZU425" s="1"/>
      <c r="WZV425" s="1"/>
      <c r="WZW425" s="1"/>
      <c r="WZX425" s="1"/>
      <c r="WZY425" s="1"/>
      <c r="WZZ425" s="1"/>
      <c r="XAA425" s="1"/>
      <c r="XAB425" s="1"/>
      <c r="XAC425" s="1"/>
      <c r="XAD425" s="1"/>
      <c r="XAE425" s="1"/>
      <c r="XAF425" s="1"/>
      <c r="XAG425" s="1"/>
      <c r="XAH425" s="1"/>
      <c r="XAI425" s="1"/>
      <c r="XAJ425" s="1"/>
      <c r="XAK425" s="1"/>
      <c r="XAL425" s="1"/>
      <c r="XAM425" s="1"/>
      <c r="XAN425" s="1"/>
      <c r="XAO425" s="1"/>
      <c r="XAP425" s="1"/>
      <c r="XAQ425" s="1"/>
      <c r="XAR425" s="1"/>
      <c r="XAS425" s="1"/>
      <c r="XAT425" s="1"/>
      <c r="XAU425" s="1"/>
      <c r="XAV425" s="1"/>
      <c r="XAW425" s="1"/>
      <c r="XAX425" s="1"/>
      <c r="XAY425" s="1"/>
      <c r="XAZ425" s="1"/>
      <c r="XBA425" s="1"/>
      <c r="XBB425" s="1"/>
      <c r="XBC425" s="1"/>
      <c r="XBD425" s="1"/>
      <c r="XBE425" s="1"/>
      <c r="XBF425" s="1"/>
      <c r="XBG425" s="1"/>
      <c r="XBH425" s="1"/>
      <c r="XBI425" s="1"/>
      <c r="XBJ425" s="1"/>
      <c r="XBK425" s="1"/>
      <c r="XBL425" s="1"/>
      <c r="XBM425" s="1"/>
      <c r="XBN425" s="1"/>
      <c r="XBO425" s="1"/>
      <c r="XBP425" s="1"/>
      <c r="XBQ425" s="1"/>
      <c r="XBR425" s="1"/>
      <c r="XBS425" s="1"/>
      <c r="XBT425" s="1"/>
      <c r="XBU425" s="1"/>
      <c r="XBV425" s="1"/>
      <c r="XBW425" s="1"/>
      <c r="XBX425" s="1"/>
      <c r="XBY425" s="1"/>
      <c r="XBZ425" s="1"/>
      <c r="XCA425" s="1"/>
      <c r="XCB425" s="1"/>
      <c r="XCC425" s="1"/>
      <c r="XCD425" s="1"/>
      <c r="XCE425" s="1"/>
      <c r="XCF425" s="1"/>
      <c r="XCG425" s="1"/>
      <c r="XCH425" s="1"/>
      <c r="XCI425" s="1"/>
      <c r="XCJ425" s="1"/>
      <c r="XCK425" s="1"/>
      <c r="XCL425" s="1"/>
      <c r="XCM425" s="1"/>
      <c r="XCN425" s="1"/>
      <c r="XCO425" s="1"/>
      <c r="XCP425" s="1"/>
      <c r="XCQ425" s="1"/>
      <c r="XCR425" s="1"/>
      <c r="XCS425" s="1"/>
      <c r="XCT425" s="1"/>
      <c r="XCU425" s="1"/>
      <c r="XCV425" s="1"/>
      <c r="XCW425" s="1"/>
      <c r="XCX425" s="1"/>
      <c r="XCY425" s="1"/>
      <c r="XCZ425" s="1"/>
      <c r="XDA425" s="1"/>
      <c r="XDB425" s="1"/>
      <c r="XDC425" s="1"/>
      <c r="XDD425" s="1"/>
      <c r="XDE425" s="1"/>
      <c r="XDF425" s="1"/>
      <c r="XDG425" s="1"/>
      <c r="XDH425" s="1"/>
      <c r="XDI425" s="1"/>
      <c r="XDJ425" s="1"/>
      <c r="XDK425" s="1"/>
      <c r="XDL425" s="1"/>
      <c r="XDM425" s="1"/>
      <c r="XDN425" s="1"/>
      <c r="XDO425" s="1"/>
      <c r="XDP425" s="1"/>
      <c r="XDQ425" s="1"/>
      <c r="XDR425" s="1"/>
      <c r="XDS425" s="1"/>
      <c r="XDT425" s="1"/>
      <c r="XDU425" s="1"/>
      <c r="XDV425" s="1"/>
      <c r="XDW425" s="1"/>
      <c r="XDX425" s="1"/>
      <c r="XDY425" s="1"/>
      <c r="XDZ425" s="1"/>
      <c r="XEA425" s="1"/>
      <c r="XEB425" s="1"/>
      <c r="XEC425" s="1"/>
      <c r="XED425" s="1"/>
      <c r="XEE425" s="1"/>
      <c r="XEF425" s="1"/>
      <c r="XEG425" s="1"/>
      <c r="XEH425" s="1"/>
      <c r="XEI425" s="1"/>
      <c r="XEJ425" s="1"/>
      <c r="XEK425" s="1"/>
      <c r="XEL425" s="1"/>
      <c r="XEM425" s="1"/>
      <c r="XEN425" s="1"/>
      <c r="XEO425" s="1"/>
      <c r="XEP425" s="1"/>
      <c r="XEQ425" s="1"/>
      <c r="XER425" s="1"/>
      <c r="XES425" s="1"/>
      <c r="XET425" s="1"/>
      <c r="XEU425" s="1"/>
      <c r="XEV425" s="1"/>
      <c r="XEW425" s="1"/>
      <c r="XEX425" s="1"/>
      <c r="XEY425" s="1"/>
      <c r="XEZ425" s="1"/>
      <c r="XFA425" s="1"/>
      <c r="XFB425" s="1"/>
      <c r="XFC425" s="1"/>
    </row>
    <row r="426" spans="1:150 16226:16383" s="3" customFormat="1" ht="20.25" customHeight="1" x14ac:dyDescent="0.25">
      <c r="A426" s="71" t="s">
        <v>621</v>
      </c>
      <c r="B426" s="71">
        <v>201.84700000000001</v>
      </c>
      <c r="C426" s="71">
        <f t="shared" si="8"/>
        <v>2172.6811079999998</v>
      </c>
      <c r="D426" s="51">
        <v>0</v>
      </c>
      <c r="E426" s="51">
        <v>0</v>
      </c>
      <c r="F426" s="124">
        <f t="shared" si="9"/>
        <v>3989.0425142879999</v>
      </c>
      <c r="G426" s="130" t="s">
        <v>95</v>
      </c>
      <c r="H426" s="13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WZB426" s="1"/>
      <c r="WZC426" s="1"/>
      <c r="WZD426" s="1"/>
      <c r="WZE426" s="1"/>
      <c r="WZF426" s="1"/>
      <c r="WZG426" s="1"/>
      <c r="WZH426" s="1"/>
      <c r="WZI426" s="1"/>
      <c r="WZJ426" s="1"/>
      <c r="WZK426" s="1"/>
      <c r="WZL426" s="1"/>
      <c r="WZM426" s="1"/>
      <c r="WZN426" s="1"/>
      <c r="WZO426" s="1"/>
      <c r="WZP426" s="1"/>
      <c r="WZQ426" s="1"/>
      <c r="WZR426" s="1"/>
      <c r="WZS426" s="1"/>
      <c r="WZT426" s="1"/>
      <c r="WZU426" s="1"/>
      <c r="WZV426" s="1"/>
      <c r="WZW426" s="1"/>
      <c r="WZX426" s="1"/>
      <c r="WZY426" s="1"/>
      <c r="WZZ426" s="1"/>
      <c r="XAA426" s="1"/>
      <c r="XAB426" s="1"/>
      <c r="XAC426" s="1"/>
      <c r="XAD426" s="1"/>
      <c r="XAE426" s="1"/>
      <c r="XAF426" s="1"/>
      <c r="XAG426" s="1"/>
      <c r="XAH426" s="1"/>
      <c r="XAI426" s="1"/>
      <c r="XAJ426" s="1"/>
      <c r="XAK426" s="1"/>
      <c r="XAL426" s="1"/>
      <c r="XAM426" s="1"/>
      <c r="XAN426" s="1"/>
      <c r="XAO426" s="1"/>
      <c r="XAP426" s="1"/>
      <c r="XAQ426" s="1"/>
      <c r="XAR426" s="1"/>
      <c r="XAS426" s="1"/>
      <c r="XAT426" s="1"/>
      <c r="XAU426" s="1"/>
      <c r="XAV426" s="1"/>
      <c r="XAW426" s="1"/>
      <c r="XAX426" s="1"/>
      <c r="XAY426" s="1"/>
      <c r="XAZ426" s="1"/>
      <c r="XBA426" s="1"/>
      <c r="XBB426" s="1"/>
      <c r="XBC426" s="1"/>
      <c r="XBD426" s="1"/>
      <c r="XBE426" s="1"/>
      <c r="XBF426" s="1"/>
      <c r="XBG426" s="1"/>
      <c r="XBH426" s="1"/>
      <c r="XBI426" s="1"/>
      <c r="XBJ426" s="1"/>
      <c r="XBK426" s="1"/>
      <c r="XBL426" s="1"/>
      <c r="XBM426" s="1"/>
      <c r="XBN426" s="1"/>
      <c r="XBO426" s="1"/>
      <c r="XBP426" s="1"/>
      <c r="XBQ426" s="1"/>
      <c r="XBR426" s="1"/>
      <c r="XBS426" s="1"/>
      <c r="XBT426" s="1"/>
      <c r="XBU426" s="1"/>
      <c r="XBV426" s="1"/>
      <c r="XBW426" s="1"/>
      <c r="XBX426" s="1"/>
      <c r="XBY426" s="1"/>
      <c r="XBZ426" s="1"/>
      <c r="XCA426" s="1"/>
      <c r="XCB426" s="1"/>
      <c r="XCC426" s="1"/>
      <c r="XCD426" s="1"/>
      <c r="XCE426" s="1"/>
      <c r="XCF426" s="1"/>
      <c r="XCG426" s="1"/>
      <c r="XCH426" s="1"/>
      <c r="XCI426" s="1"/>
      <c r="XCJ426" s="1"/>
      <c r="XCK426" s="1"/>
      <c r="XCL426" s="1"/>
      <c r="XCM426" s="1"/>
      <c r="XCN426" s="1"/>
      <c r="XCO426" s="1"/>
      <c r="XCP426" s="1"/>
      <c r="XCQ426" s="1"/>
      <c r="XCR426" s="1"/>
      <c r="XCS426" s="1"/>
      <c r="XCT426" s="1"/>
      <c r="XCU426" s="1"/>
      <c r="XCV426" s="1"/>
      <c r="XCW426" s="1"/>
      <c r="XCX426" s="1"/>
      <c r="XCY426" s="1"/>
      <c r="XCZ426" s="1"/>
      <c r="XDA426" s="1"/>
      <c r="XDB426" s="1"/>
      <c r="XDC426" s="1"/>
      <c r="XDD426" s="1"/>
      <c r="XDE426" s="1"/>
      <c r="XDF426" s="1"/>
      <c r="XDG426" s="1"/>
      <c r="XDH426" s="1"/>
      <c r="XDI426" s="1"/>
      <c r="XDJ426" s="1"/>
      <c r="XDK426" s="1"/>
      <c r="XDL426" s="1"/>
      <c r="XDM426" s="1"/>
      <c r="XDN426" s="1"/>
      <c r="XDO426" s="1"/>
      <c r="XDP426" s="1"/>
      <c r="XDQ426" s="1"/>
      <c r="XDR426" s="1"/>
      <c r="XDS426" s="1"/>
      <c r="XDT426" s="1"/>
      <c r="XDU426" s="1"/>
      <c r="XDV426" s="1"/>
      <c r="XDW426" s="1"/>
      <c r="XDX426" s="1"/>
      <c r="XDY426" s="1"/>
      <c r="XDZ426" s="1"/>
      <c r="XEA426" s="1"/>
      <c r="XEB426" s="1"/>
      <c r="XEC426" s="1"/>
      <c r="XED426" s="1"/>
      <c r="XEE426" s="1"/>
      <c r="XEF426" s="1"/>
      <c r="XEG426" s="1"/>
      <c r="XEH426" s="1"/>
      <c r="XEI426" s="1"/>
      <c r="XEJ426" s="1"/>
      <c r="XEK426" s="1"/>
      <c r="XEL426" s="1"/>
      <c r="XEM426" s="1"/>
      <c r="XEN426" s="1"/>
      <c r="XEO426" s="1"/>
      <c r="XEP426" s="1"/>
      <c r="XEQ426" s="1"/>
      <c r="XER426" s="1"/>
      <c r="XES426" s="1"/>
      <c r="XET426" s="1"/>
      <c r="XEU426" s="1"/>
      <c r="XEV426" s="1"/>
      <c r="XEW426" s="1"/>
      <c r="XEX426" s="1"/>
      <c r="XEY426" s="1"/>
      <c r="XEZ426" s="1"/>
      <c r="XFA426" s="1"/>
      <c r="XFB426" s="1"/>
      <c r="XFC426" s="1"/>
    </row>
    <row r="427" spans="1:150 16226:16383" s="3" customFormat="1" ht="20.25" customHeight="1" x14ac:dyDescent="0.25">
      <c r="A427" s="71" t="s">
        <v>622</v>
      </c>
      <c r="B427" s="71">
        <v>200.71600000000001</v>
      </c>
      <c r="C427" s="71">
        <f t="shared" si="8"/>
        <v>2160.507024</v>
      </c>
      <c r="D427" s="51">
        <v>0</v>
      </c>
      <c r="E427" s="51">
        <v>0</v>
      </c>
      <c r="F427" s="124">
        <f t="shared" si="9"/>
        <v>3966.6908960640003</v>
      </c>
      <c r="G427" s="130" t="s">
        <v>95</v>
      </c>
      <c r="H427" s="13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WZB427" s="1"/>
      <c r="WZC427" s="1"/>
      <c r="WZD427" s="1"/>
      <c r="WZE427" s="1"/>
      <c r="WZF427" s="1"/>
      <c r="WZG427" s="1"/>
      <c r="WZH427" s="1"/>
      <c r="WZI427" s="1"/>
      <c r="WZJ427" s="1"/>
      <c r="WZK427" s="1"/>
      <c r="WZL427" s="1"/>
      <c r="WZM427" s="1"/>
      <c r="WZN427" s="1"/>
      <c r="WZO427" s="1"/>
      <c r="WZP427" s="1"/>
      <c r="WZQ427" s="1"/>
      <c r="WZR427" s="1"/>
      <c r="WZS427" s="1"/>
      <c r="WZT427" s="1"/>
      <c r="WZU427" s="1"/>
      <c r="WZV427" s="1"/>
      <c r="WZW427" s="1"/>
      <c r="WZX427" s="1"/>
      <c r="WZY427" s="1"/>
      <c r="WZZ427" s="1"/>
      <c r="XAA427" s="1"/>
      <c r="XAB427" s="1"/>
      <c r="XAC427" s="1"/>
      <c r="XAD427" s="1"/>
      <c r="XAE427" s="1"/>
      <c r="XAF427" s="1"/>
      <c r="XAG427" s="1"/>
      <c r="XAH427" s="1"/>
      <c r="XAI427" s="1"/>
      <c r="XAJ427" s="1"/>
      <c r="XAK427" s="1"/>
      <c r="XAL427" s="1"/>
      <c r="XAM427" s="1"/>
      <c r="XAN427" s="1"/>
      <c r="XAO427" s="1"/>
      <c r="XAP427" s="1"/>
      <c r="XAQ427" s="1"/>
      <c r="XAR427" s="1"/>
      <c r="XAS427" s="1"/>
      <c r="XAT427" s="1"/>
      <c r="XAU427" s="1"/>
      <c r="XAV427" s="1"/>
      <c r="XAW427" s="1"/>
      <c r="XAX427" s="1"/>
      <c r="XAY427" s="1"/>
      <c r="XAZ427" s="1"/>
      <c r="XBA427" s="1"/>
      <c r="XBB427" s="1"/>
      <c r="XBC427" s="1"/>
      <c r="XBD427" s="1"/>
      <c r="XBE427" s="1"/>
      <c r="XBF427" s="1"/>
      <c r="XBG427" s="1"/>
      <c r="XBH427" s="1"/>
      <c r="XBI427" s="1"/>
      <c r="XBJ427" s="1"/>
      <c r="XBK427" s="1"/>
      <c r="XBL427" s="1"/>
      <c r="XBM427" s="1"/>
      <c r="XBN427" s="1"/>
      <c r="XBO427" s="1"/>
      <c r="XBP427" s="1"/>
      <c r="XBQ427" s="1"/>
      <c r="XBR427" s="1"/>
      <c r="XBS427" s="1"/>
      <c r="XBT427" s="1"/>
      <c r="XBU427" s="1"/>
      <c r="XBV427" s="1"/>
      <c r="XBW427" s="1"/>
      <c r="XBX427" s="1"/>
      <c r="XBY427" s="1"/>
      <c r="XBZ427" s="1"/>
      <c r="XCA427" s="1"/>
      <c r="XCB427" s="1"/>
      <c r="XCC427" s="1"/>
      <c r="XCD427" s="1"/>
      <c r="XCE427" s="1"/>
      <c r="XCF427" s="1"/>
      <c r="XCG427" s="1"/>
      <c r="XCH427" s="1"/>
      <c r="XCI427" s="1"/>
      <c r="XCJ427" s="1"/>
      <c r="XCK427" s="1"/>
      <c r="XCL427" s="1"/>
      <c r="XCM427" s="1"/>
      <c r="XCN427" s="1"/>
      <c r="XCO427" s="1"/>
      <c r="XCP427" s="1"/>
      <c r="XCQ427" s="1"/>
      <c r="XCR427" s="1"/>
      <c r="XCS427" s="1"/>
      <c r="XCT427" s="1"/>
      <c r="XCU427" s="1"/>
      <c r="XCV427" s="1"/>
      <c r="XCW427" s="1"/>
      <c r="XCX427" s="1"/>
      <c r="XCY427" s="1"/>
      <c r="XCZ427" s="1"/>
      <c r="XDA427" s="1"/>
      <c r="XDB427" s="1"/>
      <c r="XDC427" s="1"/>
      <c r="XDD427" s="1"/>
      <c r="XDE427" s="1"/>
      <c r="XDF427" s="1"/>
      <c r="XDG427" s="1"/>
      <c r="XDH427" s="1"/>
      <c r="XDI427" s="1"/>
      <c r="XDJ427" s="1"/>
      <c r="XDK427" s="1"/>
      <c r="XDL427" s="1"/>
      <c r="XDM427" s="1"/>
      <c r="XDN427" s="1"/>
      <c r="XDO427" s="1"/>
      <c r="XDP427" s="1"/>
      <c r="XDQ427" s="1"/>
      <c r="XDR427" s="1"/>
      <c r="XDS427" s="1"/>
      <c r="XDT427" s="1"/>
      <c r="XDU427" s="1"/>
      <c r="XDV427" s="1"/>
      <c r="XDW427" s="1"/>
      <c r="XDX427" s="1"/>
      <c r="XDY427" s="1"/>
      <c r="XDZ427" s="1"/>
      <c r="XEA427" s="1"/>
      <c r="XEB427" s="1"/>
      <c r="XEC427" s="1"/>
      <c r="XED427" s="1"/>
      <c r="XEE427" s="1"/>
      <c r="XEF427" s="1"/>
      <c r="XEG427" s="1"/>
      <c r="XEH427" s="1"/>
      <c r="XEI427" s="1"/>
      <c r="XEJ427" s="1"/>
      <c r="XEK427" s="1"/>
      <c r="XEL427" s="1"/>
      <c r="XEM427" s="1"/>
      <c r="XEN427" s="1"/>
      <c r="XEO427" s="1"/>
      <c r="XEP427" s="1"/>
      <c r="XEQ427" s="1"/>
      <c r="XER427" s="1"/>
      <c r="XES427" s="1"/>
      <c r="XET427" s="1"/>
      <c r="XEU427" s="1"/>
      <c r="XEV427" s="1"/>
      <c r="XEW427" s="1"/>
      <c r="XEX427" s="1"/>
      <c r="XEY427" s="1"/>
      <c r="XEZ427" s="1"/>
      <c r="XFA427" s="1"/>
      <c r="XFB427" s="1"/>
      <c r="XFC427" s="1"/>
    </row>
    <row r="428" spans="1:150 16226:16383" s="3" customFormat="1" ht="20.25" customHeight="1" x14ac:dyDescent="0.25">
      <c r="A428" s="71" t="s">
        <v>623</v>
      </c>
      <c r="B428" s="71">
        <v>141.351</v>
      </c>
      <c r="C428" s="71">
        <f t="shared" si="8"/>
        <v>1521.502164</v>
      </c>
      <c r="D428" s="51">
        <v>0</v>
      </c>
      <c r="E428" s="51">
        <v>0</v>
      </c>
      <c r="F428" s="124">
        <f t="shared" si="9"/>
        <v>2793.4779731040003</v>
      </c>
      <c r="G428" s="130" t="s">
        <v>95</v>
      </c>
      <c r="H428" s="13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WZB428" s="1"/>
      <c r="WZC428" s="1"/>
      <c r="WZD428" s="1"/>
      <c r="WZE428" s="1"/>
      <c r="WZF428" s="1"/>
      <c r="WZG428" s="1"/>
      <c r="WZH428" s="1"/>
      <c r="WZI428" s="1"/>
      <c r="WZJ428" s="1"/>
      <c r="WZK428" s="1"/>
      <c r="WZL428" s="1"/>
      <c r="WZM428" s="1"/>
      <c r="WZN428" s="1"/>
      <c r="WZO428" s="1"/>
      <c r="WZP428" s="1"/>
      <c r="WZQ428" s="1"/>
      <c r="WZR428" s="1"/>
      <c r="WZS428" s="1"/>
      <c r="WZT428" s="1"/>
      <c r="WZU428" s="1"/>
      <c r="WZV428" s="1"/>
      <c r="WZW428" s="1"/>
      <c r="WZX428" s="1"/>
      <c r="WZY428" s="1"/>
      <c r="WZZ428" s="1"/>
      <c r="XAA428" s="1"/>
      <c r="XAB428" s="1"/>
      <c r="XAC428" s="1"/>
      <c r="XAD428" s="1"/>
      <c r="XAE428" s="1"/>
      <c r="XAF428" s="1"/>
      <c r="XAG428" s="1"/>
      <c r="XAH428" s="1"/>
      <c r="XAI428" s="1"/>
      <c r="XAJ428" s="1"/>
      <c r="XAK428" s="1"/>
      <c r="XAL428" s="1"/>
      <c r="XAM428" s="1"/>
      <c r="XAN428" s="1"/>
      <c r="XAO428" s="1"/>
      <c r="XAP428" s="1"/>
      <c r="XAQ428" s="1"/>
      <c r="XAR428" s="1"/>
      <c r="XAS428" s="1"/>
      <c r="XAT428" s="1"/>
      <c r="XAU428" s="1"/>
      <c r="XAV428" s="1"/>
      <c r="XAW428" s="1"/>
      <c r="XAX428" s="1"/>
      <c r="XAY428" s="1"/>
      <c r="XAZ428" s="1"/>
      <c r="XBA428" s="1"/>
      <c r="XBB428" s="1"/>
      <c r="XBC428" s="1"/>
      <c r="XBD428" s="1"/>
      <c r="XBE428" s="1"/>
      <c r="XBF428" s="1"/>
      <c r="XBG428" s="1"/>
      <c r="XBH428" s="1"/>
      <c r="XBI428" s="1"/>
      <c r="XBJ428" s="1"/>
      <c r="XBK428" s="1"/>
      <c r="XBL428" s="1"/>
      <c r="XBM428" s="1"/>
      <c r="XBN428" s="1"/>
      <c r="XBO428" s="1"/>
      <c r="XBP428" s="1"/>
      <c r="XBQ428" s="1"/>
      <c r="XBR428" s="1"/>
      <c r="XBS428" s="1"/>
      <c r="XBT428" s="1"/>
      <c r="XBU428" s="1"/>
      <c r="XBV428" s="1"/>
      <c r="XBW428" s="1"/>
      <c r="XBX428" s="1"/>
      <c r="XBY428" s="1"/>
      <c r="XBZ428" s="1"/>
      <c r="XCA428" s="1"/>
      <c r="XCB428" s="1"/>
      <c r="XCC428" s="1"/>
      <c r="XCD428" s="1"/>
      <c r="XCE428" s="1"/>
      <c r="XCF428" s="1"/>
      <c r="XCG428" s="1"/>
      <c r="XCH428" s="1"/>
      <c r="XCI428" s="1"/>
      <c r="XCJ428" s="1"/>
      <c r="XCK428" s="1"/>
      <c r="XCL428" s="1"/>
      <c r="XCM428" s="1"/>
      <c r="XCN428" s="1"/>
      <c r="XCO428" s="1"/>
      <c r="XCP428" s="1"/>
      <c r="XCQ428" s="1"/>
      <c r="XCR428" s="1"/>
      <c r="XCS428" s="1"/>
      <c r="XCT428" s="1"/>
      <c r="XCU428" s="1"/>
      <c r="XCV428" s="1"/>
      <c r="XCW428" s="1"/>
      <c r="XCX428" s="1"/>
      <c r="XCY428" s="1"/>
      <c r="XCZ428" s="1"/>
      <c r="XDA428" s="1"/>
      <c r="XDB428" s="1"/>
      <c r="XDC428" s="1"/>
      <c r="XDD428" s="1"/>
      <c r="XDE428" s="1"/>
      <c r="XDF428" s="1"/>
      <c r="XDG428" s="1"/>
      <c r="XDH428" s="1"/>
      <c r="XDI428" s="1"/>
      <c r="XDJ428" s="1"/>
      <c r="XDK428" s="1"/>
      <c r="XDL428" s="1"/>
      <c r="XDM428" s="1"/>
      <c r="XDN428" s="1"/>
      <c r="XDO428" s="1"/>
      <c r="XDP428" s="1"/>
      <c r="XDQ428" s="1"/>
      <c r="XDR428" s="1"/>
      <c r="XDS428" s="1"/>
      <c r="XDT428" s="1"/>
      <c r="XDU428" s="1"/>
      <c r="XDV428" s="1"/>
      <c r="XDW428" s="1"/>
      <c r="XDX428" s="1"/>
      <c r="XDY428" s="1"/>
      <c r="XDZ428" s="1"/>
      <c r="XEA428" s="1"/>
      <c r="XEB428" s="1"/>
      <c r="XEC428" s="1"/>
      <c r="XED428" s="1"/>
      <c r="XEE428" s="1"/>
      <c r="XEF428" s="1"/>
      <c r="XEG428" s="1"/>
      <c r="XEH428" s="1"/>
      <c r="XEI428" s="1"/>
      <c r="XEJ428" s="1"/>
      <c r="XEK428" s="1"/>
      <c r="XEL428" s="1"/>
      <c r="XEM428" s="1"/>
      <c r="XEN428" s="1"/>
      <c r="XEO428" s="1"/>
      <c r="XEP428" s="1"/>
      <c r="XEQ428" s="1"/>
      <c r="XER428" s="1"/>
      <c r="XES428" s="1"/>
      <c r="XET428" s="1"/>
      <c r="XEU428" s="1"/>
      <c r="XEV428" s="1"/>
      <c r="XEW428" s="1"/>
      <c r="XEX428" s="1"/>
      <c r="XEY428" s="1"/>
      <c r="XEZ428" s="1"/>
      <c r="XFA428" s="1"/>
      <c r="XFB428" s="1"/>
      <c r="XFC428" s="1"/>
    </row>
    <row r="429" spans="1:150 16226:16383" s="3" customFormat="1" ht="20.25" customHeight="1" x14ac:dyDescent="0.25">
      <c r="A429" s="71" t="s">
        <v>624</v>
      </c>
      <c r="B429" s="71">
        <v>146.13900000000001</v>
      </c>
      <c r="C429" s="71">
        <f t="shared" si="8"/>
        <v>1573.0401959999999</v>
      </c>
      <c r="D429" s="51">
        <v>0</v>
      </c>
      <c r="E429" s="51">
        <v>0</v>
      </c>
      <c r="F429" s="124">
        <f t="shared" si="9"/>
        <v>2888.1017998560001</v>
      </c>
      <c r="G429" s="130" t="s">
        <v>95</v>
      </c>
      <c r="H429" s="13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WZB429" s="1"/>
      <c r="WZC429" s="1"/>
      <c r="WZD429" s="1"/>
      <c r="WZE429" s="1"/>
      <c r="WZF429" s="1"/>
      <c r="WZG429" s="1"/>
      <c r="WZH429" s="1"/>
      <c r="WZI429" s="1"/>
      <c r="WZJ429" s="1"/>
      <c r="WZK429" s="1"/>
      <c r="WZL429" s="1"/>
      <c r="WZM429" s="1"/>
      <c r="WZN429" s="1"/>
      <c r="WZO429" s="1"/>
      <c r="WZP429" s="1"/>
      <c r="WZQ429" s="1"/>
      <c r="WZR429" s="1"/>
      <c r="WZS429" s="1"/>
      <c r="WZT429" s="1"/>
      <c r="WZU429" s="1"/>
      <c r="WZV429" s="1"/>
      <c r="WZW429" s="1"/>
      <c r="WZX429" s="1"/>
      <c r="WZY429" s="1"/>
      <c r="WZZ429" s="1"/>
      <c r="XAA429" s="1"/>
      <c r="XAB429" s="1"/>
      <c r="XAC429" s="1"/>
      <c r="XAD429" s="1"/>
      <c r="XAE429" s="1"/>
      <c r="XAF429" s="1"/>
      <c r="XAG429" s="1"/>
      <c r="XAH429" s="1"/>
      <c r="XAI429" s="1"/>
      <c r="XAJ429" s="1"/>
      <c r="XAK429" s="1"/>
      <c r="XAL429" s="1"/>
      <c r="XAM429" s="1"/>
      <c r="XAN429" s="1"/>
      <c r="XAO429" s="1"/>
      <c r="XAP429" s="1"/>
      <c r="XAQ429" s="1"/>
      <c r="XAR429" s="1"/>
      <c r="XAS429" s="1"/>
      <c r="XAT429" s="1"/>
      <c r="XAU429" s="1"/>
      <c r="XAV429" s="1"/>
      <c r="XAW429" s="1"/>
      <c r="XAX429" s="1"/>
      <c r="XAY429" s="1"/>
      <c r="XAZ429" s="1"/>
      <c r="XBA429" s="1"/>
      <c r="XBB429" s="1"/>
      <c r="XBC429" s="1"/>
      <c r="XBD429" s="1"/>
      <c r="XBE429" s="1"/>
      <c r="XBF429" s="1"/>
      <c r="XBG429" s="1"/>
      <c r="XBH429" s="1"/>
      <c r="XBI429" s="1"/>
      <c r="XBJ429" s="1"/>
      <c r="XBK429" s="1"/>
      <c r="XBL429" s="1"/>
      <c r="XBM429" s="1"/>
      <c r="XBN429" s="1"/>
      <c r="XBO429" s="1"/>
      <c r="XBP429" s="1"/>
      <c r="XBQ429" s="1"/>
      <c r="XBR429" s="1"/>
      <c r="XBS429" s="1"/>
      <c r="XBT429" s="1"/>
      <c r="XBU429" s="1"/>
      <c r="XBV429" s="1"/>
      <c r="XBW429" s="1"/>
      <c r="XBX429" s="1"/>
      <c r="XBY429" s="1"/>
      <c r="XBZ429" s="1"/>
      <c r="XCA429" s="1"/>
      <c r="XCB429" s="1"/>
      <c r="XCC429" s="1"/>
      <c r="XCD429" s="1"/>
      <c r="XCE429" s="1"/>
      <c r="XCF429" s="1"/>
      <c r="XCG429" s="1"/>
      <c r="XCH429" s="1"/>
      <c r="XCI429" s="1"/>
      <c r="XCJ429" s="1"/>
      <c r="XCK429" s="1"/>
      <c r="XCL429" s="1"/>
      <c r="XCM429" s="1"/>
      <c r="XCN429" s="1"/>
      <c r="XCO429" s="1"/>
      <c r="XCP429" s="1"/>
      <c r="XCQ429" s="1"/>
      <c r="XCR429" s="1"/>
      <c r="XCS429" s="1"/>
      <c r="XCT429" s="1"/>
      <c r="XCU429" s="1"/>
      <c r="XCV429" s="1"/>
      <c r="XCW429" s="1"/>
      <c r="XCX429" s="1"/>
      <c r="XCY429" s="1"/>
      <c r="XCZ429" s="1"/>
      <c r="XDA429" s="1"/>
      <c r="XDB429" s="1"/>
      <c r="XDC429" s="1"/>
      <c r="XDD429" s="1"/>
      <c r="XDE429" s="1"/>
      <c r="XDF429" s="1"/>
      <c r="XDG429" s="1"/>
      <c r="XDH429" s="1"/>
      <c r="XDI429" s="1"/>
      <c r="XDJ429" s="1"/>
      <c r="XDK429" s="1"/>
      <c r="XDL429" s="1"/>
      <c r="XDM429" s="1"/>
      <c r="XDN429" s="1"/>
      <c r="XDO429" s="1"/>
      <c r="XDP429" s="1"/>
      <c r="XDQ429" s="1"/>
      <c r="XDR429" s="1"/>
      <c r="XDS429" s="1"/>
      <c r="XDT429" s="1"/>
      <c r="XDU429" s="1"/>
      <c r="XDV429" s="1"/>
      <c r="XDW429" s="1"/>
      <c r="XDX429" s="1"/>
      <c r="XDY429" s="1"/>
      <c r="XDZ429" s="1"/>
      <c r="XEA429" s="1"/>
      <c r="XEB429" s="1"/>
      <c r="XEC429" s="1"/>
      <c r="XED429" s="1"/>
      <c r="XEE429" s="1"/>
      <c r="XEF429" s="1"/>
      <c r="XEG429" s="1"/>
      <c r="XEH429" s="1"/>
      <c r="XEI429" s="1"/>
      <c r="XEJ429" s="1"/>
      <c r="XEK429" s="1"/>
      <c r="XEL429" s="1"/>
      <c r="XEM429" s="1"/>
      <c r="XEN429" s="1"/>
      <c r="XEO429" s="1"/>
      <c r="XEP429" s="1"/>
      <c r="XEQ429" s="1"/>
      <c r="XER429" s="1"/>
      <c r="XES429" s="1"/>
      <c r="XET429" s="1"/>
      <c r="XEU429" s="1"/>
      <c r="XEV429" s="1"/>
      <c r="XEW429" s="1"/>
      <c r="XEX429" s="1"/>
      <c r="XEY429" s="1"/>
      <c r="XEZ429" s="1"/>
      <c r="XFA429" s="1"/>
      <c r="XFB429" s="1"/>
      <c r="XFC429" s="1"/>
    </row>
    <row r="430" spans="1:150 16226:16383" s="3" customFormat="1" ht="20.25" customHeight="1" x14ac:dyDescent="0.25">
      <c r="A430" s="71" t="s">
        <v>625</v>
      </c>
      <c r="B430" s="71">
        <v>143.84299999999999</v>
      </c>
      <c r="C430" s="71">
        <f t="shared" si="8"/>
        <v>1548.3260519999999</v>
      </c>
      <c r="D430" s="51">
        <v>0</v>
      </c>
      <c r="E430" s="51">
        <v>0</v>
      </c>
      <c r="F430" s="124">
        <f t="shared" si="9"/>
        <v>2842.726631472</v>
      </c>
      <c r="G430" s="130" t="s">
        <v>95</v>
      </c>
      <c r="H430" s="13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WZB430" s="1"/>
      <c r="WZC430" s="1"/>
      <c r="WZD430" s="1"/>
      <c r="WZE430" s="1"/>
      <c r="WZF430" s="1"/>
      <c r="WZG430" s="1"/>
      <c r="WZH430" s="1"/>
      <c r="WZI430" s="1"/>
      <c r="WZJ430" s="1"/>
      <c r="WZK430" s="1"/>
      <c r="WZL430" s="1"/>
      <c r="WZM430" s="1"/>
      <c r="WZN430" s="1"/>
      <c r="WZO430" s="1"/>
      <c r="WZP430" s="1"/>
      <c r="WZQ430" s="1"/>
      <c r="WZR430" s="1"/>
      <c r="WZS430" s="1"/>
      <c r="WZT430" s="1"/>
      <c r="WZU430" s="1"/>
      <c r="WZV430" s="1"/>
      <c r="WZW430" s="1"/>
      <c r="WZX430" s="1"/>
      <c r="WZY430" s="1"/>
      <c r="WZZ430" s="1"/>
      <c r="XAA430" s="1"/>
      <c r="XAB430" s="1"/>
      <c r="XAC430" s="1"/>
      <c r="XAD430" s="1"/>
      <c r="XAE430" s="1"/>
      <c r="XAF430" s="1"/>
      <c r="XAG430" s="1"/>
      <c r="XAH430" s="1"/>
      <c r="XAI430" s="1"/>
      <c r="XAJ430" s="1"/>
      <c r="XAK430" s="1"/>
      <c r="XAL430" s="1"/>
      <c r="XAM430" s="1"/>
      <c r="XAN430" s="1"/>
      <c r="XAO430" s="1"/>
      <c r="XAP430" s="1"/>
      <c r="XAQ430" s="1"/>
      <c r="XAR430" s="1"/>
      <c r="XAS430" s="1"/>
      <c r="XAT430" s="1"/>
      <c r="XAU430" s="1"/>
      <c r="XAV430" s="1"/>
      <c r="XAW430" s="1"/>
      <c r="XAX430" s="1"/>
      <c r="XAY430" s="1"/>
      <c r="XAZ430" s="1"/>
      <c r="XBA430" s="1"/>
      <c r="XBB430" s="1"/>
      <c r="XBC430" s="1"/>
      <c r="XBD430" s="1"/>
      <c r="XBE430" s="1"/>
      <c r="XBF430" s="1"/>
      <c r="XBG430" s="1"/>
      <c r="XBH430" s="1"/>
      <c r="XBI430" s="1"/>
      <c r="XBJ430" s="1"/>
      <c r="XBK430" s="1"/>
      <c r="XBL430" s="1"/>
      <c r="XBM430" s="1"/>
      <c r="XBN430" s="1"/>
      <c r="XBO430" s="1"/>
      <c r="XBP430" s="1"/>
      <c r="XBQ430" s="1"/>
      <c r="XBR430" s="1"/>
      <c r="XBS430" s="1"/>
      <c r="XBT430" s="1"/>
      <c r="XBU430" s="1"/>
      <c r="XBV430" s="1"/>
      <c r="XBW430" s="1"/>
      <c r="XBX430" s="1"/>
      <c r="XBY430" s="1"/>
      <c r="XBZ430" s="1"/>
      <c r="XCA430" s="1"/>
      <c r="XCB430" s="1"/>
      <c r="XCC430" s="1"/>
      <c r="XCD430" s="1"/>
      <c r="XCE430" s="1"/>
      <c r="XCF430" s="1"/>
      <c r="XCG430" s="1"/>
      <c r="XCH430" s="1"/>
      <c r="XCI430" s="1"/>
      <c r="XCJ430" s="1"/>
      <c r="XCK430" s="1"/>
      <c r="XCL430" s="1"/>
      <c r="XCM430" s="1"/>
      <c r="XCN430" s="1"/>
      <c r="XCO430" s="1"/>
      <c r="XCP430" s="1"/>
      <c r="XCQ430" s="1"/>
      <c r="XCR430" s="1"/>
      <c r="XCS430" s="1"/>
      <c r="XCT430" s="1"/>
      <c r="XCU430" s="1"/>
      <c r="XCV430" s="1"/>
      <c r="XCW430" s="1"/>
      <c r="XCX430" s="1"/>
      <c r="XCY430" s="1"/>
      <c r="XCZ430" s="1"/>
      <c r="XDA430" s="1"/>
      <c r="XDB430" s="1"/>
      <c r="XDC430" s="1"/>
      <c r="XDD430" s="1"/>
      <c r="XDE430" s="1"/>
      <c r="XDF430" s="1"/>
      <c r="XDG430" s="1"/>
      <c r="XDH430" s="1"/>
      <c r="XDI430" s="1"/>
      <c r="XDJ430" s="1"/>
      <c r="XDK430" s="1"/>
      <c r="XDL430" s="1"/>
      <c r="XDM430" s="1"/>
      <c r="XDN430" s="1"/>
      <c r="XDO430" s="1"/>
      <c r="XDP430" s="1"/>
      <c r="XDQ430" s="1"/>
      <c r="XDR430" s="1"/>
      <c r="XDS430" s="1"/>
      <c r="XDT430" s="1"/>
      <c r="XDU430" s="1"/>
      <c r="XDV430" s="1"/>
      <c r="XDW430" s="1"/>
      <c r="XDX430" s="1"/>
      <c r="XDY430" s="1"/>
      <c r="XDZ430" s="1"/>
      <c r="XEA430" s="1"/>
      <c r="XEB430" s="1"/>
      <c r="XEC430" s="1"/>
      <c r="XED430" s="1"/>
      <c r="XEE430" s="1"/>
      <c r="XEF430" s="1"/>
      <c r="XEG430" s="1"/>
      <c r="XEH430" s="1"/>
      <c r="XEI430" s="1"/>
      <c r="XEJ430" s="1"/>
      <c r="XEK430" s="1"/>
      <c r="XEL430" s="1"/>
      <c r="XEM430" s="1"/>
      <c r="XEN430" s="1"/>
      <c r="XEO430" s="1"/>
      <c r="XEP430" s="1"/>
      <c r="XEQ430" s="1"/>
      <c r="XER430" s="1"/>
      <c r="XES430" s="1"/>
      <c r="XET430" s="1"/>
      <c r="XEU430" s="1"/>
      <c r="XEV430" s="1"/>
      <c r="XEW430" s="1"/>
      <c r="XEX430" s="1"/>
      <c r="XEY430" s="1"/>
      <c r="XEZ430" s="1"/>
      <c r="XFA430" s="1"/>
      <c r="XFB430" s="1"/>
      <c r="XFC430" s="1"/>
    </row>
    <row r="431" spans="1:150 16226:16383" s="3" customFormat="1" ht="20.25" customHeight="1" x14ac:dyDescent="0.25">
      <c r="A431" s="71" t="s">
        <v>626</v>
      </c>
      <c r="B431" s="71">
        <v>111.48399999999999</v>
      </c>
      <c r="C431" s="71">
        <f t="shared" si="8"/>
        <v>1200.0137759999998</v>
      </c>
      <c r="D431" s="51">
        <v>0</v>
      </c>
      <c r="E431" s="51">
        <v>0</v>
      </c>
      <c r="F431" s="124">
        <f t="shared" si="9"/>
        <v>2203.2252927359996</v>
      </c>
      <c r="G431" s="130" t="s">
        <v>95</v>
      </c>
      <c r="H431" s="13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WZB431" s="1"/>
      <c r="WZC431" s="1"/>
      <c r="WZD431" s="1"/>
      <c r="WZE431" s="1"/>
      <c r="WZF431" s="1"/>
      <c r="WZG431" s="1"/>
      <c r="WZH431" s="1"/>
      <c r="WZI431" s="1"/>
      <c r="WZJ431" s="1"/>
      <c r="WZK431" s="1"/>
      <c r="WZL431" s="1"/>
      <c r="WZM431" s="1"/>
      <c r="WZN431" s="1"/>
      <c r="WZO431" s="1"/>
      <c r="WZP431" s="1"/>
      <c r="WZQ431" s="1"/>
      <c r="WZR431" s="1"/>
      <c r="WZS431" s="1"/>
      <c r="WZT431" s="1"/>
      <c r="WZU431" s="1"/>
      <c r="WZV431" s="1"/>
      <c r="WZW431" s="1"/>
      <c r="WZX431" s="1"/>
      <c r="WZY431" s="1"/>
      <c r="WZZ431" s="1"/>
      <c r="XAA431" s="1"/>
      <c r="XAB431" s="1"/>
      <c r="XAC431" s="1"/>
      <c r="XAD431" s="1"/>
      <c r="XAE431" s="1"/>
      <c r="XAF431" s="1"/>
      <c r="XAG431" s="1"/>
      <c r="XAH431" s="1"/>
      <c r="XAI431" s="1"/>
      <c r="XAJ431" s="1"/>
      <c r="XAK431" s="1"/>
      <c r="XAL431" s="1"/>
      <c r="XAM431" s="1"/>
      <c r="XAN431" s="1"/>
      <c r="XAO431" s="1"/>
      <c r="XAP431" s="1"/>
      <c r="XAQ431" s="1"/>
      <c r="XAR431" s="1"/>
      <c r="XAS431" s="1"/>
      <c r="XAT431" s="1"/>
      <c r="XAU431" s="1"/>
      <c r="XAV431" s="1"/>
      <c r="XAW431" s="1"/>
      <c r="XAX431" s="1"/>
      <c r="XAY431" s="1"/>
      <c r="XAZ431" s="1"/>
      <c r="XBA431" s="1"/>
      <c r="XBB431" s="1"/>
      <c r="XBC431" s="1"/>
      <c r="XBD431" s="1"/>
      <c r="XBE431" s="1"/>
      <c r="XBF431" s="1"/>
      <c r="XBG431" s="1"/>
      <c r="XBH431" s="1"/>
      <c r="XBI431" s="1"/>
      <c r="XBJ431" s="1"/>
      <c r="XBK431" s="1"/>
      <c r="XBL431" s="1"/>
      <c r="XBM431" s="1"/>
      <c r="XBN431" s="1"/>
      <c r="XBO431" s="1"/>
      <c r="XBP431" s="1"/>
      <c r="XBQ431" s="1"/>
      <c r="XBR431" s="1"/>
      <c r="XBS431" s="1"/>
      <c r="XBT431" s="1"/>
      <c r="XBU431" s="1"/>
      <c r="XBV431" s="1"/>
      <c r="XBW431" s="1"/>
      <c r="XBX431" s="1"/>
      <c r="XBY431" s="1"/>
      <c r="XBZ431" s="1"/>
      <c r="XCA431" s="1"/>
      <c r="XCB431" s="1"/>
      <c r="XCC431" s="1"/>
      <c r="XCD431" s="1"/>
      <c r="XCE431" s="1"/>
      <c r="XCF431" s="1"/>
      <c r="XCG431" s="1"/>
      <c r="XCH431" s="1"/>
      <c r="XCI431" s="1"/>
      <c r="XCJ431" s="1"/>
      <c r="XCK431" s="1"/>
      <c r="XCL431" s="1"/>
      <c r="XCM431" s="1"/>
      <c r="XCN431" s="1"/>
      <c r="XCO431" s="1"/>
      <c r="XCP431" s="1"/>
      <c r="XCQ431" s="1"/>
      <c r="XCR431" s="1"/>
      <c r="XCS431" s="1"/>
      <c r="XCT431" s="1"/>
      <c r="XCU431" s="1"/>
      <c r="XCV431" s="1"/>
      <c r="XCW431" s="1"/>
      <c r="XCX431" s="1"/>
      <c r="XCY431" s="1"/>
      <c r="XCZ431" s="1"/>
      <c r="XDA431" s="1"/>
      <c r="XDB431" s="1"/>
      <c r="XDC431" s="1"/>
      <c r="XDD431" s="1"/>
      <c r="XDE431" s="1"/>
      <c r="XDF431" s="1"/>
      <c r="XDG431" s="1"/>
      <c r="XDH431" s="1"/>
      <c r="XDI431" s="1"/>
      <c r="XDJ431" s="1"/>
      <c r="XDK431" s="1"/>
      <c r="XDL431" s="1"/>
      <c r="XDM431" s="1"/>
      <c r="XDN431" s="1"/>
      <c r="XDO431" s="1"/>
      <c r="XDP431" s="1"/>
      <c r="XDQ431" s="1"/>
      <c r="XDR431" s="1"/>
      <c r="XDS431" s="1"/>
      <c r="XDT431" s="1"/>
      <c r="XDU431" s="1"/>
      <c r="XDV431" s="1"/>
      <c r="XDW431" s="1"/>
      <c r="XDX431" s="1"/>
      <c r="XDY431" s="1"/>
      <c r="XDZ431" s="1"/>
      <c r="XEA431" s="1"/>
      <c r="XEB431" s="1"/>
      <c r="XEC431" s="1"/>
      <c r="XED431" s="1"/>
      <c r="XEE431" s="1"/>
      <c r="XEF431" s="1"/>
      <c r="XEG431" s="1"/>
      <c r="XEH431" s="1"/>
      <c r="XEI431" s="1"/>
      <c r="XEJ431" s="1"/>
      <c r="XEK431" s="1"/>
      <c r="XEL431" s="1"/>
      <c r="XEM431" s="1"/>
      <c r="XEN431" s="1"/>
      <c r="XEO431" s="1"/>
      <c r="XEP431" s="1"/>
      <c r="XEQ431" s="1"/>
      <c r="XER431" s="1"/>
      <c r="XES431" s="1"/>
      <c r="XET431" s="1"/>
      <c r="XEU431" s="1"/>
      <c r="XEV431" s="1"/>
      <c r="XEW431" s="1"/>
      <c r="XEX431" s="1"/>
      <c r="XEY431" s="1"/>
      <c r="XEZ431" s="1"/>
      <c r="XFA431" s="1"/>
      <c r="XFB431" s="1"/>
      <c r="XFC431" s="1"/>
    </row>
    <row r="432" spans="1:150 16226:16383" s="3" customFormat="1" ht="20.25" customHeight="1" x14ac:dyDescent="0.25">
      <c r="A432" s="71" t="s">
        <v>627</v>
      </c>
      <c r="B432" s="71">
        <v>111.48399999999999</v>
      </c>
      <c r="C432" s="71">
        <f t="shared" si="8"/>
        <v>1200.0137759999998</v>
      </c>
      <c r="D432" s="51">
        <v>0</v>
      </c>
      <c r="E432" s="51">
        <v>0</v>
      </c>
      <c r="F432" s="124">
        <f t="shared" si="9"/>
        <v>2203.2252927359996</v>
      </c>
      <c r="G432" s="130" t="s">
        <v>95</v>
      </c>
      <c r="H432" s="13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WZB432" s="1"/>
      <c r="WZC432" s="1"/>
      <c r="WZD432" s="1"/>
      <c r="WZE432" s="1"/>
      <c r="WZF432" s="1"/>
      <c r="WZG432" s="1"/>
      <c r="WZH432" s="1"/>
      <c r="WZI432" s="1"/>
      <c r="WZJ432" s="1"/>
      <c r="WZK432" s="1"/>
      <c r="WZL432" s="1"/>
      <c r="WZM432" s="1"/>
      <c r="WZN432" s="1"/>
      <c r="WZO432" s="1"/>
      <c r="WZP432" s="1"/>
      <c r="WZQ432" s="1"/>
      <c r="WZR432" s="1"/>
      <c r="WZS432" s="1"/>
      <c r="WZT432" s="1"/>
      <c r="WZU432" s="1"/>
      <c r="WZV432" s="1"/>
      <c r="WZW432" s="1"/>
      <c r="WZX432" s="1"/>
      <c r="WZY432" s="1"/>
      <c r="WZZ432" s="1"/>
      <c r="XAA432" s="1"/>
      <c r="XAB432" s="1"/>
      <c r="XAC432" s="1"/>
      <c r="XAD432" s="1"/>
      <c r="XAE432" s="1"/>
      <c r="XAF432" s="1"/>
      <c r="XAG432" s="1"/>
      <c r="XAH432" s="1"/>
      <c r="XAI432" s="1"/>
      <c r="XAJ432" s="1"/>
      <c r="XAK432" s="1"/>
      <c r="XAL432" s="1"/>
      <c r="XAM432" s="1"/>
      <c r="XAN432" s="1"/>
      <c r="XAO432" s="1"/>
      <c r="XAP432" s="1"/>
      <c r="XAQ432" s="1"/>
      <c r="XAR432" s="1"/>
      <c r="XAS432" s="1"/>
      <c r="XAT432" s="1"/>
      <c r="XAU432" s="1"/>
      <c r="XAV432" s="1"/>
      <c r="XAW432" s="1"/>
      <c r="XAX432" s="1"/>
      <c r="XAY432" s="1"/>
      <c r="XAZ432" s="1"/>
      <c r="XBA432" s="1"/>
      <c r="XBB432" s="1"/>
      <c r="XBC432" s="1"/>
      <c r="XBD432" s="1"/>
      <c r="XBE432" s="1"/>
      <c r="XBF432" s="1"/>
      <c r="XBG432" s="1"/>
      <c r="XBH432" s="1"/>
      <c r="XBI432" s="1"/>
      <c r="XBJ432" s="1"/>
      <c r="XBK432" s="1"/>
      <c r="XBL432" s="1"/>
      <c r="XBM432" s="1"/>
      <c r="XBN432" s="1"/>
      <c r="XBO432" s="1"/>
      <c r="XBP432" s="1"/>
      <c r="XBQ432" s="1"/>
      <c r="XBR432" s="1"/>
      <c r="XBS432" s="1"/>
      <c r="XBT432" s="1"/>
      <c r="XBU432" s="1"/>
      <c r="XBV432" s="1"/>
      <c r="XBW432" s="1"/>
      <c r="XBX432" s="1"/>
      <c r="XBY432" s="1"/>
      <c r="XBZ432" s="1"/>
      <c r="XCA432" s="1"/>
      <c r="XCB432" s="1"/>
      <c r="XCC432" s="1"/>
      <c r="XCD432" s="1"/>
      <c r="XCE432" s="1"/>
      <c r="XCF432" s="1"/>
      <c r="XCG432" s="1"/>
      <c r="XCH432" s="1"/>
      <c r="XCI432" s="1"/>
      <c r="XCJ432" s="1"/>
      <c r="XCK432" s="1"/>
      <c r="XCL432" s="1"/>
      <c r="XCM432" s="1"/>
      <c r="XCN432" s="1"/>
      <c r="XCO432" s="1"/>
      <c r="XCP432" s="1"/>
      <c r="XCQ432" s="1"/>
      <c r="XCR432" s="1"/>
      <c r="XCS432" s="1"/>
      <c r="XCT432" s="1"/>
      <c r="XCU432" s="1"/>
      <c r="XCV432" s="1"/>
      <c r="XCW432" s="1"/>
      <c r="XCX432" s="1"/>
      <c r="XCY432" s="1"/>
      <c r="XCZ432" s="1"/>
      <c r="XDA432" s="1"/>
      <c r="XDB432" s="1"/>
      <c r="XDC432" s="1"/>
      <c r="XDD432" s="1"/>
      <c r="XDE432" s="1"/>
      <c r="XDF432" s="1"/>
      <c r="XDG432" s="1"/>
      <c r="XDH432" s="1"/>
      <c r="XDI432" s="1"/>
      <c r="XDJ432" s="1"/>
      <c r="XDK432" s="1"/>
      <c r="XDL432" s="1"/>
      <c r="XDM432" s="1"/>
      <c r="XDN432" s="1"/>
      <c r="XDO432" s="1"/>
      <c r="XDP432" s="1"/>
      <c r="XDQ432" s="1"/>
      <c r="XDR432" s="1"/>
      <c r="XDS432" s="1"/>
      <c r="XDT432" s="1"/>
      <c r="XDU432" s="1"/>
      <c r="XDV432" s="1"/>
      <c r="XDW432" s="1"/>
      <c r="XDX432" s="1"/>
      <c r="XDY432" s="1"/>
      <c r="XDZ432" s="1"/>
      <c r="XEA432" s="1"/>
      <c r="XEB432" s="1"/>
      <c r="XEC432" s="1"/>
      <c r="XED432" s="1"/>
      <c r="XEE432" s="1"/>
      <c r="XEF432" s="1"/>
      <c r="XEG432" s="1"/>
      <c r="XEH432" s="1"/>
      <c r="XEI432" s="1"/>
      <c r="XEJ432" s="1"/>
      <c r="XEK432" s="1"/>
      <c r="XEL432" s="1"/>
      <c r="XEM432" s="1"/>
      <c r="XEN432" s="1"/>
      <c r="XEO432" s="1"/>
      <c r="XEP432" s="1"/>
      <c r="XEQ432" s="1"/>
      <c r="XER432" s="1"/>
      <c r="XES432" s="1"/>
      <c r="XET432" s="1"/>
      <c r="XEU432" s="1"/>
      <c r="XEV432" s="1"/>
      <c r="XEW432" s="1"/>
      <c r="XEX432" s="1"/>
      <c r="XEY432" s="1"/>
      <c r="XEZ432" s="1"/>
      <c r="XFA432" s="1"/>
      <c r="XFB432" s="1"/>
      <c r="XFC432" s="1"/>
    </row>
    <row r="433" spans="1:150 16226:16383" s="3" customFormat="1" ht="20.25" customHeight="1" x14ac:dyDescent="0.25">
      <c r="A433" s="71" t="s">
        <v>628</v>
      </c>
      <c r="B433" s="71">
        <v>223.06200000000001</v>
      </c>
      <c r="C433" s="71">
        <f t="shared" si="8"/>
        <v>2401.0393680000002</v>
      </c>
      <c r="D433" s="51">
        <v>0</v>
      </c>
      <c r="E433" s="51">
        <v>0</v>
      </c>
      <c r="F433" s="124">
        <f t="shared" si="9"/>
        <v>4408.3082796480003</v>
      </c>
      <c r="G433" s="130" t="s">
        <v>95</v>
      </c>
      <c r="H433" s="13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WZB433" s="1"/>
      <c r="WZC433" s="1"/>
      <c r="WZD433" s="1"/>
      <c r="WZE433" s="1"/>
      <c r="WZF433" s="1"/>
      <c r="WZG433" s="1"/>
      <c r="WZH433" s="1"/>
      <c r="WZI433" s="1"/>
      <c r="WZJ433" s="1"/>
      <c r="WZK433" s="1"/>
      <c r="WZL433" s="1"/>
      <c r="WZM433" s="1"/>
      <c r="WZN433" s="1"/>
      <c r="WZO433" s="1"/>
      <c r="WZP433" s="1"/>
      <c r="WZQ433" s="1"/>
      <c r="WZR433" s="1"/>
      <c r="WZS433" s="1"/>
      <c r="WZT433" s="1"/>
      <c r="WZU433" s="1"/>
      <c r="WZV433" s="1"/>
      <c r="WZW433" s="1"/>
      <c r="WZX433" s="1"/>
      <c r="WZY433" s="1"/>
      <c r="WZZ433" s="1"/>
      <c r="XAA433" s="1"/>
      <c r="XAB433" s="1"/>
      <c r="XAC433" s="1"/>
      <c r="XAD433" s="1"/>
      <c r="XAE433" s="1"/>
      <c r="XAF433" s="1"/>
      <c r="XAG433" s="1"/>
      <c r="XAH433" s="1"/>
      <c r="XAI433" s="1"/>
      <c r="XAJ433" s="1"/>
      <c r="XAK433" s="1"/>
      <c r="XAL433" s="1"/>
      <c r="XAM433" s="1"/>
      <c r="XAN433" s="1"/>
      <c r="XAO433" s="1"/>
      <c r="XAP433" s="1"/>
      <c r="XAQ433" s="1"/>
      <c r="XAR433" s="1"/>
      <c r="XAS433" s="1"/>
      <c r="XAT433" s="1"/>
      <c r="XAU433" s="1"/>
      <c r="XAV433" s="1"/>
      <c r="XAW433" s="1"/>
      <c r="XAX433" s="1"/>
      <c r="XAY433" s="1"/>
      <c r="XAZ433" s="1"/>
      <c r="XBA433" s="1"/>
      <c r="XBB433" s="1"/>
      <c r="XBC433" s="1"/>
      <c r="XBD433" s="1"/>
      <c r="XBE433" s="1"/>
      <c r="XBF433" s="1"/>
      <c r="XBG433" s="1"/>
      <c r="XBH433" s="1"/>
      <c r="XBI433" s="1"/>
      <c r="XBJ433" s="1"/>
      <c r="XBK433" s="1"/>
      <c r="XBL433" s="1"/>
      <c r="XBM433" s="1"/>
      <c r="XBN433" s="1"/>
      <c r="XBO433" s="1"/>
      <c r="XBP433" s="1"/>
      <c r="XBQ433" s="1"/>
      <c r="XBR433" s="1"/>
      <c r="XBS433" s="1"/>
      <c r="XBT433" s="1"/>
      <c r="XBU433" s="1"/>
      <c r="XBV433" s="1"/>
      <c r="XBW433" s="1"/>
      <c r="XBX433" s="1"/>
      <c r="XBY433" s="1"/>
      <c r="XBZ433" s="1"/>
      <c r="XCA433" s="1"/>
      <c r="XCB433" s="1"/>
      <c r="XCC433" s="1"/>
      <c r="XCD433" s="1"/>
      <c r="XCE433" s="1"/>
      <c r="XCF433" s="1"/>
      <c r="XCG433" s="1"/>
      <c r="XCH433" s="1"/>
      <c r="XCI433" s="1"/>
      <c r="XCJ433" s="1"/>
      <c r="XCK433" s="1"/>
      <c r="XCL433" s="1"/>
      <c r="XCM433" s="1"/>
      <c r="XCN433" s="1"/>
      <c r="XCO433" s="1"/>
      <c r="XCP433" s="1"/>
      <c r="XCQ433" s="1"/>
      <c r="XCR433" s="1"/>
      <c r="XCS433" s="1"/>
      <c r="XCT433" s="1"/>
      <c r="XCU433" s="1"/>
      <c r="XCV433" s="1"/>
      <c r="XCW433" s="1"/>
      <c r="XCX433" s="1"/>
      <c r="XCY433" s="1"/>
      <c r="XCZ433" s="1"/>
      <c r="XDA433" s="1"/>
      <c r="XDB433" s="1"/>
      <c r="XDC433" s="1"/>
      <c r="XDD433" s="1"/>
      <c r="XDE433" s="1"/>
      <c r="XDF433" s="1"/>
      <c r="XDG433" s="1"/>
      <c r="XDH433" s="1"/>
      <c r="XDI433" s="1"/>
      <c r="XDJ433" s="1"/>
      <c r="XDK433" s="1"/>
      <c r="XDL433" s="1"/>
      <c r="XDM433" s="1"/>
      <c r="XDN433" s="1"/>
      <c r="XDO433" s="1"/>
      <c r="XDP433" s="1"/>
      <c r="XDQ433" s="1"/>
      <c r="XDR433" s="1"/>
      <c r="XDS433" s="1"/>
      <c r="XDT433" s="1"/>
      <c r="XDU433" s="1"/>
      <c r="XDV433" s="1"/>
      <c r="XDW433" s="1"/>
      <c r="XDX433" s="1"/>
      <c r="XDY433" s="1"/>
      <c r="XDZ433" s="1"/>
      <c r="XEA433" s="1"/>
      <c r="XEB433" s="1"/>
      <c r="XEC433" s="1"/>
      <c r="XED433" s="1"/>
      <c r="XEE433" s="1"/>
      <c r="XEF433" s="1"/>
      <c r="XEG433" s="1"/>
      <c r="XEH433" s="1"/>
      <c r="XEI433" s="1"/>
      <c r="XEJ433" s="1"/>
      <c r="XEK433" s="1"/>
      <c r="XEL433" s="1"/>
      <c r="XEM433" s="1"/>
      <c r="XEN433" s="1"/>
      <c r="XEO433" s="1"/>
      <c r="XEP433" s="1"/>
      <c r="XEQ433" s="1"/>
      <c r="XER433" s="1"/>
      <c r="XES433" s="1"/>
      <c r="XET433" s="1"/>
      <c r="XEU433" s="1"/>
      <c r="XEV433" s="1"/>
      <c r="XEW433" s="1"/>
      <c r="XEX433" s="1"/>
      <c r="XEY433" s="1"/>
      <c r="XEZ433" s="1"/>
      <c r="XFA433" s="1"/>
      <c r="XFB433" s="1"/>
      <c r="XFC433" s="1"/>
    </row>
    <row r="434" spans="1:150 16226:16383" s="3" customFormat="1" ht="20.25" customHeight="1" x14ac:dyDescent="0.25">
      <c r="A434" s="71" t="s">
        <v>629</v>
      </c>
      <c r="B434" s="71">
        <v>223.06200000000001</v>
      </c>
      <c r="C434" s="71">
        <f t="shared" si="8"/>
        <v>2401.0393680000002</v>
      </c>
      <c r="D434" s="51">
        <v>0</v>
      </c>
      <c r="E434" s="51">
        <v>0</v>
      </c>
      <c r="F434" s="124">
        <f t="shared" si="9"/>
        <v>4408.3082796480003</v>
      </c>
      <c r="G434" s="130" t="s">
        <v>95</v>
      </c>
      <c r="H434" s="13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WZB434" s="1"/>
      <c r="WZC434" s="1"/>
      <c r="WZD434" s="1"/>
      <c r="WZE434" s="1"/>
      <c r="WZF434" s="1"/>
      <c r="WZG434" s="1"/>
      <c r="WZH434" s="1"/>
      <c r="WZI434" s="1"/>
      <c r="WZJ434" s="1"/>
      <c r="WZK434" s="1"/>
      <c r="WZL434" s="1"/>
      <c r="WZM434" s="1"/>
      <c r="WZN434" s="1"/>
      <c r="WZO434" s="1"/>
      <c r="WZP434" s="1"/>
      <c r="WZQ434" s="1"/>
      <c r="WZR434" s="1"/>
      <c r="WZS434" s="1"/>
      <c r="WZT434" s="1"/>
      <c r="WZU434" s="1"/>
      <c r="WZV434" s="1"/>
      <c r="WZW434" s="1"/>
      <c r="WZX434" s="1"/>
      <c r="WZY434" s="1"/>
      <c r="WZZ434" s="1"/>
      <c r="XAA434" s="1"/>
      <c r="XAB434" s="1"/>
      <c r="XAC434" s="1"/>
      <c r="XAD434" s="1"/>
      <c r="XAE434" s="1"/>
      <c r="XAF434" s="1"/>
      <c r="XAG434" s="1"/>
      <c r="XAH434" s="1"/>
      <c r="XAI434" s="1"/>
      <c r="XAJ434" s="1"/>
      <c r="XAK434" s="1"/>
      <c r="XAL434" s="1"/>
      <c r="XAM434" s="1"/>
      <c r="XAN434" s="1"/>
      <c r="XAO434" s="1"/>
      <c r="XAP434" s="1"/>
      <c r="XAQ434" s="1"/>
      <c r="XAR434" s="1"/>
      <c r="XAS434" s="1"/>
      <c r="XAT434" s="1"/>
      <c r="XAU434" s="1"/>
      <c r="XAV434" s="1"/>
      <c r="XAW434" s="1"/>
      <c r="XAX434" s="1"/>
      <c r="XAY434" s="1"/>
      <c r="XAZ434" s="1"/>
      <c r="XBA434" s="1"/>
      <c r="XBB434" s="1"/>
      <c r="XBC434" s="1"/>
      <c r="XBD434" s="1"/>
      <c r="XBE434" s="1"/>
      <c r="XBF434" s="1"/>
      <c r="XBG434" s="1"/>
      <c r="XBH434" s="1"/>
      <c r="XBI434" s="1"/>
      <c r="XBJ434" s="1"/>
      <c r="XBK434" s="1"/>
      <c r="XBL434" s="1"/>
      <c r="XBM434" s="1"/>
      <c r="XBN434" s="1"/>
      <c r="XBO434" s="1"/>
      <c r="XBP434" s="1"/>
      <c r="XBQ434" s="1"/>
      <c r="XBR434" s="1"/>
      <c r="XBS434" s="1"/>
      <c r="XBT434" s="1"/>
      <c r="XBU434" s="1"/>
      <c r="XBV434" s="1"/>
      <c r="XBW434" s="1"/>
      <c r="XBX434" s="1"/>
      <c r="XBY434" s="1"/>
      <c r="XBZ434" s="1"/>
      <c r="XCA434" s="1"/>
      <c r="XCB434" s="1"/>
      <c r="XCC434" s="1"/>
      <c r="XCD434" s="1"/>
      <c r="XCE434" s="1"/>
      <c r="XCF434" s="1"/>
      <c r="XCG434" s="1"/>
      <c r="XCH434" s="1"/>
      <c r="XCI434" s="1"/>
      <c r="XCJ434" s="1"/>
      <c r="XCK434" s="1"/>
      <c r="XCL434" s="1"/>
      <c r="XCM434" s="1"/>
      <c r="XCN434" s="1"/>
      <c r="XCO434" s="1"/>
      <c r="XCP434" s="1"/>
      <c r="XCQ434" s="1"/>
      <c r="XCR434" s="1"/>
      <c r="XCS434" s="1"/>
      <c r="XCT434" s="1"/>
      <c r="XCU434" s="1"/>
      <c r="XCV434" s="1"/>
      <c r="XCW434" s="1"/>
      <c r="XCX434" s="1"/>
      <c r="XCY434" s="1"/>
      <c r="XCZ434" s="1"/>
      <c r="XDA434" s="1"/>
      <c r="XDB434" s="1"/>
      <c r="XDC434" s="1"/>
      <c r="XDD434" s="1"/>
      <c r="XDE434" s="1"/>
      <c r="XDF434" s="1"/>
      <c r="XDG434" s="1"/>
      <c r="XDH434" s="1"/>
      <c r="XDI434" s="1"/>
      <c r="XDJ434" s="1"/>
      <c r="XDK434" s="1"/>
      <c r="XDL434" s="1"/>
      <c r="XDM434" s="1"/>
      <c r="XDN434" s="1"/>
      <c r="XDO434" s="1"/>
      <c r="XDP434" s="1"/>
      <c r="XDQ434" s="1"/>
      <c r="XDR434" s="1"/>
      <c r="XDS434" s="1"/>
      <c r="XDT434" s="1"/>
      <c r="XDU434" s="1"/>
      <c r="XDV434" s="1"/>
      <c r="XDW434" s="1"/>
      <c r="XDX434" s="1"/>
      <c r="XDY434" s="1"/>
      <c r="XDZ434" s="1"/>
      <c r="XEA434" s="1"/>
      <c r="XEB434" s="1"/>
      <c r="XEC434" s="1"/>
      <c r="XED434" s="1"/>
      <c r="XEE434" s="1"/>
      <c r="XEF434" s="1"/>
      <c r="XEG434" s="1"/>
      <c r="XEH434" s="1"/>
      <c r="XEI434" s="1"/>
      <c r="XEJ434" s="1"/>
      <c r="XEK434" s="1"/>
      <c r="XEL434" s="1"/>
      <c r="XEM434" s="1"/>
      <c r="XEN434" s="1"/>
      <c r="XEO434" s="1"/>
      <c r="XEP434" s="1"/>
      <c r="XEQ434" s="1"/>
      <c r="XER434" s="1"/>
      <c r="XES434" s="1"/>
      <c r="XET434" s="1"/>
      <c r="XEU434" s="1"/>
      <c r="XEV434" s="1"/>
      <c r="XEW434" s="1"/>
      <c r="XEX434" s="1"/>
      <c r="XEY434" s="1"/>
      <c r="XEZ434" s="1"/>
      <c r="XFA434" s="1"/>
      <c r="XFB434" s="1"/>
      <c r="XFC434" s="1"/>
    </row>
    <row r="435" spans="1:150 16226:16383" s="3" customFormat="1" ht="20.25" customHeight="1" x14ac:dyDescent="0.25">
      <c r="A435" s="71" t="s">
        <v>630</v>
      </c>
      <c r="B435" s="71">
        <v>111.48399999999999</v>
      </c>
      <c r="C435" s="71">
        <f t="shared" si="8"/>
        <v>1200.0137759999998</v>
      </c>
      <c r="D435" s="51">
        <v>0</v>
      </c>
      <c r="E435" s="51">
        <v>0</v>
      </c>
      <c r="F435" s="124">
        <f t="shared" si="9"/>
        <v>2203.2252927359996</v>
      </c>
      <c r="G435" s="130" t="s">
        <v>95</v>
      </c>
      <c r="H435" s="13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c r="XAO435" s="1"/>
      <c r="XAP435" s="1"/>
      <c r="XAQ435" s="1"/>
      <c r="XAR435" s="1"/>
      <c r="XAS435" s="1"/>
      <c r="XAT435" s="1"/>
      <c r="XAU435" s="1"/>
      <c r="XAV435" s="1"/>
      <c r="XAW435" s="1"/>
      <c r="XAX435" s="1"/>
      <c r="XAY435" s="1"/>
      <c r="XAZ435" s="1"/>
      <c r="XBA435" s="1"/>
      <c r="XBB435" s="1"/>
      <c r="XBC435" s="1"/>
      <c r="XBD435" s="1"/>
      <c r="XBE435" s="1"/>
      <c r="XBF435" s="1"/>
      <c r="XBG435" s="1"/>
      <c r="XBH435" s="1"/>
      <c r="XBI435" s="1"/>
      <c r="XBJ435" s="1"/>
      <c r="XBK435" s="1"/>
      <c r="XBL435" s="1"/>
      <c r="XBM435" s="1"/>
      <c r="XBN435" s="1"/>
      <c r="XBO435" s="1"/>
      <c r="XBP435" s="1"/>
      <c r="XBQ435" s="1"/>
      <c r="XBR435" s="1"/>
      <c r="XBS435" s="1"/>
      <c r="XBT435" s="1"/>
      <c r="XBU435" s="1"/>
      <c r="XBV435" s="1"/>
      <c r="XBW435" s="1"/>
      <c r="XBX435" s="1"/>
      <c r="XBY435" s="1"/>
      <c r="XBZ435" s="1"/>
      <c r="XCA435" s="1"/>
      <c r="XCB435" s="1"/>
      <c r="XCC435" s="1"/>
      <c r="XCD435" s="1"/>
      <c r="XCE435" s="1"/>
      <c r="XCF435" s="1"/>
      <c r="XCG435" s="1"/>
      <c r="XCH435" s="1"/>
      <c r="XCI435" s="1"/>
      <c r="XCJ435" s="1"/>
      <c r="XCK435" s="1"/>
      <c r="XCL435" s="1"/>
      <c r="XCM435" s="1"/>
      <c r="XCN435" s="1"/>
      <c r="XCO435" s="1"/>
      <c r="XCP435" s="1"/>
      <c r="XCQ435" s="1"/>
      <c r="XCR435" s="1"/>
      <c r="XCS435" s="1"/>
      <c r="XCT435" s="1"/>
      <c r="XCU435" s="1"/>
      <c r="XCV435" s="1"/>
      <c r="XCW435" s="1"/>
      <c r="XCX435" s="1"/>
      <c r="XCY435" s="1"/>
      <c r="XCZ435" s="1"/>
      <c r="XDA435" s="1"/>
      <c r="XDB435" s="1"/>
      <c r="XDC435" s="1"/>
      <c r="XDD435" s="1"/>
      <c r="XDE435" s="1"/>
      <c r="XDF435" s="1"/>
      <c r="XDG435" s="1"/>
      <c r="XDH435" s="1"/>
      <c r="XDI435" s="1"/>
      <c r="XDJ435" s="1"/>
      <c r="XDK435" s="1"/>
      <c r="XDL435" s="1"/>
      <c r="XDM435" s="1"/>
      <c r="XDN435" s="1"/>
      <c r="XDO435" s="1"/>
      <c r="XDP435" s="1"/>
      <c r="XDQ435" s="1"/>
      <c r="XDR435" s="1"/>
      <c r="XDS435" s="1"/>
      <c r="XDT435" s="1"/>
      <c r="XDU435" s="1"/>
      <c r="XDV435" s="1"/>
      <c r="XDW435" s="1"/>
      <c r="XDX435" s="1"/>
      <c r="XDY435" s="1"/>
      <c r="XDZ435" s="1"/>
      <c r="XEA435" s="1"/>
      <c r="XEB435" s="1"/>
      <c r="XEC435" s="1"/>
      <c r="XED435" s="1"/>
      <c r="XEE435" s="1"/>
      <c r="XEF435" s="1"/>
      <c r="XEG435" s="1"/>
      <c r="XEH435" s="1"/>
      <c r="XEI435" s="1"/>
      <c r="XEJ435" s="1"/>
      <c r="XEK435" s="1"/>
      <c r="XEL435" s="1"/>
      <c r="XEM435" s="1"/>
      <c r="XEN435" s="1"/>
      <c r="XEO435" s="1"/>
      <c r="XEP435" s="1"/>
      <c r="XEQ435" s="1"/>
      <c r="XER435" s="1"/>
      <c r="XES435" s="1"/>
      <c r="XET435" s="1"/>
      <c r="XEU435" s="1"/>
      <c r="XEV435" s="1"/>
      <c r="XEW435" s="1"/>
      <c r="XEX435" s="1"/>
      <c r="XEY435" s="1"/>
      <c r="XEZ435" s="1"/>
      <c r="XFA435" s="1"/>
      <c r="XFB435" s="1"/>
      <c r="XFC435" s="1"/>
    </row>
    <row r="436" spans="1:150 16226:16383" s="3" customFormat="1" ht="20.25" customHeight="1" x14ac:dyDescent="0.25">
      <c r="A436" s="71" t="s">
        <v>631</v>
      </c>
      <c r="B436" s="71">
        <v>111.48399999999999</v>
      </c>
      <c r="C436" s="71">
        <f t="shared" si="8"/>
        <v>1200.0137759999998</v>
      </c>
      <c r="D436" s="51">
        <v>0</v>
      </c>
      <c r="E436" s="51">
        <v>0</v>
      </c>
      <c r="F436" s="124">
        <f t="shared" si="9"/>
        <v>2203.2252927359996</v>
      </c>
      <c r="G436" s="130" t="s">
        <v>95</v>
      </c>
      <c r="H436" s="13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WZB436" s="1"/>
      <c r="WZC436" s="1"/>
      <c r="WZD436" s="1"/>
      <c r="WZE436" s="1"/>
      <c r="WZF436" s="1"/>
      <c r="WZG436" s="1"/>
      <c r="WZH436" s="1"/>
      <c r="WZI436" s="1"/>
      <c r="WZJ436" s="1"/>
      <c r="WZK436" s="1"/>
      <c r="WZL436" s="1"/>
      <c r="WZM436" s="1"/>
      <c r="WZN436" s="1"/>
      <c r="WZO436" s="1"/>
      <c r="WZP436" s="1"/>
      <c r="WZQ436" s="1"/>
      <c r="WZR436" s="1"/>
      <c r="WZS436" s="1"/>
      <c r="WZT436" s="1"/>
      <c r="WZU436" s="1"/>
      <c r="WZV436" s="1"/>
      <c r="WZW436" s="1"/>
      <c r="WZX436" s="1"/>
      <c r="WZY436" s="1"/>
      <c r="WZZ436" s="1"/>
      <c r="XAA436" s="1"/>
      <c r="XAB436" s="1"/>
      <c r="XAC436" s="1"/>
      <c r="XAD436" s="1"/>
      <c r="XAE436" s="1"/>
      <c r="XAF436" s="1"/>
      <c r="XAG436" s="1"/>
      <c r="XAH436" s="1"/>
      <c r="XAI436" s="1"/>
      <c r="XAJ436" s="1"/>
      <c r="XAK436" s="1"/>
      <c r="XAL436" s="1"/>
      <c r="XAM436" s="1"/>
      <c r="XAN436" s="1"/>
      <c r="XAO436" s="1"/>
      <c r="XAP436" s="1"/>
      <c r="XAQ436" s="1"/>
      <c r="XAR436" s="1"/>
      <c r="XAS436" s="1"/>
      <c r="XAT436" s="1"/>
      <c r="XAU436" s="1"/>
      <c r="XAV436" s="1"/>
      <c r="XAW436" s="1"/>
      <c r="XAX436" s="1"/>
      <c r="XAY436" s="1"/>
      <c r="XAZ436" s="1"/>
      <c r="XBA436" s="1"/>
      <c r="XBB436" s="1"/>
      <c r="XBC436" s="1"/>
      <c r="XBD436" s="1"/>
      <c r="XBE436" s="1"/>
      <c r="XBF436" s="1"/>
      <c r="XBG436" s="1"/>
      <c r="XBH436" s="1"/>
      <c r="XBI436" s="1"/>
      <c r="XBJ436" s="1"/>
      <c r="XBK436" s="1"/>
      <c r="XBL436" s="1"/>
      <c r="XBM436" s="1"/>
      <c r="XBN436" s="1"/>
      <c r="XBO436" s="1"/>
      <c r="XBP436" s="1"/>
      <c r="XBQ436" s="1"/>
      <c r="XBR436" s="1"/>
      <c r="XBS436" s="1"/>
      <c r="XBT436" s="1"/>
      <c r="XBU436" s="1"/>
      <c r="XBV436" s="1"/>
      <c r="XBW436" s="1"/>
      <c r="XBX436" s="1"/>
      <c r="XBY436" s="1"/>
      <c r="XBZ436" s="1"/>
      <c r="XCA436" s="1"/>
      <c r="XCB436" s="1"/>
      <c r="XCC436" s="1"/>
      <c r="XCD436" s="1"/>
      <c r="XCE436" s="1"/>
      <c r="XCF436" s="1"/>
      <c r="XCG436" s="1"/>
      <c r="XCH436" s="1"/>
      <c r="XCI436" s="1"/>
      <c r="XCJ436" s="1"/>
      <c r="XCK436" s="1"/>
      <c r="XCL436" s="1"/>
      <c r="XCM436" s="1"/>
      <c r="XCN436" s="1"/>
      <c r="XCO436" s="1"/>
      <c r="XCP436" s="1"/>
      <c r="XCQ436" s="1"/>
      <c r="XCR436" s="1"/>
      <c r="XCS436" s="1"/>
      <c r="XCT436" s="1"/>
      <c r="XCU436" s="1"/>
      <c r="XCV436" s="1"/>
      <c r="XCW436" s="1"/>
      <c r="XCX436" s="1"/>
      <c r="XCY436" s="1"/>
      <c r="XCZ436" s="1"/>
      <c r="XDA436" s="1"/>
      <c r="XDB436" s="1"/>
      <c r="XDC436" s="1"/>
      <c r="XDD436" s="1"/>
      <c r="XDE436" s="1"/>
      <c r="XDF436" s="1"/>
      <c r="XDG436" s="1"/>
      <c r="XDH436" s="1"/>
      <c r="XDI436" s="1"/>
      <c r="XDJ436" s="1"/>
      <c r="XDK436" s="1"/>
      <c r="XDL436" s="1"/>
      <c r="XDM436" s="1"/>
      <c r="XDN436" s="1"/>
      <c r="XDO436" s="1"/>
      <c r="XDP436" s="1"/>
      <c r="XDQ436" s="1"/>
      <c r="XDR436" s="1"/>
      <c r="XDS436" s="1"/>
      <c r="XDT436" s="1"/>
      <c r="XDU436" s="1"/>
      <c r="XDV436" s="1"/>
      <c r="XDW436" s="1"/>
      <c r="XDX436" s="1"/>
      <c r="XDY436" s="1"/>
      <c r="XDZ436" s="1"/>
      <c r="XEA436" s="1"/>
      <c r="XEB436" s="1"/>
      <c r="XEC436" s="1"/>
      <c r="XED436" s="1"/>
      <c r="XEE436" s="1"/>
      <c r="XEF436" s="1"/>
      <c r="XEG436" s="1"/>
      <c r="XEH436" s="1"/>
      <c r="XEI436" s="1"/>
      <c r="XEJ436" s="1"/>
      <c r="XEK436" s="1"/>
      <c r="XEL436" s="1"/>
      <c r="XEM436" s="1"/>
      <c r="XEN436" s="1"/>
      <c r="XEO436" s="1"/>
      <c r="XEP436" s="1"/>
      <c r="XEQ436" s="1"/>
      <c r="XER436" s="1"/>
      <c r="XES436" s="1"/>
      <c r="XET436" s="1"/>
      <c r="XEU436" s="1"/>
      <c r="XEV436" s="1"/>
      <c r="XEW436" s="1"/>
      <c r="XEX436" s="1"/>
      <c r="XEY436" s="1"/>
      <c r="XEZ436" s="1"/>
      <c r="XFA436" s="1"/>
      <c r="XFB436" s="1"/>
      <c r="XFC436" s="1"/>
    </row>
    <row r="437" spans="1:150 16226:16383" s="3" customFormat="1" ht="20.25" customHeight="1" x14ac:dyDescent="0.25">
      <c r="A437" s="71" t="s">
        <v>632</v>
      </c>
      <c r="B437" s="71">
        <v>132.28800000000001</v>
      </c>
      <c r="C437" s="71">
        <f t="shared" si="8"/>
        <v>1423.948032</v>
      </c>
      <c r="D437" s="51">
        <v>0</v>
      </c>
      <c r="E437" s="51">
        <v>0</v>
      </c>
      <c r="F437" s="124">
        <f t="shared" si="9"/>
        <v>2614.3685867520003</v>
      </c>
      <c r="G437" s="130" t="s">
        <v>95</v>
      </c>
      <c r="H437" s="13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WZB437" s="1"/>
      <c r="WZC437" s="1"/>
      <c r="WZD437" s="1"/>
      <c r="WZE437" s="1"/>
      <c r="WZF437" s="1"/>
      <c r="WZG437" s="1"/>
      <c r="WZH437" s="1"/>
      <c r="WZI437" s="1"/>
      <c r="WZJ437" s="1"/>
      <c r="WZK437" s="1"/>
      <c r="WZL437" s="1"/>
      <c r="WZM437" s="1"/>
      <c r="WZN437" s="1"/>
      <c r="WZO437" s="1"/>
      <c r="WZP437" s="1"/>
      <c r="WZQ437" s="1"/>
      <c r="WZR437" s="1"/>
      <c r="WZS437" s="1"/>
      <c r="WZT437" s="1"/>
      <c r="WZU437" s="1"/>
      <c r="WZV437" s="1"/>
      <c r="WZW437" s="1"/>
      <c r="WZX437" s="1"/>
      <c r="WZY437" s="1"/>
      <c r="WZZ437" s="1"/>
      <c r="XAA437" s="1"/>
      <c r="XAB437" s="1"/>
      <c r="XAC437" s="1"/>
      <c r="XAD437" s="1"/>
      <c r="XAE437" s="1"/>
      <c r="XAF437" s="1"/>
      <c r="XAG437" s="1"/>
      <c r="XAH437" s="1"/>
      <c r="XAI437" s="1"/>
      <c r="XAJ437" s="1"/>
      <c r="XAK437" s="1"/>
      <c r="XAL437" s="1"/>
      <c r="XAM437" s="1"/>
      <c r="XAN437" s="1"/>
      <c r="XAO437" s="1"/>
      <c r="XAP437" s="1"/>
      <c r="XAQ437" s="1"/>
      <c r="XAR437" s="1"/>
      <c r="XAS437" s="1"/>
      <c r="XAT437" s="1"/>
      <c r="XAU437" s="1"/>
      <c r="XAV437" s="1"/>
      <c r="XAW437" s="1"/>
      <c r="XAX437" s="1"/>
      <c r="XAY437" s="1"/>
      <c r="XAZ437" s="1"/>
      <c r="XBA437" s="1"/>
      <c r="XBB437" s="1"/>
      <c r="XBC437" s="1"/>
      <c r="XBD437" s="1"/>
      <c r="XBE437" s="1"/>
      <c r="XBF437" s="1"/>
      <c r="XBG437" s="1"/>
      <c r="XBH437" s="1"/>
      <c r="XBI437" s="1"/>
      <c r="XBJ437" s="1"/>
      <c r="XBK437" s="1"/>
      <c r="XBL437" s="1"/>
      <c r="XBM437" s="1"/>
      <c r="XBN437" s="1"/>
      <c r="XBO437" s="1"/>
      <c r="XBP437" s="1"/>
      <c r="XBQ437" s="1"/>
      <c r="XBR437" s="1"/>
      <c r="XBS437" s="1"/>
      <c r="XBT437" s="1"/>
      <c r="XBU437" s="1"/>
      <c r="XBV437" s="1"/>
      <c r="XBW437" s="1"/>
      <c r="XBX437" s="1"/>
      <c r="XBY437" s="1"/>
      <c r="XBZ437" s="1"/>
      <c r="XCA437" s="1"/>
      <c r="XCB437" s="1"/>
      <c r="XCC437" s="1"/>
      <c r="XCD437" s="1"/>
      <c r="XCE437" s="1"/>
      <c r="XCF437" s="1"/>
      <c r="XCG437" s="1"/>
      <c r="XCH437" s="1"/>
      <c r="XCI437" s="1"/>
      <c r="XCJ437" s="1"/>
      <c r="XCK437" s="1"/>
      <c r="XCL437" s="1"/>
      <c r="XCM437" s="1"/>
      <c r="XCN437" s="1"/>
      <c r="XCO437" s="1"/>
      <c r="XCP437" s="1"/>
      <c r="XCQ437" s="1"/>
      <c r="XCR437" s="1"/>
      <c r="XCS437" s="1"/>
      <c r="XCT437" s="1"/>
      <c r="XCU437" s="1"/>
      <c r="XCV437" s="1"/>
      <c r="XCW437" s="1"/>
      <c r="XCX437" s="1"/>
      <c r="XCY437" s="1"/>
      <c r="XCZ437" s="1"/>
      <c r="XDA437" s="1"/>
      <c r="XDB437" s="1"/>
      <c r="XDC437" s="1"/>
      <c r="XDD437" s="1"/>
      <c r="XDE437" s="1"/>
      <c r="XDF437" s="1"/>
      <c r="XDG437" s="1"/>
      <c r="XDH437" s="1"/>
      <c r="XDI437" s="1"/>
      <c r="XDJ437" s="1"/>
      <c r="XDK437" s="1"/>
      <c r="XDL437" s="1"/>
      <c r="XDM437" s="1"/>
      <c r="XDN437" s="1"/>
      <c r="XDO437" s="1"/>
      <c r="XDP437" s="1"/>
      <c r="XDQ437" s="1"/>
      <c r="XDR437" s="1"/>
      <c r="XDS437" s="1"/>
      <c r="XDT437" s="1"/>
      <c r="XDU437" s="1"/>
      <c r="XDV437" s="1"/>
      <c r="XDW437" s="1"/>
      <c r="XDX437" s="1"/>
      <c r="XDY437" s="1"/>
      <c r="XDZ437" s="1"/>
      <c r="XEA437" s="1"/>
      <c r="XEB437" s="1"/>
      <c r="XEC437" s="1"/>
      <c r="XED437" s="1"/>
      <c r="XEE437" s="1"/>
      <c r="XEF437" s="1"/>
      <c r="XEG437" s="1"/>
      <c r="XEH437" s="1"/>
      <c r="XEI437" s="1"/>
      <c r="XEJ437" s="1"/>
      <c r="XEK437" s="1"/>
      <c r="XEL437" s="1"/>
      <c r="XEM437" s="1"/>
      <c r="XEN437" s="1"/>
      <c r="XEO437" s="1"/>
      <c r="XEP437" s="1"/>
      <c r="XEQ437" s="1"/>
      <c r="XER437" s="1"/>
      <c r="XES437" s="1"/>
      <c r="XET437" s="1"/>
      <c r="XEU437" s="1"/>
      <c r="XEV437" s="1"/>
      <c r="XEW437" s="1"/>
      <c r="XEX437" s="1"/>
      <c r="XEY437" s="1"/>
      <c r="XEZ437" s="1"/>
      <c r="XFA437" s="1"/>
      <c r="XFB437" s="1"/>
      <c r="XFC437" s="1"/>
    </row>
    <row r="438" spans="1:150 16226:16383" s="3" customFormat="1" ht="20.25" customHeight="1" x14ac:dyDescent="0.25">
      <c r="A438" s="71" t="s">
        <v>633</v>
      </c>
      <c r="B438" s="71">
        <v>191.76599999999999</v>
      </c>
      <c r="C438" s="71">
        <f t="shared" si="8"/>
        <v>2064.1692239999998</v>
      </c>
      <c r="D438" s="51">
        <v>0</v>
      </c>
      <c r="E438" s="51">
        <v>0</v>
      </c>
      <c r="F438" s="124">
        <f t="shared" si="9"/>
        <v>3789.8146952639995</v>
      </c>
      <c r="G438" s="130" t="s">
        <v>95</v>
      </c>
      <c r="H438" s="13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WZB438" s="1"/>
      <c r="WZC438" s="1"/>
      <c r="WZD438" s="1"/>
      <c r="WZE438" s="1"/>
      <c r="WZF438" s="1"/>
      <c r="WZG438" s="1"/>
      <c r="WZH438" s="1"/>
      <c r="WZI438" s="1"/>
      <c r="WZJ438" s="1"/>
      <c r="WZK438" s="1"/>
      <c r="WZL438" s="1"/>
      <c r="WZM438" s="1"/>
      <c r="WZN438" s="1"/>
      <c r="WZO438" s="1"/>
      <c r="WZP438" s="1"/>
      <c r="WZQ438" s="1"/>
      <c r="WZR438" s="1"/>
      <c r="WZS438" s="1"/>
      <c r="WZT438" s="1"/>
      <c r="WZU438" s="1"/>
      <c r="WZV438" s="1"/>
      <c r="WZW438" s="1"/>
      <c r="WZX438" s="1"/>
      <c r="WZY438" s="1"/>
      <c r="WZZ438" s="1"/>
      <c r="XAA438" s="1"/>
      <c r="XAB438" s="1"/>
      <c r="XAC438" s="1"/>
      <c r="XAD438" s="1"/>
      <c r="XAE438" s="1"/>
      <c r="XAF438" s="1"/>
      <c r="XAG438" s="1"/>
      <c r="XAH438" s="1"/>
      <c r="XAI438" s="1"/>
      <c r="XAJ438" s="1"/>
      <c r="XAK438" s="1"/>
      <c r="XAL438" s="1"/>
      <c r="XAM438" s="1"/>
      <c r="XAN438" s="1"/>
      <c r="XAO438" s="1"/>
      <c r="XAP438" s="1"/>
      <c r="XAQ438" s="1"/>
      <c r="XAR438" s="1"/>
      <c r="XAS438" s="1"/>
      <c r="XAT438" s="1"/>
      <c r="XAU438" s="1"/>
      <c r="XAV438" s="1"/>
      <c r="XAW438" s="1"/>
      <c r="XAX438" s="1"/>
      <c r="XAY438" s="1"/>
      <c r="XAZ438" s="1"/>
      <c r="XBA438" s="1"/>
      <c r="XBB438" s="1"/>
      <c r="XBC438" s="1"/>
      <c r="XBD438" s="1"/>
      <c r="XBE438" s="1"/>
      <c r="XBF438" s="1"/>
      <c r="XBG438" s="1"/>
      <c r="XBH438" s="1"/>
      <c r="XBI438" s="1"/>
      <c r="XBJ438" s="1"/>
      <c r="XBK438" s="1"/>
      <c r="XBL438" s="1"/>
      <c r="XBM438" s="1"/>
      <c r="XBN438" s="1"/>
      <c r="XBO438" s="1"/>
      <c r="XBP438" s="1"/>
      <c r="XBQ438" s="1"/>
      <c r="XBR438" s="1"/>
      <c r="XBS438" s="1"/>
      <c r="XBT438" s="1"/>
      <c r="XBU438" s="1"/>
      <c r="XBV438" s="1"/>
      <c r="XBW438" s="1"/>
      <c r="XBX438" s="1"/>
      <c r="XBY438" s="1"/>
      <c r="XBZ438" s="1"/>
      <c r="XCA438" s="1"/>
      <c r="XCB438" s="1"/>
      <c r="XCC438" s="1"/>
      <c r="XCD438" s="1"/>
      <c r="XCE438" s="1"/>
      <c r="XCF438" s="1"/>
      <c r="XCG438" s="1"/>
      <c r="XCH438" s="1"/>
      <c r="XCI438" s="1"/>
      <c r="XCJ438" s="1"/>
      <c r="XCK438" s="1"/>
      <c r="XCL438" s="1"/>
      <c r="XCM438" s="1"/>
      <c r="XCN438" s="1"/>
      <c r="XCO438" s="1"/>
      <c r="XCP438" s="1"/>
      <c r="XCQ438" s="1"/>
      <c r="XCR438" s="1"/>
      <c r="XCS438" s="1"/>
      <c r="XCT438" s="1"/>
      <c r="XCU438" s="1"/>
      <c r="XCV438" s="1"/>
      <c r="XCW438" s="1"/>
      <c r="XCX438" s="1"/>
      <c r="XCY438" s="1"/>
      <c r="XCZ438" s="1"/>
      <c r="XDA438" s="1"/>
      <c r="XDB438" s="1"/>
      <c r="XDC438" s="1"/>
      <c r="XDD438" s="1"/>
      <c r="XDE438" s="1"/>
      <c r="XDF438" s="1"/>
      <c r="XDG438" s="1"/>
      <c r="XDH438" s="1"/>
      <c r="XDI438" s="1"/>
      <c r="XDJ438" s="1"/>
      <c r="XDK438" s="1"/>
      <c r="XDL438" s="1"/>
      <c r="XDM438" s="1"/>
      <c r="XDN438" s="1"/>
      <c r="XDO438" s="1"/>
      <c r="XDP438" s="1"/>
      <c r="XDQ438" s="1"/>
      <c r="XDR438" s="1"/>
      <c r="XDS438" s="1"/>
      <c r="XDT438" s="1"/>
      <c r="XDU438" s="1"/>
      <c r="XDV438" s="1"/>
      <c r="XDW438" s="1"/>
      <c r="XDX438" s="1"/>
      <c r="XDY438" s="1"/>
      <c r="XDZ438" s="1"/>
      <c r="XEA438" s="1"/>
      <c r="XEB438" s="1"/>
      <c r="XEC438" s="1"/>
      <c r="XED438" s="1"/>
      <c r="XEE438" s="1"/>
      <c r="XEF438" s="1"/>
      <c r="XEG438" s="1"/>
      <c r="XEH438" s="1"/>
      <c r="XEI438" s="1"/>
      <c r="XEJ438" s="1"/>
      <c r="XEK438" s="1"/>
      <c r="XEL438" s="1"/>
      <c r="XEM438" s="1"/>
      <c r="XEN438" s="1"/>
      <c r="XEO438" s="1"/>
      <c r="XEP438" s="1"/>
      <c r="XEQ438" s="1"/>
      <c r="XER438" s="1"/>
      <c r="XES438" s="1"/>
      <c r="XET438" s="1"/>
      <c r="XEU438" s="1"/>
      <c r="XEV438" s="1"/>
      <c r="XEW438" s="1"/>
      <c r="XEX438" s="1"/>
      <c r="XEY438" s="1"/>
      <c r="XEZ438" s="1"/>
      <c r="XFA438" s="1"/>
      <c r="XFB438" s="1"/>
      <c r="XFC438" s="1"/>
    </row>
    <row r="439" spans="1:150 16226:16383" s="3" customFormat="1" ht="20.25" customHeight="1" x14ac:dyDescent="0.25">
      <c r="A439" s="71" t="s">
        <v>634</v>
      </c>
      <c r="B439" s="71">
        <v>160.721</v>
      </c>
      <c r="C439" s="71">
        <f t="shared" si="8"/>
        <v>1730.0008439999999</v>
      </c>
      <c r="D439" s="51">
        <v>0</v>
      </c>
      <c r="E439" s="51">
        <v>0</v>
      </c>
      <c r="F439" s="124">
        <f t="shared" si="9"/>
        <v>3176.281549584</v>
      </c>
      <c r="G439" s="130" t="s">
        <v>95</v>
      </c>
      <c r="H439" s="13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WZB439" s="1"/>
      <c r="WZC439" s="1"/>
      <c r="WZD439" s="1"/>
      <c r="WZE439" s="1"/>
      <c r="WZF439" s="1"/>
      <c r="WZG439" s="1"/>
      <c r="WZH439" s="1"/>
      <c r="WZI439" s="1"/>
      <c r="WZJ439" s="1"/>
      <c r="WZK439" s="1"/>
      <c r="WZL439" s="1"/>
      <c r="WZM439" s="1"/>
      <c r="WZN439" s="1"/>
      <c r="WZO439" s="1"/>
      <c r="WZP439" s="1"/>
      <c r="WZQ439" s="1"/>
      <c r="WZR439" s="1"/>
      <c r="WZS439" s="1"/>
      <c r="WZT439" s="1"/>
      <c r="WZU439" s="1"/>
      <c r="WZV439" s="1"/>
      <c r="WZW439" s="1"/>
      <c r="WZX439" s="1"/>
      <c r="WZY439" s="1"/>
      <c r="WZZ439" s="1"/>
      <c r="XAA439" s="1"/>
      <c r="XAB439" s="1"/>
      <c r="XAC439" s="1"/>
      <c r="XAD439" s="1"/>
      <c r="XAE439" s="1"/>
      <c r="XAF439" s="1"/>
      <c r="XAG439" s="1"/>
      <c r="XAH439" s="1"/>
      <c r="XAI439" s="1"/>
      <c r="XAJ439" s="1"/>
      <c r="XAK439" s="1"/>
      <c r="XAL439" s="1"/>
      <c r="XAM439" s="1"/>
      <c r="XAN439" s="1"/>
      <c r="XAO439" s="1"/>
      <c r="XAP439" s="1"/>
      <c r="XAQ439" s="1"/>
      <c r="XAR439" s="1"/>
      <c r="XAS439" s="1"/>
      <c r="XAT439" s="1"/>
      <c r="XAU439" s="1"/>
      <c r="XAV439" s="1"/>
      <c r="XAW439" s="1"/>
      <c r="XAX439" s="1"/>
      <c r="XAY439" s="1"/>
      <c r="XAZ439" s="1"/>
      <c r="XBA439" s="1"/>
      <c r="XBB439" s="1"/>
      <c r="XBC439" s="1"/>
      <c r="XBD439" s="1"/>
      <c r="XBE439" s="1"/>
      <c r="XBF439" s="1"/>
      <c r="XBG439" s="1"/>
      <c r="XBH439" s="1"/>
      <c r="XBI439" s="1"/>
      <c r="XBJ439" s="1"/>
      <c r="XBK439" s="1"/>
      <c r="XBL439" s="1"/>
      <c r="XBM439" s="1"/>
      <c r="XBN439" s="1"/>
      <c r="XBO439" s="1"/>
      <c r="XBP439" s="1"/>
      <c r="XBQ439" s="1"/>
      <c r="XBR439" s="1"/>
      <c r="XBS439" s="1"/>
      <c r="XBT439" s="1"/>
      <c r="XBU439" s="1"/>
      <c r="XBV439" s="1"/>
      <c r="XBW439" s="1"/>
      <c r="XBX439" s="1"/>
      <c r="XBY439" s="1"/>
      <c r="XBZ439" s="1"/>
      <c r="XCA439" s="1"/>
      <c r="XCB439" s="1"/>
      <c r="XCC439" s="1"/>
      <c r="XCD439" s="1"/>
      <c r="XCE439" s="1"/>
      <c r="XCF439" s="1"/>
      <c r="XCG439" s="1"/>
      <c r="XCH439" s="1"/>
      <c r="XCI439" s="1"/>
      <c r="XCJ439" s="1"/>
      <c r="XCK439" s="1"/>
      <c r="XCL439" s="1"/>
      <c r="XCM439" s="1"/>
      <c r="XCN439" s="1"/>
      <c r="XCO439" s="1"/>
      <c r="XCP439" s="1"/>
      <c r="XCQ439" s="1"/>
      <c r="XCR439" s="1"/>
      <c r="XCS439" s="1"/>
      <c r="XCT439" s="1"/>
      <c r="XCU439" s="1"/>
      <c r="XCV439" s="1"/>
      <c r="XCW439" s="1"/>
      <c r="XCX439" s="1"/>
      <c r="XCY439" s="1"/>
      <c r="XCZ439" s="1"/>
      <c r="XDA439" s="1"/>
      <c r="XDB439" s="1"/>
      <c r="XDC439" s="1"/>
      <c r="XDD439" s="1"/>
      <c r="XDE439" s="1"/>
      <c r="XDF439" s="1"/>
      <c r="XDG439" s="1"/>
      <c r="XDH439" s="1"/>
      <c r="XDI439" s="1"/>
      <c r="XDJ439" s="1"/>
      <c r="XDK439" s="1"/>
      <c r="XDL439" s="1"/>
      <c r="XDM439" s="1"/>
      <c r="XDN439" s="1"/>
      <c r="XDO439" s="1"/>
      <c r="XDP439" s="1"/>
      <c r="XDQ439" s="1"/>
      <c r="XDR439" s="1"/>
      <c r="XDS439" s="1"/>
      <c r="XDT439" s="1"/>
      <c r="XDU439" s="1"/>
      <c r="XDV439" s="1"/>
      <c r="XDW439" s="1"/>
      <c r="XDX439" s="1"/>
      <c r="XDY439" s="1"/>
      <c r="XDZ439" s="1"/>
      <c r="XEA439" s="1"/>
      <c r="XEB439" s="1"/>
      <c r="XEC439" s="1"/>
      <c r="XED439" s="1"/>
      <c r="XEE439" s="1"/>
      <c r="XEF439" s="1"/>
      <c r="XEG439" s="1"/>
      <c r="XEH439" s="1"/>
      <c r="XEI439" s="1"/>
      <c r="XEJ439" s="1"/>
      <c r="XEK439" s="1"/>
      <c r="XEL439" s="1"/>
      <c r="XEM439" s="1"/>
      <c r="XEN439" s="1"/>
      <c r="XEO439" s="1"/>
      <c r="XEP439" s="1"/>
      <c r="XEQ439" s="1"/>
      <c r="XER439" s="1"/>
      <c r="XES439" s="1"/>
      <c r="XET439" s="1"/>
      <c r="XEU439" s="1"/>
      <c r="XEV439" s="1"/>
      <c r="XEW439" s="1"/>
      <c r="XEX439" s="1"/>
      <c r="XEY439" s="1"/>
      <c r="XEZ439" s="1"/>
      <c r="XFA439" s="1"/>
      <c r="XFB439" s="1"/>
      <c r="XFC439" s="1"/>
    </row>
    <row r="440" spans="1:150 16226:16383" s="3" customFormat="1" ht="20.25" customHeight="1" x14ac:dyDescent="0.25">
      <c r="A440" s="71" t="s">
        <v>635</v>
      </c>
      <c r="B440" s="71">
        <v>160.13300000000001</v>
      </c>
      <c r="C440" s="71">
        <f t="shared" si="8"/>
        <v>1723.6716120000001</v>
      </c>
      <c r="D440" s="51">
        <v>0</v>
      </c>
      <c r="E440" s="51">
        <v>0</v>
      </c>
      <c r="F440" s="124">
        <f t="shared" si="9"/>
        <v>3164.6610796320001</v>
      </c>
      <c r="G440" s="130" t="s">
        <v>95</v>
      </c>
      <c r="H440" s="13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WZB440" s="1"/>
      <c r="WZC440" s="1"/>
      <c r="WZD440" s="1"/>
      <c r="WZE440" s="1"/>
      <c r="WZF440" s="1"/>
      <c r="WZG440" s="1"/>
      <c r="WZH440" s="1"/>
      <c r="WZI440" s="1"/>
      <c r="WZJ440" s="1"/>
      <c r="WZK440" s="1"/>
      <c r="WZL440" s="1"/>
      <c r="WZM440" s="1"/>
      <c r="WZN440" s="1"/>
      <c r="WZO440" s="1"/>
      <c r="WZP440" s="1"/>
      <c r="WZQ440" s="1"/>
      <c r="WZR440" s="1"/>
      <c r="WZS440" s="1"/>
      <c r="WZT440" s="1"/>
      <c r="WZU440" s="1"/>
      <c r="WZV440" s="1"/>
      <c r="WZW440" s="1"/>
      <c r="WZX440" s="1"/>
      <c r="WZY440" s="1"/>
      <c r="WZZ440" s="1"/>
      <c r="XAA440" s="1"/>
      <c r="XAB440" s="1"/>
      <c r="XAC440" s="1"/>
      <c r="XAD440" s="1"/>
      <c r="XAE440" s="1"/>
      <c r="XAF440" s="1"/>
      <c r="XAG440" s="1"/>
      <c r="XAH440" s="1"/>
      <c r="XAI440" s="1"/>
      <c r="XAJ440" s="1"/>
      <c r="XAK440" s="1"/>
      <c r="XAL440" s="1"/>
      <c r="XAM440" s="1"/>
      <c r="XAN440" s="1"/>
      <c r="XAO440" s="1"/>
      <c r="XAP440" s="1"/>
      <c r="XAQ440" s="1"/>
      <c r="XAR440" s="1"/>
      <c r="XAS440" s="1"/>
      <c r="XAT440" s="1"/>
      <c r="XAU440" s="1"/>
      <c r="XAV440" s="1"/>
      <c r="XAW440" s="1"/>
      <c r="XAX440" s="1"/>
      <c r="XAY440" s="1"/>
      <c r="XAZ440" s="1"/>
      <c r="XBA440" s="1"/>
      <c r="XBB440" s="1"/>
      <c r="XBC440" s="1"/>
      <c r="XBD440" s="1"/>
      <c r="XBE440" s="1"/>
      <c r="XBF440" s="1"/>
      <c r="XBG440" s="1"/>
      <c r="XBH440" s="1"/>
      <c r="XBI440" s="1"/>
      <c r="XBJ440" s="1"/>
      <c r="XBK440" s="1"/>
      <c r="XBL440" s="1"/>
      <c r="XBM440" s="1"/>
      <c r="XBN440" s="1"/>
      <c r="XBO440" s="1"/>
      <c r="XBP440" s="1"/>
      <c r="XBQ440" s="1"/>
      <c r="XBR440" s="1"/>
      <c r="XBS440" s="1"/>
      <c r="XBT440" s="1"/>
      <c r="XBU440" s="1"/>
      <c r="XBV440" s="1"/>
      <c r="XBW440" s="1"/>
      <c r="XBX440" s="1"/>
      <c r="XBY440" s="1"/>
      <c r="XBZ440" s="1"/>
      <c r="XCA440" s="1"/>
      <c r="XCB440" s="1"/>
      <c r="XCC440" s="1"/>
      <c r="XCD440" s="1"/>
      <c r="XCE440" s="1"/>
      <c r="XCF440" s="1"/>
      <c r="XCG440" s="1"/>
      <c r="XCH440" s="1"/>
      <c r="XCI440" s="1"/>
      <c r="XCJ440" s="1"/>
      <c r="XCK440" s="1"/>
      <c r="XCL440" s="1"/>
      <c r="XCM440" s="1"/>
      <c r="XCN440" s="1"/>
      <c r="XCO440" s="1"/>
      <c r="XCP440" s="1"/>
      <c r="XCQ440" s="1"/>
      <c r="XCR440" s="1"/>
      <c r="XCS440" s="1"/>
      <c r="XCT440" s="1"/>
      <c r="XCU440" s="1"/>
      <c r="XCV440" s="1"/>
      <c r="XCW440" s="1"/>
      <c r="XCX440" s="1"/>
      <c r="XCY440" s="1"/>
      <c r="XCZ440" s="1"/>
      <c r="XDA440" s="1"/>
      <c r="XDB440" s="1"/>
      <c r="XDC440" s="1"/>
      <c r="XDD440" s="1"/>
      <c r="XDE440" s="1"/>
      <c r="XDF440" s="1"/>
      <c r="XDG440" s="1"/>
      <c r="XDH440" s="1"/>
      <c r="XDI440" s="1"/>
      <c r="XDJ440" s="1"/>
      <c r="XDK440" s="1"/>
      <c r="XDL440" s="1"/>
      <c r="XDM440" s="1"/>
      <c r="XDN440" s="1"/>
      <c r="XDO440" s="1"/>
      <c r="XDP440" s="1"/>
      <c r="XDQ440" s="1"/>
      <c r="XDR440" s="1"/>
      <c r="XDS440" s="1"/>
      <c r="XDT440" s="1"/>
      <c r="XDU440" s="1"/>
      <c r="XDV440" s="1"/>
      <c r="XDW440" s="1"/>
      <c r="XDX440" s="1"/>
      <c r="XDY440" s="1"/>
      <c r="XDZ440" s="1"/>
      <c r="XEA440" s="1"/>
      <c r="XEB440" s="1"/>
      <c r="XEC440" s="1"/>
      <c r="XED440" s="1"/>
      <c r="XEE440" s="1"/>
      <c r="XEF440" s="1"/>
      <c r="XEG440" s="1"/>
      <c r="XEH440" s="1"/>
      <c r="XEI440" s="1"/>
      <c r="XEJ440" s="1"/>
      <c r="XEK440" s="1"/>
      <c r="XEL440" s="1"/>
      <c r="XEM440" s="1"/>
      <c r="XEN440" s="1"/>
      <c r="XEO440" s="1"/>
      <c r="XEP440" s="1"/>
      <c r="XEQ440" s="1"/>
      <c r="XER440" s="1"/>
      <c r="XES440" s="1"/>
      <c r="XET440" s="1"/>
      <c r="XEU440" s="1"/>
      <c r="XEV440" s="1"/>
      <c r="XEW440" s="1"/>
      <c r="XEX440" s="1"/>
      <c r="XEY440" s="1"/>
      <c r="XEZ440" s="1"/>
      <c r="XFA440" s="1"/>
      <c r="XFB440" s="1"/>
      <c r="XFC440" s="1"/>
    </row>
    <row r="441" spans="1:150 16226:16383" s="3" customFormat="1" ht="20.25" customHeight="1" x14ac:dyDescent="0.25">
      <c r="A441" s="71" t="s">
        <v>636</v>
      </c>
      <c r="B441" s="71">
        <v>163.59299999999999</v>
      </c>
      <c r="C441" s="71">
        <f t="shared" si="8"/>
        <v>1760.9150519999998</v>
      </c>
      <c r="D441" s="51">
        <v>0</v>
      </c>
      <c r="E441" s="51">
        <v>0</v>
      </c>
      <c r="F441" s="124">
        <f t="shared" si="9"/>
        <v>3233.040035472</v>
      </c>
      <c r="G441" s="130" t="s">
        <v>95</v>
      </c>
      <c r="H441" s="13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WZB441" s="1"/>
      <c r="WZC441" s="1"/>
      <c r="WZD441" s="1"/>
      <c r="WZE441" s="1"/>
      <c r="WZF441" s="1"/>
      <c r="WZG441" s="1"/>
      <c r="WZH441" s="1"/>
      <c r="WZI441" s="1"/>
      <c r="WZJ441" s="1"/>
      <c r="WZK441" s="1"/>
      <c r="WZL441" s="1"/>
      <c r="WZM441" s="1"/>
      <c r="WZN441" s="1"/>
      <c r="WZO441" s="1"/>
      <c r="WZP441" s="1"/>
      <c r="WZQ441" s="1"/>
      <c r="WZR441" s="1"/>
      <c r="WZS441" s="1"/>
      <c r="WZT441" s="1"/>
      <c r="WZU441" s="1"/>
      <c r="WZV441" s="1"/>
      <c r="WZW441" s="1"/>
      <c r="WZX441" s="1"/>
      <c r="WZY441" s="1"/>
      <c r="WZZ441" s="1"/>
      <c r="XAA441" s="1"/>
      <c r="XAB441" s="1"/>
      <c r="XAC441" s="1"/>
      <c r="XAD441" s="1"/>
      <c r="XAE441" s="1"/>
      <c r="XAF441" s="1"/>
      <c r="XAG441" s="1"/>
      <c r="XAH441" s="1"/>
      <c r="XAI441" s="1"/>
      <c r="XAJ441" s="1"/>
      <c r="XAK441" s="1"/>
      <c r="XAL441" s="1"/>
      <c r="XAM441" s="1"/>
      <c r="XAN441" s="1"/>
      <c r="XAO441" s="1"/>
      <c r="XAP441" s="1"/>
      <c r="XAQ441" s="1"/>
      <c r="XAR441" s="1"/>
      <c r="XAS441" s="1"/>
      <c r="XAT441" s="1"/>
      <c r="XAU441" s="1"/>
      <c r="XAV441" s="1"/>
      <c r="XAW441" s="1"/>
      <c r="XAX441" s="1"/>
      <c r="XAY441" s="1"/>
      <c r="XAZ441" s="1"/>
      <c r="XBA441" s="1"/>
      <c r="XBB441" s="1"/>
      <c r="XBC441" s="1"/>
      <c r="XBD441" s="1"/>
      <c r="XBE441" s="1"/>
      <c r="XBF441" s="1"/>
      <c r="XBG441" s="1"/>
      <c r="XBH441" s="1"/>
      <c r="XBI441" s="1"/>
      <c r="XBJ441" s="1"/>
      <c r="XBK441" s="1"/>
      <c r="XBL441" s="1"/>
      <c r="XBM441" s="1"/>
      <c r="XBN441" s="1"/>
      <c r="XBO441" s="1"/>
      <c r="XBP441" s="1"/>
      <c r="XBQ441" s="1"/>
      <c r="XBR441" s="1"/>
      <c r="XBS441" s="1"/>
      <c r="XBT441" s="1"/>
      <c r="XBU441" s="1"/>
      <c r="XBV441" s="1"/>
      <c r="XBW441" s="1"/>
      <c r="XBX441" s="1"/>
      <c r="XBY441" s="1"/>
      <c r="XBZ441" s="1"/>
      <c r="XCA441" s="1"/>
      <c r="XCB441" s="1"/>
      <c r="XCC441" s="1"/>
      <c r="XCD441" s="1"/>
      <c r="XCE441" s="1"/>
      <c r="XCF441" s="1"/>
      <c r="XCG441" s="1"/>
      <c r="XCH441" s="1"/>
      <c r="XCI441" s="1"/>
      <c r="XCJ441" s="1"/>
      <c r="XCK441" s="1"/>
      <c r="XCL441" s="1"/>
      <c r="XCM441" s="1"/>
      <c r="XCN441" s="1"/>
      <c r="XCO441" s="1"/>
      <c r="XCP441" s="1"/>
      <c r="XCQ441" s="1"/>
      <c r="XCR441" s="1"/>
      <c r="XCS441" s="1"/>
      <c r="XCT441" s="1"/>
      <c r="XCU441" s="1"/>
      <c r="XCV441" s="1"/>
      <c r="XCW441" s="1"/>
      <c r="XCX441" s="1"/>
      <c r="XCY441" s="1"/>
      <c r="XCZ441" s="1"/>
      <c r="XDA441" s="1"/>
      <c r="XDB441" s="1"/>
      <c r="XDC441" s="1"/>
      <c r="XDD441" s="1"/>
      <c r="XDE441" s="1"/>
      <c r="XDF441" s="1"/>
      <c r="XDG441" s="1"/>
      <c r="XDH441" s="1"/>
      <c r="XDI441" s="1"/>
      <c r="XDJ441" s="1"/>
      <c r="XDK441" s="1"/>
      <c r="XDL441" s="1"/>
      <c r="XDM441" s="1"/>
      <c r="XDN441" s="1"/>
      <c r="XDO441" s="1"/>
      <c r="XDP441" s="1"/>
      <c r="XDQ441" s="1"/>
      <c r="XDR441" s="1"/>
      <c r="XDS441" s="1"/>
      <c r="XDT441" s="1"/>
      <c r="XDU441" s="1"/>
      <c r="XDV441" s="1"/>
      <c r="XDW441" s="1"/>
      <c r="XDX441" s="1"/>
      <c r="XDY441" s="1"/>
      <c r="XDZ441" s="1"/>
      <c r="XEA441" s="1"/>
      <c r="XEB441" s="1"/>
      <c r="XEC441" s="1"/>
      <c r="XED441" s="1"/>
      <c r="XEE441" s="1"/>
      <c r="XEF441" s="1"/>
      <c r="XEG441" s="1"/>
      <c r="XEH441" s="1"/>
      <c r="XEI441" s="1"/>
      <c r="XEJ441" s="1"/>
      <c r="XEK441" s="1"/>
      <c r="XEL441" s="1"/>
      <c r="XEM441" s="1"/>
      <c r="XEN441" s="1"/>
      <c r="XEO441" s="1"/>
      <c r="XEP441" s="1"/>
      <c r="XEQ441" s="1"/>
      <c r="XER441" s="1"/>
      <c r="XES441" s="1"/>
      <c r="XET441" s="1"/>
      <c r="XEU441" s="1"/>
      <c r="XEV441" s="1"/>
      <c r="XEW441" s="1"/>
      <c r="XEX441" s="1"/>
      <c r="XEY441" s="1"/>
      <c r="XEZ441" s="1"/>
      <c r="XFA441" s="1"/>
      <c r="XFB441" s="1"/>
      <c r="XFC441" s="1"/>
    </row>
    <row r="442" spans="1:150 16226:16383" s="3" customFormat="1" ht="20.25" customHeight="1" x14ac:dyDescent="0.25">
      <c r="A442" s="71" t="s">
        <v>637</v>
      </c>
      <c r="B442" s="71">
        <v>139.35499999999999</v>
      </c>
      <c r="C442" s="71">
        <f t="shared" si="8"/>
        <v>1500.0172199999997</v>
      </c>
      <c r="D442" s="51">
        <v>0</v>
      </c>
      <c r="E442" s="51">
        <v>0</v>
      </c>
      <c r="F442" s="124">
        <f t="shared" si="9"/>
        <v>2754.0316159199997</v>
      </c>
      <c r="G442" s="130" t="s">
        <v>95</v>
      </c>
      <c r="H442" s="13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WZB442" s="1"/>
      <c r="WZC442" s="1"/>
      <c r="WZD442" s="1"/>
      <c r="WZE442" s="1"/>
      <c r="WZF442" s="1"/>
      <c r="WZG442" s="1"/>
      <c r="WZH442" s="1"/>
      <c r="WZI442" s="1"/>
      <c r="WZJ442" s="1"/>
      <c r="WZK442" s="1"/>
      <c r="WZL442" s="1"/>
      <c r="WZM442" s="1"/>
      <c r="WZN442" s="1"/>
      <c r="WZO442" s="1"/>
      <c r="WZP442" s="1"/>
      <c r="WZQ442" s="1"/>
      <c r="WZR442" s="1"/>
      <c r="WZS442" s="1"/>
      <c r="WZT442" s="1"/>
      <c r="WZU442" s="1"/>
      <c r="WZV442" s="1"/>
      <c r="WZW442" s="1"/>
      <c r="WZX442" s="1"/>
      <c r="WZY442" s="1"/>
      <c r="WZZ442" s="1"/>
      <c r="XAA442" s="1"/>
      <c r="XAB442" s="1"/>
      <c r="XAC442" s="1"/>
      <c r="XAD442" s="1"/>
      <c r="XAE442" s="1"/>
      <c r="XAF442" s="1"/>
      <c r="XAG442" s="1"/>
      <c r="XAH442" s="1"/>
      <c r="XAI442" s="1"/>
      <c r="XAJ442" s="1"/>
      <c r="XAK442" s="1"/>
      <c r="XAL442" s="1"/>
      <c r="XAM442" s="1"/>
      <c r="XAN442" s="1"/>
      <c r="XAO442" s="1"/>
      <c r="XAP442" s="1"/>
      <c r="XAQ442" s="1"/>
      <c r="XAR442" s="1"/>
      <c r="XAS442" s="1"/>
      <c r="XAT442" s="1"/>
      <c r="XAU442" s="1"/>
      <c r="XAV442" s="1"/>
      <c r="XAW442" s="1"/>
      <c r="XAX442" s="1"/>
      <c r="XAY442" s="1"/>
      <c r="XAZ442" s="1"/>
      <c r="XBA442" s="1"/>
      <c r="XBB442" s="1"/>
      <c r="XBC442" s="1"/>
      <c r="XBD442" s="1"/>
      <c r="XBE442" s="1"/>
      <c r="XBF442" s="1"/>
      <c r="XBG442" s="1"/>
      <c r="XBH442" s="1"/>
      <c r="XBI442" s="1"/>
      <c r="XBJ442" s="1"/>
      <c r="XBK442" s="1"/>
      <c r="XBL442" s="1"/>
      <c r="XBM442" s="1"/>
      <c r="XBN442" s="1"/>
      <c r="XBO442" s="1"/>
      <c r="XBP442" s="1"/>
      <c r="XBQ442" s="1"/>
      <c r="XBR442" s="1"/>
      <c r="XBS442" s="1"/>
      <c r="XBT442" s="1"/>
      <c r="XBU442" s="1"/>
      <c r="XBV442" s="1"/>
      <c r="XBW442" s="1"/>
      <c r="XBX442" s="1"/>
      <c r="XBY442" s="1"/>
      <c r="XBZ442" s="1"/>
      <c r="XCA442" s="1"/>
      <c r="XCB442" s="1"/>
      <c r="XCC442" s="1"/>
      <c r="XCD442" s="1"/>
      <c r="XCE442" s="1"/>
      <c r="XCF442" s="1"/>
      <c r="XCG442" s="1"/>
      <c r="XCH442" s="1"/>
      <c r="XCI442" s="1"/>
      <c r="XCJ442" s="1"/>
      <c r="XCK442" s="1"/>
      <c r="XCL442" s="1"/>
      <c r="XCM442" s="1"/>
      <c r="XCN442" s="1"/>
      <c r="XCO442" s="1"/>
      <c r="XCP442" s="1"/>
      <c r="XCQ442" s="1"/>
      <c r="XCR442" s="1"/>
      <c r="XCS442" s="1"/>
      <c r="XCT442" s="1"/>
      <c r="XCU442" s="1"/>
      <c r="XCV442" s="1"/>
      <c r="XCW442" s="1"/>
      <c r="XCX442" s="1"/>
      <c r="XCY442" s="1"/>
      <c r="XCZ442" s="1"/>
      <c r="XDA442" s="1"/>
      <c r="XDB442" s="1"/>
      <c r="XDC442" s="1"/>
      <c r="XDD442" s="1"/>
      <c r="XDE442" s="1"/>
      <c r="XDF442" s="1"/>
      <c r="XDG442" s="1"/>
      <c r="XDH442" s="1"/>
      <c r="XDI442" s="1"/>
      <c r="XDJ442" s="1"/>
      <c r="XDK442" s="1"/>
      <c r="XDL442" s="1"/>
      <c r="XDM442" s="1"/>
      <c r="XDN442" s="1"/>
      <c r="XDO442" s="1"/>
      <c r="XDP442" s="1"/>
      <c r="XDQ442" s="1"/>
      <c r="XDR442" s="1"/>
      <c r="XDS442" s="1"/>
      <c r="XDT442" s="1"/>
      <c r="XDU442" s="1"/>
      <c r="XDV442" s="1"/>
      <c r="XDW442" s="1"/>
      <c r="XDX442" s="1"/>
      <c r="XDY442" s="1"/>
      <c r="XDZ442" s="1"/>
      <c r="XEA442" s="1"/>
      <c r="XEB442" s="1"/>
      <c r="XEC442" s="1"/>
      <c r="XED442" s="1"/>
      <c r="XEE442" s="1"/>
      <c r="XEF442" s="1"/>
      <c r="XEG442" s="1"/>
      <c r="XEH442" s="1"/>
      <c r="XEI442" s="1"/>
      <c r="XEJ442" s="1"/>
      <c r="XEK442" s="1"/>
      <c r="XEL442" s="1"/>
      <c r="XEM442" s="1"/>
      <c r="XEN442" s="1"/>
      <c r="XEO442" s="1"/>
      <c r="XEP442" s="1"/>
      <c r="XEQ442" s="1"/>
      <c r="XER442" s="1"/>
      <c r="XES442" s="1"/>
      <c r="XET442" s="1"/>
      <c r="XEU442" s="1"/>
      <c r="XEV442" s="1"/>
      <c r="XEW442" s="1"/>
      <c r="XEX442" s="1"/>
      <c r="XEY442" s="1"/>
      <c r="XEZ442" s="1"/>
      <c r="XFA442" s="1"/>
      <c r="XFB442" s="1"/>
      <c r="XFC442" s="1"/>
    </row>
    <row r="443" spans="1:150 16226:16383" s="3" customFormat="1" ht="20.25" customHeight="1" x14ac:dyDescent="0.25">
      <c r="A443" s="71" t="s">
        <v>638</v>
      </c>
      <c r="B443" s="71">
        <v>139.35499999999999</v>
      </c>
      <c r="C443" s="71">
        <f t="shared" si="8"/>
        <v>1500.0172199999997</v>
      </c>
      <c r="D443" s="51">
        <v>0</v>
      </c>
      <c r="E443" s="51">
        <v>0</v>
      </c>
      <c r="F443" s="124">
        <f t="shared" si="9"/>
        <v>2754.0316159199997</v>
      </c>
      <c r="G443" s="130" t="s">
        <v>95</v>
      </c>
      <c r="H443" s="13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WZB443" s="1"/>
      <c r="WZC443" s="1"/>
      <c r="WZD443" s="1"/>
      <c r="WZE443" s="1"/>
      <c r="WZF443" s="1"/>
      <c r="WZG443" s="1"/>
      <c r="WZH443" s="1"/>
      <c r="WZI443" s="1"/>
      <c r="WZJ443" s="1"/>
      <c r="WZK443" s="1"/>
      <c r="WZL443" s="1"/>
      <c r="WZM443" s="1"/>
      <c r="WZN443" s="1"/>
      <c r="WZO443" s="1"/>
      <c r="WZP443" s="1"/>
      <c r="WZQ443" s="1"/>
      <c r="WZR443" s="1"/>
      <c r="WZS443" s="1"/>
      <c r="WZT443" s="1"/>
      <c r="WZU443" s="1"/>
      <c r="WZV443" s="1"/>
      <c r="WZW443" s="1"/>
      <c r="WZX443" s="1"/>
      <c r="WZY443" s="1"/>
      <c r="WZZ443" s="1"/>
      <c r="XAA443" s="1"/>
      <c r="XAB443" s="1"/>
      <c r="XAC443" s="1"/>
      <c r="XAD443" s="1"/>
      <c r="XAE443" s="1"/>
      <c r="XAF443" s="1"/>
      <c r="XAG443" s="1"/>
      <c r="XAH443" s="1"/>
      <c r="XAI443" s="1"/>
      <c r="XAJ443" s="1"/>
      <c r="XAK443" s="1"/>
      <c r="XAL443" s="1"/>
      <c r="XAM443" s="1"/>
      <c r="XAN443" s="1"/>
      <c r="XAO443" s="1"/>
      <c r="XAP443" s="1"/>
      <c r="XAQ443" s="1"/>
      <c r="XAR443" s="1"/>
      <c r="XAS443" s="1"/>
      <c r="XAT443" s="1"/>
      <c r="XAU443" s="1"/>
      <c r="XAV443" s="1"/>
      <c r="XAW443" s="1"/>
      <c r="XAX443" s="1"/>
      <c r="XAY443" s="1"/>
      <c r="XAZ443" s="1"/>
      <c r="XBA443" s="1"/>
      <c r="XBB443" s="1"/>
      <c r="XBC443" s="1"/>
      <c r="XBD443" s="1"/>
      <c r="XBE443" s="1"/>
      <c r="XBF443" s="1"/>
      <c r="XBG443" s="1"/>
      <c r="XBH443" s="1"/>
      <c r="XBI443" s="1"/>
      <c r="XBJ443" s="1"/>
      <c r="XBK443" s="1"/>
      <c r="XBL443" s="1"/>
      <c r="XBM443" s="1"/>
      <c r="XBN443" s="1"/>
      <c r="XBO443" s="1"/>
      <c r="XBP443" s="1"/>
      <c r="XBQ443" s="1"/>
      <c r="XBR443" s="1"/>
      <c r="XBS443" s="1"/>
      <c r="XBT443" s="1"/>
      <c r="XBU443" s="1"/>
      <c r="XBV443" s="1"/>
      <c r="XBW443" s="1"/>
      <c r="XBX443" s="1"/>
      <c r="XBY443" s="1"/>
      <c r="XBZ443" s="1"/>
      <c r="XCA443" s="1"/>
      <c r="XCB443" s="1"/>
      <c r="XCC443" s="1"/>
      <c r="XCD443" s="1"/>
      <c r="XCE443" s="1"/>
      <c r="XCF443" s="1"/>
      <c r="XCG443" s="1"/>
      <c r="XCH443" s="1"/>
      <c r="XCI443" s="1"/>
      <c r="XCJ443" s="1"/>
      <c r="XCK443" s="1"/>
      <c r="XCL443" s="1"/>
      <c r="XCM443" s="1"/>
      <c r="XCN443" s="1"/>
      <c r="XCO443" s="1"/>
      <c r="XCP443" s="1"/>
      <c r="XCQ443" s="1"/>
      <c r="XCR443" s="1"/>
      <c r="XCS443" s="1"/>
      <c r="XCT443" s="1"/>
      <c r="XCU443" s="1"/>
      <c r="XCV443" s="1"/>
      <c r="XCW443" s="1"/>
      <c r="XCX443" s="1"/>
      <c r="XCY443" s="1"/>
      <c r="XCZ443" s="1"/>
      <c r="XDA443" s="1"/>
      <c r="XDB443" s="1"/>
      <c r="XDC443" s="1"/>
      <c r="XDD443" s="1"/>
      <c r="XDE443" s="1"/>
      <c r="XDF443" s="1"/>
      <c r="XDG443" s="1"/>
      <c r="XDH443" s="1"/>
      <c r="XDI443" s="1"/>
      <c r="XDJ443" s="1"/>
      <c r="XDK443" s="1"/>
      <c r="XDL443" s="1"/>
      <c r="XDM443" s="1"/>
      <c r="XDN443" s="1"/>
      <c r="XDO443" s="1"/>
      <c r="XDP443" s="1"/>
      <c r="XDQ443" s="1"/>
      <c r="XDR443" s="1"/>
      <c r="XDS443" s="1"/>
      <c r="XDT443" s="1"/>
      <c r="XDU443" s="1"/>
      <c r="XDV443" s="1"/>
      <c r="XDW443" s="1"/>
      <c r="XDX443" s="1"/>
      <c r="XDY443" s="1"/>
      <c r="XDZ443" s="1"/>
      <c r="XEA443" s="1"/>
      <c r="XEB443" s="1"/>
      <c r="XEC443" s="1"/>
      <c r="XED443" s="1"/>
      <c r="XEE443" s="1"/>
      <c r="XEF443" s="1"/>
      <c r="XEG443" s="1"/>
      <c r="XEH443" s="1"/>
      <c r="XEI443" s="1"/>
      <c r="XEJ443" s="1"/>
      <c r="XEK443" s="1"/>
      <c r="XEL443" s="1"/>
      <c r="XEM443" s="1"/>
      <c r="XEN443" s="1"/>
      <c r="XEO443" s="1"/>
      <c r="XEP443" s="1"/>
      <c r="XEQ443" s="1"/>
      <c r="XER443" s="1"/>
      <c r="XES443" s="1"/>
      <c r="XET443" s="1"/>
      <c r="XEU443" s="1"/>
      <c r="XEV443" s="1"/>
      <c r="XEW443" s="1"/>
      <c r="XEX443" s="1"/>
      <c r="XEY443" s="1"/>
      <c r="XEZ443" s="1"/>
      <c r="XFA443" s="1"/>
      <c r="XFB443" s="1"/>
      <c r="XFC443" s="1"/>
    </row>
    <row r="444" spans="1:150 16226:16383" s="3" customFormat="1" ht="20.25" customHeight="1" x14ac:dyDescent="0.25">
      <c r="A444" s="71" t="s">
        <v>639</v>
      </c>
      <c r="B444" s="71">
        <v>139.35499999999999</v>
      </c>
      <c r="C444" s="71">
        <f t="shared" si="8"/>
        <v>1500.0172199999997</v>
      </c>
      <c r="D444" s="51">
        <v>0</v>
      </c>
      <c r="E444" s="51">
        <v>0</v>
      </c>
      <c r="F444" s="124">
        <f t="shared" si="9"/>
        <v>2754.0316159199997</v>
      </c>
      <c r="G444" s="130" t="s">
        <v>95</v>
      </c>
      <c r="H444" s="13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WZB444" s="1"/>
      <c r="WZC444" s="1"/>
      <c r="WZD444" s="1"/>
      <c r="WZE444" s="1"/>
      <c r="WZF444" s="1"/>
      <c r="WZG444" s="1"/>
      <c r="WZH444" s="1"/>
      <c r="WZI444" s="1"/>
      <c r="WZJ444" s="1"/>
      <c r="WZK444" s="1"/>
      <c r="WZL444" s="1"/>
      <c r="WZM444" s="1"/>
      <c r="WZN444" s="1"/>
      <c r="WZO444" s="1"/>
      <c r="WZP444" s="1"/>
      <c r="WZQ444" s="1"/>
      <c r="WZR444" s="1"/>
      <c r="WZS444" s="1"/>
      <c r="WZT444" s="1"/>
      <c r="WZU444" s="1"/>
      <c r="WZV444" s="1"/>
      <c r="WZW444" s="1"/>
      <c r="WZX444" s="1"/>
      <c r="WZY444" s="1"/>
      <c r="WZZ444" s="1"/>
      <c r="XAA444" s="1"/>
      <c r="XAB444" s="1"/>
      <c r="XAC444" s="1"/>
      <c r="XAD444" s="1"/>
      <c r="XAE444" s="1"/>
      <c r="XAF444" s="1"/>
      <c r="XAG444" s="1"/>
      <c r="XAH444" s="1"/>
      <c r="XAI444" s="1"/>
      <c r="XAJ444" s="1"/>
      <c r="XAK444" s="1"/>
      <c r="XAL444" s="1"/>
      <c r="XAM444" s="1"/>
      <c r="XAN444" s="1"/>
      <c r="XAO444" s="1"/>
      <c r="XAP444" s="1"/>
      <c r="XAQ444" s="1"/>
      <c r="XAR444" s="1"/>
      <c r="XAS444" s="1"/>
      <c r="XAT444" s="1"/>
      <c r="XAU444" s="1"/>
      <c r="XAV444" s="1"/>
      <c r="XAW444" s="1"/>
      <c r="XAX444" s="1"/>
      <c r="XAY444" s="1"/>
      <c r="XAZ444" s="1"/>
      <c r="XBA444" s="1"/>
      <c r="XBB444" s="1"/>
      <c r="XBC444" s="1"/>
      <c r="XBD444" s="1"/>
      <c r="XBE444" s="1"/>
      <c r="XBF444" s="1"/>
      <c r="XBG444" s="1"/>
      <c r="XBH444" s="1"/>
      <c r="XBI444" s="1"/>
      <c r="XBJ444" s="1"/>
      <c r="XBK444" s="1"/>
      <c r="XBL444" s="1"/>
      <c r="XBM444" s="1"/>
      <c r="XBN444" s="1"/>
      <c r="XBO444" s="1"/>
      <c r="XBP444" s="1"/>
      <c r="XBQ444" s="1"/>
      <c r="XBR444" s="1"/>
      <c r="XBS444" s="1"/>
      <c r="XBT444" s="1"/>
      <c r="XBU444" s="1"/>
      <c r="XBV444" s="1"/>
      <c r="XBW444" s="1"/>
      <c r="XBX444" s="1"/>
      <c r="XBY444" s="1"/>
      <c r="XBZ444" s="1"/>
      <c r="XCA444" s="1"/>
      <c r="XCB444" s="1"/>
      <c r="XCC444" s="1"/>
      <c r="XCD444" s="1"/>
      <c r="XCE444" s="1"/>
      <c r="XCF444" s="1"/>
      <c r="XCG444" s="1"/>
      <c r="XCH444" s="1"/>
      <c r="XCI444" s="1"/>
      <c r="XCJ444" s="1"/>
      <c r="XCK444" s="1"/>
      <c r="XCL444" s="1"/>
      <c r="XCM444" s="1"/>
      <c r="XCN444" s="1"/>
      <c r="XCO444" s="1"/>
      <c r="XCP444" s="1"/>
      <c r="XCQ444" s="1"/>
      <c r="XCR444" s="1"/>
      <c r="XCS444" s="1"/>
      <c r="XCT444" s="1"/>
      <c r="XCU444" s="1"/>
      <c r="XCV444" s="1"/>
      <c r="XCW444" s="1"/>
      <c r="XCX444" s="1"/>
      <c r="XCY444" s="1"/>
      <c r="XCZ444" s="1"/>
      <c r="XDA444" s="1"/>
      <c r="XDB444" s="1"/>
      <c r="XDC444" s="1"/>
      <c r="XDD444" s="1"/>
      <c r="XDE444" s="1"/>
      <c r="XDF444" s="1"/>
      <c r="XDG444" s="1"/>
      <c r="XDH444" s="1"/>
      <c r="XDI444" s="1"/>
      <c r="XDJ444" s="1"/>
      <c r="XDK444" s="1"/>
      <c r="XDL444" s="1"/>
      <c r="XDM444" s="1"/>
      <c r="XDN444" s="1"/>
      <c r="XDO444" s="1"/>
      <c r="XDP444" s="1"/>
      <c r="XDQ444" s="1"/>
      <c r="XDR444" s="1"/>
      <c r="XDS444" s="1"/>
      <c r="XDT444" s="1"/>
      <c r="XDU444" s="1"/>
      <c r="XDV444" s="1"/>
      <c r="XDW444" s="1"/>
      <c r="XDX444" s="1"/>
      <c r="XDY444" s="1"/>
      <c r="XDZ444" s="1"/>
      <c r="XEA444" s="1"/>
      <c r="XEB444" s="1"/>
      <c r="XEC444" s="1"/>
      <c r="XED444" s="1"/>
      <c r="XEE444" s="1"/>
      <c r="XEF444" s="1"/>
      <c r="XEG444" s="1"/>
      <c r="XEH444" s="1"/>
      <c r="XEI444" s="1"/>
      <c r="XEJ444" s="1"/>
      <c r="XEK444" s="1"/>
      <c r="XEL444" s="1"/>
      <c r="XEM444" s="1"/>
      <c r="XEN444" s="1"/>
      <c r="XEO444" s="1"/>
      <c r="XEP444" s="1"/>
      <c r="XEQ444" s="1"/>
      <c r="XER444" s="1"/>
      <c r="XES444" s="1"/>
      <c r="XET444" s="1"/>
      <c r="XEU444" s="1"/>
      <c r="XEV444" s="1"/>
      <c r="XEW444" s="1"/>
      <c r="XEX444" s="1"/>
      <c r="XEY444" s="1"/>
      <c r="XEZ444" s="1"/>
      <c r="XFA444" s="1"/>
      <c r="XFB444" s="1"/>
      <c r="XFC444" s="1"/>
    </row>
    <row r="445" spans="1:150 16226:16383" s="3" customFormat="1" ht="20.25" customHeight="1" x14ac:dyDescent="0.25">
      <c r="A445" s="71" t="s">
        <v>640</v>
      </c>
      <c r="B445" s="71">
        <v>139.35499999999999</v>
      </c>
      <c r="C445" s="71">
        <f t="shared" si="8"/>
        <v>1500.0172199999997</v>
      </c>
      <c r="D445" s="51">
        <v>0</v>
      </c>
      <c r="E445" s="51">
        <v>0</v>
      </c>
      <c r="F445" s="124">
        <f t="shared" si="9"/>
        <v>2754.0316159199997</v>
      </c>
      <c r="G445" s="130" t="s">
        <v>95</v>
      </c>
      <c r="H445" s="13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WZB445" s="1"/>
      <c r="WZC445" s="1"/>
      <c r="WZD445" s="1"/>
      <c r="WZE445" s="1"/>
      <c r="WZF445" s="1"/>
      <c r="WZG445" s="1"/>
      <c r="WZH445" s="1"/>
      <c r="WZI445" s="1"/>
      <c r="WZJ445" s="1"/>
      <c r="WZK445" s="1"/>
      <c r="WZL445" s="1"/>
      <c r="WZM445" s="1"/>
      <c r="WZN445" s="1"/>
      <c r="WZO445" s="1"/>
      <c r="WZP445" s="1"/>
      <c r="WZQ445" s="1"/>
      <c r="WZR445" s="1"/>
      <c r="WZS445" s="1"/>
      <c r="WZT445" s="1"/>
      <c r="WZU445" s="1"/>
      <c r="WZV445" s="1"/>
      <c r="WZW445" s="1"/>
      <c r="WZX445" s="1"/>
      <c r="WZY445" s="1"/>
      <c r="WZZ445" s="1"/>
      <c r="XAA445" s="1"/>
      <c r="XAB445" s="1"/>
      <c r="XAC445" s="1"/>
      <c r="XAD445" s="1"/>
      <c r="XAE445" s="1"/>
      <c r="XAF445" s="1"/>
      <c r="XAG445" s="1"/>
      <c r="XAH445" s="1"/>
      <c r="XAI445" s="1"/>
      <c r="XAJ445" s="1"/>
      <c r="XAK445" s="1"/>
      <c r="XAL445" s="1"/>
      <c r="XAM445" s="1"/>
      <c r="XAN445" s="1"/>
      <c r="XAO445" s="1"/>
      <c r="XAP445" s="1"/>
      <c r="XAQ445" s="1"/>
      <c r="XAR445" s="1"/>
      <c r="XAS445" s="1"/>
      <c r="XAT445" s="1"/>
      <c r="XAU445" s="1"/>
      <c r="XAV445" s="1"/>
      <c r="XAW445" s="1"/>
      <c r="XAX445" s="1"/>
      <c r="XAY445" s="1"/>
      <c r="XAZ445" s="1"/>
      <c r="XBA445" s="1"/>
      <c r="XBB445" s="1"/>
      <c r="XBC445" s="1"/>
      <c r="XBD445" s="1"/>
      <c r="XBE445" s="1"/>
      <c r="XBF445" s="1"/>
      <c r="XBG445" s="1"/>
      <c r="XBH445" s="1"/>
      <c r="XBI445" s="1"/>
      <c r="XBJ445" s="1"/>
      <c r="XBK445" s="1"/>
      <c r="XBL445" s="1"/>
      <c r="XBM445" s="1"/>
      <c r="XBN445" s="1"/>
      <c r="XBO445" s="1"/>
      <c r="XBP445" s="1"/>
      <c r="XBQ445" s="1"/>
      <c r="XBR445" s="1"/>
      <c r="XBS445" s="1"/>
      <c r="XBT445" s="1"/>
      <c r="XBU445" s="1"/>
      <c r="XBV445" s="1"/>
      <c r="XBW445" s="1"/>
      <c r="XBX445" s="1"/>
      <c r="XBY445" s="1"/>
      <c r="XBZ445" s="1"/>
      <c r="XCA445" s="1"/>
      <c r="XCB445" s="1"/>
      <c r="XCC445" s="1"/>
      <c r="XCD445" s="1"/>
      <c r="XCE445" s="1"/>
      <c r="XCF445" s="1"/>
      <c r="XCG445" s="1"/>
      <c r="XCH445" s="1"/>
      <c r="XCI445" s="1"/>
      <c r="XCJ445" s="1"/>
      <c r="XCK445" s="1"/>
      <c r="XCL445" s="1"/>
      <c r="XCM445" s="1"/>
      <c r="XCN445" s="1"/>
      <c r="XCO445" s="1"/>
      <c r="XCP445" s="1"/>
      <c r="XCQ445" s="1"/>
      <c r="XCR445" s="1"/>
      <c r="XCS445" s="1"/>
      <c r="XCT445" s="1"/>
      <c r="XCU445" s="1"/>
      <c r="XCV445" s="1"/>
      <c r="XCW445" s="1"/>
      <c r="XCX445" s="1"/>
      <c r="XCY445" s="1"/>
      <c r="XCZ445" s="1"/>
      <c r="XDA445" s="1"/>
      <c r="XDB445" s="1"/>
      <c r="XDC445" s="1"/>
      <c r="XDD445" s="1"/>
      <c r="XDE445" s="1"/>
      <c r="XDF445" s="1"/>
      <c r="XDG445" s="1"/>
      <c r="XDH445" s="1"/>
      <c r="XDI445" s="1"/>
      <c r="XDJ445" s="1"/>
      <c r="XDK445" s="1"/>
      <c r="XDL445" s="1"/>
      <c r="XDM445" s="1"/>
      <c r="XDN445" s="1"/>
      <c r="XDO445" s="1"/>
      <c r="XDP445" s="1"/>
      <c r="XDQ445" s="1"/>
      <c r="XDR445" s="1"/>
      <c r="XDS445" s="1"/>
      <c r="XDT445" s="1"/>
      <c r="XDU445" s="1"/>
      <c r="XDV445" s="1"/>
      <c r="XDW445" s="1"/>
      <c r="XDX445" s="1"/>
      <c r="XDY445" s="1"/>
      <c r="XDZ445" s="1"/>
      <c r="XEA445" s="1"/>
      <c r="XEB445" s="1"/>
      <c r="XEC445" s="1"/>
      <c r="XED445" s="1"/>
      <c r="XEE445" s="1"/>
      <c r="XEF445" s="1"/>
      <c r="XEG445" s="1"/>
      <c r="XEH445" s="1"/>
      <c r="XEI445" s="1"/>
      <c r="XEJ445" s="1"/>
      <c r="XEK445" s="1"/>
      <c r="XEL445" s="1"/>
      <c r="XEM445" s="1"/>
      <c r="XEN445" s="1"/>
      <c r="XEO445" s="1"/>
      <c r="XEP445" s="1"/>
      <c r="XEQ445" s="1"/>
      <c r="XER445" s="1"/>
      <c r="XES445" s="1"/>
      <c r="XET445" s="1"/>
      <c r="XEU445" s="1"/>
      <c r="XEV445" s="1"/>
      <c r="XEW445" s="1"/>
      <c r="XEX445" s="1"/>
      <c r="XEY445" s="1"/>
      <c r="XEZ445" s="1"/>
      <c r="XFA445" s="1"/>
      <c r="XFB445" s="1"/>
      <c r="XFC445" s="1"/>
    </row>
    <row r="446" spans="1:150 16226:16383" s="3" customFormat="1" ht="20.25" customHeight="1" x14ac:dyDescent="0.25">
      <c r="A446" s="71" t="s">
        <v>641</v>
      </c>
      <c r="B446" s="71">
        <v>139.35499999999999</v>
      </c>
      <c r="C446" s="71">
        <f t="shared" si="8"/>
        <v>1500.0172199999997</v>
      </c>
      <c r="D446" s="51">
        <v>0</v>
      </c>
      <c r="E446" s="51">
        <v>0</v>
      </c>
      <c r="F446" s="124">
        <f t="shared" si="9"/>
        <v>2754.0316159199997</v>
      </c>
      <c r="G446" s="130" t="s">
        <v>95</v>
      </c>
      <c r="H446" s="13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WZB446" s="1"/>
      <c r="WZC446" s="1"/>
      <c r="WZD446" s="1"/>
      <c r="WZE446" s="1"/>
      <c r="WZF446" s="1"/>
      <c r="WZG446" s="1"/>
      <c r="WZH446" s="1"/>
      <c r="WZI446" s="1"/>
      <c r="WZJ446" s="1"/>
      <c r="WZK446" s="1"/>
      <c r="WZL446" s="1"/>
      <c r="WZM446" s="1"/>
      <c r="WZN446" s="1"/>
      <c r="WZO446" s="1"/>
      <c r="WZP446" s="1"/>
      <c r="WZQ446" s="1"/>
      <c r="WZR446" s="1"/>
      <c r="WZS446" s="1"/>
      <c r="WZT446" s="1"/>
      <c r="WZU446" s="1"/>
      <c r="WZV446" s="1"/>
      <c r="WZW446" s="1"/>
      <c r="WZX446" s="1"/>
      <c r="WZY446" s="1"/>
      <c r="WZZ446" s="1"/>
      <c r="XAA446" s="1"/>
      <c r="XAB446" s="1"/>
      <c r="XAC446" s="1"/>
      <c r="XAD446" s="1"/>
      <c r="XAE446" s="1"/>
      <c r="XAF446" s="1"/>
      <c r="XAG446" s="1"/>
      <c r="XAH446" s="1"/>
      <c r="XAI446" s="1"/>
      <c r="XAJ446" s="1"/>
      <c r="XAK446" s="1"/>
      <c r="XAL446" s="1"/>
      <c r="XAM446" s="1"/>
      <c r="XAN446" s="1"/>
      <c r="XAO446" s="1"/>
      <c r="XAP446" s="1"/>
      <c r="XAQ446" s="1"/>
      <c r="XAR446" s="1"/>
      <c r="XAS446" s="1"/>
      <c r="XAT446" s="1"/>
      <c r="XAU446" s="1"/>
      <c r="XAV446" s="1"/>
      <c r="XAW446" s="1"/>
      <c r="XAX446" s="1"/>
      <c r="XAY446" s="1"/>
      <c r="XAZ446" s="1"/>
      <c r="XBA446" s="1"/>
      <c r="XBB446" s="1"/>
      <c r="XBC446" s="1"/>
      <c r="XBD446" s="1"/>
      <c r="XBE446" s="1"/>
      <c r="XBF446" s="1"/>
      <c r="XBG446" s="1"/>
      <c r="XBH446" s="1"/>
      <c r="XBI446" s="1"/>
      <c r="XBJ446" s="1"/>
      <c r="XBK446" s="1"/>
      <c r="XBL446" s="1"/>
      <c r="XBM446" s="1"/>
      <c r="XBN446" s="1"/>
      <c r="XBO446" s="1"/>
      <c r="XBP446" s="1"/>
      <c r="XBQ446" s="1"/>
      <c r="XBR446" s="1"/>
      <c r="XBS446" s="1"/>
      <c r="XBT446" s="1"/>
      <c r="XBU446" s="1"/>
      <c r="XBV446" s="1"/>
      <c r="XBW446" s="1"/>
      <c r="XBX446" s="1"/>
      <c r="XBY446" s="1"/>
      <c r="XBZ446" s="1"/>
      <c r="XCA446" s="1"/>
      <c r="XCB446" s="1"/>
      <c r="XCC446" s="1"/>
      <c r="XCD446" s="1"/>
      <c r="XCE446" s="1"/>
      <c r="XCF446" s="1"/>
      <c r="XCG446" s="1"/>
      <c r="XCH446" s="1"/>
      <c r="XCI446" s="1"/>
      <c r="XCJ446" s="1"/>
      <c r="XCK446" s="1"/>
      <c r="XCL446" s="1"/>
      <c r="XCM446" s="1"/>
      <c r="XCN446" s="1"/>
      <c r="XCO446" s="1"/>
      <c r="XCP446" s="1"/>
      <c r="XCQ446" s="1"/>
      <c r="XCR446" s="1"/>
      <c r="XCS446" s="1"/>
      <c r="XCT446" s="1"/>
      <c r="XCU446" s="1"/>
      <c r="XCV446" s="1"/>
      <c r="XCW446" s="1"/>
      <c r="XCX446" s="1"/>
      <c r="XCY446" s="1"/>
      <c r="XCZ446" s="1"/>
      <c r="XDA446" s="1"/>
      <c r="XDB446" s="1"/>
      <c r="XDC446" s="1"/>
      <c r="XDD446" s="1"/>
      <c r="XDE446" s="1"/>
      <c r="XDF446" s="1"/>
      <c r="XDG446" s="1"/>
      <c r="XDH446" s="1"/>
      <c r="XDI446" s="1"/>
      <c r="XDJ446" s="1"/>
      <c r="XDK446" s="1"/>
      <c r="XDL446" s="1"/>
      <c r="XDM446" s="1"/>
      <c r="XDN446" s="1"/>
      <c r="XDO446" s="1"/>
      <c r="XDP446" s="1"/>
      <c r="XDQ446" s="1"/>
      <c r="XDR446" s="1"/>
      <c r="XDS446" s="1"/>
      <c r="XDT446" s="1"/>
      <c r="XDU446" s="1"/>
      <c r="XDV446" s="1"/>
      <c r="XDW446" s="1"/>
      <c r="XDX446" s="1"/>
      <c r="XDY446" s="1"/>
      <c r="XDZ446" s="1"/>
      <c r="XEA446" s="1"/>
      <c r="XEB446" s="1"/>
      <c r="XEC446" s="1"/>
      <c r="XED446" s="1"/>
      <c r="XEE446" s="1"/>
      <c r="XEF446" s="1"/>
      <c r="XEG446" s="1"/>
      <c r="XEH446" s="1"/>
      <c r="XEI446" s="1"/>
      <c r="XEJ446" s="1"/>
      <c r="XEK446" s="1"/>
      <c r="XEL446" s="1"/>
      <c r="XEM446" s="1"/>
      <c r="XEN446" s="1"/>
      <c r="XEO446" s="1"/>
      <c r="XEP446" s="1"/>
      <c r="XEQ446" s="1"/>
      <c r="XER446" s="1"/>
      <c r="XES446" s="1"/>
      <c r="XET446" s="1"/>
      <c r="XEU446" s="1"/>
      <c r="XEV446" s="1"/>
      <c r="XEW446" s="1"/>
      <c r="XEX446" s="1"/>
      <c r="XEY446" s="1"/>
      <c r="XEZ446" s="1"/>
      <c r="XFA446" s="1"/>
      <c r="XFB446" s="1"/>
      <c r="XFC446" s="1"/>
    </row>
    <row r="447" spans="1:150 16226:16383" s="3" customFormat="1" ht="20.25" customHeight="1" x14ac:dyDescent="0.25">
      <c r="A447" s="71" t="s">
        <v>642</v>
      </c>
      <c r="B447" s="71">
        <v>139.35499999999999</v>
      </c>
      <c r="C447" s="71">
        <f t="shared" si="8"/>
        <v>1500.0172199999997</v>
      </c>
      <c r="D447" s="51">
        <v>0</v>
      </c>
      <c r="E447" s="51">
        <v>0</v>
      </c>
      <c r="F447" s="124">
        <f t="shared" si="9"/>
        <v>2754.0316159199997</v>
      </c>
      <c r="G447" s="130" t="s">
        <v>95</v>
      </c>
      <c r="H447" s="13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WZB447" s="1"/>
      <c r="WZC447" s="1"/>
      <c r="WZD447" s="1"/>
      <c r="WZE447" s="1"/>
      <c r="WZF447" s="1"/>
      <c r="WZG447" s="1"/>
      <c r="WZH447" s="1"/>
      <c r="WZI447" s="1"/>
      <c r="WZJ447" s="1"/>
      <c r="WZK447" s="1"/>
      <c r="WZL447" s="1"/>
      <c r="WZM447" s="1"/>
      <c r="WZN447" s="1"/>
      <c r="WZO447" s="1"/>
      <c r="WZP447" s="1"/>
      <c r="WZQ447" s="1"/>
      <c r="WZR447" s="1"/>
      <c r="WZS447" s="1"/>
      <c r="WZT447" s="1"/>
      <c r="WZU447" s="1"/>
      <c r="WZV447" s="1"/>
      <c r="WZW447" s="1"/>
      <c r="WZX447" s="1"/>
      <c r="WZY447" s="1"/>
      <c r="WZZ447" s="1"/>
      <c r="XAA447" s="1"/>
      <c r="XAB447" s="1"/>
      <c r="XAC447" s="1"/>
      <c r="XAD447" s="1"/>
      <c r="XAE447" s="1"/>
      <c r="XAF447" s="1"/>
      <c r="XAG447" s="1"/>
      <c r="XAH447" s="1"/>
      <c r="XAI447" s="1"/>
      <c r="XAJ447" s="1"/>
      <c r="XAK447" s="1"/>
      <c r="XAL447" s="1"/>
      <c r="XAM447" s="1"/>
      <c r="XAN447" s="1"/>
      <c r="XAO447" s="1"/>
      <c r="XAP447" s="1"/>
      <c r="XAQ447" s="1"/>
      <c r="XAR447" s="1"/>
      <c r="XAS447" s="1"/>
      <c r="XAT447" s="1"/>
      <c r="XAU447" s="1"/>
      <c r="XAV447" s="1"/>
      <c r="XAW447" s="1"/>
      <c r="XAX447" s="1"/>
      <c r="XAY447" s="1"/>
      <c r="XAZ447" s="1"/>
      <c r="XBA447" s="1"/>
      <c r="XBB447" s="1"/>
      <c r="XBC447" s="1"/>
      <c r="XBD447" s="1"/>
      <c r="XBE447" s="1"/>
      <c r="XBF447" s="1"/>
      <c r="XBG447" s="1"/>
      <c r="XBH447" s="1"/>
      <c r="XBI447" s="1"/>
      <c r="XBJ447" s="1"/>
      <c r="XBK447" s="1"/>
      <c r="XBL447" s="1"/>
      <c r="XBM447" s="1"/>
      <c r="XBN447" s="1"/>
      <c r="XBO447" s="1"/>
      <c r="XBP447" s="1"/>
      <c r="XBQ447" s="1"/>
      <c r="XBR447" s="1"/>
      <c r="XBS447" s="1"/>
      <c r="XBT447" s="1"/>
      <c r="XBU447" s="1"/>
      <c r="XBV447" s="1"/>
      <c r="XBW447" s="1"/>
      <c r="XBX447" s="1"/>
      <c r="XBY447" s="1"/>
      <c r="XBZ447" s="1"/>
      <c r="XCA447" s="1"/>
      <c r="XCB447" s="1"/>
      <c r="XCC447" s="1"/>
      <c r="XCD447" s="1"/>
      <c r="XCE447" s="1"/>
      <c r="XCF447" s="1"/>
      <c r="XCG447" s="1"/>
      <c r="XCH447" s="1"/>
      <c r="XCI447" s="1"/>
      <c r="XCJ447" s="1"/>
      <c r="XCK447" s="1"/>
      <c r="XCL447" s="1"/>
      <c r="XCM447" s="1"/>
      <c r="XCN447" s="1"/>
      <c r="XCO447" s="1"/>
      <c r="XCP447" s="1"/>
      <c r="XCQ447" s="1"/>
      <c r="XCR447" s="1"/>
      <c r="XCS447" s="1"/>
      <c r="XCT447" s="1"/>
      <c r="XCU447" s="1"/>
      <c r="XCV447" s="1"/>
      <c r="XCW447" s="1"/>
      <c r="XCX447" s="1"/>
      <c r="XCY447" s="1"/>
      <c r="XCZ447" s="1"/>
      <c r="XDA447" s="1"/>
      <c r="XDB447" s="1"/>
      <c r="XDC447" s="1"/>
      <c r="XDD447" s="1"/>
      <c r="XDE447" s="1"/>
      <c r="XDF447" s="1"/>
      <c r="XDG447" s="1"/>
      <c r="XDH447" s="1"/>
      <c r="XDI447" s="1"/>
      <c r="XDJ447" s="1"/>
      <c r="XDK447" s="1"/>
      <c r="XDL447" s="1"/>
      <c r="XDM447" s="1"/>
      <c r="XDN447" s="1"/>
      <c r="XDO447" s="1"/>
      <c r="XDP447" s="1"/>
      <c r="XDQ447" s="1"/>
      <c r="XDR447" s="1"/>
      <c r="XDS447" s="1"/>
      <c r="XDT447" s="1"/>
      <c r="XDU447" s="1"/>
      <c r="XDV447" s="1"/>
      <c r="XDW447" s="1"/>
      <c r="XDX447" s="1"/>
      <c r="XDY447" s="1"/>
      <c r="XDZ447" s="1"/>
      <c r="XEA447" s="1"/>
      <c r="XEB447" s="1"/>
      <c r="XEC447" s="1"/>
      <c r="XED447" s="1"/>
      <c r="XEE447" s="1"/>
      <c r="XEF447" s="1"/>
      <c r="XEG447" s="1"/>
      <c r="XEH447" s="1"/>
      <c r="XEI447" s="1"/>
      <c r="XEJ447" s="1"/>
      <c r="XEK447" s="1"/>
      <c r="XEL447" s="1"/>
      <c r="XEM447" s="1"/>
      <c r="XEN447" s="1"/>
      <c r="XEO447" s="1"/>
      <c r="XEP447" s="1"/>
      <c r="XEQ447" s="1"/>
      <c r="XER447" s="1"/>
      <c r="XES447" s="1"/>
      <c r="XET447" s="1"/>
      <c r="XEU447" s="1"/>
      <c r="XEV447" s="1"/>
      <c r="XEW447" s="1"/>
      <c r="XEX447" s="1"/>
      <c r="XEY447" s="1"/>
      <c r="XEZ447" s="1"/>
      <c r="XFA447" s="1"/>
      <c r="XFB447" s="1"/>
      <c r="XFC447" s="1"/>
    </row>
    <row r="448" spans="1:150 16226:16383" s="3" customFormat="1" ht="20.25" customHeight="1" x14ac:dyDescent="0.25">
      <c r="A448" s="71" t="s">
        <v>643</v>
      </c>
      <c r="B448" s="71">
        <v>139.35499999999999</v>
      </c>
      <c r="C448" s="71">
        <f t="shared" si="8"/>
        <v>1500.0172199999997</v>
      </c>
      <c r="D448" s="51">
        <v>0</v>
      </c>
      <c r="E448" s="51">
        <v>0</v>
      </c>
      <c r="F448" s="124">
        <f t="shared" si="9"/>
        <v>2754.0316159199997</v>
      </c>
      <c r="G448" s="130" t="s">
        <v>95</v>
      </c>
      <c r="H448" s="13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WZB448" s="1"/>
      <c r="WZC448" s="1"/>
      <c r="WZD448" s="1"/>
      <c r="WZE448" s="1"/>
      <c r="WZF448" s="1"/>
      <c r="WZG448" s="1"/>
      <c r="WZH448" s="1"/>
      <c r="WZI448" s="1"/>
      <c r="WZJ448" s="1"/>
      <c r="WZK448" s="1"/>
      <c r="WZL448" s="1"/>
      <c r="WZM448" s="1"/>
      <c r="WZN448" s="1"/>
      <c r="WZO448" s="1"/>
      <c r="WZP448" s="1"/>
      <c r="WZQ448" s="1"/>
      <c r="WZR448" s="1"/>
      <c r="WZS448" s="1"/>
      <c r="WZT448" s="1"/>
      <c r="WZU448" s="1"/>
      <c r="WZV448" s="1"/>
      <c r="WZW448" s="1"/>
      <c r="WZX448" s="1"/>
      <c r="WZY448" s="1"/>
      <c r="WZZ448" s="1"/>
      <c r="XAA448" s="1"/>
      <c r="XAB448" s="1"/>
      <c r="XAC448" s="1"/>
      <c r="XAD448" s="1"/>
      <c r="XAE448" s="1"/>
      <c r="XAF448" s="1"/>
      <c r="XAG448" s="1"/>
      <c r="XAH448" s="1"/>
      <c r="XAI448" s="1"/>
      <c r="XAJ448" s="1"/>
      <c r="XAK448" s="1"/>
      <c r="XAL448" s="1"/>
      <c r="XAM448" s="1"/>
      <c r="XAN448" s="1"/>
      <c r="XAO448" s="1"/>
      <c r="XAP448" s="1"/>
      <c r="XAQ448" s="1"/>
      <c r="XAR448" s="1"/>
      <c r="XAS448" s="1"/>
      <c r="XAT448" s="1"/>
      <c r="XAU448" s="1"/>
      <c r="XAV448" s="1"/>
      <c r="XAW448" s="1"/>
      <c r="XAX448" s="1"/>
      <c r="XAY448" s="1"/>
      <c r="XAZ448" s="1"/>
      <c r="XBA448" s="1"/>
      <c r="XBB448" s="1"/>
      <c r="XBC448" s="1"/>
      <c r="XBD448" s="1"/>
      <c r="XBE448" s="1"/>
      <c r="XBF448" s="1"/>
      <c r="XBG448" s="1"/>
      <c r="XBH448" s="1"/>
      <c r="XBI448" s="1"/>
      <c r="XBJ448" s="1"/>
      <c r="XBK448" s="1"/>
      <c r="XBL448" s="1"/>
      <c r="XBM448" s="1"/>
      <c r="XBN448" s="1"/>
      <c r="XBO448" s="1"/>
      <c r="XBP448" s="1"/>
      <c r="XBQ448" s="1"/>
      <c r="XBR448" s="1"/>
      <c r="XBS448" s="1"/>
      <c r="XBT448" s="1"/>
      <c r="XBU448" s="1"/>
      <c r="XBV448" s="1"/>
      <c r="XBW448" s="1"/>
      <c r="XBX448" s="1"/>
      <c r="XBY448" s="1"/>
      <c r="XBZ448" s="1"/>
      <c r="XCA448" s="1"/>
      <c r="XCB448" s="1"/>
      <c r="XCC448" s="1"/>
      <c r="XCD448" s="1"/>
      <c r="XCE448" s="1"/>
      <c r="XCF448" s="1"/>
      <c r="XCG448" s="1"/>
      <c r="XCH448" s="1"/>
      <c r="XCI448" s="1"/>
      <c r="XCJ448" s="1"/>
      <c r="XCK448" s="1"/>
      <c r="XCL448" s="1"/>
      <c r="XCM448" s="1"/>
      <c r="XCN448" s="1"/>
      <c r="XCO448" s="1"/>
      <c r="XCP448" s="1"/>
      <c r="XCQ448" s="1"/>
      <c r="XCR448" s="1"/>
      <c r="XCS448" s="1"/>
      <c r="XCT448" s="1"/>
      <c r="XCU448" s="1"/>
      <c r="XCV448" s="1"/>
      <c r="XCW448" s="1"/>
      <c r="XCX448" s="1"/>
      <c r="XCY448" s="1"/>
      <c r="XCZ448" s="1"/>
      <c r="XDA448" s="1"/>
      <c r="XDB448" s="1"/>
      <c r="XDC448" s="1"/>
      <c r="XDD448" s="1"/>
      <c r="XDE448" s="1"/>
      <c r="XDF448" s="1"/>
      <c r="XDG448" s="1"/>
      <c r="XDH448" s="1"/>
      <c r="XDI448" s="1"/>
      <c r="XDJ448" s="1"/>
      <c r="XDK448" s="1"/>
      <c r="XDL448" s="1"/>
      <c r="XDM448" s="1"/>
      <c r="XDN448" s="1"/>
      <c r="XDO448" s="1"/>
      <c r="XDP448" s="1"/>
      <c r="XDQ448" s="1"/>
      <c r="XDR448" s="1"/>
      <c r="XDS448" s="1"/>
      <c r="XDT448" s="1"/>
      <c r="XDU448" s="1"/>
      <c r="XDV448" s="1"/>
      <c r="XDW448" s="1"/>
      <c r="XDX448" s="1"/>
      <c r="XDY448" s="1"/>
      <c r="XDZ448" s="1"/>
      <c r="XEA448" s="1"/>
      <c r="XEB448" s="1"/>
      <c r="XEC448" s="1"/>
      <c r="XED448" s="1"/>
      <c r="XEE448" s="1"/>
      <c r="XEF448" s="1"/>
      <c r="XEG448" s="1"/>
      <c r="XEH448" s="1"/>
      <c r="XEI448" s="1"/>
      <c r="XEJ448" s="1"/>
      <c r="XEK448" s="1"/>
      <c r="XEL448" s="1"/>
      <c r="XEM448" s="1"/>
      <c r="XEN448" s="1"/>
      <c r="XEO448" s="1"/>
      <c r="XEP448" s="1"/>
      <c r="XEQ448" s="1"/>
      <c r="XER448" s="1"/>
      <c r="XES448" s="1"/>
      <c r="XET448" s="1"/>
      <c r="XEU448" s="1"/>
      <c r="XEV448" s="1"/>
      <c r="XEW448" s="1"/>
      <c r="XEX448" s="1"/>
      <c r="XEY448" s="1"/>
      <c r="XEZ448" s="1"/>
      <c r="XFA448" s="1"/>
      <c r="XFB448" s="1"/>
      <c r="XFC448" s="1"/>
    </row>
    <row r="449" spans="1:150 16226:16383" s="3" customFormat="1" ht="20.25" customHeight="1" x14ac:dyDescent="0.25">
      <c r="A449" s="71" t="s">
        <v>644</v>
      </c>
      <c r="B449" s="71">
        <v>205.26599999999999</v>
      </c>
      <c r="C449" s="71">
        <f t="shared" si="8"/>
        <v>2209.4832239999996</v>
      </c>
      <c r="D449" s="51">
        <v>0</v>
      </c>
      <c r="E449" s="51">
        <v>0</v>
      </c>
      <c r="F449" s="124">
        <f t="shared" si="9"/>
        <v>4056.6111992639994</v>
      </c>
      <c r="G449" s="130" t="s">
        <v>95</v>
      </c>
      <c r="H449" s="13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WZB449" s="1"/>
      <c r="WZC449" s="1"/>
      <c r="WZD449" s="1"/>
      <c r="WZE449" s="1"/>
      <c r="WZF449" s="1"/>
      <c r="WZG449" s="1"/>
      <c r="WZH449" s="1"/>
      <c r="WZI449" s="1"/>
      <c r="WZJ449" s="1"/>
      <c r="WZK449" s="1"/>
      <c r="WZL449" s="1"/>
      <c r="WZM449" s="1"/>
      <c r="WZN449" s="1"/>
      <c r="WZO449" s="1"/>
      <c r="WZP449" s="1"/>
      <c r="WZQ449" s="1"/>
      <c r="WZR449" s="1"/>
      <c r="WZS449" s="1"/>
      <c r="WZT449" s="1"/>
      <c r="WZU449" s="1"/>
      <c r="WZV449" s="1"/>
      <c r="WZW449" s="1"/>
      <c r="WZX449" s="1"/>
      <c r="WZY449" s="1"/>
      <c r="WZZ449" s="1"/>
      <c r="XAA449" s="1"/>
      <c r="XAB449" s="1"/>
      <c r="XAC449" s="1"/>
      <c r="XAD449" s="1"/>
      <c r="XAE449" s="1"/>
      <c r="XAF449" s="1"/>
      <c r="XAG449" s="1"/>
      <c r="XAH449" s="1"/>
      <c r="XAI449" s="1"/>
      <c r="XAJ449" s="1"/>
      <c r="XAK449" s="1"/>
      <c r="XAL449" s="1"/>
      <c r="XAM449" s="1"/>
      <c r="XAN449" s="1"/>
      <c r="XAO449" s="1"/>
      <c r="XAP449" s="1"/>
      <c r="XAQ449" s="1"/>
      <c r="XAR449" s="1"/>
      <c r="XAS449" s="1"/>
      <c r="XAT449" s="1"/>
      <c r="XAU449" s="1"/>
      <c r="XAV449" s="1"/>
      <c r="XAW449" s="1"/>
      <c r="XAX449" s="1"/>
      <c r="XAY449" s="1"/>
      <c r="XAZ449" s="1"/>
      <c r="XBA449" s="1"/>
      <c r="XBB449" s="1"/>
      <c r="XBC449" s="1"/>
      <c r="XBD449" s="1"/>
      <c r="XBE449" s="1"/>
      <c r="XBF449" s="1"/>
      <c r="XBG449" s="1"/>
      <c r="XBH449" s="1"/>
      <c r="XBI449" s="1"/>
      <c r="XBJ449" s="1"/>
      <c r="XBK449" s="1"/>
      <c r="XBL449" s="1"/>
      <c r="XBM449" s="1"/>
      <c r="XBN449" s="1"/>
      <c r="XBO449" s="1"/>
      <c r="XBP449" s="1"/>
      <c r="XBQ449" s="1"/>
      <c r="XBR449" s="1"/>
      <c r="XBS449" s="1"/>
      <c r="XBT449" s="1"/>
      <c r="XBU449" s="1"/>
      <c r="XBV449" s="1"/>
      <c r="XBW449" s="1"/>
      <c r="XBX449" s="1"/>
      <c r="XBY449" s="1"/>
      <c r="XBZ449" s="1"/>
      <c r="XCA449" s="1"/>
      <c r="XCB449" s="1"/>
      <c r="XCC449" s="1"/>
      <c r="XCD449" s="1"/>
      <c r="XCE449" s="1"/>
      <c r="XCF449" s="1"/>
      <c r="XCG449" s="1"/>
      <c r="XCH449" s="1"/>
      <c r="XCI449" s="1"/>
      <c r="XCJ449" s="1"/>
      <c r="XCK449" s="1"/>
      <c r="XCL449" s="1"/>
      <c r="XCM449" s="1"/>
      <c r="XCN449" s="1"/>
      <c r="XCO449" s="1"/>
      <c r="XCP449" s="1"/>
      <c r="XCQ449" s="1"/>
      <c r="XCR449" s="1"/>
      <c r="XCS449" s="1"/>
      <c r="XCT449" s="1"/>
      <c r="XCU449" s="1"/>
      <c r="XCV449" s="1"/>
      <c r="XCW449" s="1"/>
      <c r="XCX449" s="1"/>
      <c r="XCY449" s="1"/>
      <c r="XCZ449" s="1"/>
      <c r="XDA449" s="1"/>
      <c r="XDB449" s="1"/>
      <c r="XDC449" s="1"/>
      <c r="XDD449" s="1"/>
      <c r="XDE449" s="1"/>
      <c r="XDF449" s="1"/>
      <c r="XDG449" s="1"/>
      <c r="XDH449" s="1"/>
      <c r="XDI449" s="1"/>
      <c r="XDJ449" s="1"/>
      <c r="XDK449" s="1"/>
      <c r="XDL449" s="1"/>
      <c r="XDM449" s="1"/>
      <c r="XDN449" s="1"/>
      <c r="XDO449" s="1"/>
      <c r="XDP449" s="1"/>
      <c r="XDQ449" s="1"/>
      <c r="XDR449" s="1"/>
      <c r="XDS449" s="1"/>
      <c r="XDT449" s="1"/>
      <c r="XDU449" s="1"/>
      <c r="XDV449" s="1"/>
      <c r="XDW449" s="1"/>
      <c r="XDX449" s="1"/>
      <c r="XDY449" s="1"/>
      <c r="XDZ449" s="1"/>
      <c r="XEA449" s="1"/>
      <c r="XEB449" s="1"/>
      <c r="XEC449" s="1"/>
      <c r="XED449" s="1"/>
      <c r="XEE449" s="1"/>
      <c r="XEF449" s="1"/>
      <c r="XEG449" s="1"/>
      <c r="XEH449" s="1"/>
      <c r="XEI449" s="1"/>
      <c r="XEJ449" s="1"/>
      <c r="XEK449" s="1"/>
      <c r="XEL449" s="1"/>
      <c r="XEM449" s="1"/>
      <c r="XEN449" s="1"/>
      <c r="XEO449" s="1"/>
      <c r="XEP449" s="1"/>
      <c r="XEQ449" s="1"/>
      <c r="XER449" s="1"/>
      <c r="XES449" s="1"/>
      <c r="XET449" s="1"/>
      <c r="XEU449" s="1"/>
      <c r="XEV449" s="1"/>
      <c r="XEW449" s="1"/>
      <c r="XEX449" s="1"/>
      <c r="XEY449" s="1"/>
      <c r="XEZ449" s="1"/>
      <c r="XFA449" s="1"/>
      <c r="XFB449" s="1"/>
      <c r="XFC449" s="1"/>
    </row>
    <row r="450" spans="1:150 16226:16383" s="3" customFormat="1" ht="20.25" customHeight="1" x14ac:dyDescent="0.25">
      <c r="A450" s="71" t="s">
        <v>645</v>
      </c>
      <c r="B450" s="71">
        <v>205.279</v>
      </c>
      <c r="C450" s="71">
        <f t="shared" si="8"/>
        <v>2209.6231559999997</v>
      </c>
      <c r="D450" s="51">
        <v>0</v>
      </c>
      <c r="E450" s="51">
        <v>0</v>
      </c>
      <c r="F450" s="124">
        <f t="shared" si="9"/>
        <v>4056.8681144159996</v>
      </c>
      <c r="G450" s="130" t="s">
        <v>95</v>
      </c>
      <c r="H450" s="13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WZB450" s="1"/>
      <c r="WZC450" s="1"/>
      <c r="WZD450" s="1"/>
      <c r="WZE450" s="1"/>
      <c r="WZF450" s="1"/>
      <c r="WZG450" s="1"/>
      <c r="WZH450" s="1"/>
      <c r="WZI450" s="1"/>
      <c r="WZJ450" s="1"/>
      <c r="WZK450" s="1"/>
      <c r="WZL450" s="1"/>
      <c r="WZM450" s="1"/>
      <c r="WZN450" s="1"/>
      <c r="WZO450" s="1"/>
      <c r="WZP450" s="1"/>
      <c r="WZQ450" s="1"/>
      <c r="WZR450" s="1"/>
      <c r="WZS450" s="1"/>
      <c r="WZT450" s="1"/>
      <c r="WZU450" s="1"/>
      <c r="WZV450" s="1"/>
      <c r="WZW450" s="1"/>
      <c r="WZX450" s="1"/>
      <c r="WZY450" s="1"/>
      <c r="WZZ450" s="1"/>
      <c r="XAA450" s="1"/>
      <c r="XAB450" s="1"/>
      <c r="XAC450" s="1"/>
      <c r="XAD450" s="1"/>
      <c r="XAE450" s="1"/>
      <c r="XAF450" s="1"/>
      <c r="XAG450" s="1"/>
      <c r="XAH450" s="1"/>
      <c r="XAI450" s="1"/>
      <c r="XAJ450" s="1"/>
      <c r="XAK450" s="1"/>
      <c r="XAL450" s="1"/>
      <c r="XAM450" s="1"/>
      <c r="XAN450" s="1"/>
      <c r="XAO450" s="1"/>
      <c r="XAP450" s="1"/>
      <c r="XAQ450" s="1"/>
      <c r="XAR450" s="1"/>
      <c r="XAS450" s="1"/>
      <c r="XAT450" s="1"/>
      <c r="XAU450" s="1"/>
      <c r="XAV450" s="1"/>
      <c r="XAW450" s="1"/>
      <c r="XAX450" s="1"/>
      <c r="XAY450" s="1"/>
      <c r="XAZ450" s="1"/>
      <c r="XBA450" s="1"/>
      <c r="XBB450" s="1"/>
      <c r="XBC450" s="1"/>
      <c r="XBD450" s="1"/>
      <c r="XBE450" s="1"/>
      <c r="XBF450" s="1"/>
      <c r="XBG450" s="1"/>
      <c r="XBH450" s="1"/>
      <c r="XBI450" s="1"/>
      <c r="XBJ450" s="1"/>
      <c r="XBK450" s="1"/>
      <c r="XBL450" s="1"/>
      <c r="XBM450" s="1"/>
      <c r="XBN450" s="1"/>
      <c r="XBO450" s="1"/>
      <c r="XBP450" s="1"/>
      <c r="XBQ450" s="1"/>
      <c r="XBR450" s="1"/>
      <c r="XBS450" s="1"/>
      <c r="XBT450" s="1"/>
      <c r="XBU450" s="1"/>
      <c r="XBV450" s="1"/>
      <c r="XBW450" s="1"/>
      <c r="XBX450" s="1"/>
      <c r="XBY450" s="1"/>
      <c r="XBZ450" s="1"/>
      <c r="XCA450" s="1"/>
      <c r="XCB450" s="1"/>
      <c r="XCC450" s="1"/>
      <c r="XCD450" s="1"/>
      <c r="XCE450" s="1"/>
      <c r="XCF450" s="1"/>
      <c r="XCG450" s="1"/>
      <c r="XCH450" s="1"/>
      <c r="XCI450" s="1"/>
      <c r="XCJ450" s="1"/>
      <c r="XCK450" s="1"/>
      <c r="XCL450" s="1"/>
      <c r="XCM450" s="1"/>
      <c r="XCN450" s="1"/>
      <c r="XCO450" s="1"/>
      <c r="XCP450" s="1"/>
      <c r="XCQ450" s="1"/>
      <c r="XCR450" s="1"/>
      <c r="XCS450" s="1"/>
      <c r="XCT450" s="1"/>
      <c r="XCU450" s="1"/>
      <c r="XCV450" s="1"/>
      <c r="XCW450" s="1"/>
      <c r="XCX450" s="1"/>
      <c r="XCY450" s="1"/>
      <c r="XCZ450" s="1"/>
      <c r="XDA450" s="1"/>
      <c r="XDB450" s="1"/>
      <c r="XDC450" s="1"/>
      <c r="XDD450" s="1"/>
      <c r="XDE450" s="1"/>
      <c r="XDF450" s="1"/>
      <c r="XDG450" s="1"/>
      <c r="XDH450" s="1"/>
      <c r="XDI450" s="1"/>
      <c r="XDJ450" s="1"/>
      <c r="XDK450" s="1"/>
      <c r="XDL450" s="1"/>
      <c r="XDM450" s="1"/>
      <c r="XDN450" s="1"/>
      <c r="XDO450" s="1"/>
      <c r="XDP450" s="1"/>
      <c r="XDQ450" s="1"/>
      <c r="XDR450" s="1"/>
      <c r="XDS450" s="1"/>
      <c r="XDT450" s="1"/>
      <c r="XDU450" s="1"/>
      <c r="XDV450" s="1"/>
      <c r="XDW450" s="1"/>
      <c r="XDX450" s="1"/>
      <c r="XDY450" s="1"/>
      <c r="XDZ450" s="1"/>
      <c r="XEA450" s="1"/>
      <c r="XEB450" s="1"/>
      <c r="XEC450" s="1"/>
      <c r="XED450" s="1"/>
      <c r="XEE450" s="1"/>
      <c r="XEF450" s="1"/>
      <c r="XEG450" s="1"/>
      <c r="XEH450" s="1"/>
      <c r="XEI450" s="1"/>
      <c r="XEJ450" s="1"/>
      <c r="XEK450" s="1"/>
      <c r="XEL450" s="1"/>
      <c r="XEM450" s="1"/>
      <c r="XEN450" s="1"/>
      <c r="XEO450" s="1"/>
      <c r="XEP450" s="1"/>
      <c r="XEQ450" s="1"/>
      <c r="XER450" s="1"/>
      <c r="XES450" s="1"/>
      <c r="XET450" s="1"/>
      <c r="XEU450" s="1"/>
      <c r="XEV450" s="1"/>
      <c r="XEW450" s="1"/>
      <c r="XEX450" s="1"/>
      <c r="XEY450" s="1"/>
      <c r="XEZ450" s="1"/>
      <c r="XFA450" s="1"/>
      <c r="XFB450" s="1"/>
      <c r="XFC450" s="1"/>
    </row>
    <row r="451" spans="1:150 16226:16383" s="3" customFormat="1" ht="20.25" customHeight="1" x14ac:dyDescent="0.25">
      <c r="A451" s="71" t="s">
        <v>646</v>
      </c>
      <c r="B451" s="71">
        <v>139.35499999999999</v>
      </c>
      <c r="C451" s="71">
        <f t="shared" si="8"/>
        <v>1500.0172199999997</v>
      </c>
      <c r="D451" s="51">
        <v>0</v>
      </c>
      <c r="E451" s="51">
        <v>0</v>
      </c>
      <c r="F451" s="124">
        <f t="shared" si="9"/>
        <v>2754.0316159199997</v>
      </c>
      <c r="G451" s="130" t="s">
        <v>95</v>
      </c>
      <c r="H451" s="13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WZB451" s="1"/>
      <c r="WZC451" s="1"/>
      <c r="WZD451" s="1"/>
      <c r="WZE451" s="1"/>
      <c r="WZF451" s="1"/>
      <c r="WZG451" s="1"/>
      <c r="WZH451" s="1"/>
      <c r="WZI451" s="1"/>
      <c r="WZJ451" s="1"/>
      <c r="WZK451" s="1"/>
      <c r="WZL451" s="1"/>
      <c r="WZM451" s="1"/>
      <c r="WZN451" s="1"/>
      <c r="WZO451" s="1"/>
      <c r="WZP451" s="1"/>
      <c r="WZQ451" s="1"/>
      <c r="WZR451" s="1"/>
      <c r="WZS451" s="1"/>
      <c r="WZT451" s="1"/>
      <c r="WZU451" s="1"/>
      <c r="WZV451" s="1"/>
      <c r="WZW451" s="1"/>
      <c r="WZX451" s="1"/>
      <c r="WZY451" s="1"/>
      <c r="WZZ451" s="1"/>
      <c r="XAA451" s="1"/>
      <c r="XAB451" s="1"/>
      <c r="XAC451" s="1"/>
      <c r="XAD451" s="1"/>
      <c r="XAE451" s="1"/>
      <c r="XAF451" s="1"/>
      <c r="XAG451" s="1"/>
      <c r="XAH451" s="1"/>
      <c r="XAI451" s="1"/>
      <c r="XAJ451" s="1"/>
      <c r="XAK451" s="1"/>
      <c r="XAL451" s="1"/>
      <c r="XAM451" s="1"/>
      <c r="XAN451" s="1"/>
      <c r="XAO451" s="1"/>
      <c r="XAP451" s="1"/>
      <c r="XAQ451" s="1"/>
      <c r="XAR451" s="1"/>
      <c r="XAS451" s="1"/>
      <c r="XAT451" s="1"/>
      <c r="XAU451" s="1"/>
      <c r="XAV451" s="1"/>
      <c r="XAW451" s="1"/>
      <c r="XAX451" s="1"/>
      <c r="XAY451" s="1"/>
      <c r="XAZ451" s="1"/>
      <c r="XBA451" s="1"/>
      <c r="XBB451" s="1"/>
      <c r="XBC451" s="1"/>
      <c r="XBD451" s="1"/>
      <c r="XBE451" s="1"/>
      <c r="XBF451" s="1"/>
      <c r="XBG451" s="1"/>
      <c r="XBH451" s="1"/>
      <c r="XBI451" s="1"/>
      <c r="XBJ451" s="1"/>
      <c r="XBK451" s="1"/>
      <c r="XBL451" s="1"/>
      <c r="XBM451" s="1"/>
      <c r="XBN451" s="1"/>
      <c r="XBO451" s="1"/>
      <c r="XBP451" s="1"/>
      <c r="XBQ451" s="1"/>
      <c r="XBR451" s="1"/>
      <c r="XBS451" s="1"/>
      <c r="XBT451" s="1"/>
      <c r="XBU451" s="1"/>
      <c r="XBV451" s="1"/>
      <c r="XBW451" s="1"/>
      <c r="XBX451" s="1"/>
      <c r="XBY451" s="1"/>
      <c r="XBZ451" s="1"/>
      <c r="XCA451" s="1"/>
      <c r="XCB451" s="1"/>
      <c r="XCC451" s="1"/>
      <c r="XCD451" s="1"/>
      <c r="XCE451" s="1"/>
      <c r="XCF451" s="1"/>
      <c r="XCG451" s="1"/>
      <c r="XCH451" s="1"/>
      <c r="XCI451" s="1"/>
      <c r="XCJ451" s="1"/>
      <c r="XCK451" s="1"/>
      <c r="XCL451" s="1"/>
      <c r="XCM451" s="1"/>
      <c r="XCN451" s="1"/>
      <c r="XCO451" s="1"/>
      <c r="XCP451" s="1"/>
      <c r="XCQ451" s="1"/>
      <c r="XCR451" s="1"/>
      <c r="XCS451" s="1"/>
      <c r="XCT451" s="1"/>
      <c r="XCU451" s="1"/>
      <c r="XCV451" s="1"/>
      <c r="XCW451" s="1"/>
      <c r="XCX451" s="1"/>
      <c r="XCY451" s="1"/>
      <c r="XCZ451" s="1"/>
      <c r="XDA451" s="1"/>
      <c r="XDB451" s="1"/>
      <c r="XDC451" s="1"/>
      <c r="XDD451" s="1"/>
      <c r="XDE451" s="1"/>
      <c r="XDF451" s="1"/>
      <c r="XDG451" s="1"/>
      <c r="XDH451" s="1"/>
      <c r="XDI451" s="1"/>
      <c r="XDJ451" s="1"/>
      <c r="XDK451" s="1"/>
      <c r="XDL451" s="1"/>
      <c r="XDM451" s="1"/>
      <c r="XDN451" s="1"/>
      <c r="XDO451" s="1"/>
      <c r="XDP451" s="1"/>
      <c r="XDQ451" s="1"/>
      <c r="XDR451" s="1"/>
      <c r="XDS451" s="1"/>
      <c r="XDT451" s="1"/>
      <c r="XDU451" s="1"/>
      <c r="XDV451" s="1"/>
      <c r="XDW451" s="1"/>
      <c r="XDX451" s="1"/>
      <c r="XDY451" s="1"/>
      <c r="XDZ451" s="1"/>
      <c r="XEA451" s="1"/>
      <c r="XEB451" s="1"/>
      <c r="XEC451" s="1"/>
      <c r="XED451" s="1"/>
      <c r="XEE451" s="1"/>
      <c r="XEF451" s="1"/>
      <c r="XEG451" s="1"/>
      <c r="XEH451" s="1"/>
      <c r="XEI451" s="1"/>
      <c r="XEJ451" s="1"/>
      <c r="XEK451" s="1"/>
      <c r="XEL451" s="1"/>
      <c r="XEM451" s="1"/>
      <c r="XEN451" s="1"/>
      <c r="XEO451" s="1"/>
      <c r="XEP451" s="1"/>
      <c r="XEQ451" s="1"/>
      <c r="XER451" s="1"/>
      <c r="XES451" s="1"/>
      <c r="XET451" s="1"/>
      <c r="XEU451" s="1"/>
      <c r="XEV451" s="1"/>
      <c r="XEW451" s="1"/>
      <c r="XEX451" s="1"/>
      <c r="XEY451" s="1"/>
      <c r="XEZ451" s="1"/>
      <c r="XFA451" s="1"/>
      <c r="XFB451" s="1"/>
      <c r="XFC451" s="1"/>
    </row>
    <row r="452" spans="1:150 16226:16383" s="3" customFormat="1" ht="20.25" customHeight="1" x14ac:dyDescent="0.25">
      <c r="A452" s="71" t="s">
        <v>647</v>
      </c>
      <c r="B452" s="71">
        <v>139.35499999999999</v>
      </c>
      <c r="C452" s="71">
        <f t="shared" si="8"/>
        <v>1500.0172199999997</v>
      </c>
      <c r="D452" s="51">
        <v>0</v>
      </c>
      <c r="E452" s="51">
        <v>0</v>
      </c>
      <c r="F452" s="124">
        <f t="shared" si="9"/>
        <v>2754.0316159199997</v>
      </c>
      <c r="G452" s="130" t="s">
        <v>95</v>
      </c>
      <c r="H452" s="13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WZB452" s="1"/>
      <c r="WZC452" s="1"/>
      <c r="WZD452" s="1"/>
      <c r="WZE452" s="1"/>
      <c r="WZF452" s="1"/>
      <c r="WZG452" s="1"/>
      <c r="WZH452" s="1"/>
      <c r="WZI452" s="1"/>
      <c r="WZJ452" s="1"/>
      <c r="WZK452" s="1"/>
      <c r="WZL452" s="1"/>
      <c r="WZM452" s="1"/>
      <c r="WZN452" s="1"/>
      <c r="WZO452" s="1"/>
      <c r="WZP452" s="1"/>
      <c r="WZQ452" s="1"/>
      <c r="WZR452" s="1"/>
      <c r="WZS452" s="1"/>
      <c r="WZT452" s="1"/>
      <c r="WZU452" s="1"/>
      <c r="WZV452" s="1"/>
      <c r="WZW452" s="1"/>
      <c r="WZX452" s="1"/>
      <c r="WZY452" s="1"/>
      <c r="WZZ452" s="1"/>
      <c r="XAA452" s="1"/>
      <c r="XAB452" s="1"/>
      <c r="XAC452" s="1"/>
      <c r="XAD452" s="1"/>
      <c r="XAE452" s="1"/>
      <c r="XAF452" s="1"/>
      <c r="XAG452" s="1"/>
      <c r="XAH452" s="1"/>
      <c r="XAI452" s="1"/>
      <c r="XAJ452" s="1"/>
      <c r="XAK452" s="1"/>
      <c r="XAL452" s="1"/>
      <c r="XAM452" s="1"/>
      <c r="XAN452" s="1"/>
      <c r="XAO452" s="1"/>
      <c r="XAP452" s="1"/>
      <c r="XAQ452" s="1"/>
      <c r="XAR452" s="1"/>
      <c r="XAS452" s="1"/>
      <c r="XAT452" s="1"/>
      <c r="XAU452" s="1"/>
      <c r="XAV452" s="1"/>
      <c r="XAW452" s="1"/>
      <c r="XAX452" s="1"/>
      <c r="XAY452" s="1"/>
      <c r="XAZ452" s="1"/>
      <c r="XBA452" s="1"/>
      <c r="XBB452" s="1"/>
      <c r="XBC452" s="1"/>
      <c r="XBD452" s="1"/>
      <c r="XBE452" s="1"/>
      <c r="XBF452" s="1"/>
      <c r="XBG452" s="1"/>
      <c r="XBH452" s="1"/>
      <c r="XBI452" s="1"/>
      <c r="XBJ452" s="1"/>
      <c r="XBK452" s="1"/>
      <c r="XBL452" s="1"/>
      <c r="XBM452" s="1"/>
      <c r="XBN452" s="1"/>
      <c r="XBO452" s="1"/>
      <c r="XBP452" s="1"/>
      <c r="XBQ452" s="1"/>
      <c r="XBR452" s="1"/>
      <c r="XBS452" s="1"/>
      <c r="XBT452" s="1"/>
      <c r="XBU452" s="1"/>
      <c r="XBV452" s="1"/>
      <c r="XBW452" s="1"/>
      <c r="XBX452" s="1"/>
      <c r="XBY452" s="1"/>
      <c r="XBZ452" s="1"/>
      <c r="XCA452" s="1"/>
      <c r="XCB452" s="1"/>
      <c r="XCC452" s="1"/>
      <c r="XCD452" s="1"/>
      <c r="XCE452" s="1"/>
      <c r="XCF452" s="1"/>
      <c r="XCG452" s="1"/>
      <c r="XCH452" s="1"/>
      <c r="XCI452" s="1"/>
      <c r="XCJ452" s="1"/>
      <c r="XCK452" s="1"/>
      <c r="XCL452" s="1"/>
      <c r="XCM452" s="1"/>
      <c r="XCN452" s="1"/>
      <c r="XCO452" s="1"/>
      <c r="XCP452" s="1"/>
      <c r="XCQ452" s="1"/>
      <c r="XCR452" s="1"/>
      <c r="XCS452" s="1"/>
      <c r="XCT452" s="1"/>
      <c r="XCU452" s="1"/>
      <c r="XCV452" s="1"/>
      <c r="XCW452" s="1"/>
      <c r="XCX452" s="1"/>
      <c r="XCY452" s="1"/>
      <c r="XCZ452" s="1"/>
      <c r="XDA452" s="1"/>
      <c r="XDB452" s="1"/>
      <c r="XDC452" s="1"/>
      <c r="XDD452" s="1"/>
      <c r="XDE452" s="1"/>
      <c r="XDF452" s="1"/>
      <c r="XDG452" s="1"/>
      <c r="XDH452" s="1"/>
      <c r="XDI452" s="1"/>
      <c r="XDJ452" s="1"/>
      <c r="XDK452" s="1"/>
      <c r="XDL452" s="1"/>
      <c r="XDM452" s="1"/>
      <c r="XDN452" s="1"/>
      <c r="XDO452" s="1"/>
      <c r="XDP452" s="1"/>
      <c r="XDQ452" s="1"/>
      <c r="XDR452" s="1"/>
      <c r="XDS452" s="1"/>
      <c r="XDT452" s="1"/>
      <c r="XDU452" s="1"/>
      <c r="XDV452" s="1"/>
      <c r="XDW452" s="1"/>
      <c r="XDX452" s="1"/>
      <c r="XDY452" s="1"/>
      <c r="XDZ452" s="1"/>
      <c r="XEA452" s="1"/>
      <c r="XEB452" s="1"/>
      <c r="XEC452" s="1"/>
      <c r="XED452" s="1"/>
      <c r="XEE452" s="1"/>
      <c r="XEF452" s="1"/>
      <c r="XEG452" s="1"/>
      <c r="XEH452" s="1"/>
      <c r="XEI452" s="1"/>
      <c r="XEJ452" s="1"/>
      <c r="XEK452" s="1"/>
      <c r="XEL452" s="1"/>
      <c r="XEM452" s="1"/>
      <c r="XEN452" s="1"/>
      <c r="XEO452" s="1"/>
      <c r="XEP452" s="1"/>
      <c r="XEQ452" s="1"/>
      <c r="XER452" s="1"/>
      <c r="XES452" s="1"/>
      <c r="XET452" s="1"/>
      <c r="XEU452" s="1"/>
      <c r="XEV452" s="1"/>
      <c r="XEW452" s="1"/>
      <c r="XEX452" s="1"/>
      <c r="XEY452" s="1"/>
      <c r="XEZ452" s="1"/>
      <c r="XFA452" s="1"/>
      <c r="XFB452" s="1"/>
      <c r="XFC452" s="1"/>
    </row>
    <row r="453" spans="1:150 16226:16383" s="3" customFormat="1" ht="20.25" customHeight="1" x14ac:dyDescent="0.25">
      <c r="A453" s="71" t="s">
        <v>648</v>
      </c>
      <c r="B453" s="71">
        <v>139.35499999999999</v>
      </c>
      <c r="C453" s="71">
        <f t="shared" si="8"/>
        <v>1500.0172199999997</v>
      </c>
      <c r="D453" s="51">
        <v>0</v>
      </c>
      <c r="E453" s="51">
        <v>0</v>
      </c>
      <c r="F453" s="124">
        <f t="shared" si="9"/>
        <v>2754.0316159199997</v>
      </c>
      <c r="G453" s="130" t="s">
        <v>95</v>
      </c>
      <c r="H453" s="13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WZB453" s="1"/>
      <c r="WZC453" s="1"/>
      <c r="WZD453" s="1"/>
      <c r="WZE453" s="1"/>
      <c r="WZF453" s="1"/>
      <c r="WZG453" s="1"/>
      <c r="WZH453" s="1"/>
      <c r="WZI453" s="1"/>
      <c r="WZJ453" s="1"/>
      <c r="WZK453" s="1"/>
      <c r="WZL453" s="1"/>
      <c r="WZM453" s="1"/>
      <c r="WZN453" s="1"/>
      <c r="WZO453" s="1"/>
      <c r="WZP453" s="1"/>
      <c r="WZQ453" s="1"/>
      <c r="WZR453" s="1"/>
      <c r="WZS453" s="1"/>
      <c r="WZT453" s="1"/>
      <c r="WZU453" s="1"/>
      <c r="WZV453" s="1"/>
      <c r="WZW453" s="1"/>
      <c r="WZX453" s="1"/>
      <c r="WZY453" s="1"/>
      <c r="WZZ453" s="1"/>
      <c r="XAA453" s="1"/>
      <c r="XAB453" s="1"/>
      <c r="XAC453" s="1"/>
      <c r="XAD453" s="1"/>
      <c r="XAE453" s="1"/>
      <c r="XAF453" s="1"/>
      <c r="XAG453" s="1"/>
      <c r="XAH453" s="1"/>
      <c r="XAI453" s="1"/>
      <c r="XAJ453" s="1"/>
      <c r="XAK453" s="1"/>
      <c r="XAL453" s="1"/>
      <c r="XAM453" s="1"/>
      <c r="XAN453" s="1"/>
      <c r="XAO453" s="1"/>
      <c r="XAP453" s="1"/>
      <c r="XAQ453" s="1"/>
      <c r="XAR453" s="1"/>
      <c r="XAS453" s="1"/>
      <c r="XAT453" s="1"/>
      <c r="XAU453" s="1"/>
      <c r="XAV453" s="1"/>
      <c r="XAW453" s="1"/>
      <c r="XAX453" s="1"/>
      <c r="XAY453" s="1"/>
      <c r="XAZ453" s="1"/>
      <c r="XBA453" s="1"/>
      <c r="XBB453" s="1"/>
      <c r="XBC453" s="1"/>
      <c r="XBD453" s="1"/>
      <c r="XBE453" s="1"/>
      <c r="XBF453" s="1"/>
      <c r="XBG453" s="1"/>
      <c r="XBH453" s="1"/>
      <c r="XBI453" s="1"/>
      <c r="XBJ453" s="1"/>
      <c r="XBK453" s="1"/>
      <c r="XBL453" s="1"/>
      <c r="XBM453" s="1"/>
      <c r="XBN453" s="1"/>
      <c r="XBO453" s="1"/>
      <c r="XBP453" s="1"/>
      <c r="XBQ453" s="1"/>
      <c r="XBR453" s="1"/>
      <c r="XBS453" s="1"/>
      <c r="XBT453" s="1"/>
      <c r="XBU453" s="1"/>
      <c r="XBV453" s="1"/>
      <c r="XBW453" s="1"/>
      <c r="XBX453" s="1"/>
      <c r="XBY453" s="1"/>
      <c r="XBZ453" s="1"/>
      <c r="XCA453" s="1"/>
      <c r="XCB453" s="1"/>
      <c r="XCC453" s="1"/>
      <c r="XCD453" s="1"/>
      <c r="XCE453" s="1"/>
      <c r="XCF453" s="1"/>
      <c r="XCG453" s="1"/>
      <c r="XCH453" s="1"/>
      <c r="XCI453" s="1"/>
      <c r="XCJ453" s="1"/>
      <c r="XCK453" s="1"/>
      <c r="XCL453" s="1"/>
      <c r="XCM453" s="1"/>
      <c r="XCN453" s="1"/>
      <c r="XCO453" s="1"/>
      <c r="XCP453" s="1"/>
      <c r="XCQ453" s="1"/>
      <c r="XCR453" s="1"/>
      <c r="XCS453" s="1"/>
      <c r="XCT453" s="1"/>
      <c r="XCU453" s="1"/>
      <c r="XCV453" s="1"/>
      <c r="XCW453" s="1"/>
      <c r="XCX453" s="1"/>
      <c r="XCY453" s="1"/>
      <c r="XCZ453" s="1"/>
      <c r="XDA453" s="1"/>
      <c r="XDB453" s="1"/>
      <c r="XDC453" s="1"/>
      <c r="XDD453" s="1"/>
      <c r="XDE453" s="1"/>
      <c r="XDF453" s="1"/>
      <c r="XDG453" s="1"/>
      <c r="XDH453" s="1"/>
      <c r="XDI453" s="1"/>
      <c r="XDJ453" s="1"/>
      <c r="XDK453" s="1"/>
      <c r="XDL453" s="1"/>
      <c r="XDM453" s="1"/>
      <c r="XDN453" s="1"/>
      <c r="XDO453" s="1"/>
      <c r="XDP453" s="1"/>
      <c r="XDQ453" s="1"/>
      <c r="XDR453" s="1"/>
      <c r="XDS453" s="1"/>
      <c r="XDT453" s="1"/>
      <c r="XDU453" s="1"/>
      <c r="XDV453" s="1"/>
      <c r="XDW453" s="1"/>
      <c r="XDX453" s="1"/>
      <c r="XDY453" s="1"/>
      <c r="XDZ453" s="1"/>
      <c r="XEA453" s="1"/>
      <c r="XEB453" s="1"/>
      <c r="XEC453" s="1"/>
      <c r="XED453" s="1"/>
      <c r="XEE453" s="1"/>
      <c r="XEF453" s="1"/>
      <c r="XEG453" s="1"/>
      <c r="XEH453" s="1"/>
      <c r="XEI453" s="1"/>
      <c r="XEJ453" s="1"/>
      <c r="XEK453" s="1"/>
      <c r="XEL453" s="1"/>
      <c r="XEM453" s="1"/>
      <c r="XEN453" s="1"/>
      <c r="XEO453" s="1"/>
      <c r="XEP453" s="1"/>
      <c r="XEQ453" s="1"/>
      <c r="XER453" s="1"/>
      <c r="XES453" s="1"/>
      <c r="XET453" s="1"/>
      <c r="XEU453" s="1"/>
      <c r="XEV453" s="1"/>
      <c r="XEW453" s="1"/>
      <c r="XEX453" s="1"/>
      <c r="XEY453" s="1"/>
      <c r="XEZ453" s="1"/>
      <c r="XFA453" s="1"/>
      <c r="XFB453" s="1"/>
      <c r="XFC453" s="1"/>
    </row>
    <row r="454" spans="1:150 16226:16383" s="3" customFormat="1" ht="20.25" customHeight="1" x14ac:dyDescent="0.25">
      <c r="A454" s="71" t="s">
        <v>649</v>
      </c>
      <c r="B454" s="71">
        <v>139.35499999999999</v>
      </c>
      <c r="C454" s="71">
        <f t="shared" si="8"/>
        <v>1500.0172199999997</v>
      </c>
      <c r="D454" s="51">
        <v>0</v>
      </c>
      <c r="E454" s="51">
        <v>0</v>
      </c>
      <c r="F454" s="124">
        <f t="shared" si="9"/>
        <v>2754.0316159199997</v>
      </c>
      <c r="G454" s="130" t="s">
        <v>95</v>
      </c>
      <c r="H454" s="13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WZB454" s="1"/>
      <c r="WZC454" s="1"/>
      <c r="WZD454" s="1"/>
      <c r="WZE454" s="1"/>
      <c r="WZF454" s="1"/>
      <c r="WZG454" s="1"/>
      <c r="WZH454" s="1"/>
      <c r="WZI454" s="1"/>
      <c r="WZJ454" s="1"/>
      <c r="WZK454" s="1"/>
      <c r="WZL454" s="1"/>
      <c r="WZM454" s="1"/>
      <c r="WZN454" s="1"/>
      <c r="WZO454" s="1"/>
      <c r="WZP454" s="1"/>
      <c r="WZQ454" s="1"/>
      <c r="WZR454" s="1"/>
      <c r="WZS454" s="1"/>
      <c r="WZT454" s="1"/>
      <c r="WZU454" s="1"/>
      <c r="WZV454" s="1"/>
      <c r="WZW454" s="1"/>
      <c r="WZX454" s="1"/>
      <c r="WZY454" s="1"/>
      <c r="WZZ454" s="1"/>
      <c r="XAA454" s="1"/>
      <c r="XAB454" s="1"/>
      <c r="XAC454" s="1"/>
      <c r="XAD454" s="1"/>
      <c r="XAE454" s="1"/>
      <c r="XAF454" s="1"/>
      <c r="XAG454" s="1"/>
      <c r="XAH454" s="1"/>
      <c r="XAI454" s="1"/>
      <c r="XAJ454" s="1"/>
      <c r="XAK454" s="1"/>
      <c r="XAL454" s="1"/>
      <c r="XAM454" s="1"/>
      <c r="XAN454" s="1"/>
      <c r="XAO454" s="1"/>
      <c r="XAP454" s="1"/>
      <c r="XAQ454" s="1"/>
      <c r="XAR454" s="1"/>
      <c r="XAS454" s="1"/>
      <c r="XAT454" s="1"/>
      <c r="XAU454" s="1"/>
      <c r="XAV454" s="1"/>
      <c r="XAW454" s="1"/>
      <c r="XAX454" s="1"/>
      <c r="XAY454" s="1"/>
      <c r="XAZ454" s="1"/>
      <c r="XBA454" s="1"/>
      <c r="XBB454" s="1"/>
      <c r="XBC454" s="1"/>
      <c r="XBD454" s="1"/>
      <c r="XBE454" s="1"/>
      <c r="XBF454" s="1"/>
      <c r="XBG454" s="1"/>
      <c r="XBH454" s="1"/>
      <c r="XBI454" s="1"/>
      <c r="XBJ454" s="1"/>
      <c r="XBK454" s="1"/>
      <c r="XBL454" s="1"/>
      <c r="XBM454" s="1"/>
      <c r="XBN454" s="1"/>
      <c r="XBO454" s="1"/>
      <c r="XBP454" s="1"/>
      <c r="XBQ454" s="1"/>
      <c r="XBR454" s="1"/>
      <c r="XBS454" s="1"/>
      <c r="XBT454" s="1"/>
      <c r="XBU454" s="1"/>
      <c r="XBV454" s="1"/>
      <c r="XBW454" s="1"/>
      <c r="XBX454" s="1"/>
      <c r="XBY454" s="1"/>
      <c r="XBZ454" s="1"/>
      <c r="XCA454" s="1"/>
      <c r="XCB454" s="1"/>
      <c r="XCC454" s="1"/>
      <c r="XCD454" s="1"/>
      <c r="XCE454" s="1"/>
      <c r="XCF454" s="1"/>
      <c r="XCG454" s="1"/>
      <c r="XCH454" s="1"/>
      <c r="XCI454" s="1"/>
      <c r="XCJ454" s="1"/>
      <c r="XCK454" s="1"/>
      <c r="XCL454" s="1"/>
      <c r="XCM454" s="1"/>
      <c r="XCN454" s="1"/>
      <c r="XCO454" s="1"/>
      <c r="XCP454" s="1"/>
      <c r="XCQ454" s="1"/>
      <c r="XCR454" s="1"/>
      <c r="XCS454" s="1"/>
      <c r="XCT454" s="1"/>
      <c r="XCU454" s="1"/>
      <c r="XCV454" s="1"/>
      <c r="XCW454" s="1"/>
      <c r="XCX454" s="1"/>
      <c r="XCY454" s="1"/>
      <c r="XCZ454" s="1"/>
      <c r="XDA454" s="1"/>
      <c r="XDB454" s="1"/>
      <c r="XDC454" s="1"/>
      <c r="XDD454" s="1"/>
      <c r="XDE454" s="1"/>
      <c r="XDF454" s="1"/>
      <c r="XDG454" s="1"/>
      <c r="XDH454" s="1"/>
      <c r="XDI454" s="1"/>
      <c r="XDJ454" s="1"/>
      <c r="XDK454" s="1"/>
      <c r="XDL454" s="1"/>
      <c r="XDM454" s="1"/>
      <c r="XDN454" s="1"/>
      <c r="XDO454" s="1"/>
      <c r="XDP454" s="1"/>
      <c r="XDQ454" s="1"/>
      <c r="XDR454" s="1"/>
      <c r="XDS454" s="1"/>
      <c r="XDT454" s="1"/>
      <c r="XDU454" s="1"/>
      <c r="XDV454" s="1"/>
      <c r="XDW454" s="1"/>
      <c r="XDX454" s="1"/>
      <c r="XDY454" s="1"/>
      <c r="XDZ454" s="1"/>
      <c r="XEA454" s="1"/>
      <c r="XEB454" s="1"/>
      <c r="XEC454" s="1"/>
      <c r="XED454" s="1"/>
      <c r="XEE454" s="1"/>
      <c r="XEF454" s="1"/>
      <c r="XEG454" s="1"/>
      <c r="XEH454" s="1"/>
      <c r="XEI454" s="1"/>
      <c r="XEJ454" s="1"/>
      <c r="XEK454" s="1"/>
      <c r="XEL454" s="1"/>
      <c r="XEM454" s="1"/>
      <c r="XEN454" s="1"/>
      <c r="XEO454" s="1"/>
      <c r="XEP454" s="1"/>
      <c r="XEQ454" s="1"/>
      <c r="XER454" s="1"/>
      <c r="XES454" s="1"/>
      <c r="XET454" s="1"/>
      <c r="XEU454" s="1"/>
      <c r="XEV454" s="1"/>
      <c r="XEW454" s="1"/>
      <c r="XEX454" s="1"/>
      <c r="XEY454" s="1"/>
      <c r="XEZ454" s="1"/>
      <c r="XFA454" s="1"/>
      <c r="XFB454" s="1"/>
      <c r="XFC454" s="1"/>
    </row>
    <row r="455" spans="1:150 16226:16383" s="3" customFormat="1" ht="20.25" customHeight="1" x14ac:dyDescent="0.25">
      <c r="A455" s="71" t="s">
        <v>650</v>
      </c>
      <c r="B455" s="71">
        <v>139.35499999999999</v>
      </c>
      <c r="C455" s="71">
        <f t="shared" si="8"/>
        <v>1500.0172199999997</v>
      </c>
      <c r="D455" s="51">
        <v>0</v>
      </c>
      <c r="E455" s="51">
        <v>0</v>
      </c>
      <c r="F455" s="124">
        <f t="shared" si="9"/>
        <v>2754.0316159199997</v>
      </c>
      <c r="G455" s="130" t="s">
        <v>95</v>
      </c>
      <c r="H455" s="13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WZB455" s="1"/>
      <c r="WZC455" s="1"/>
      <c r="WZD455" s="1"/>
      <c r="WZE455" s="1"/>
      <c r="WZF455" s="1"/>
      <c r="WZG455" s="1"/>
      <c r="WZH455" s="1"/>
      <c r="WZI455" s="1"/>
      <c r="WZJ455" s="1"/>
      <c r="WZK455" s="1"/>
      <c r="WZL455" s="1"/>
      <c r="WZM455" s="1"/>
      <c r="WZN455" s="1"/>
      <c r="WZO455" s="1"/>
      <c r="WZP455" s="1"/>
      <c r="WZQ455" s="1"/>
      <c r="WZR455" s="1"/>
      <c r="WZS455" s="1"/>
      <c r="WZT455" s="1"/>
      <c r="WZU455" s="1"/>
      <c r="WZV455" s="1"/>
      <c r="WZW455" s="1"/>
      <c r="WZX455" s="1"/>
      <c r="WZY455" s="1"/>
      <c r="WZZ455" s="1"/>
      <c r="XAA455" s="1"/>
      <c r="XAB455" s="1"/>
      <c r="XAC455" s="1"/>
      <c r="XAD455" s="1"/>
      <c r="XAE455" s="1"/>
      <c r="XAF455" s="1"/>
      <c r="XAG455" s="1"/>
      <c r="XAH455" s="1"/>
      <c r="XAI455" s="1"/>
      <c r="XAJ455" s="1"/>
      <c r="XAK455" s="1"/>
      <c r="XAL455" s="1"/>
      <c r="XAM455" s="1"/>
      <c r="XAN455" s="1"/>
      <c r="XAO455" s="1"/>
      <c r="XAP455" s="1"/>
      <c r="XAQ455" s="1"/>
      <c r="XAR455" s="1"/>
      <c r="XAS455" s="1"/>
      <c r="XAT455" s="1"/>
      <c r="XAU455" s="1"/>
      <c r="XAV455" s="1"/>
      <c r="XAW455" s="1"/>
      <c r="XAX455" s="1"/>
      <c r="XAY455" s="1"/>
      <c r="XAZ455" s="1"/>
      <c r="XBA455" s="1"/>
      <c r="XBB455" s="1"/>
      <c r="XBC455" s="1"/>
      <c r="XBD455" s="1"/>
      <c r="XBE455" s="1"/>
      <c r="XBF455" s="1"/>
      <c r="XBG455" s="1"/>
      <c r="XBH455" s="1"/>
      <c r="XBI455" s="1"/>
      <c r="XBJ455" s="1"/>
      <c r="XBK455" s="1"/>
      <c r="XBL455" s="1"/>
      <c r="XBM455" s="1"/>
      <c r="XBN455" s="1"/>
      <c r="XBO455" s="1"/>
      <c r="XBP455" s="1"/>
      <c r="XBQ455" s="1"/>
      <c r="XBR455" s="1"/>
      <c r="XBS455" s="1"/>
      <c r="XBT455" s="1"/>
      <c r="XBU455" s="1"/>
      <c r="XBV455" s="1"/>
      <c r="XBW455" s="1"/>
      <c r="XBX455" s="1"/>
      <c r="XBY455" s="1"/>
      <c r="XBZ455" s="1"/>
      <c r="XCA455" s="1"/>
      <c r="XCB455" s="1"/>
      <c r="XCC455" s="1"/>
      <c r="XCD455" s="1"/>
      <c r="XCE455" s="1"/>
      <c r="XCF455" s="1"/>
      <c r="XCG455" s="1"/>
      <c r="XCH455" s="1"/>
      <c r="XCI455" s="1"/>
      <c r="XCJ455" s="1"/>
      <c r="XCK455" s="1"/>
      <c r="XCL455" s="1"/>
      <c r="XCM455" s="1"/>
      <c r="XCN455" s="1"/>
      <c r="XCO455" s="1"/>
      <c r="XCP455" s="1"/>
      <c r="XCQ455" s="1"/>
      <c r="XCR455" s="1"/>
      <c r="XCS455" s="1"/>
      <c r="XCT455" s="1"/>
      <c r="XCU455" s="1"/>
      <c r="XCV455" s="1"/>
      <c r="XCW455" s="1"/>
      <c r="XCX455" s="1"/>
      <c r="XCY455" s="1"/>
      <c r="XCZ455" s="1"/>
      <c r="XDA455" s="1"/>
      <c r="XDB455" s="1"/>
      <c r="XDC455" s="1"/>
      <c r="XDD455" s="1"/>
      <c r="XDE455" s="1"/>
      <c r="XDF455" s="1"/>
      <c r="XDG455" s="1"/>
      <c r="XDH455" s="1"/>
      <c r="XDI455" s="1"/>
      <c r="XDJ455" s="1"/>
      <c r="XDK455" s="1"/>
      <c r="XDL455" s="1"/>
      <c r="XDM455" s="1"/>
      <c r="XDN455" s="1"/>
      <c r="XDO455" s="1"/>
      <c r="XDP455" s="1"/>
      <c r="XDQ455" s="1"/>
      <c r="XDR455" s="1"/>
      <c r="XDS455" s="1"/>
      <c r="XDT455" s="1"/>
      <c r="XDU455" s="1"/>
      <c r="XDV455" s="1"/>
      <c r="XDW455" s="1"/>
      <c r="XDX455" s="1"/>
      <c r="XDY455" s="1"/>
      <c r="XDZ455" s="1"/>
      <c r="XEA455" s="1"/>
      <c r="XEB455" s="1"/>
      <c r="XEC455" s="1"/>
      <c r="XED455" s="1"/>
      <c r="XEE455" s="1"/>
      <c r="XEF455" s="1"/>
      <c r="XEG455" s="1"/>
      <c r="XEH455" s="1"/>
      <c r="XEI455" s="1"/>
      <c r="XEJ455" s="1"/>
      <c r="XEK455" s="1"/>
      <c r="XEL455" s="1"/>
      <c r="XEM455" s="1"/>
      <c r="XEN455" s="1"/>
      <c r="XEO455" s="1"/>
      <c r="XEP455" s="1"/>
      <c r="XEQ455" s="1"/>
      <c r="XER455" s="1"/>
      <c r="XES455" s="1"/>
      <c r="XET455" s="1"/>
      <c r="XEU455" s="1"/>
      <c r="XEV455" s="1"/>
      <c r="XEW455" s="1"/>
      <c r="XEX455" s="1"/>
      <c r="XEY455" s="1"/>
      <c r="XEZ455" s="1"/>
      <c r="XFA455" s="1"/>
      <c r="XFB455" s="1"/>
      <c r="XFC455" s="1"/>
    </row>
    <row r="456" spans="1:150 16226:16383" s="3" customFormat="1" ht="20.25" customHeight="1" x14ac:dyDescent="0.25">
      <c r="A456" s="71" t="s">
        <v>651</v>
      </c>
      <c r="B456" s="71">
        <v>139.35499999999999</v>
      </c>
      <c r="C456" s="71">
        <f t="shared" si="8"/>
        <v>1500.0172199999997</v>
      </c>
      <c r="D456" s="51">
        <v>0</v>
      </c>
      <c r="E456" s="51">
        <v>0</v>
      </c>
      <c r="F456" s="124">
        <f t="shared" si="9"/>
        <v>2754.0316159199997</v>
      </c>
      <c r="G456" s="130" t="s">
        <v>95</v>
      </c>
      <c r="H456" s="13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WZB456" s="1"/>
      <c r="WZC456" s="1"/>
      <c r="WZD456" s="1"/>
      <c r="WZE456" s="1"/>
      <c r="WZF456" s="1"/>
      <c r="WZG456" s="1"/>
      <c r="WZH456" s="1"/>
      <c r="WZI456" s="1"/>
      <c r="WZJ456" s="1"/>
      <c r="WZK456" s="1"/>
      <c r="WZL456" s="1"/>
      <c r="WZM456" s="1"/>
      <c r="WZN456" s="1"/>
      <c r="WZO456" s="1"/>
      <c r="WZP456" s="1"/>
      <c r="WZQ456" s="1"/>
      <c r="WZR456" s="1"/>
      <c r="WZS456" s="1"/>
      <c r="WZT456" s="1"/>
      <c r="WZU456" s="1"/>
      <c r="WZV456" s="1"/>
      <c r="WZW456" s="1"/>
      <c r="WZX456" s="1"/>
      <c r="WZY456" s="1"/>
      <c r="WZZ456" s="1"/>
      <c r="XAA456" s="1"/>
      <c r="XAB456" s="1"/>
      <c r="XAC456" s="1"/>
      <c r="XAD456" s="1"/>
      <c r="XAE456" s="1"/>
      <c r="XAF456" s="1"/>
      <c r="XAG456" s="1"/>
      <c r="XAH456" s="1"/>
      <c r="XAI456" s="1"/>
      <c r="XAJ456" s="1"/>
      <c r="XAK456" s="1"/>
      <c r="XAL456" s="1"/>
      <c r="XAM456" s="1"/>
      <c r="XAN456" s="1"/>
      <c r="XAO456" s="1"/>
      <c r="XAP456" s="1"/>
      <c r="XAQ456" s="1"/>
      <c r="XAR456" s="1"/>
      <c r="XAS456" s="1"/>
      <c r="XAT456" s="1"/>
      <c r="XAU456" s="1"/>
      <c r="XAV456" s="1"/>
      <c r="XAW456" s="1"/>
      <c r="XAX456" s="1"/>
      <c r="XAY456" s="1"/>
      <c r="XAZ456" s="1"/>
      <c r="XBA456" s="1"/>
      <c r="XBB456" s="1"/>
      <c r="XBC456" s="1"/>
      <c r="XBD456" s="1"/>
      <c r="XBE456" s="1"/>
      <c r="XBF456" s="1"/>
      <c r="XBG456" s="1"/>
      <c r="XBH456" s="1"/>
      <c r="XBI456" s="1"/>
      <c r="XBJ456" s="1"/>
      <c r="XBK456" s="1"/>
      <c r="XBL456" s="1"/>
      <c r="XBM456" s="1"/>
      <c r="XBN456" s="1"/>
      <c r="XBO456" s="1"/>
      <c r="XBP456" s="1"/>
      <c r="XBQ456" s="1"/>
      <c r="XBR456" s="1"/>
      <c r="XBS456" s="1"/>
      <c r="XBT456" s="1"/>
      <c r="XBU456" s="1"/>
      <c r="XBV456" s="1"/>
      <c r="XBW456" s="1"/>
      <c r="XBX456" s="1"/>
      <c r="XBY456" s="1"/>
      <c r="XBZ456" s="1"/>
      <c r="XCA456" s="1"/>
      <c r="XCB456" s="1"/>
      <c r="XCC456" s="1"/>
      <c r="XCD456" s="1"/>
      <c r="XCE456" s="1"/>
      <c r="XCF456" s="1"/>
      <c r="XCG456" s="1"/>
      <c r="XCH456" s="1"/>
      <c r="XCI456" s="1"/>
      <c r="XCJ456" s="1"/>
      <c r="XCK456" s="1"/>
      <c r="XCL456" s="1"/>
      <c r="XCM456" s="1"/>
      <c r="XCN456" s="1"/>
      <c r="XCO456" s="1"/>
      <c r="XCP456" s="1"/>
      <c r="XCQ456" s="1"/>
      <c r="XCR456" s="1"/>
      <c r="XCS456" s="1"/>
      <c r="XCT456" s="1"/>
      <c r="XCU456" s="1"/>
      <c r="XCV456" s="1"/>
      <c r="XCW456" s="1"/>
      <c r="XCX456" s="1"/>
      <c r="XCY456" s="1"/>
      <c r="XCZ456" s="1"/>
      <c r="XDA456" s="1"/>
      <c r="XDB456" s="1"/>
      <c r="XDC456" s="1"/>
      <c r="XDD456" s="1"/>
      <c r="XDE456" s="1"/>
      <c r="XDF456" s="1"/>
      <c r="XDG456" s="1"/>
      <c r="XDH456" s="1"/>
      <c r="XDI456" s="1"/>
      <c r="XDJ456" s="1"/>
      <c r="XDK456" s="1"/>
      <c r="XDL456" s="1"/>
      <c r="XDM456" s="1"/>
      <c r="XDN456" s="1"/>
      <c r="XDO456" s="1"/>
      <c r="XDP456" s="1"/>
      <c r="XDQ456" s="1"/>
      <c r="XDR456" s="1"/>
      <c r="XDS456" s="1"/>
      <c r="XDT456" s="1"/>
      <c r="XDU456" s="1"/>
      <c r="XDV456" s="1"/>
      <c r="XDW456" s="1"/>
      <c r="XDX456" s="1"/>
      <c r="XDY456" s="1"/>
      <c r="XDZ456" s="1"/>
      <c r="XEA456" s="1"/>
      <c r="XEB456" s="1"/>
      <c r="XEC456" s="1"/>
      <c r="XED456" s="1"/>
      <c r="XEE456" s="1"/>
      <c r="XEF456" s="1"/>
      <c r="XEG456" s="1"/>
      <c r="XEH456" s="1"/>
      <c r="XEI456" s="1"/>
      <c r="XEJ456" s="1"/>
      <c r="XEK456" s="1"/>
      <c r="XEL456" s="1"/>
      <c r="XEM456" s="1"/>
      <c r="XEN456" s="1"/>
      <c r="XEO456" s="1"/>
      <c r="XEP456" s="1"/>
      <c r="XEQ456" s="1"/>
      <c r="XER456" s="1"/>
      <c r="XES456" s="1"/>
      <c r="XET456" s="1"/>
      <c r="XEU456" s="1"/>
      <c r="XEV456" s="1"/>
      <c r="XEW456" s="1"/>
      <c r="XEX456" s="1"/>
      <c r="XEY456" s="1"/>
      <c r="XEZ456" s="1"/>
      <c r="XFA456" s="1"/>
      <c r="XFB456" s="1"/>
      <c r="XFC456" s="1"/>
    </row>
    <row r="457" spans="1:150 16226:16383" s="3" customFormat="1" ht="20.25" customHeight="1" x14ac:dyDescent="0.25">
      <c r="A457" s="71" t="s">
        <v>652</v>
      </c>
      <c r="B457" s="71">
        <v>139.35499999999999</v>
      </c>
      <c r="C457" s="71">
        <f t="shared" si="8"/>
        <v>1500.0172199999997</v>
      </c>
      <c r="D457" s="51">
        <v>0</v>
      </c>
      <c r="E457" s="51">
        <v>0</v>
      </c>
      <c r="F457" s="124">
        <f t="shared" si="9"/>
        <v>2754.0316159199997</v>
      </c>
      <c r="G457" s="130" t="s">
        <v>95</v>
      </c>
      <c r="H457" s="13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WZB457" s="1"/>
      <c r="WZC457" s="1"/>
      <c r="WZD457" s="1"/>
      <c r="WZE457" s="1"/>
      <c r="WZF457" s="1"/>
      <c r="WZG457" s="1"/>
      <c r="WZH457" s="1"/>
      <c r="WZI457" s="1"/>
      <c r="WZJ457" s="1"/>
      <c r="WZK457" s="1"/>
      <c r="WZL457" s="1"/>
      <c r="WZM457" s="1"/>
      <c r="WZN457" s="1"/>
      <c r="WZO457" s="1"/>
      <c r="WZP457" s="1"/>
      <c r="WZQ457" s="1"/>
      <c r="WZR457" s="1"/>
      <c r="WZS457" s="1"/>
      <c r="WZT457" s="1"/>
      <c r="WZU457" s="1"/>
      <c r="WZV457" s="1"/>
      <c r="WZW457" s="1"/>
      <c r="WZX457" s="1"/>
      <c r="WZY457" s="1"/>
      <c r="WZZ457" s="1"/>
      <c r="XAA457" s="1"/>
      <c r="XAB457" s="1"/>
      <c r="XAC457" s="1"/>
      <c r="XAD457" s="1"/>
      <c r="XAE457" s="1"/>
      <c r="XAF457" s="1"/>
      <c r="XAG457" s="1"/>
      <c r="XAH457" s="1"/>
      <c r="XAI457" s="1"/>
      <c r="XAJ457" s="1"/>
      <c r="XAK457" s="1"/>
      <c r="XAL457" s="1"/>
      <c r="XAM457" s="1"/>
      <c r="XAN457" s="1"/>
      <c r="XAO457" s="1"/>
      <c r="XAP457" s="1"/>
      <c r="XAQ457" s="1"/>
      <c r="XAR457" s="1"/>
      <c r="XAS457" s="1"/>
      <c r="XAT457" s="1"/>
      <c r="XAU457" s="1"/>
      <c r="XAV457" s="1"/>
      <c r="XAW457" s="1"/>
      <c r="XAX457" s="1"/>
      <c r="XAY457" s="1"/>
      <c r="XAZ457" s="1"/>
      <c r="XBA457" s="1"/>
      <c r="XBB457" s="1"/>
      <c r="XBC457" s="1"/>
      <c r="XBD457" s="1"/>
      <c r="XBE457" s="1"/>
      <c r="XBF457" s="1"/>
      <c r="XBG457" s="1"/>
      <c r="XBH457" s="1"/>
      <c r="XBI457" s="1"/>
      <c r="XBJ457" s="1"/>
      <c r="XBK457" s="1"/>
      <c r="XBL457" s="1"/>
      <c r="XBM457" s="1"/>
      <c r="XBN457" s="1"/>
      <c r="XBO457" s="1"/>
      <c r="XBP457" s="1"/>
      <c r="XBQ457" s="1"/>
      <c r="XBR457" s="1"/>
      <c r="XBS457" s="1"/>
      <c r="XBT457" s="1"/>
      <c r="XBU457" s="1"/>
      <c r="XBV457" s="1"/>
      <c r="XBW457" s="1"/>
      <c r="XBX457" s="1"/>
      <c r="XBY457" s="1"/>
      <c r="XBZ457" s="1"/>
      <c r="XCA457" s="1"/>
      <c r="XCB457" s="1"/>
      <c r="XCC457" s="1"/>
      <c r="XCD457" s="1"/>
      <c r="XCE457" s="1"/>
      <c r="XCF457" s="1"/>
      <c r="XCG457" s="1"/>
      <c r="XCH457" s="1"/>
      <c r="XCI457" s="1"/>
      <c r="XCJ457" s="1"/>
      <c r="XCK457" s="1"/>
      <c r="XCL457" s="1"/>
      <c r="XCM457" s="1"/>
      <c r="XCN457" s="1"/>
      <c r="XCO457" s="1"/>
      <c r="XCP457" s="1"/>
      <c r="XCQ457" s="1"/>
      <c r="XCR457" s="1"/>
      <c r="XCS457" s="1"/>
      <c r="XCT457" s="1"/>
      <c r="XCU457" s="1"/>
      <c r="XCV457" s="1"/>
      <c r="XCW457" s="1"/>
      <c r="XCX457" s="1"/>
      <c r="XCY457" s="1"/>
      <c r="XCZ457" s="1"/>
      <c r="XDA457" s="1"/>
      <c r="XDB457" s="1"/>
      <c r="XDC457" s="1"/>
      <c r="XDD457" s="1"/>
      <c r="XDE457" s="1"/>
      <c r="XDF457" s="1"/>
      <c r="XDG457" s="1"/>
      <c r="XDH457" s="1"/>
      <c r="XDI457" s="1"/>
      <c r="XDJ457" s="1"/>
      <c r="XDK457" s="1"/>
      <c r="XDL457" s="1"/>
      <c r="XDM457" s="1"/>
      <c r="XDN457" s="1"/>
      <c r="XDO457" s="1"/>
      <c r="XDP457" s="1"/>
      <c r="XDQ457" s="1"/>
      <c r="XDR457" s="1"/>
      <c r="XDS457" s="1"/>
      <c r="XDT457" s="1"/>
      <c r="XDU457" s="1"/>
      <c r="XDV457" s="1"/>
      <c r="XDW457" s="1"/>
      <c r="XDX457" s="1"/>
      <c r="XDY457" s="1"/>
      <c r="XDZ457" s="1"/>
      <c r="XEA457" s="1"/>
      <c r="XEB457" s="1"/>
      <c r="XEC457" s="1"/>
      <c r="XED457" s="1"/>
      <c r="XEE457" s="1"/>
      <c r="XEF457" s="1"/>
      <c r="XEG457" s="1"/>
      <c r="XEH457" s="1"/>
      <c r="XEI457" s="1"/>
      <c r="XEJ457" s="1"/>
      <c r="XEK457" s="1"/>
      <c r="XEL457" s="1"/>
      <c r="XEM457" s="1"/>
      <c r="XEN457" s="1"/>
      <c r="XEO457" s="1"/>
      <c r="XEP457" s="1"/>
      <c r="XEQ457" s="1"/>
      <c r="XER457" s="1"/>
      <c r="XES457" s="1"/>
      <c r="XET457" s="1"/>
      <c r="XEU457" s="1"/>
      <c r="XEV457" s="1"/>
      <c r="XEW457" s="1"/>
      <c r="XEX457" s="1"/>
      <c r="XEY457" s="1"/>
      <c r="XEZ457" s="1"/>
      <c r="XFA457" s="1"/>
      <c r="XFB457" s="1"/>
      <c r="XFC457" s="1"/>
    </row>
    <row r="458" spans="1:150 16226:16383" s="3" customFormat="1" ht="20.25" customHeight="1" x14ac:dyDescent="0.25">
      <c r="A458" s="71" t="s">
        <v>653</v>
      </c>
      <c r="B458" s="71">
        <v>139.35499999999999</v>
      </c>
      <c r="C458" s="71">
        <f t="shared" si="8"/>
        <v>1500.0172199999997</v>
      </c>
      <c r="D458" s="51">
        <v>0</v>
      </c>
      <c r="E458" s="51">
        <v>0</v>
      </c>
      <c r="F458" s="124">
        <f t="shared" si="9"/>
        <v>2754.0316159199997</v>
      </c>
      <c r="G458" s="130" t="s">
        <v>95</v>
      </c>
      <c r="H458" s="13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WZB458" s="1"/>
      <c r="WZC458" s="1"/>
      <c r="WZD458" s="1"/>
      <c r="WZE458" s="1"/>
      <c r="WZF458" s="1"/>
      <c r="WZG458" s="1"/>
      <c r="WZH458" s="1"/>
      <c r="WZI458" s="1"/>
      <c r="WZJ458" s="1"/>
      <c r="WZK458" s="1"/>
      <c r="WZL458" s="1"/>
      <c r="WZM458" s="1"/>
      <c r="WZN458" s="1"/>
      <c r="WZO458" s="1"/>
      <c r="WZP458" s="1"/>
      <c r="WZQ458" s="1"/>
      <c r="WZR458" s="1"/>
      <c r="WZS458" s="1"/>
      <c r="WZT458" s="1"/>
      <c r="WZU458" s="1"/>
      <c r="WZV458" s="1"/>
      <c r="WZW458" s="1"/>
      <c r="WZX458" s="1"/>
      <c r="WZY458" s="1"/>
      <c r="WZZ458" s="1"/>
      <c r="XAA458" s="1"/>
      <c r="XAB458" s="1"/>
      <c r="XAC458" s="1"/>
      <c r="XAD458" s="1"/>
      <c r="XAE458" s="1"/>
      <c r="XAF458" s="1"/>
      <c r="XAG458" s="1"/>
      <c r="XAH458" s="1"/>
      <c r="XAI458" s="1"/>
      <c r="XAJ458" s="1"/>
      <c r="XAK458" s="1"/>
      <c r="XAL458" s="1"/>
      <c r="XAM458" s="1"/>
      <c r="XAN458" s="1"/>
      <c r="XAO458" s="1"/>
      <c r="XAP458" s="1"/>
      <c r="XAQ458" s="1"/>
      <c r="XAR458" s="1"/>
      <c r="XAS458" s="1"/>
      <c r="XAT458" s="1"/>
      <c r="XAU458" s="1"/>
      <c r="XAV458" s="1"/>
      <c r="XAW458" s="1"/>
      <c r="XAX458" s="1"/>
      <c r="XAY458" s="1"/>
      <c r="XAZ458" s="1"/>
      <c r="XBA458" s="1"/>
      <c r="XBB458" s="1"/>
      <c r="XBC458" s="1"/>
      <c r="XBD458" s="1"/>
      <c r="XBE458" s="1"/>
      <c r="XBF458" s="1"/>
      <c r="XBG458" s="1"/>
      <c r="XBH458" s="1"/>
      <c r="XBI458" s="1"/>
      <c r="XBJ458" s="1"/>
      <c r="XBK458" s="1"/>
      <c r="XBL458" s="1"/>
      <c r="XBM458" s="1"/>
      <c r="XBN458" s="1"/>
      <c r="XBO458" s="1"/>
      <c r="XBP458" s="1"/>
      <c r="XBQ458" s="1"/>
      <c r="XBR458" s="1"/>
      <c r="XBS458" s="1"/>
      <c r="XBT458" s="1"/>
      <c r="XBU458" s="1"/>
      <c r="XBV458" s="1"/>
      <c r="XBW458" s="1"/>
      <c r="XBX458" s="1"/>
      <c r="XBY458" s="1"/>
      <c r="XBZ458" s="1"/>
      <c r="XCA458" s="1"/>
      <c r="XCB458" s="1"/>
      <c r="XCC458" s="1"/>
      <c r="XCD458" s="1"/>
      <c r="XCE458" s="1"/>
      <c r="XCF458" s="1"/>
      <c r="XCG458" s="1"/>
      <c r="XCH458" s="1"/>
      <c r="XCI458" s="1"/>
      <c r="XCJ458" s="1"/>
      <c r="XCK458" s="1"/>
      <c r="XCL458" s="1"/>
      <c r="XCM458" s="1"/>
      <c r="XCN458" s="1"/>
      <c r="XCO458" s="1"/>
      <c r="XCP458" s="1"/>
      <c r="XCQ458" s="1"/>
      <c r="XCR458" s="1"/>
      <c r="XCS458" s="1"/>
      <c r="XCT458" s="1"/>
      <c r="XCU458" s="1"/>
      <c r="XCV458" s="1"/>
      <c r="XCW458" s="1"/>
      <c r="XCX458" s="1"/>
      <c r="XCY458" s="1"/>
      <c r="XCZ458" s="1"/>
      <c r="XDA458" s="1"/>
      <c r="XDB458" s="1"/>
      <c r="XDC458" s="1"/>
      <c r="XDD458" s="1"/>
      <c r="XDE458" s="1"/>
      <c r="XDF458" s="1"/>
      <c r="XDG458" s="1"/>
      <c r="XDH458" s="1"/>
      <c r="XDI458" s="1"/>
      <c r="XDJ458" s="1"/>
      <c r="XDK458" s="1"/>
      <c r="XDL458" s="1"/>
      <c r="XDM458" s="1"/>
      <c r="XDN458" s="1"/>
      <c r="XDO458" s="1"/>
      <c r="XDP458" s="1"/>
      <c r="XDQ458" s="1"/>
      <c r="XDR458" s="1"/>
      <c r="XDS458" s="1"/>
      <c r="XDT458" s="1"/>
      <c r="XDU458" s="1"/>
      <c r="XDV458" s="1"/>
      <c r="XDW458" s="1"/>
      <c r="XDX458" s="1"/>
      <c r="XDY458" s="1"/>
      <c r="XDZ458" s="1"/>
      <c r="XEA458" s="1"/>
      <c r="XEB458" s="1"/>
      <c r="XEC458" s="1"/>
      <c r="XED458" s="1"/>
      <c r="XEE458" s="1"/>
      <c r="XEF458" s="1"/>
      <c r="XEG458" s="1"/>
      <c r="XEH458" s="1"/>
      <c r="XEI458" s="1"/>
      <c r="XEJ458" s="1"/>
      <c r="XEK458" s="1"/>
      <c r="XEL458" s="1"/>
      <c r="XEM458" s="1"/>
      <c r="XEN458" s="1"/>
      <c r="XEO458" s="1"/>
      <c r="XEP458" s="1"/>
      <c r="XEQ458" s="1"/>
      <c r="XER458" s="1"/>
      <c r="XES458" s="1"/>
      <c r="XET458" s="1"/>
      <c r="XEU458" s="1"/>
      <c r="XEV458" s="1"/>
      <c r="XEW458" s="1"/>
      <c r="XEX458" s="1"/>
      <c r="XEY458" s="1"/>
      <c r="XEZ458" s="1"/>
      <c r="XFA458" s="1"/>
      <c r="XFB458" s="1"/>
      <c r="XFC458" s="1"/>
    </row>
    <row r="459" spans="1:150 16226:16383" s="3" customFormat="1" ht="20.25" customHeight="1" x14ac:dyDescent="0.25">
      <c r="A459" s="71" t="s">
        <v>654</v>
      </c>
      <c r="B459" s="71">
        <v>139.35499999999999</v>
      </c>
      <c r="C459" s="71">
        <f t="shared" si="8"/>
        <v>1500.0172199999997</v>
      </c>
      <c r="D459" s="51">
        <v>0</v>
      </c>
      <c r="E459" s="51">
        <v>0</v>
      </c>
      <c r="F459" s="124">
        <f t="shared" si="9"/>
        <v>2754.0316159199997</v>
      </c>
      <c r="G459" s="130" t="s">
        <v>95</v>
      </c>
      <c r="H459" s="13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WZB459" s="1"/>
      <c r="WZC459" s="1"/>
      <c r="WZD459" s="1"/>
      <c r="WZE459" s="1"/>
      <c r="WZF459" s="1"/>
      <c r="WZG459" s="1"/>
      <c r="WZH459" s="1"/>
      <c r="WZI459" s="1"/>
      <c r="WZJ459" s="1"/>
      <c r="WZK459" s="1"/>
      <c r="WZL459" s="1"/>
      <c r="WZM459" s="1"/>
      <c r="WZN459" s="1"/>
      <c r="WZO459" s="1"/>
      <c r="WZP459" s="1"/>
      <c r="WZQ459" s="1"/>
      <c r="WZR459" s="1"/>
      <c r="WZS459" s="1"/>
      <c r="WZT459" s="1"/>
      <c r="WZU459" s="1"/>
      <c r="WZV459" s="1"/>
      <c r="WZW459" s="1"/>
      <c r="WZX459" s="1"/>
      <c r="WZY459" s="1"/>
      <c r="WZZ459" s="1"/>
      <c r="XAA459" s="1"/>
      <c r="XAB459" s="1"/>
      <c r="XAC459" s="1"/>
      <c r="XAD459" s="1"/>
      <c r="XAE459" s="1"/>
      <c r="XAF459" s="1"/>
      <c r="XAG459" s="1"/>
      <c r="XAH459" s="1"/>
      <c r="XAI459" s="1"/>
      <c r="XAJ459" s="1"/>
      <c r="XAK459" s="1"/>
      <c r="XAL459" s="1"/>
      <c r="XAM459" s="1"/>
      <c r="XAN459" s="1"/>
      <c r="XAO459" s="1"/>
      <c r="XAP459" s="1"/>
      <c r="XAQ459" s="1"/>
      <c r="XAR459" s="1"/>
      <c r="XAS459" s="1"/>
      <c r="XAT459" s="1"/>
      <c r="XAU459" s="1"/>
      <c r="XAV459" s="1"/>
      <c r="XAW459" s="1"/>
      <c r="XAX459" s="1"/>
      <c r="XAY459" s="1"/>
      <c r="XAZ459" s="1"/>
      <c r="XBA459" s="1"/>
      <c r="XBB459" s="1"/>
      <c r="XBC459" s="1"/>
      <c r="XBD459" s="1"/>
      <c r="XBE459" s="1"/>
      <c r="XBF459" s="1"/>
      <c r="XBG459" s="1"/>
      <c r="XBH459" s="1"/>
      <c r="XBI459" s="1"/>
      <c r="XBJ459" s="1"/>
      <c r="XBK459" s="1"/>
      <c r="XBL459" s="1"/>
      <c r="XBM459" s="1"/>
      <c r="XBN459" s="1"/>
      <c r="XBO459" s="1"/>
      <c r="XBP459" s="1"/>
      <c r="XBQ459" s="1"/>
      <c r="XBR459" s="1"/>
      <c r="XBS459" s="1"/>
      <c r="XBT459" s="1"/>
      <c r="XBU459" s="1"/>
      <c r="XBV459" s="1"/>
      <c r="XBW459" s="1"/>
      <c r="XBX459" s="1"/>
      <c r="XBY459" s="1"/>
      <c r="XBZ459" s="1"/>
      <c r="XCA459" s="1"/>
      <c r="XCB459" s="1"/>
      <c r="XCC459" s="1"/>
      <c r="XCD459" s="1"/>
      <c r="XCE459" s="1"/>
      <c r="XCF459" s="1"/>
      <c r="XCG459" s="1"/>
      <c r="XCH459" s="1"/>
      <c r="XCI459" s="1"/>
      <c r="XCJ459" s="1"/>
      <c r="XCK459" s="1"/>
      <c r="XCL459" s="1"/>
      <c r="XCM459" s="1"/>
      <c r="XCN459" s="1"/>
      <c r="XCO459" s="1"/>
      <c r="XCP459" s="1"/>
      <c r="XCQ459" s="1"/>
      <c r="XCR459" s="1"/>
      <c r="XCS459" s="1"/>
      <c r="XCT459" s="1"/>
      <c r="XCU459" s="1"/>
      <c r="XCV459" s="1"/>
      <c r="XCW459" s="1"/>
      <c r="XCX459" s="1"/>
      <c r="XCY459" s="1"/>
      <c r="XCZ459" s="1"/>
      <c r="XDA459" s="1"/>
      <c r="XDB459" s="1"/>
      <c r="XDC459" s="1"/>
      <c r="XDD459" s="1"/>
      <c r="XDE459" s="1"/>
      <c r="XDF459" s="1"/>
      <c r="XDG459" s="1"/>
      <c r="XDH459" s="1"/>
      <c r="XDI459" s="1"/>
      <c r="XDJ459" s="1"/>
      <c r="XDK459" s="1"/>
      <c r="XDL459" s="1"/>
      <c r="XDM459" s="1"/>
      <c r="XDN459" s="1"/>
      <c r="XDO459" s="1"/>
      <c r="XDP459" s="1"/>
      <c r="XDQ459" s="1"/>
      <c r="XDR459" s="1"/>
      <c r="XDS459" s="1"/>
      <c r="XDT459" s="1"/>
      <c r="XDU459" s="1"/>
      <c r="XDV459" s="1"/>
      <c r="XDW459" s="1"/>
      <c r="XDX459" s="1"/>
      <c r="XDY459" s="1"/>
      <c r="XDZ459" s="1"/>
      <c r="XEA459" s="1"/>
      <c r="XEB459" s="1"/>
      <c r="XEC459" s="1"/>
      <c r="XED459" s="1"/>
      <c r="XEE459" s="1"/>
      <c r="XEF459" s="1"/>
      <c r="XEG459" s="1"/>
      <c r="XEH459" s="1"/>
      <c r="XEI459" s="1"/>
      <c r="XEJ459" s="1"/>
      <c r="XEK459" s="1"/>
      <c r="XEL459" s="1"/>
      <c r="XEM459" s="1"/>
      <c r="XEN459" s="1"/>
      <c r="XEO459" s="1"/>
      <c r="XEP459" s="1"/>
      <c r="XEQ459" s="1"/>
      <c r="XER459" s="1"/>
      <c r="XES459" s="1"/>
      <c r="XET459" s="1"/>
      <c r="XEU459" s="1"/>
      <c r="XEV459" s="1"/>
      <c r="XEW459" s="1"/>
      <c r="XEX459" s="1"/>
      <c r="XEY459" s="1"/>
      <c r="XEZ459" s="1"/>
      <c r="XFA459" s="1"/>
      <c r="XFB459" s="1"/>
      <c r="XFC459" s="1"/>
    </row>
    <row r="460" spans="1:150 16226:16383" s="3" customFormat="1" ht="20.25" customHeight="1" x14ac:dyDescent="0.25">
      <c r="A460" s="71" t="s">
        <v>655</v>
      </c>
      <c r="B460" s="71">
        <v>139.35499999999999</v>
      </c>
      <c r="C460" s="71">
        <f t="shared" si="8"/>
        <v>1500.0172199999997</v>
      </c>
      <c r="D460" s="51">
        <v>0</v>
      </c>
      <c r="E460" s="51">
        <v>0</v>
      </c>
      <c r="F460" s="124">
        <f t="shared" si="9"/>
        <v>2754.0316159199997</v>
      </c>
      <c r="G460" s="130" t="s">
        <v>95</v>
      </c>
      <c r="H460" s="13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WZB460" s="1"/>
      <c r="WZC460" s="1"/>
      <c r="WZD460" s="1"/>
      <c r="WZE460" s="1"/>
      <c r="WZF460" s="1"/>
      <c r="WZG460" s="1"/>
      <c r="WZH460" s="1"/>
      <c r="WZI460" s="1"/>
      <c r="WZJ460" s="1"/>
      <c r="WZK460" s="1"/>
      <c r="WZL460" s="1"/>
      <c r="WZM460" s="1"/>
      <c r="WZN460" s="1"/>
      <c r="WZO460" s="1"/>
      <c r="WZP460" s="1"/>
      <c r="WZQ460" s="1"/>
      <c r="WZR460" s="1"/>
      <c r="WZS460" s="1"/>
      <c r="WZT460" s="1"/>
      <c r="WZU460" s="1"/>
      <c r="WZV460" s="1"/>
      <c r="WZW460" s="1"/>
      <c r="WZX460" s="1"/>
      <c r="WZY460" s="1"/>
      <c r="WZZ460" s="1"/>
      <c r="XAA460" s="1"/>
      <c r="XAB460" s="1"/>
      <c r="XAC460" s="1"/>
      <c r="XAD460" s="1"/>
      <c r="XAE460" s="1"/>
      <c r="XAF460" s="1"/>
      <c r="XAG460" s="1"/>
      <c r="XAH460" s="1"/>
      <c r="XAI460" s="1"/>
      <c r="XAJ460" s="1"/>
      <c r="XAK460" s="1"/>
      <c r="XAL460" s="1"/>
      <c r="XAM460" s="1"/>
      <c r="XAN460" s="1"/>
      <c r="XAO460" s="1"/>
      <c r="XAP460" s="1"/>
      <c r="XAQ460" s="1"/>
      <c r="XAR460" s="1"/>
      <c r="XAS460" s="1"/>
      <c r="XAT460" s="1"/>
      <c r="XAU460" s="1"/>
      <c r="XAV460" s="1"/>
      <c r="XAW460" s="1"/>
      <c r="XAX460" s="1"/>
      <c r="XAY460" s="1"/>
      <c r="XAZ460" s="1"/>
      <c r="XBA460" s="1"/>
      <c r="XBB460" s="1"/>
      <c r="XBC460" s="1"/>
      <c r="XBD460" s="1"/>
      <c r="XBE460" s="1"/>
      <c r="XBF460" s="1"/>
      <c r="XBG460" s="1"/>
      <c r="XBH460" s="1"/>
      <c r="XBI460" s="1"/>
      <c r="XBJ460" s="1"/>
      <c r="XBK460" s="1"/>
      <c r="XBL460" s="1"/>
      <c r="XBM460" s="1"/>
      <c r="XBN460" s="1"/>
      <c r="XBO460" s="1"/>
      <c r="XBP460" s="1"/>
      <c r="XBQ460" s="1"/>
      <c r="XBR460" s="1"/>
      <c r="XBS460" s="1"/>
      <c r="XBT460" s="1"/>
      <c r="XBU460" s="1"/>
      <c r="XBV460" s="1"/>
      <c r="XBW460" s="1"/>
      <c r="XBX460" s="1"/>
      <c r="XBY460" s="1"/>
      <c r="XBZ460" s="1"/>
      <c r="XCA460" s="1"/>
      <c r="XCB460" s="1"/>
      <c r="XCC460" s="1"/>
      <c r="XCD460" s="1"/>
      <c r="XCE460" s="1"/>
      <c r="XCF460" s="1"/>
      <c r="XCG460" s="1"/>
      <c r="XCH460" s="1"/>
      <c r="XCI460" s="1"/>
      <c r="XCJ460" s="1"/>
      <c r="XCK460" s="1"/>
      <c r="XCL460" s="1"/>
      <c r="XCM460" s="1"/>
      <c r="XCN460" s="1"/>
      <c r="XCO460" s="1"/>
      <c r="XCP460" s="1"/>
      <c r="XCQ460" s="1"/>
      <c r="XCR460" s="1"/>
      <c r="XCS460" s="1"/>
      <c r="XCT460" s="1"/>
      <c r="XCU460" s="1"/>
      <c r="XCV460" s="1"/>
      <c r="XCW460" s="1"/>
      <c r="XCX460" s="1"/>
      <c r="XCY460" s="1"/>
      <c r="XCZ460" s="1"/>
      <c r="XDA460" s="1"/>
      <c r="XDB460" s="1"/>
      <c r="XDC460" s="1"/>
      <c r="XDD460" s="1"/>
      <c r="XDE460" s="1"/>
      <c r="XDF460" s="1"/>
      <c r="XDG460" s="1"/>
      <c r="XDH460" s="1"/>
      <c r="XDI460" s="1"/>
      <c r="XDJ460" s="1"/>
      <c r="XDK460" s="1"/>
      <c r="XDL460" s="1"/>
      <c r="XDM460" s="1"/>
      <c r="XDN460" s="1"/>
      <c r="XDO460" s="1"/>
      <c r="XDP460" s="1"/>
      <c r="XDQ460" s="1"/>
      <c r="XDR460" s="1"/>
      <c r="XDS460" s="1"/>
      <c r="XDT460" s="1"/>
      <c r="XDU460" s="1"/>
      <c r="XDV460" s="1"/>
      <c r="XDW460" s="1"/>
      <c r="XDX460" s="1"/>
      <c r="XDY460" s="1"/>
      <c r="XDZ460" s="1"/>
      <c r="XEA460" s="1"/>
      <c r="XEB460" s="1"/>
      <c r="XEC460" s="1"/>
      <c r="XED460" s="1"/>
      <c r="XEE460" s="1"/>
      <c r="XEF460" s="1"/>
      <c r="XEG460" s="1"/>
      <c r="XEH460" s="1"/>
      <c r="XEI460" s="1"/>
      <c r="XEJ460" s="1"/>
      <c r="XEK460" s="1"/>
      <c r="XEL460" s="1"/>
      <c r="XEM460" s="1"/>
      <c r="XEN460" s="1"/>
      <c r="XEO460" s="1"/>
      <c r="XEP460" s="1"/>
      <c r="XEQ460" s="1"/>
      <c r="XER460" s="1"/>
      <c r="XES460" s="1"/>
      <c r="XET460" s="1"/>
      <c r="XEU460" s="1"/>
      <c r="XEV460" s="1"/>
      <c r="XEW460" s="1"/>
      <c r="XEX460" s="1"/>
      <c r="XEY460" s="1"/>
      <c r="XEZ460" s="1"/>
      <c r="XFA460" s="1"/>
      <c r="XFB460" s="1"/>
      <c r="XFC460" s="1"/>
    </row>
    <row r="461" spans="1:150 16226:16383" s="3" customFormat="1" ht="20.25" customHeight="1" x14ac:dyDescent="0.25">
      <c r="A461" s="71" t="s">
        <v>656</v>
      </c>
      <c r="B461" s="71">
        <v>246.52699999999999</v>
      </c>
      <c r="C461" s="71">
        <f t="shared" si="8"/>
        <v>2653.6166279999998</v>
      </c>
      <c r="D461" s="51">
        <v>0</v>
      </c>
      <c r="E461" s="51">
        <v>0</v>
      </c>
      <c r="F461" s="124">
        <f t="shared" si="9"/>
        <v>4872.0401290079999</v>
      </c>
      <c r="G461" s="130" t="s">
        <v>95</v>
      </c>
      <c r="H461" s="13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WZB461" s="1"/>
      <c r="WZC461" s="1"/>
      <c r="WZD461" s="1"/>
      <c r="WZE461" s="1"/>
      <c r="WZF461" s="1"/>
      <c r="WZG461" s="1"/>
      <c r="WZH461" s="1"/>
      <c r="WZI461" s="1"/>
      <c r="WZJ461" s="1"/>
      <c r="WZK461" s="1"/>
      <c r="WZL461" s="1"/>
      <c r="WZM461" s="1"/>
      <c r="WZN461" s="1"/>
      <c r="WZO461" s="1"/>
      <c r="WZP461" s="1"/>
      <c r="WZQ461" s="1"/>
      <c r="WZR461" s="1"/>
      <c r="WZS461" s="1"/>
      <c r="WZT461" s="1"/>
      <c r="WZU461" s="1"/>
      <c r="WZV461" s="1"/>
      <c r="WZW461" s="1"/>
      <c r="WZX461" s="1"/>
      <c r="WZY461" s="1"/>
      <c r="WZZ461" s="1"/>
      <c r="XAA461" s="1"/>
      <c r="XAB461" s="1"/>
      <c r="XAC461" s="1"/>
      <c r="XAD461" s="1"/>
      <c r="XAE461" s="1"/>
      <c r="XAF461" s="1"/>
      <c r="XAG461" s="1"/>
      <c r="XAH461" s="1"/>
      <c r="XAI461" s="1"/>
      <c r="XAJ461" s="1"/>
      <c r="XAK461" s="1"/>
      <c r="XAL461" s="1"/>
      <c r="XAM461" s="1"/>
      <c r="XAN461" s="1"/>
      <c r="XAO461" s="1"/>
      <c r="XAP461" s="1"/>
      <c r="XAQ461" s="1"/>
      <c r="XAR461" s="1"/>
      <c r="XAS461" s="1"/>
      <c r="XAT461" s="1"/>
      <c r="XAU461" s="1"/>
      <c r="XAV461" s="1"/>
      <c r="XAW461" s="1"/>
      <c r="XAX461" s="1"/>
      <c r="XAY461" s="1"/>
      <c r="XAZ461" s="1"/>
      <c r="XBA461" s="1"/>
      <c r="XBB461" s="1"/>
      <c r="XBC461" s="1"/>
      <c r="XBD461" s="1"/>
      <c r="XBE461" s="1"/>
      <c r="XBF461" s="1"/>
      <c r="XBG461" s="1"/>
      <c r="XBH461" s="1"/>
      <c r="XBI461" s="1"/>
      <c r="XBJ461" s="1"/>
      <c r="XBK461" s="1"/>
      <c r="XBL461" s="1"/>
      <c r="XBM461" s="1"/>
      <c r="XBN461" s="1"/>
      <c r="XBO461" s="1"/>
      <c r="XBP461" s="1"/>
      <c r="XBQ461" s="1"/>
      <c r="XBR461" s="1"/>
      <c r="XBS461" s="1"/>
      <c r="XBT461" s="1"/>
      <c r="XBU461" s="1"/>
      <c r="XBV461" s="1"/>
      <c r="XBW461" s="1"/>
      <c r="XBX461" s="1"/>
      <c r="XBY461" s="1"/>
      <c r="XBZ461" s="1"/>
      <c r="XCA461" s="1"/>
      <c r="XCB461" s="1"/>
      <c r="XCC461" s="1"/>
      <c r="XCD461" s="1"/>
      <c r="XCE461" s="1"/>
      <c r="XCF461" s="1"/>
      <c r="XCG461" s="1"/>
      <c r="XCH461" s="1"/>
      <c r="XCI461" s="1"/>
      <c r="XCJ461" s="1"/>
      <c r="XCK461" s="1"/>
      <c r="XCL461" s="1"/>
      <c r="XCM461" s="1"/>
      <c r="XCN461" s="1"/>
      <c r="XCO461" s="1"/>
      <c r="XCP461" s="1"/>
      <c r="XCQ461" s="1"/>
      <c r="XCR461" s="1"/>
      <c r="XCS461" s="1"/>
      <c r="XCT461" s="1"/>
      <c r="XCU461" s="1"/>
      <c r="XCV461" s="1"/>
      <c r="XCW461" s="1"/>
      <c r="XCX461" s="1"/>
      <c r="XCY461" s="1"/>
      <c r="XCZ461" s="1"/>
      <c r="XDA461" s="1"/>
      <c r="XDB461" s="1"/>
      <c r="XDC461" s="1"/>
      <c r="XDD461" s="1"/>
      <c r="XDE461" s="1"/>
      <c r="XDF461" s="1"/>
      <c r="XDG461" s="1"/>
      <c r="XDH461" s="1"/>
      <c r="XDI461" s="1"/>
      <c r="XDJ461" s="1"/>
      <c r="XDK461" s="1"/>
      <c r="XDL461" s="1"/>
      <c r="XDM461" s="1"/>
      <c r="XDN461" s="1"/>
      <c r="XDO461" s="1"/>
      <c r="XDP461" s="1"/>
      <c r="XDQ461" s="1"/>
      <c r="XDR461" s="1"/>
      <c r="XDS461" s="1"/>
      <c r="XDT461" s="1"/>
      <c r="XDU461" s="1"/>
      <c r="XDV461" s="1"/>
      <c r="XDW461" s="1"/>
      <c r="XDX461" s="1"/>
      <c r="XDY461" s="1"/>
      <c r="XDZ461" s="1"/>
      <c r="XEA461" s="1"/>
      <c r="XEB461" s="1"/>
      <c r="XEC461" s="1"/>
      <c r="XED461" s="1"/>
      <c r="XEE461" s="1"/>
      <c r="XEF461" s="1"/>
      <c r="XEG461" s="1"/>
      <c r="XEH461" s="1"/>
      <c r="XEI461" s="1"/>
      <c r="XEJ461" s="1"/>
      <c r="XEK461" s="1"/>
      <c r="XEL461" s="1"/>
      <c r="XEM461" s="1"/>
      <c r="XEN461" s="1"/>
      <c r="XEO461" s="1"/>
      <c r="XEP461" s="1"/>
      <c r="XEQ461" s="1"/>
      <c r="XER461" s="1"/>
      <c r="XES461" s="1"/>
      <c r="XET461" s="1"/>
      <c r="XEU461" s="1"/>
      <c r="XEV461" s="1"/>
      <c r="XEW461" s="1"/>
      <c r="XEX461" s="1"/>
      <c r="XEY461" s="1"/>
      <c r="XEZ461" s="1"/>
      <c r="XFA461" s="1"/>
      <c r="XFB461" s="1"/>
      <c r="XFC461" s="1"/>
    </row>
    <row r="462" spans="1:150 16226:16383" s="3" customFormat="1" ht="20.25" customHeight="1" x14ac:dyDescent="0.25">
      <c r="A462" s="71" t="s">
        <v>657</v>
      </c>
      <c r="B462" s="71">
        <v>197.32599999999999</v>
      </c>
      <c r="C462" s="71">
        <f t="shared" si="8"/>
        <v>2124.0170639999997</v>
      </c>
      <c r="D462" s="51">
        <v>0</v>
      </c>
      <c r="E462" s="51">
        <v>0</v>
      </c>
      <c r="F462" s="124">
        <f t="shared" si="9"/>
        <v>3899.6953295039993</v>
      </c>
      <c r="G462" s="130" t="s">
        <v>95</v>
      </c>
      <c r="H462" s="13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WZB462" s="1"/>
      <c r="WZC462" s="1"/>
      <c r="WZD462" s="1"/>
      <c r="WZE462" s="1"/>
      <c r="WZF462" s="1"/>
      <c r="WZG462" s="1"/>
      <c r="WZH462" s="1"/>
      <c r="WZI462" s="1"/>
      <c r="WZJ462" s="1"/>
      <c r="WZK462" s="1"/>
      <c r="WZL462" s="1"/>
      <c r="WZM462" s="1"/>
      <c r="WZN462" s="1"/>
      <c r="WZO462" s="1"/>
      <c r="WZP462" s="1"/>
      <c r="WZQ462" s="1"/>
      <c r="WZR462" s="1"/>
      <c r="WZS462" s="1"/>
      <c r="WZT462" s="1"/>
      <c r="WZU462" s="1"/>
      <c r="WZV462" s="1"/>
      <c r="WZW462" s="1"/>
      <c r="WZX462" s="1"/>
      <c r="WZY462" s="1"/>
      <c r="WZZ462" s="1"/>
      <c r="XAA462" s="1"/>
      <c r="XAB462" s="1"/>
      <c r="XAC462" s="1"/>
      <c r="XAD462" s="1"/>
      <c r="XAE462" s="1"/>
      <c r="XAF462" s="1"/>
      <c r="XAG462" s="1"/>
      <c r="XAH462" s="1"/>
      <c r="XAI462" s="1"/>
      <c r="XAJ462" s="1"/>
      <c r="XAK462" s="1"/>
      <c r="XAL462" s="1"/>
      <c r="XAM462" s="1"/>
      <c r="XAN462" s="1"/>
      <c r="XAO462" s="1"/>
      <c r="XAP462" s="1"/>
      <c r="XAQ462" s="1"/>
      <c r="XAR462" s="1"/>
      <c r="XAS462" s="1"/>
      <c r="XAT462" s="1"/>
      <c r="XAU462" s="1"/>
      <c r="XAV462" s="1"/>
      <c r="XAW462" s="1"/>
      <c r="XAX462" s="1"/>
      <c r="XAY462" s="1"/>
      <c r="XAZ462" s="1"/>
      <c r="XBA462" s="1"/>
      <c r="XBB462" s="1"/>
      <c r="XBC462" s="1"/>
      <c r="XBD462" s="1"/>
      <c r="XBE462" s="1"/>
      <c r="XBF462" s="1"/>
      <c r="XBG462" s="1"/>
      <c r="XBH462" s="1"/>
      <c r="XBI462" s="1"/>
      <c r="XBJ462" s="1"/>
      <c r="XBK462" s="1"/>
      <c r="XBL462" s="1"/>
      <c r="XBM462" s="1"/>
      <c r="XBN462" s="1"/>
      <c r="XBO462" s="1"/>
      <c r="XBP462" s="1"/>
      <c r="XBQ462" s="1"/>
      <c r="XBR462" s="1"/>
      <c r="XBS462" s="1"/>
      <c r="XBT462" s="1"/>
      <c r="XBU462" s="1"/>
      <c r="XBV462" s="1"/>
      <c r="XBW462" s="1"/>
      <c r="XBX462" s="1"/>
      <c r="XBY462" s="1"/>
      <c r="XBZ462" s="1"/>
      <c r="XCA462" s="1"/>
      <c r="XCB462" s="1"/>
      <c r="XCC462" s="1"/>
      <c r="XCD462" s="1"/>
      <c r="XCE462" s="1"/>
      <c r="XCF462" s="1"/>
      <c r="XCG462" s="1"/>
      <c r="XCH462" s="1"/>
      <c r="XCI462" s="1"/>
      <c r="XCJ462" s="1"/>
      <c r="XCK462" s="1"/>
      <c r="XCL462" s="1"/>
      <c r="XCM462" s="1"/>
      <c r="XCN462" s="1"/>
      <c r="XCO462" s="1"/>
      <c r="XCP462" s="1"/>
      <c r="XCQ462" s="1"/>
      <c r="XCR462" s="1"/>
      <c r="XCS462" s="1"/>
      <c r="XCT462" s="1"/>
      <c r="XCU462" s="1"/>
      <c r="XCV462" s="1"/>
      <c r="XCW462" s="1"/>
      <c r="XCX462" s="1"/>
      <c r="XCY462" s="1"/>
      <c r="XCZ462" s="1"/>
      <c r="XDA462" s="1"/>
      <c r="XDB462" s="1"/>
      <c r="XDC462" s="1"/>
      <c r="XDD462" s="1"/>
      <c r="XDE462" s="1"/>
      <c r="XDF462" s="1"/>
      <c r="XDG462" s="1"/>
      <c r="XDH462" s="1"/>
      <c r="XDI462" s="1"/>
      <c r="XDJ462" s="1"/>
      <c r="XDK462" s="1"/>
      <c r="XDL462" s="1"/>
      <c r="XDM462" s="1"/>
      <c r="XDN462" s="1"/>
      <c r="XDO462" s="1"/>
      <c r="XDP462" s="1"/>
      <c r="XDQ462" s="1"/>
      <c r="XDR462" s="1"/>
      <c r="XDS462" s="1"/>
      <c r="XDT462" s="1"/>
      <c r="XDU462" s="1"/>
      <c r="XDV462" s="1"/>
      <c r="XDW462" s="1"/>
      <c r="XDX462" s="1"/>
      <c r="XDY462" s="1"/>
      <c r="XDZ462" s="1"/>
      <c r="XEA462" s="1"/>
      <c r="XEB462" s="1"/>
      <c r="XEC462" s="1"/>
      <c r="XED462" s="1"/>
      <c r="XEE462" s="1"/>
      <c r="XEF462" s="1"/>
      <c r="XEG462" s="1"/>
      <c r="XEH462" s="1"/>
      <c r="XEI462" s="1"/>
      <c r="XEJ462" s="1"/>
      <c r="XEK462" s="1"/>
      <c r="XEL462" s="1"/>
      <c r="XEM462" s="1"/>
      <c r="XEN462" s="1"/>
      <c r="XEO462" s="1"/>
      <c r="XEP462" s="1"/>
      <c r="XEQ462" s="1"/>
      <c r="XER462" s="1"/>
      <c r="XES462" s="1"/>
      <c r="XET462" s="1"/>
      <c r="XEU462" s="1"/>
      <c r="XEV462" s="1"/>
      <c r="XEW462" s="1"/>
      <c r="XEX462" s="1"/>
      <c r="XEY462" s="1"/>
      <c r="XEZ462" s="1"/>
      <c r="XFA462" s="1"/>
      <c r="XFB462" s="1"/>
      <c r="XFC462" s="1"/>
    </row>
    <row r="463" spans="1:150 16226:16383" s="3" customFormat="1" ht="20.25" customHeight="1" x14ac:dyDescent="0.25">
      <c r="A463" s="71" t="s">
        <v>658</v>
      </c>
      <c r="B463" s="71">
        <v>185.80500000000001</v>
      </c>
      <c r="C463" s="71">
        <f t="shared" si="8"/>
        <v>2000.0050200000001</v>
      </c>
      <c r="D463" s="51">
        <v>0</v>
      </c>
      <c r="E463" s="51">
        <v>0</v>
      </c>
      <c r="F463" s="124">
        <f t="shared" si="9"/>
        <v>3672.00921672</v>
      </c>
      <c r="G463" s="130" t="s">
        <v>95</v>
      </c>
      <c r="H463" s="13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WZB463" s="1"/>
      <c r="WZC463" s="1"/>
      <c r="WZD463" s="1"/>
      <c r="WZE463" s="1"/>
      <c r="WZF463" s="1"/>
      <c r="WZG463" s="1"/>
      <c r="WZH463" s="1"/>
      <c r="WZI463" s="1"/>
      <c r="WZJ463" s="1"/>
      <c r="WZK463" s="1"/>
      <c r="WZL463" s="1"/>
      <c r="WZM463" s="1"/>
      <c r="WZN463" s="1"/>
      <c r="WZO463" s="1"/>
      <c r="WZP463" s="1"/>
      <c r="WZQ463" s="1"/>
      <c r="WZR463" s="1"/>
      <c r="WZS463" s="1"/>
      <c r="WZT463" s="1"/>
      <c r="WZU463" s="1"/>
      <c r="WZV463" s="1"/>
      <c r="WZW463" s="1"/>
      <c r="WZX463" s="1"/>
      <c r="WZY463" s="1"/>
      <c r="WZZ463" s="1"/>
      <c r="XAA463" s="1"/>
      <c r="XAB463" s="1"/>
      <c r="XAC463" s="1"/>
      <c r="XAD463" s="1"/>
      <c r="XAE463" s="1"/>
      <c r="XAF463" s="1"/>
      <c r="XAG463" s="1"/>
      <c r="XAH463" s="1"/>
      <c r="XAI463" s="1"/>
      <c r="XAJ463" s="1"/>
      <c r="XAK463" s="1"/>
      <c r="XAL463" s="1"/>
      <c r="XAM463" s="1"/>
      <c r="XAN463" s="1"/>
      <c r="XAO463" s="1"/>
      <c r="XAP463" s="1"/>
      <c r="XAQ463" s="1"/>
      <c r="XAR463" s="1"/>
      <c r="XAS463" s="1"/>
      <c r="XAT463" s="1"/>
      <c r="XAU463" s="1"/>
      <c r="XAV463" s="1"/>
      <c r="XAW463" s="1"/>
      <c r="XAX463" s="1"/>
      <c r="XAY463" s="1"/>
      <c r="XAZ463" s="1"/>
      <c r="XBA463" s="1"/>
      <c r="XBB463" s="1"/>
      <c r="XBC463" s="1"/>
      <c r="XBD463" s="1"/>
      <c r="XBE463" s="1"/>
      <c r="XBF463" s="1"/>
      <c r="XBG463" s="1"/>
      <c r="XBH463" s="1"/>
      <c r="XBI463" s="1"/>
      <c r="XBJ463" s="1"/>
      <c r="XBK463" s="1"/>
      <c r="XBL463" s="1"/>
      <c r="XBM463" s="1"/>
      <c r="XBN463" s="1"/>
      <c r="XBO463" s="1"/>
      <c r="XBP463" s="1"/>
      <c r="XBQ463" s="1"/>
      <c r="XBR463" s="1"/>
      <c r="XBS463" s="1"/>
      <c r="XBT463" s="1"/>
      <c r="XBU463" s="1"/>
      <c r="XBV463" s="1"/>
      <c r="XBW463" s="1"/>
      <c r="XBX463" s="1"/>
      <c r="XBY463" s="1"/>
      <c r="XBZ463" s="1"/>
      <c r="XCA463" s="1"/>
      <c r="XCB463" s="1"/>
      <c r="XCC463" s="1"/>
      <c r="XCD463" s="1"/>
      <c r="XCE463" s="1"/>
      <c r="XCF463" s="1"/>
      <c r="XCG463" s="1"/>
      <c r="XCH463" s="1"/>
      <c r="XCI463" s="1"/>
      <c r="XCJ463" s="1"/>
      <c r="XCK463" s="1"/>
      <c r="XCL463" s="1"/>
      <c r="XCM463" s="1"/>
      <c r="XCN463" s="1"/>
      <c r="XCO463" s="1"/>
      <c r="XCP463" s="1"/>
      <c r="XCQ463" s="1"/>
      <c r="XCR463" s="1"/>
      <c r="XCS463" s="1"/>
      <c r="XCT463" s="1"/>
      <c r="XCU463" s="1"/>
      <c r="XCV463" s="1"/>
      <c r="XCW463" s="1"/>
      <c r="XCX463" s="1"/>
      <c r="XCY463" s="1"/>
      <c r="XCZ463" s="1"/>
      <c r="XDA463" s="1"/>
      <c r="XDB463" s="1"/>
      <c r="XDC463" s="1"/>
      <c r="XDD463" s="1"/>
      <c r="XDE463" s="1"/>
      <c r="XDF463" s="1"/>
      <c r="XDG463" s="1"/>
      <c r="XDH463" s="1"/>
      <c r="XDI463" s="1"/>
      <c r="XDJ463" s="1"/>
      <c r="XDK463" s="1"/>
      <c r="XDL463" s="1"/>
      <c r="XDM463" s="1"/>
      <c r="XDN463" s="1"/>
      <c r="XDO463" s="1"/>
      <c r="XDP463" s="1"/>
      <c r="XDQ463" s="1"/>
      <c r="XDR463" s="1"/>
      <c r="XDS463" s="1"/>
      <c r="XDT463" s="1"/>
      <c r="XDU463" s="1"/>
      <c r="XDV463" s="1"/>
      <c r="XDW463" s="1"/>
      <c r="XDX463" s="1"/>
      <c r="XDY463" s="1"/>
      <c r="XDZ463" s="1"/>
      <c r="XEA463" s="1"/>
      <c r="XEB463" s="1"/>
      <c r="XEC463" s="1"/>
      <c r="XED463" s="1"/>
      <c r="XEE463" s="1"/>
      <c r="XEF463" s="1"/>
      <c r="XEG463" s="1"/>
      <c r="XEH463" s="1"/>
      <c r="XEI463" s="1"/>
      <c r="XEJ463" s="1"/>
      <c r="XEK463" s="1"/>
      <c r="XEL463" s="1"/>
      <c r="XEM463" s="1"/>
      <c r="XEN463" s="1"/>
      <c r="XEO463" s="1"/>
      <c r="XEP463" s="1"/>
      <c r="XEQ463" s="1"/>
      <c r="XER463" s="1"/>
      <c r="XES463" s="1"/>
      <c r="XET463" s="1"/>
      <c r="XEU463" s="1"/>
      <c r="XEV463" s="1"/>
      <c r="XEW463" s="1"/>
      <c r="XEX463" s="1"/>
      <c r="XEY463" s="1"/>
      <c r="XEZ463" s="1"/>
      <c r="XFA463" s="1"/>
      <c r="XFB463" s="1"/>
      <c r="XFC463" s="1"/>
    </row>
    <row r="464" spans="1:150 16226:16383" s="3" customFormat="1" ht="20.25" customHeight="1" x14ac:dyDescent="0.25">
      <c r="A464" s="71" t="s">
        <v>659</v>
      </c>
      <c r="B464" s="71">
        <v>139.35499999999999</v>
      </c>
      <c r="C464" s="71">
        <f t="shared" si="8"/>
        <v>1500.0172199999997</v>
      </c>
      <c r="D464" s="51">
        <v>0</v>
      </c>
      <c r="E464" s="51">
        <v>0</v>
      </c>
      <c r="F464" s="124">
        <f t="shared" si="9"/>
        <v>2754.0316159199997</v>
      </c>
      <c r="G464" s="130" t="s">
        <v>95</v>
      </c>
      <c r="H464" s="13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WZB464" s="1"/>
      <c r="WZC464" s="1"/>
      <c r="WZD464" s="1"/>
      <c r="WZE464" s="1"/>
      <c r="WZF464" s="1"/>
      <c r="WZG464" s="1"/>
      <c r="WZH464" s="1"/>
      <c r="WZI464" s="1"/>
      <c r="WZJ464" s="1"/>
      <c r="WZK464" s="1"/>
      <c r="WZL464" s="1"/>
      <c r="WZM464" s="1"/>
      <c r="WZN464" s="1"/>
      <c r="WZO464" s="1"/>
      <c r="WZP464" s="1"/>
      <c r="WZQ464" s="1"/>
      <c r="WZR464" s="1"/>
      <c r="WZS464" s="1"/>
      <c r="WZT464" s="1"/>
      <c r="WZU464" s="1"/>
      <c r="WZV464" s="1"/>
      <c r="WZW464" s="1"/>
      <c r="WZX464" s="1"/>
      <c r="WZY464" s="1"/>
      <c r="WZZ464" s="1"/>
      <c r="XAA464" s="1"/>
      <c r="XAB464" s="1"/>
      <c r="XAC464" s="1"/>
      <c r="XAD464" s="1"/>
      <c r="XAE464" s="1"/>
      <c r="XAF464" s="1"/>
      <c r="XAG464" s="1"/>
      <c r="XAH464" s="1"/>
      <c r="XAI464" s="1"/>
      <c r="XAJ464" s="1"/>
      <c r="XAK464" s="1"/>
      <c r="XAL464" s="1"/>
      <c r="XAM464" s="1"/>
      <c r="XAN464" s="1"/>
      <c r="XAO464" s="1"/>
      <c r="XAP464" s="1"/>
      <c r="XAQ464" s="1"/>
      <c r="XAR464" s="1"/>
      <c r="XAS464" s="1"/>
      <c r="XAT464" s="1"/>
      <c r="XAU464" s="1"/>
      <c r="XAV464" s="1"/>
      <c r="XAW464" s="1"/>
      <c r="XAX464" s="1"/>
      <c r="XAY464" s="1"/>
      <c r="XAZ464" s="1"/>
      <c r="XBA464" s="1"/>
      <c r="XBB464" s="1"/>
      <c r="XBC464" s="1"/>
      <c r="XBD464" s="1"/>
      <c r="XBE464" s="1"/>
      <c r="XBF464" s="1"/>
      <c r="XBG464" s="1"/>
      <c r="XBH464" s="1"/>
      <c r="XBI464" s="1"/>
      <c r="XBJ464" s="1"/>
      <c r="XBK464" s="1"/>
      <c r="XBL464" s="1"/>
      <c r="XBM464" s="1"/>
      <c r="XBN464" s="1"/>
      <c r="XBO464" s="1"/>
      <c r="XBP464" s="1"/>
      <c r="XBQ464" s="1"/>
      <c r="XBR464" s="1"/>
      <c r="XBS464" s="1"/>
      <c r="XBT464" s="1"/>
      <c r="XBU464" s="1"/>
      <c r="XBV464" s="1"/>
      <c r="XBW464" s="1"/>
      <c r="XBX464" s="1"/>
      <c r="XBY464" s="1"/>
      <c r="XBZ464" s="1"/>
      <c r="XCA464" s="1"/>
      <c r="XCB464" s="1"/>
      <c r="XCC464" s="1"/>
      <c r="XCD464" s="1"/>
      <c r="XCE464" s="1"/>
      <c r="XCF464" s="1"/>
      <c r="XCG464" s="1"/>
      <c r="XCH464" s="1"/>
      <c r="XCI464" s="1"/>
      <c r="XCJ464" s="1"/>
      <c r="XCK464" s="1"/>
      <c r="XCL464" s="1"/>
      <c r="XCM464" s="1"/>
      <c r="XCN464" s="1"/>
      <c r="XCO464" s="1"/>
      <c r="XCP464" s="1"/>
      <c r="XCQ464" s="1"/>
      <c r="XCR464" s="1"/>
      <c r="XCS464" s="1"/>
      <c r="XCT464" s="1"/>
      <c r="XCU464" s="1"/>
      <c r="XCV464" s="1"/>
      <c r="XCW464" s="1"/>
      <c r="XCX464" s="1"/>
      <c r="XCY464" s="1"/>
      <c r="XCZ464" s="1"/>
      <c r="XDA464" s="1"/>
      <c r="XDB464" s="1"/>
      <c r="XDC464" s="1"/>
      <c r="XDD464" s="1"/>
      <c r="XDE464" s="1"/>
      <c r="XDF464" s="1"/>
      <c r="XDG464" s="1"/>
      <c r="XDH464" s="1"/>
      <c r="XDI464" s="1"/>
      <c r="XDJ464" s="1"/>
      <c r="XDK464" s="1"/>
      <c r="XDL464" s="1"/>
      <c r="XDM464" s="1"/>
      <c r="XDN464" s="1"/>
      <c r="XDO464" s="1"/>
      <c r="XDP464" s="1"/>
      <c r="XDQ464" s="1"/>
      <c r="XDR464" s="1"/>
      <c r="XDS464" s="1"/>
      <c r="XDT464" s="1"/>
      <c r="XDU464" s="1"/>
      <c r="XDV464" s="1"/>
      <c r="XDW464" s="1"/>
      <c r="XDX464" s="1"/>
      <c r="XDY464" s="1"/>
      <c r="XDZ464" s="1"/>
      <c r="XEA464" s="1"/>
      <c r="XEB464" s="1"/>
      <c r="XEC464" s="1"/>
      <c r="XED464" s="1"/>
      <c r="XEE464" s="1"/>
      <c r="XEF464" s="1"/>
      <c r="XEG464" s="1"/>
      <c r="XEH464" s="1"/>
      <c r="XEI464" s="1"/>
      <c r="XEJ464" s="1"/>
      <c r="XEK464" s="1"/>
      <c r="XEL464" s="1"/>
      <c r="XEM464" s="1"/>
      <c r="XEN464" s="1"/>
      <c r="XEO464" s="1"/>
      <c r="XEP464" s="1"/>
      <c r="XEQ464" s="1"/>
      <c r="XER464" s="1"/>
      <c r="XES464" s="1"/>
      <c r="XET464" s="1"/>
      <c r="XEU464" s="1"/>
      <c r="XEV464" s="1"/>
      <c r="XEW464" s="1"/>
      <c r="XEX464" s="1"/>
      <c r="XEY464" s="1"/>
      <c r="XEZ464" s="1"/>
      <c r="XFA464" s="1"/>
      <c r="XFB464" s="1"/>
      <c r="XFC464" s="1"/>
    </row>
    <row r="465" spans="1:150 16226:16383" s="3" customFormat="1" ht="20.25" customHeight="1" x14ac:dyDescent="0.25">
      <c r="A465" s="71" t="s">
        <v>660</v>
      </c>
      <c r="B465" s="71">
        <v>139.35499999999999</v>
      </c>
      <c r="C465" s="71">
        <f t="shared" si="8"/>
        <v>1500.0172199999997</v>
      </c>
      <c r="D465" s="51">
        <v>0</v>
      </c>
      <c r="E465" s="51">
        <v>0</v>
      </c>
      <c r="F465" s="124">
        <f t="shared" si="9"/>
        <v>2754.0316159199997</v>
      </c>
      <c r="G465" s="130" t="s">
        <v>95</v>
      </c>
      <c r="H465" s="13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WZB465" s="1"/>
      <c r="WZC465" s="1"/>
      <c r="WZD465" s="1"/>
      <c r="WZE465" s="1"/>
      <c r="WZF465" s="1"/>
      <c r="WZG465" s="1"/>
      <c r="WZH465" s="1"/>
      <c r="WZI465" s="1"/>
      <c r="WZJ465" s="1"/>
      <c r="WZK465" s="1"/>
      <c r="WZL465" s="1"/>
      <c r="WZM465" s="1"/>
      <c r="WZN465" s="1"/>
      <c r="WZO465" s="1"/>
      <c r="WZP465" s="1"/>
      <c r="WZQ465" s="1"/>
      <c r="WZR465" s="1"/>
      <c r="WZS465" s="1"/>
      <c r="WZT465" s="1"/>
      <c r="WZU465" s="1"/>
      <c r="WZV465" s="1"/>
      <c r="WZW465" s="1"/>
      <c r="WZX465" s="1"/>
      <c r="WZY465" s="1"/>
      <c r="WZZ465" s="1"/>
      <c r="XAA465" s="1"/>
      <c r="XAB465" s="1"/>
      <c r="XAC465" s="1"/>
      <c r="XAD465" s="1"/>
      <c r="XAE465" s="1"/>
      <c r="XAF465" s="1"/>
      <c r="XAG465" s="1"/>
      <c r="XAH465" s="1"/>
      <c r="XAI465" s="1"/>
      <c r="XAJ465" s="1"/>
      <c r="XAK465" s="1"/>
      <c r="XAL465" s="1"/>
      <c r="XAM465" s="1"/>
      <c r="XAN465" s="1"/>
      <c r="XAO465" s="1"/>
      <c r="XAP465" s="1"/>
      <c r="XAQ465" s="1"/>
      <c r="XAR465" s="1"/>
      <c r="XAS465" s="1"/>
      <c r="XAT465" s="1"/>
      <c r="XAU465" s="1"/>
      <c r="XAV465" s="1"/>
      <c r="XAW465" s="1"/>
      <c r="XAX465" s="1"/>
      <c r="XAY465" s="1"/>
      <c r="XAZ465" s="1"/>
      <c r="XBA465" s="1"/>
      <c r="XBB465" s="1"/>
      <c r="XBC465" s="1"/>
      <c r="XBD465" s="1"/>
      <c r="XBE465" s="1"/>
      <c r="XBF465" s="1"/>
      <c r="XBG465" s="1"/>
      <c r="XBH465" s="1"/>
      <c r="XBI465" s="1"/>
      <c r="XBJ465" s="1"/>
      <c r="XBK465" s="1"/>
      <c r="XBL465" s="1"/>
      <c r="XBM465" s="1"/>
      <c r="XBN465" s="1"/>
      <c r="XBO465" s="1"/>
      <c r="XBP465" s="1"/>
      <c r="XBQ465" s="1"/>
      <c r="XBR465" s="1"/>
      <c r="XBS465" s="1"/>
      <c r="XBT465" s="1"/>
      <c r="XBU465" s="1"/>
      <c r="XBV465" s="1"/>
      <c r="XBW465" s="1"/>
      <c r="XBX465" s="1"/>
      <c r="XBY465" s="1"/>
      <c r="XBZ465" s="1"/>
      <c r="XCA465" s="1"/>
      <c r="XCB465" s="1"/>
      <c r="XCC465" s="1"/>
      <c r="XCD465" s="1"/>
      <c r="XCE465" s="1"/>
      <c r="XCF465" s="1"/>
      <c r="XCG465" s="1"/>
      <c r="XCH465" s="1"/>
      <c r="XCI465" s="1"/>
      <c r="XCJ465" s="1"/>
      <c r="XCK465" s="1"/>
      <c r="XCL465" s="1"/>
      <c r="XCM465" s="1"/>
      <c r="XCN465" s="1"/>
      <c r="XCO465" s="1"/>
      <c r="XCP465" s="1"/>
      <c r="XCQ465" s="1"/>
      <c r="XCR465" s="1"/>
      <c r="XCS465" s="1"/>
      <c r="XCT465" s="1"/>
      <c r="XCU465" s="1"/>
      <c r="XCV465" s="1"/>
      <c r="XCW465" s="1"/>
      <c r="XCX465" s="1"/>
      <c r="XCY465" s="1"/>
      <c r="XCZ465" s="1"/>
      <c r="XDA465" s="1"/>
      <c r="XDB465" s="1"/>
      <c r="XDC465" s="1"/>
      <c r="XDD465" s="1"/>
      <c r="XDE465" s="1"/>
      <c r="XDF465" s="1"/>
      <c r="XDG465" s="1"/>
      <c r="XDH465" s="1"/>
      <c r="XDI465" s="1"/>
      <c r="XDJ465" s="1"/>
      <c r="XDK465" s="1"/>
      <c r="XDL465" s="1"/>
      <c r="XDM465" s="1"/>
      <c r="XDN465" s="1"/>
      <c r="XDO465" s="1"/>
      <c r="XDP465" s="1"/>
      <c r="XDQ465" s="1"/>
      <c r="XDR465" s="1"/>
      <c r="XDS465" s="1"/>
      <c r="XDT465" s="1"/>
      <c r="XDU465" s="1"/>
      <c r="XDV465" s="1"/>
      <c r="XDW465" s="1"/>
      <c r="XDX465" s="1"/>
      <c r="XDY465" s="1"/>
      <c r="XDZ465" s="1"/>
      <c r="XEA465" s="1"/>
      <c r="XEB465" s="1"/>
      <c r="XEC465" s="1"/>
      <c r="XED465" s="1"/>
      <c r="XEE465" s="1"/>
      <c r="XEF465" s="1"/>
      <c r="XEG465" s="1"/>
      <c r="XEH465" s="1"/>
      <c r="XEI465" s="1"/>
      <c r="XEJ465" s="1"/>
      <c r="XEK465" s="1"/>
      <c r="XEL465" s="1"/>
      <c r="XEM465" s="1"/>
      <c r="XEN465" s="1"/>
      <c r="XEO465" s="1"/>
      <c r="XEP465" s="1"/>
      <c r="XEQ465" s="1"/>
      <c r="XER465" s="1"/>
      <c r="XES465" s="1"/>
      <c r="XET465" s="1"/>
      <c r="XEU465" s="1"/>
      <c r="XEV465" s="1"/>
      <c r="XEW465" s="1"/>
      <c r="XEX465" s="1"/>
      <c r="XEY465" s="1"/>
      <c r="XEZ465" s="1"/>
      <c r="XFA465" s="1"/>
      <c r="XFB465" s="1"/>
      <c r="XFC465" s="1"/>
    </row>
    <row r="466" spans="1:150 16226:16383" s="3" customFormat="1" ht="20.25" customHeight="1" x14ac:dyDescent="0.25">
      <c r="A466" s="71" t="s">
        <v>661</v>
      </c>
      <c r="B466" s="71">
        <v>139.35499999999999</v>
      </c>
      <c r="C466" s="71">
        <f t="shared" si="8"/>
        <v>1500.0172199999997</v>
      </c>
      <c r="D466" s="51">
        <v>0</v>
      </c>
      <c r="E466" s="51">
        <v>0</v>
      </c>
      <c r="F466" s="124">
        <f t="shared" si="9"/>
        <v>2754.0316159199997</v>
      </c>
      <c r="G466" s="130" t="s">
        <v>95</v>
      </c>
      <c r="H466" s="13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WZB466" s="1"/>
      <c r="WZC466" s="1"/>
      <c r="WZD466" s="1"/>
      <c r="WZE466" s="1"/>
      <c r="WZF466" s="1"/>
      <c r="WZG466" s="1"/>
      <c r="WZH466" s="1"/>
      <c r="WZI466" s="1"/>
      <c r="WZJ466" s="1"/>
      <c r="WZK466" s="1"/>
      <c r="WZL466" s="1"/>
      <c r="WZM466" s="1"/>
      <c r="WZN466" s="1"/>
      <c r="WZO466" s="1"/>
      <c r="WZP466" s="1"/>
      <c r="WZQ466" s="1"/>
      <c r="WZR466" s="1"/>
      <c r="WZS466" s="1"/>
      <c r="WZT466" s="1"/>
      <c r="WZU466" s="1"/>
      <c r="WZV466" s="1"/>
      <c r="WZW466" s="1"/>
      <c r="WZX466" s="1"/>
      <c r="WZY466" s="1"/>
      <c r="WZZ466" s="1"/>
      <c r="XAA466" s="1"/>
      <c r="XAB466" s="1"/>
      <c r="XAC466" s="1"/>
      <c r="XAD466" s="1"/>
      <c r="XAE466" s="1"/>
      <c r="XAF466" s="1"/>
      <c r="XAG466" s="1"/>
      <c r="XAH466" s="1"/>
      <c r="XAI466" s="1"/>
      <c r="XAJ466" s="1"/>
      <c r="XAK466" s="1"/>
      <c r="XAL466" s="1"/>
      <c r="XAM466" s="1"/>
      <c r="XAN466" s="1"/>
      <c r="XAO466" s="1"/>
      <c r="XAP466" s="1"/>
      <c r="XAQ466" s="1"/>
      <c r="XAR466" s="1"/>
      <c r="XAS466" s="1"/>
      <c r="XAT466" s="1"/>
      <c r="XAU466" s="1"/>
      <c r="XAV466" s="1"/>
      <c r="XAW466" s="1"/>
      <c r="XAX466" s="1"/>
      <c r="XAY466" s="1"/>
      <c r="XAZ466" s="1"/>
      <c r="XBA466" s="1"/>
      <c r="XBB466" s="1"/>
      <c r="XBC466" s="1"/>
      <c r="XBD466" s="1"/>
      <c r="XBE466" s="1"/>
      <c r="XBF466" s="1"/>
      <c r="XBG466" s="1"/>
      <c r="XBH466" s="1"/>
      <c r="XBI466" s="1"/>
      <c r="XBJ466" s="1"/>
      <c r="XBK466" s="1"/>
      <c r="XBL466" s="1"/>
      <c r="XBM466" s="1"/>
      <c r="XBN466" s="1"/>
      <c r="XBO466" s="1"/>
      <c r="XBP466" s="1"/>
      <c r="XBQ466" s="1"/>
      <c r="XBR466" s="1"/>
      <c r="XBS466" s="1"/>
      <c r="XBT466" s="1"/>
      <c r="XBU466" s="1"/>
      <c r="XBV466" s="1"/>
      <c r="XBW466" s="1"/>
      <c r="XBX466" s="1"/>
      <c r="XBY466" s="1"/>
      <c r="XBZ466" s="1"/>
      <c r="XCA466" s="1"/>
      <c r="XCB466" s="1"/>
      <c r="XCC466" s="1"/>
      <c r="XCD466" s="1"/>
      <c r="XCE466" s="1"/>
      <c r="XCF466" s="1"/>
      <c r="XCG466" s="1"/>
      <c r="XCH466" s="1"/>
      <c r="XCI466" s="1"/>
      <c r="XCJ466" s="1"/>
      <c r="XCK466" s="1"/>
      <c r="XCL466" s="1"/>
      <c r="XCM466" s="1"/>
      <c r="XCN466" s="1"/>
      <c r="XCO466" s="1"/>
      <c r="XCP466" s="1"/>
      <c r="XCQ466" s="1"/>
      <c r="XCR466" s="1"/>
      <c r="XCS466" s="1"/>
      <c r="XCT466" s="1"/>
      <c r="XCU466" s="1"/>
      <c r="XCV466" s="1"/>
      <c r="XCW466" s="1"/>
      <c r="XCX466" s="1"/>
      <c r="XCY466" s="1"/>
      <c r="XCZ466" s="1"/>
      <c r="XDA466" s="1"/>
      <c r="XDB466" s="1"/>
      <c r="XDC466" s="1"/>
      <c r="XDD466" s="1"/>
      <c r="XDE466" s="1"/>
      <c r="XDF466" s="1"/>
      <c r="XDG466" s="1"/>
      <c r="XDH466" s="1"/>
      <c r="XDI466" s="1"/>
      <c r="XDJ466" s="1"/>
      <c r="XDK466" s="1"/>
      <c r="XDL466" s="1"/>
      <c r="XDM466" s="1"/>
      <c r="XDN466" s="1"/>
      <c r="XDO466" s="1"/>
      <c r="XDP466" s="1"/>
      <c r="XDQ466" s="1"/>
      <c r="XDR466" s="1"/>
      <c r="XDS466" s="1"/>
      <c r="XDT466" s="1"/>
      <c r="XDU466" s="1"/>
      <c r="XDV466" s="1"/>
      <c r="XDW466" s="1"/>
      <c r="XDX466" s="1"/>
      <c r="XDY466" s="1"/>
      <c r="XDZ466" s="1"/>
      <c r="XEA466" s="1"/>
      <c r="XEB466" s="1"/>
      <c r="XEC466" s="1"/>
      <c r="XED466" s="1"/>
      <c r="XEE466" s="1"/>
      <c r="XEF466" s="1"/>
      <c r="XEG466" s="1"/>
      <c r="XEH466" s="1"/>
      <c r="XEI466" s="1"/>
      <c r="XEJ466" s="1"/>
      <c r="XEK466" s="1"/>
      <c r="XEL466" s="1"/>
      <c r="XEM466" s="1"/>
      <c r="XEN466" s="1"/>
      <c r="XEO466" s="1"/>
      <c r="XEP466" s="1"/>
      <c r="XEQ466" s="1"/>
      <c r="XER466" s="1"/>
      <c r="XES466" s="1"/>
      <c r="XET466" s="1"/>
      <c r="XEU466" s="1"/>
      <c r="XEV466" s="1"/>
      <c r="XEW466" s="1"/>
      <c r="XEX466" s="1"/>
      <c r="XEY466" s="1"/>
      <c r="XEZ466" s="1"/>
      <c r="XFA466" s="1"/>
      <c r="XFB466" s="1"/>
      <c r="XFC466" s="1"/>
    </row>
    <row r="467" spans="1:150 16226:16383" s="3" customFormat="1" ht="20.25" customHeight="1" x14ac:dyDescent="0.25">
      <c r="A467" s="71" t="s">
        <v>662</v>
      </c>
      <c r="B467" s="71">
        <v>139.35499999999999</v>
      </c>
      <c r="C467" s="71">
        <f t="shared" si="8"/>
        <v>1500.0172199999997</v>
      </c>
      <c r="D467" s="51">
        <v>0</v>
      </c>
      <c r="E467" s="51">
        <v>0</v>
      </c>
      <c r="F467" s="124">
        <f t="shared" si="9"/>
        <v>2754.0316159199997</v>
      </c>
      <c r="G467" s="130" t="s">
        <v>95</v>
      </c>
      <c r="H467" s="13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WZB467" s="1"/>
      <c r="WZC467" s="1"/>
      <c r="WZD467" s="1"/>
      <c r="WZE467" s="1"/>
      <c r="WZF467" s="1"/>
      <c r="WZG467" s="1"/>
      <c r="WZH467" s="1"/>
      <c r="WZI467" s="1"/>
      <c r="WZJ467" s="1"/>
      <c r="WZK467" s="1"/>
      <c r="WZL467" s="1"/>
      <c r="WZM467" s="1"/>
      <c r="WZN467" s="1"/>
      <c r="WZO467" s="1"/>
      <c r="WZP467" s="1"/>
      <c r="WZQ467" s="1"/>
      <c r="WZR467" s="1"/>
      <c r="WZS467" s="1"/>
      <c r="WZT467" s="1"/>
      <c r="WZU467" s="1"/>
      <c r="WZV467" s="1"/>
      <c r="WZW467" s="1"/>
      <c r="WZX467" s="1"/>
      <c r="WZY467" s="1"/>
      <c r="WZZ467" s="1"/>
      <c r="XAA467" s="1"/>
      <c r="XAB467" s="1"/>
      <c r="XAC467" s="1"/>
      <c r="XAD467" s="1"/>
      <c r="XAE467" s="1"/>
      <c r="XAF467" s="1"/>
      <c r="XAG467" s="1"/>
      <c r="XAH467" s="1"/>
      <c r="XAI467" s="1"/>
      <c r="XAJ467" s="1"/>
      <c r="XAK467" s="1"/>
      <c r="XAL467" s="1"/>
      <c r="XAM467" s="1"/>
      <c r="XAN467" s="1"/>
      <c r="XAO467" s="1"/>
      <c r="XAP467" s="1"/>
      <c r="XAQ467" s="1"/>
      <c r="XAR467" s="1"/>
      <c r="XAS467" s="1"/>
      <c r="XAT467" s="1"/>
      <c r="XAU467" s="1"/>
      <c r="XAV467" s="1"/>
      <c r="XAW467" s="1"/>
      <c r="XAX467" s="1"/>
      <c r="XAY467" s="1"/>
      <c r="XAZ467" s="1"/>
      <c r="XBA467" s="1"/>
      <c r="XBB467" s="1"/>
      <c r="XBC467" s="1"/>
      <c r="XBD467" s="1"/>
      <c r="XBE467" s="1"/>
      <c r="XBF467" s="1"/>
      <c r="XBG467" s="1"/>
      <c r="XBH467" s="1"/>
      <c r="XBI467" s="1"/>
      <c r="XBJ467" s="1"/>
      <c r="XBK467" s="1"/>
      <c r="XBL467" s="1"/>
      <c r="XBM467" s="1"/>
      <c r="XBN467" s="1"/>
      <c r="XBO467" s="1"/>
      <c r="XBP467" s="1"/>
      <c r="XBQ467" s="1"/>
      <c r="XBR467" s="1"/>
      <c r="XBS467" s="1"/>
      <c r="XBT467" s="1"/>
      <c r="XBU467" s="1"/>
      <c r="XBV467" s="1"/>
      <c r="XBW467" s="1"/>
      <c r="XBX467" s="1"/>
      <c r="XBY467" s="1"/>
      <c r="XBZ467" s="1"/>
      <c r="XCA467" s="1"/>
      <c r="XCB467" s="1"/>
      <c r="XCC467" s="1"/>
      <c r="XCD467" s="1"/>
      <c r="XCE467" s="1"/>
      <c r="XCF467" s="1"/>
      <c r="XCG467" s="1"/>
      <c r="XCH467" s="1"/>
      <c r="XCI467" s="1"/>
      <c r="XCJ467" s="1"/>
      <c r="XCK467" s="1"/>
      <c r="XCL467" s="1"/>
      <c r="XCM467" s="1"/>
      <c r="XCN467" s="1"/>
      <c r="XCO467" s="1"/>
      <c r="XCP467" s="1"/>
      <c r="XCQ467" s="1"/>
      <c r="XCR467" s="1"/>
      <c r="XCS467" s="1"/>
      <c r="XCT467" s="1"/>
      <c r="XCU467" s="1"/>
      <c r="XCV467" s="1"/>
      <c r="XCW467" s="1"/>
      <c r="XCX467" s="1"/>
      <c r="XCY467" s="1"/>
      <c r="XCZ467" s="1"/>
      <c r="XDA467" s="1"/>
      <c r="XDB467" s="1"/>
      <c r="XDC467" s="1"/>
      <c r="XDD467" s="1"/>
      <c r="XDE467" s="1"/>
      <c r="XDF467" s="1"/>
      <c r="XDG467" s="1"/>
      <c r="XDH467" s="1"/>
      <c r="XDI467" s="1"/>
      <c r="XDJ467" s="1"/>
      <c r="XDK467" s="1"/>
      <c r="XDL467" s="1"/>
      <c r="XDM467" s="1"/>
      <c r="XDN467" s="1"/>
      <c r="XDO467" s="1"/>
      <c r="XDP467" s="1"/>
      <c r="XDQ467" s="1"/>
      <c r="XDR467" s="1"/>
      <c r="XDS467" s="1"/>
      <c r="XDT467" s="1"/>
      <c r="XDU467" s="1"/>
      <c r="XDV467" s="1"/>
      <c r="XDW467" s="1"/>
      <c r="XDX467" s="1"/>
      <c r="XDY467" s="1"/>
      <c r="XDZ467" s="1"/>
      <c r="XEA467" s="1"/>
      <c r="XEB467" s="1"/>
      <c r="XEC467" s="1"/>
      <c r="XED467" s="1"/>
      <c r="XEE467" s="1"/>
      <c r="XEF467" s="1"/>
      <c r="XEG467" s="1"/>
      <c r="XEH467" s="1"/>
      <c r="XEI467" s="1"/>
      <c r="XEJ467" s="1"/>
      <c r="XEK467" s="1"/>
      <c r="XEL467" s="1"/>
      <c r="XEM467" s="1"/>
      <c r="XEN467" s="1"/>
      <c r="XEO467" s="1"/>
      <c r="XEP467" s="1"/>
      <c r="XEQ467" s="1"/>
      <c r="XER467" s="1"/>
      <c r="XES467" s="1"/>
      <c r="XET467" s="1"/>
      <c r="XEU467" s="1"/>
      <c r="XEV467" s="1"/>
      <c r="XEW467" s="1"/>
      <c r="XEX467" s="1"/>
      <c r="XEY467" s="1"/>
      <c r="XEZ467" s="1"/>
      <c r="XFA467" s="1"/>
      <c r="XFB467" s="1"/>
      <c r="XFC467" s="1"/>
    </row>
    <row r="468" spans="1:150 16226:16383" s="3" customFormat="1" ht="20.25" customHeight="1" x14ac:dyDescent="0.25">
      <c r="A468" s="71" t="s">
        <v>663</v>
      </c>
      <c r="B468" s="71">
        <v>139.35499999999999</v>
      </c>
      <c r="C468" s="71">
        <f t="shared" si="8"/>
        <v>1500.0172199999997</v>
      </c>
      <c r="D468" s="51">
        <v>0</v>
      </c>
      <c r="E468" s="51">
        <v>0</v>
      </c>
      <c r="F468" s="124">
        <f t="shared" si="9"/>
        <v>2754.0316159199997</v>
      </c>
      <c r="G468" s="130" t="s">
        <v>95</v>
      </c>
      <c r="H468" s="13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WZB468" s="1"/>
      <c r="WZC468" s="1"/>
      <c r="WZD468" s="1"/>
      <c r="WZE468" s="1"/>
      <c r="WZF468" s="1"/>
      <c r="WZG468" s="1"/>
      <c r="WZH468" s="1"/>
      <c r="WZI468" s="1"/>
      <c r="WZJ468" s="1"/>
      <c r="WZK468" s="1"/>
      <c r="WZL468" s="1"/>
      <c r="WZM468" s="1"/>
      <c r="WZN468" s="1"/>
      <c r="WZO468" s="1"/>
      <c r="WZP468" s="1"/>
      <c r="WZQ468" s="1"/>
      <c r="WZR468" s="1"/>
      <c r="WZS468" s="1"/>
      <c r="WZT468" s="1"/>
      <c r="WZU468" s="1"/>
      <c r="WZV468" s="1"/>
      <c r="WZW468" s="1"/>
      <c r="WZX468" s="1"/>
      <c r="WZY468" s="1"/>
      <c r="WZZ468" s="1"/>
      <c r="XAA468" s="1"/>
      <c r="XAB468" s="1"/>
      <c r="XAC468" s="1"/>
      <c r="XAD468" s="1"/>
      <c r="XAE468" s="1"/>
      <c r="XAF468" s="1"/>
      <c r="XAG468" s="1"/>
      <c r="XAH468" s="1"/>
      <c r="XAI468" s="1"/>
      <c r="XAJ468" s="1"/>
      <c r="XAK468" s="1"/>
      <c r="XAL468" s="1"/>
      <c r="XAM468" s="1"/>
      <c r="XAN468" s="1"/>
      <c r="XAO468" s="1"/>
      <c r="XAP468" s="1"/>
      <c r="XAQ468" s="1"/>
      <c r="XAR468" s="1"/>
      <c r="XAS468" s="1"/>
      <c r="XAT468" s="1"/>
      <c r="XAU468" s="1"/>
      <c r="XAV468" s="1"/>
      <c r="XAW468" s="1"/>
      <c r="XAX468" s="1"/>
      <c r="XAY468" s="1"/>
      <c r="XAZ468" s="1"/>
      <c r="XBA468" s="1"/>
      <c r="XBB468" s="1"/>
      <c r="XBC468" s="1"/>
      <c r="XBD468" s="1"/>
      <c r="XBE468" s="1"/>
      <c r="XBF468" s="1"/>
      <c r="XBG468" s="1"/>
      <c r="XBH468" s="1"/>
      <c r="XBI468" s="1"/>
      <c r="XBJ468" s="1"/>
      <c r="XBK468" s="1"/>
      <c r="XBL468" s="1"/>
      <c r="XBM468" s="1"/>
      <c r="XBN468" s="1"/>
      <c r="XBO468" s="1"/>
      <c r="XBP468" s="1"/>
      <c r="XBQ468" s="1"/>
      <c r="XBR468" s="1"/>
      <c r="XBS468" s="1"/>
      <c r="XBT468" s="1"/>
      <c r="XBU468" s="1"/>
      <c r="XBV468" s="1"/>
      <c r="XBW468" s="1"/>
      <c r="XBX468" s="1"/>
      <c r="XBY468" s="1"/>
      <c r="XBZ468" s="1"/>
      <c r="XCA468" s="1"/>
      <c r="XCB468" s="1"/>
      <c r="XCC468" s="1"/>
      <c r="XCD468" s="1"/>
      <c r="XCE468" s="1"/>
      <c r="XCF468" s="1"/>
      <c r="XCG468" s="1"/>
      <c r="XCH468" s="1"/>
      <c r="XCI468" s="1"/>
      <c r="XCJ468" s="1"/>
      <c r="XCK468" s="1"/>
      <c r="XCL468" s="1"/>
      <c r="XCM468" s="1"/>
      <c r="XCN468" s="1"/>
      <c r="XCO468" s="1"/>
      <c r="XCP468" s="1"/>
      <c r="XCQ468" s="1"/>
      <c r="XCR468" s="1"/>
      <c r="XCS468" s="1"/>
      <c r="XCT468" s="1"/>
      <c r="XCU468" s="1"/>
      <c r="XCV468" s="1"/>
      <c r="XCW468" s="1"/>
      <c r="XCX468" s="1"/>
      <c r="XCY468" s="1"/>
      <c r="XCZ468" s="1"/>
      <c r="XDA468" s="1"/>
      <c r="XDB468" s="1"/>
      <c r="XDC468" s="1"/>
      <c r="XDD468" s="1"/>
      <c r="XDE468" s="1"/>
      <c r="XDF468" s="1"/>
      <c r="XDG468" s="1"/>
      <c r="XDH468" s="1"/>
      <c r="XDI468" s="1"/>
      <c r="XDJ468" s="1"/>
      <c r="XDK468" s="1"/>
      <c r="XDL468" s="1"/>
      <c r="XDM468" s="1"/>
      <c r="XDN468" s="1"/>
      <c r="XDO468" s="1"/>
      <c r="XDP468" s="1"/>
      <c r="XDQ468" s="1"/>
      <c r="XDR468" s="1"/>
      <c r="XDS468" s="1"/>
      <c r="XDT468" s="1"/>
      <c r="XDU468" s="1"/>
      <c r="XDV468" s="1"/>
      <c r="XDW468" s="1"/>
      <c r="XDX468" s="1"/>
      <c r="XDY468" s="1"/>
      <c r="XDZ468" s="1"/>
      <c r="XEA468" s="1"/>
      <c r="XEB468" s="1"/>
      <c r="XEC468" s="1"/>
      <c r="XED468" s="1"/>
      <c r="XEE468" s="1"/>
      <c r="XEF468" s="1"/>
      <c r="XEG468" s="1"/>
      <c r="XEH468" s="1"/>
      <c r="XEI468" s="1"/>
      <c r="XEJ468" s="1"/>
      <c r="XEK468" s="1"/>
      <c r="XEL468" s="1"/>
      <c r="XEM468" s="1"/>
      <c r="XEN468" s="1"/>
      <c r="XEO468" s="1"/>
      <c r="XEP468" s="1"/>
      <c r="XEQ468" s="1"/>
      <c r="XER468" s="1"/>
      <c r="XES468" s="1"/>
      <c r="XET468" s="1"/>
      <c r="XEU468" s="1"/>
      <c r="XEV468" s="1"/>
      <c r="XEW468" s="1"/>
      <c r="XEX468" s="1"/>
      <c r="XEY468" s="1"/>
      <c r="XEZ468" s="1"/>
      <c r="XFA468" s="1"/>
      <c r="XFB468" s="1"/>
      <c r="XFC468" s="1"/>
    </row>
    <row r="469" spans="1:150 16226:16383" s="3" customFormat="1" ht="20.25" customHeight="1" x14ac:dyDescent="0.25">
      <c r="A469" s="71" t="s">
        <v>664</v>
      </c>
      <c r="B469" s="71">
        <v>139.35499999999999</v>
      </c>
      <c r="C469" s="71">
        <f t="shared" si="8"/>
        <v>1500.0172199999997</v>
      </c>
      <c r="D469" s="51">
        <v>0</v>
      </c>
      <c r="E469" s="51">
        <v>0</v>
      </c>
      <c r="F469" s="124">
        <f t="shared" si="9"/>
        <v>2754.0316159199997</v>
      </c>
      <c r="G469" s="130" t="s">
        <v>95</v>
      </c>
      <c r="H469" s="13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WZB469" s="1"/>
      <c r="WZC469" s="1"/>
      <c r="WZD469" s="1"/>
      <c r="WZE469" s="1"/>
      <c r="WZF469" s="1"/>
      <c r="WZG469" s="1"/>
      <c r="WZH469" s="1"/>
      <c r="WZI469" s="1"/>
      <c r="WZJ469" s="1"/>
      <c r="WZK469" s="1"/>
      <c r="WZL469" s="1"/>
      <c r="WZM469" s="1"/>
      <c r="WZN469" s="1"/>
      <c r="WZO469" s="1"/>
      <c r="WZP469" s="1"/>
      <c r="WZQ469" s="1"/>
      <c r="WZR469" s="1"/>
      <c r="WZS469" s="1"/>
      <c r="WZT469" s="1"/>
      <c r="WZU469" s="1"/>
      <c r="WZV469" s="1"/>
      <c r="WZW469" s="1"/>
      <c r="WZX469" s="1"/>
      <c r="WZY469" s="1"/>
      <c r="WZZ469" s="1"/>
      <c r="XAA469" s="1"/>
      <c r="XAB469" s="1"/>
      <c r="XAC469" s="1"/>
      <c r="XAD469" s="1"/>
      <c r="XAE469" s="1"/>
      <c r="XAF469" s="1"/>
      <c r="XAG469" s="1"/>
      <c r="XAH469" s="1"/>
      <c r="XAI469" s="1"/>
      <c r="XAJ469" s="1"/>
      <c r="XAK469" s="1"/>
      <c r="XAL469" s="1"/>
      <c r="XAM469" s="1"/>
      <c r="XAN469" s="1"/>
      <c r="XAO469" s="1"/>
      <c r="XAP469" s="1"/>
      <c r="XAQ469" s="1"/>
      <c r="XAR469" s="1"/>
      <c r="XAS469" s="1"/>
      <c r="XAT469" s="1"/>
      <c r="XAU469" s="1"/>
      <c r="XAV469" s="1"/>
      <c r="XAW469" s="1"/>
      <c r="XAX469" s="1"/>
      <c r="XAY469" s="1"/>
      <c r="XAZ469" s="1"/>
      <c r="XBA469" s="1"/>
      <c r="XBB469" s="1"/>
      <c r="XBC469" s="1"/>
      <c r="XBD469" s="1"/>
      <c r="XBE469" s="1"/>
      <c r="XBF469" s="1"/>
      <c r="XBG469" s="1"/>
      <c r="XBH469" s="1"/>
      <c r="XBI469" s="1"/>
      <c r="XBJ469" s="1"/>
      <c r="XBK469" s="1"/>
      <c r="XBL469" s="1"/>
      <c r="XBM469" s="1"/>
      <c r="XBN469" s="1"/>
      <c r="XBO469" s="1"/>
      <c r="XBP469" s="1"/>
      <c r="XBQ469" s="1"/>
      <c r="XBR469" s="1"/>
      <c r="XBS469" s="1"/>
      <c r="XBT469" s="1"/>
      <c r="XBU469" s="1"/>
      <c r="XBV469" s="1"/>
      <c r="XBW469" s="1"/>
      <c r="XBX469" s="1"/>
      <c r="XBY469" s="1"/>
      <c r="XBZ469" s="1"/>
      <c r="XCA469" s="1"/>
      <c r="XCB469" s="1"/>
      <c r="XCC469" s="1"/>
      <c r="XCD469" s="1"/>
      <c r="XCE469" s="1"/>
      <c r="XCF469" s="1"/>
      <c r="XCG469" s="1"/>
      <c r="XCH469" s="1"/>
      <c r="XCI469" s="1"/>
      <c r="XCJ469" s="1"/>
      <c r="XCK469" s="1"/>
      <c r="XCL469" s="1"/>
      <c r="XCM469" s="1"/>
      <c r="XCN469" s="1"/>
      <c r="XCO469" s="1"/>
      <c r="XCP469" s="1"/>
      <c r="XCQ469" s="1"/>
      <c r="XCR469" s="1"/>
      <c r="XCS469" s="1"/>
      <c r="XCT469" s="1"/>
      <c r="XCU469" s="1"/>
      <c r="XCV469" s="1"/>
      <c r="XCW469" s="1"/>
      <c r="XCX469" s="1"/>
      <c r="XCY469" s="1"/>
      <c r="XCZ469" s="1"/>
      <c r="XDA469" s="1"/>
      <c r="XDB469" s="1"/>
      <c r="XDC469" s="1"/>
      <c r="XDD469" s="1"/>
      <c r="XDE469" s="1"/>
      <c r="XDF469" s="1"/>
      <c r="XDG469" s="1"/>
      <c r="XDH469" s="1"/>
      <c r="XDI469" s="1"/>
      <c r="XDJ469" s="1"/>
      <c r="XDK469" s="1"/>
      <c r="XDL469" s="1"/>
      <c r="XDM469" s="1"/>
      <c r="XDN469" s="1"/>
      <c r="XDO469" s="1"/>
      <c r="XDP469" s="1"/>
      <c r="XDQ469" s="1"/>
      <c r="XDR469" s="1"/>
      <c r="XDS469" s="1"/>
      <c r="XDT469" s="1"/>
      <c r="XDU469" s="1"/>
      <c r="XDV469" s="1"/>
      <c r="XDW469" s="1"/>
      <c r="XDX469" s="1"/>
      <c r="XDY469" s="1"/>
      <c r="XDZ469" s="1"/>
      <c r="XEA469" s="1"/>
      <c r="XEB469" s="1"/>
      <c r="XEC469" s="1"/>
      <c r="XED469" s="1"/>
      <c r="XEE469" s="1"/>
      <c r="XEF469" s="1"/>
      <c r="XEG469" s="1"/>
      <c r="XEH469" s="1"/>
      <c r="XEI469" s="1"/>
      <c r="XEJ469" s="1"/>
      <c r="XEK469" s="1"/>
      <c r="XEL469" s="1"/>
      <c r="XEM469" s="1"/>
      <c r="XEN469" s="1"/>
      <c r="XEO469" s="1"/>
      <c r="XEP469" s="1"/>
      <c r="XEQ469" s="1"/>
      <c r="XER469" s="1"/>
      <c r="XES469" s="1"/>
      <c r="XET469" s="1"/>
      <c r="XEU469" s="1"/>
      <c r="XEV469" s="1"/>
      <c r="XEW469" s="1"/>
      <c r="XEX469" s="1"/>
      <c r="XEY469" s="1"/>
      <c r="XEZ469" s="1"/>
      <c r="XFA469" s="1"/>
      <c r="XFB469" s="1"/>
      <c r="XFC469" s="1"/>
    </row>
    <row r="470" spans="1:150 16226:16383" s="3" customFormat="1" ht="20.25" customHeight="1" x14ac:dyDescent="0.25">
      <c r="A470" s="71" t="s">
        <v>665</v>
      </c>
      <c r="B470" s="71">
        <v>139.35499999999999</v>
      </c>
      <c r="C470" s="71">
        <f t="shared" si="8"/>
        <v>1500.0172199999997</v>
      </c>
      <c r="D470" s="51">
        <v>0</v>
      </c>
      <c r="E470" s="51">
        <v>0</v>
      </c>
      <c r="F470" s="124">
        <f t="shared" si="9"/>
        <v>2754.0316159199997</v>
      </c>
      <c r="G470" s="130" t="s">
        <v>95</v>
      </c>
      <c r="H470" s="13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WZB470" s="1"/>
      <c r="WZC470" s="1"/>
      <c r="WZD470" s="1"/>
      <c r="WZE470" s="1"/>
      <c r="WZF470" s="1"/>
      <c r="WZG470" s="1"/>
      <c r="WZH470" s="1"/>
      <c r="WZI470" s="1"/>
      <c r="WZJ470" s="1"/>
      <c r="WZK470" s="1"/>
      <c r="WZL470" s="1"/>
      <c r="WZM470" s="1"/>
      <c r="WZN470" s="1"/>
      <c r="WZO470" s="1"/>
      <c r="WZP470" s="1"/>
      <c r="WZQ470" s="1"/>
      <c r="WZR470" s="1"/>
      <c r="WZS470" s="1"/>
      <c r="WZT470" s="1"/>
      <c r="WZU470" s="1"/>
      <c r="WZV470" s="1"/>
      <c r="WZW470" s="1"/>
      <c r="WZX470" s="1"/>
      <c r="WZY470" s="1"/>
      <c r="WZZ470" s="1"/>
      <c r="XAA470" s="1"/>
      <c r="XAB470" s="1"/>
      <c r="XAC470" s="1"/>
      <c r="XAD470" s="1"/>
      <c r="XAE470" s="1"/>
      <c r="XAF470" s="1"/>
      <c r="XAG470" s="1"/>
      <c r="XAH470" s="1"/>
      <c r="XAI470" s="1"/>
      <c r="XAJ470" s="1"/>
      <c r="XAK470" s="1"/>
      <c r="XAL470" s="1"/>
      <c r="XAM470" s="1"/>
      <c r="XAN470" s="1"/>
      <c r="XAO470" s="1"/>
      <c r="XAP470" s="1"/>
      <c r="XAQ470" s="1"/>
      <c r="XAR470" s="1"/>
      <c r="XAS470" s="1"/>
      <c r="XAT470" s="1"/>
      <c r="XAU470" s="1"/>
      <c r="XAV470" s="1"/>
      <c r="XAW470" s="1"/>
      <c r="XAX470" s="1"/>
      <c r="XAY470" s="1"/>
      <c r="XAZ470" s="1"/>
      <c r="XBA470" s="1"/>
      <c r="XBB470" s="1"/>
      <c r="XBC470" s="1"/>
      <c r="XBD470" s="1"/>
      <c r="XBE470" s="1"/>
      <c r="XBF470" s="1"/>
      <c r="XBG470" s="1"/>
      <c r="XBH470" s="1"/>
      <c r="XBI470" s="1"/>
      <c r="XBJ470" s="1"/>
      <c r="XBK470" s="1"/>
      <c r="XBL470" s="1"/>
      <c r="XBM470" s="1"/>
      <c r="XBN470" s="1"/>
      <c r="XBO470" s="1"/>
      <c r="XBP470" s="1"/>
      <c r="XBQ470" s="1"/>
      <c r="XBR470" s="1"/>
      <c r="XBS470" s="1"/>
      <c r="XBT470" s="1"/>
      <c r="XBU470" s="1"/>
      <c r="XBV470" s="1"/>
      <c r="XBW470" s="1"/>
      <c r="XBX470" s="1"/>
      <c r="XBY470" s="1"/>
      <c r="XBZ470" s="1"/>
      <c r="XCA470" s="1"/>
      <c r="XCB470" s="1"/>
      <c r="XCC470" s="1"/>
      <c r="XCD470" s="1"/>
      <c r="XCE470" s="1"/>
      <c r="XCF470" s="1"/>
      <c r="XCG470" s="1"/>
      <c r="XCH470" s="1"/>
      <c r="XCI470" s="1"/>
      <c r="XCJ470" s="1"/>
      <c r="XCK470" s="1"/>
      <c r="XCL470" s="1"/>
      <c r="XCM470" s="1"/>
      <c r="XCN470" s="1"/>
      <c r="XCO470" s="1"/>
      <c r="XCP470" s="1"/>
      <c r="XCQ470" s="1"/>
      <c r="XCR470" s="1"/>
      <c r="XCS470" s="1"/>
      <c r="XCT470" s="1"/>
      <c r="XCU470" s="1"/>
      <c r="XCV470" s="1"/>
      <c r="XCW470" s="1"/>
      <c r="XCX470" s="1"/>
      <c r="XCY470" s="1"/>
      <c r="XCZ470" s="1"/>
      <c r="XDA470" s="1"/>
      <c r="XDB470" s="1"/>
      <c r="XDC470" s="1"/>
      <c r="XDD470" s="1"/>
      <c r="XDE470" s="1"/>
      <c r="XDF470" s="1"/>
      <c r="XDG470" s="1"/>
      <c r="XDH470" s="1"/>
      <c r="XDI470" s="1"/>
      <c r="XDJ470" s="1"/>
      <c r="XDK470" s="1"/>
      <c r="XDL470" s="1"/>
      <c r="XDM470" s="1"/>
      <c r="XDN470" s="1"/>
      <c r="XDO470" s="1"/>
      <c r="XDP470" s="1"/>
      <c r="XDQ470" s="1"/>
      <c r="XDR470" s="1"/>
      <c r="XDS470" s="1"/>
      <c r="XDT470" s="1"/>
      <c r="XDU470" s="1"/>
      <c r="XDV470" s="1"/>
      <c r="XDW470" s="1"/>
      <c r="XDX470" s="1"/>
      <c r="XDY470" s="1"/>
      <c r="XDZ470" s="1"/>
      <c r="XEA470" s="1"/>
      <c r="XEB470" s="1"/>
      <c r="XEC470" s="1"/>
      <c r="XED470" s="1"/>
      <c r="XEE470" s="1"/>
      <c r="XEF470" s="1"/>
      <c r="XEG470" s="1"/>
      <c r="XEH470" s="1"/>
      <c r="XEI470" s="1"/>
      <c r="XEJ470" s="1"/>
      <c r="XEK470" s="1"/>
      <c r="XEL470" s="1"/>
      <c r="XEM470" s="1"/>
      <c r="XEN470" s="1"/>
      <c r="XEO470" s="1"/>
      <c r="XEP470" s="1"/>
      <c r="XEQ470" s="1"/>
      <c r="XER470" s="1"/>
      <c r="XES470" s="1"/>
      <c r="XET470" s="1"/>
      <c r="XEU470" s="1"/>
      <c r="XEV470" s="1"/>
      <c r="XEW470" s="1"/>
      <c r="XEX470" s="1"/>
      <c r="XEY470" s="1"/>
      <c r="XEZ470" s="1"/>
      <c r="XFA470" s="1"/>
      <c r="XFB470" s="1"/>
      <c r="XFC470" s="1"/>
    </row>
    <row r="471" spans="1:150 16226:16383" s="3" customFormat="1" ht="20.25" customHeight="1" x14ac:dyDescent="0.25">
      <c r="A471" s="71" t="s">
        <v>666</v>
      </c>
      <c r="B471" s="71">
        <v>139.35499999999999</v>
      </c>
      <c r="C471" s="71">
        <f t="shared" si="8"/>
        <v>1500.0172199999997</v>
      </c>
      <c r="D471" s="51">
        <v>0</v>
      </c>
      <c r="E471" s="51">
        <v>0</v>
      </c>
      <c r="F471" s="124">
        <f t="shared" si="9"/>
        <v>2754.0316159199997</v>
      </c>
      <c r="G471" s="130" t="s">
        <v>95</v>
      </c>
      <c r="H471" s="13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WZB471" s="1"/>
      <c r="WZC471" s="1"/>
      <c r="WZD471" s="1"/>
      <c r="WZE471" s="1"/>
      <c r="WZF471" s="1"/>
      <c r="WZG471" s="1"/>
      <c r="WZH471" s="1"/>
      <c r="WZI471" s="1"/>
      <c r="WZJ471" s="1"/>
      <c r="WZK471" s="1"/>
      <c r="WZL471" s="1"/>
      <c r="WZM471" s="1"/>
      <c r="WZN471" s="1"/>
      <c r="WZO471" s="1"/>
      <c r="WZP471" s="1"/>
      <c r="WZQ471" s="1"/>
      <c r="WZR471" s="1"/>
      <c r="WZS471" s="1"/>
      <c r="WZT471" s="1"/>
      <c r="WZU471" s="1"/>
      <c r="WZV471" s="1"/>
      <c r="WZW471" s="1"/>
      <c r="WZX471" s="1"/>
      <c r="WZY471" s="1"/>
      <c r="WZZ471" s="1"/>
      <c r="XAA471" s="1"/>
      <c r="XAB471" s="1"/>
      <c r="XAC471" s="1"/>
      <c r="XAD471" s="1"/>
      <c r="XAE471" s="1"/>
      <c r="XAF471" s="1"/>
      <c r="XAG471" s="1"/>
      <c r="XAH471" s="1"/>
      <c r="XAI471" s="1"/>
      <c r="XAJ471" s="1"/>
      <c r="XAK471" s="1"/>
      <c r="XAL471" s="1"/>
      <c r="XAM471" s="1"/>
      <c r="XAN471" s="1"/>
      <c r="XAO471" s="1"/>
      <c r="XAP471" s="1"/>
      <c r="XAQ471" s="1"/>
      <c r="XAR471" s="1"/>
      <c r="XAS471" s="1"/>
      <c r="XAT471" s="1"/>
      <c r="XAU471" s="1"/>
      <c r="XAV471" s="1"/>
      <c r="XAW471" s="1"/>
      <c r="XAX471" s="1"/>
      <c r="XAY471" s="1"/>
      <c r="XAZ471" s="1"/>
      <c r="XBA471" s="1"/>
      <c r="XBB471" s="1"/>
      <c r="XBC471" s="1"/>
      <c r="XBD471" s="1"/>
      <c r="XBE471" s="1"/>
      <c r="XBF471" s="1"/>
      <c r="XBG471" s="1"/>
      <c r="XBH471" s="1"/>
      <c r="XBI471" s="1"/>
      <c r="XBJ471" s="1"/>
      <c r="XBK471" s="1"/>
      <c r="XBL471" s="1"/>
      <c r="XBM471" s="1"/>
      <c r="XBN471" s="1"/>
      <c r="XBO471" s="1"/>
      <c r="XBP471" s="1"/>
      <c r="XBQ471" s="1"/>
      <c r="XBR471" s="1"/>
      <c r="XBS471" s="1"/>
      <c r="XBT471" s="1"/>
      <c r="XBU471" s="1"/>
      <c r="XBV471" s="1"/>
      <c r="XBW471" s="1"/>
      <c r="XBX471" s="1"/>
      <c r="XBY471" s="1"/>
      <c r="XBZ471" s="1"/>
      <c r="XCA471" s="1"/>
      <c r="XCB471" s="1"/>
      <c r="XCC471" s="1"/>
      <c r="XCD471" s="1"/>
      <c r="XCE471" s="1"/>
      <c r="XCF471" s="1"/>
      <c r="XCG471" s="1"/>
      <c r="XCH471" s="1"/>
      <c r="XCI471" s="1"/>
      <c r="XCJ471" s="1"/>
      <c r="XCK471" s="1"/>
      <c r="XCL471" s="1"/>
      <c r="XCM471" s="1"/>
      <c r="XCN471" s="1"/>
      <c r="XCO471" s="1"/>
      <c r="XCP471" s="1"/>
      <c r="XCQ471" s="1"/>
      <c r="XCR471" s="1"/>
      <c r="XCS471" s="1"/>
      <c r="XCT471" s="1"/>
      <c r="XCU471" s="1"/>
      <c r="XCV471" s="1"/>
      <c r="XCW471" s="1"/>
      <c r="XCX471" s="1"/>
      <c r="XCY471" s="1"/>
      <c r="XCZ471" s="1"/>
      <c r="XDA471" s="1"/>
      <c r="XDB471" s="1"/>
      <c r="XDC471" s="1"/>
      <c r="XDD471" s="1"/>
      <c r="XDE471" s="1"/>
      <c r="XDF471" s="1"/>
      <c r="XDG471" s="1"/>
      <c r="XDH471" s="1"/>
      <c r="XDI471" s="1"/>
      <c r="XDJ471" s="1"/>
      <c r="XDK471" s="1"/>
      <c r="XDL471" s="1"/>
      <c r="XDM471" s="1"/>
      <c r="XDN471" s="1"/>
      <c r="XDO471" s="1"/>
      <c r="XDP471" s="1"/>
      <c r="XDQ471" s="1"/>
      <c r="XDR471" s="1"/>
      <c r="XDS471" s="1"/>
      <c r="XDT471" s="1"/>
      <c r="XDU471" s="1"/>
      <c r="XDV471" s="1"/>
      <c r="XDW471" s="1"/>
      <c r="XDX471" s="1"/>
      <c r="XDY471" s="1"/>
      <c r="XDZ471" s="1"/>
      <c r="XEA471" s="1"/>
      <c r="XEB471" s="1"/>
      <c r="XEC471" s="1"/>
      <c r="XED471" s="1"/>
      <c r="XEE471" s="1"/>
      <c r="XEF471" s="1"/>
      <c r="XEG471" s="1"/>
      <c r="XEH471" s="1"/>
      <c r="XEI471" s="1"/>
      <c r="XEJ471" s="1"/>
      <c r="XEK471" s="1"/>
      <c r="XEL471" s="1"/>
      <c r="XEM471" s="1"/>
      <c r="XEN471" s="1"/>
      <c r="XEO471" s="1"/>
      <c r="XEP471" s="1"/>
      <c r="XEQ471" s="1"/>
      <c r="XER471" s="1"/>
      <c r="XES471" s="1"/>
      <c r="XET471" s="1"/>
      <c r="XEU471" s="1"/>
      <c r="XEV471" s="1"/>
      <c r="XEW471" s="1"/>
      <c r="XEX471" s="1"/>
      <c r="XEY471" s="1"/>
      <c r="XEZ471" s="1"/>
      <c r="XFA471" s="1"/>
      <c r="XFB471" s="1"/>
      <c r="XFC471" s="1"/>
    </row>
    <row r="472" spans="1:150 16226:16383" s="3" customFormat="1" ht="20.25" customHeight="1" x14ac:dyDescent="0.25">
      <c r="A472" s="71" t="s">
        <v>667</v>
      </c>
      <c r="B472" s="71">
        <v>223.12299999999999</v>
      </c>
      <c r="C472" s="71">
        <f t="shared" si="8"/>
        <v>2401.6959719999995</v>
      </c>
      <c r="D472" s="51">
        <v>0</v>
      </c>
      <c r="E472" s="51">
        <v>0</v>
      </c>
      <c r="F472" s="124">
        <f t="shared" si="9"/>
        <v>4409.5138045919994</v>
      </c>
      <c r="G472" s="130" t="s">
        <v>95</v>
      </c>
      <c r="H472" s="13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WZB472" s="1"/>
      <c r="WZC472" s="1"/>
      <c r="WZD472" s="1"/>
      <c r="WZE472" s="1"/>
      <c r="WZF472" s="1"/>
      <c r="WZG472" s="1"/>
      <c r="WZH472" s="1"/>
      <c r="WZI472" s="1"/>
      <c r="WZJ472" s="1"/>
      <c r="WZK472" s="1"/>
      <c r="WZL472" s="1"/>
      <c r="WZM472" s="1"/>
      <c r="WZN472" s="1"/>
      <c r="WZO472" s="1"/>
      <c r="WZP472" s="1"/>
      <c r="WZQ472" s="1"/>
      <c r="WZR472" s="1"/>
      <c r="WZS472" s="1"/>
      <c r="WZT472" s="1"/>
      <c r="WZU472" s="1"/>
      <c r="WZV472" s="1"/>
      <c r="WZW472" s="1"/>
      <c r="WZX472" s="1"/>
      <c r="WZY472" s="1"/>
      <c r="WZZ472" s="1"/>
      <c r="XAA472" s="1"/>
      <c r="XAB472" s="1"/>
      <c r="XAC472" s="1"/>
      <c r="XAD472" s="1"/>
      <c r="XAE472" s="1"/>
      <c r="XAF472" s="1"/>
      <c r="XAG472" s="1"/>
      <c r="XAH472" s="1"/>
      <c r="XAI472" s="1"/>
      <c r="XAJ472" s="1"/>
      <c r="XAK472" s="1"/>
      <c r="XAL472" s="1"/>
      <c r="XAM472" s="1"/>
      <c r="XAN472" s="1"/>
      <c r="XAO472" s="1"/>
      <c r="XAP472" s="1"/>
      <c r="XAQ472" s="1"/>
      <c r="XAR472" s="1"/>
      <c r="XAS472" s="1"/>
      <c r="XAT472" s="1"/>
      <c r="XAU472" s="1"/>
      <c r="XAV472" s="1"/>
      <c r="XAW472" s="1"/>
      <c r="XAX472" s="1"/>
      <c r="XAY472" s="1"/>
      <c r="XAZ472" s="1"/>
      <c r="XBA472" s="1"/>
      <c r="XBB472" s="1"/>
      <c r="XBC472" s="1"/>
      <c r="XBD472" s="1"/>
      <c r="XBE472" s="1"/>
      <c r="XBF472" s="1"/>
      <c r="XBG472" s="1"/>
      <c r="XBH472" s="1"/>
      <c r="XBI472" s="1"/>
      <c r="XBJ472" s="1"/>
      <c r="XBK472" s="1"/>
      <c r="XBL472" s="1"/>
      <c r="XBM472" s="1"/>
      <c r="XBN472" s="1"/>
      <c r="XBO472" s="1"/>
      <c r="XBP472" s="1"/>
      <c r="XBQ472" s="1"/>
      <c r="XBR472" s="1"/>
      <c r="XBS472" s="1"/>
      <c r="XBT472" s="1"/>
      <c r="XBU472" s="1"/>
      <c r="XBV472" s="1"/>
      <c r="XBW472" s="1"/>
      <c r="XBX472" s="1"/>
      <c r="XBY472" s="1"/>
      <c r="XBZ472" s="1"/>
      <c r="XCA472" s="1"/>
      <c r="XCB472" s="1"/>
      <c r="XCC472" s="1"/>
      <c r="XCD472" s="1"/>
      <c r="XCE472" s="1"/>
      <c r="XCF472" s="1"/>
      <c r="XCG472" s="1"/>
      <c r="XCH472" s="1"/>
      <c r="XCI472" s="1"/>
      <c r="XCJ472" s="1"/>
      <c r="XCK472" s="1"/>
      <c r="XCL472" s="1"/>
      <c r="XCM472" s="1"/>
      <c r="XCN472" s="1"/>
      <c r="XCO472" s="1"/>
      <c r="XCP472" s="1"/>
      <c r="XCQ472" s="1"/>
      <c r="XCR472" s="1"/>
      <c r="XCS472" s="1"/>
      <c r="XCT472" s="1"/>
      <c r="XCU472" s="1"/>
      <c r="XCV472" s="1"/>
      <c r="XCW472" s="1"/>
      <c r="XCX472" s="1"/>
      <c r="XCY472" s="1"/>
      <c r="XCZ472" s="1"/>
      <c r="XDA472" s="1"/>
      <c r="XDB472" s="1"/>
      <c r="XDC472" s="1"/>
      <c r="XDD472" s="1"/>
      <c r="XDE472" s="1"/>
      <c r="XDF472" s="1"/>
      <c r="XDG472" s="1"/>
      <c r="XDH472" s="1"/>
      <c r="XDI472" s="1"/>
      <c r="XDJ472" s="1"/>
      <c r="XDK472" s="1"/>
      <c r="XDL472" s="1"/>
      <c r="XDM472" s="1"/>
      <c r="XDN472" s="1"/>
      <c r="XDO472" s="1"/>
      <c r="XDP472" s="1"/>
      <c r="XDQ472" s="1"/>
      <c r="XDR472" s="1"/>
      <c r="XDS472" s="1"/>
      <c r="XDT472" s="1"/>
      <c r="XDU472" s="1"/>
      <c r="XDV472" s="1"/>
      <c r="XDW472" s="1"/>
      <c r="XDX472" s="1"/>
      <c r="XDY472" s="1"/>
      <c r="XDZ472" s="1"/>
      <c r="XEA472" s="1"/>
      <c r="XEB472" s="1"/>
      <c r="XEC472" s="1"/>
      <c r="XED472" s="1"/>
      <c r="XEE472" s="1"/>
      <c r="XEF472" s="1"/>
      <c r="XEG472" s="1"/>
      <c r="XEH472" s="1"/>
      <c r="XEI472" s="1"/>
      <c r="XEJ472" s="1"/>
      <c r="XEK472" s="1"/>
      <c r="XEL472" s="1"/>
      <c r="XEM472" s="1"/>
      <c r="XEN472" s="1"/>
      <c r="XEO472" s="1"/>
      <c r="XEP472" s="1"/>
      <c r="XEQ472" s="1"/>
      <c r="XER472" s="1"/>
      <c r="XES472" s="1"/>
      <c r="XET472" s="1"/>
      <c r="XEU472" s="1"/>
      <c r="XEV472" s="1"/>
      <c r="XEW472" s="1"/>
      <c r="XEX472" s="1"/>
      <c r="XEY472" s="1"/>
      <c r="XEZ472" s="1"/>
      <c r="XFA472" s="1"/>
      <c r="XFB472" s="1"/>
      <c r="XFC472" s="1"/>
    </row>
    <row r="473" spans="1:150 16226:16383" s="3" customFormat="1" ht="20.25" customHeight="1" x14ac:dyDescent="0.25">
      <c r="A473" s="71" t="s">
        <v>668</v>
      </c>
      <c r="B473" s="71">
        <v>223.136</v>
      </c>
      <c r="C473" s="71">
        <f t="shared" si="8"/>
        <v>2401.835904</v>
      </c>
      <c r="D473" s="51">
        <v>0</v>
      </c>
      <c r="E473" s="51">
        <v>0</v>
      </c>
      <c r="F473" s="124">
        <f t="shared" si="9"/>
        <v>4409.7707197440004</v>
      </c>
      <c r="G473" s="130" t="s">
        <v>95</v>
      </c>
      <c r="H473" s="13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WZB473" s="1"/>
      <c r="WZC473" s="1"/>
      <c r="WZD473" s="1"/>
      <c r="WZE473" s="1"/>
      <c r="WZF473" s="1"/>
      <c r="WZG473" s="1"/>
      <c r="WZH473" s="1"/>
      <c r="WZI473" s="1"/>
      <c r="WZJ473" s="1"/>
      <c r="WZK473" s="1"/>
      <c r="WZL473" s="1"/>
      <c r="WZM473" s="1"/>
      <c r="WZN473" s="1"/>
      <c r="WZO473" s="1"/>
      <c r="WZP473" s="1"/>
      <c r="WZQ473" s="1"/>
      <c r="WZR473" s="1"/>
      <c r="WZS473" s="1"/>
      <c r="WZT473" s="1"/>
      <c r="WZU473" s="1"/>
      <c r="WZV473" s="1"/>
      <c r="WZW473" s="1"/>
      <c r="WZX473" s="1"/>
      <c r="WZY473" s="1"/>
      <c r="WZZ473" s="1"/>
      <c r="XAA473" s="1"/>
      <c r="XAB473" s="1"/>
      <c r="XAC473" s="1"/>
      <c r="XAD473" s="1"/>
      <c r="XAE473" s="1"/>
      <c r="XAF473" s="1"/>
      <c r="XAG473" s="1"/>
      <c r="XAH473" s="1"/>
      <c r="XAI473" s="1"/>
      <c r="XAJ473" s="1"/>
      <c r="XAK473" s="1"/>
      <c r="XAL473" s="1"/>
      <c r="XAM473" s="1"/>
      <c r="XAN473" s="1"/>
      <c r="XAO473" s="1"/>
      <c r="XAP473" s="1"/>
      <c r="XAQ473" s="1"/>
      <c r="XAR473" s="1"/>
      <c r="XAS473" s="1"/>
      <c r="XAT473" s="1"/>
      <c r="XAU473" s="1"/>
      <c r="XAV473" s="1"/>
      <c r="XAW473" s="1"/>
      <c r="XAX473" s="1"/>
      <c r="XAY473" s="1"/>
      <c r="XAZ473" s="1"/>
      <c r="XBA473" s="1"/>
      <c r="XBB473" s="1"/>
      <c r="XBC473" s="1"/>
      <c r="XBD473" s="1"/>
      <c r="XBE473" s="1"/>
      <c r="XBF473" s="1"/>
      <c r="XBG473" s="1"/>
      <c r="XBH473" s="1"/>
      <c r="XBI473" s="1"/>
      <c r="XBJ473" s="1"/>
      <c r="XBK473" s="1"/>
      <c r="XBL473" s="1"/>
      <c r="XBM473" s="1"/>
      <c r="XBN473" s="1"/>
      <c r="XBO473" s="1"/>
      <c r="XBP473" s="1"/>
      <c r="XBQ473" s="1"/>
      <c r="XBR473" s="1"/>
      <c r="XBS473" s="1"/>
      <c r="XBT473" s="1"/>
      <c r="XBU473" s="1"/>
      <c r="XBV473" s="1"/>
      <c r="XBW473" s="1"/>
      <c r="XBX473" s="1"/>
      <c r="XBY473" s="1"/>
      <c r="XBZ473" s="1"/>
      <c r="XCA473" s="1"/>
      <c r="XCB473" s="1"/>
      <c r="XCC473" s="1"/>
      <c r="XCD473" s="1"/>
      <c r="XCE473" s="1"/>
      <c r="XCF473" s="1"/>
      <c r="XCG473" s="1"/>
      <c r="XCH473" s="1"/>
      <c r="XCI473" s="1"/>
      <c r="XCJ473" s="1"/>
      <c r="XCK473" s="1"/>
      <c r="XCL473" s="1"/>
      <c r="XCM473" s="1"/>
      <c r="XCN473" s="1"/>
      <c r="XCO473" s="1"/>
      <c r="XCP473" s="1"/>
      <c r="XCQ473" s="1"/>
      <c r="XCR473" s="1"/>
      <c r="XCS473" s="1"/>
      <c r="XCT473" s="1"/>
      <c r="XCU473" s="1"/>
      <c r="XCV473" s="1"/>
      <c r="XCW473" s="1"/>
      <c r="XCX473" s="1"/>
      <c r="XCY473" s="1"/>
      <c r="XCZ473" s="1"/>
      <c r="XDA473" s="1"/>
      <c r="XDB473" s="1"/>
      <c r="XDC473" s="1"/>
      <c r="XDD473" s="1"/>
      <c r="XDE473" s="1"/>
      <c r="XDF473" s="1"/>
      <c r="XDG473" s="1"/>
      <c r="XDH473" s="1"/>
      <c r="XDI473" s="1"/>
      <c r="XDJ473" s="1"/>
      <c r="XDK473" s="1"/>
      <c r="XDL473" s="1"/>
      <c r="XDM473" s="1"/>
      <c r="XDN473" s="1"/>
      <c r="XDO473" s="1"/>
      <c r="XDP473" s="1"/>
      <c r="XDQ473" s="1"/>
      <c r="XDR473" s="1"/>
      <c r="XDS473" s="1"/>
      <c r="XDT473" s="1"/>
      <c r="XDU473" s="1"/>
      <c r="XDV473" s="1"/>
      <c r="XDW473" s="1"/>
      <c r="XDX473" s="1"/>
      <c r="XDY473" s="1"/>
      <c r="XDZ473" s="1"/>
      <c r="XEA473" s="1"/>
      <c r="XEB473" s="1"/>
      <c r="XEC473" s="1"/>
      <c r="XED473" s="1"/>
      <c r="XEE473" s="1"/>
      <c r="XEF473" s="1"/>
      <c r="XEG473" s="1"/>
      <c r="XEH473" s="1"/>
      <c r="XEI473" s="1"/>
      <c r="XEJ473" s="1"/>
      <c r="XEK473" s="1"/>
      <c r="XEL473" s="1"/>
      <c r="XEM473" s="1"/>
      <c r="XEN473" s="1"/>
      <c r="XEO473" s="1"/>
      <c r="XEP473" s="1"/>
      <c r="XEQ473" s="1"/>
      <c r="XER473" s="1"/>
      <c r="XES473" s="1"/>
      <c r="XET473" s="1"/>
      <c r="XEU473" s="1"/>
      <c r="XEV473" s="1"/>
      <c r="XEW473" s="1"/>
      <c r="XEX473" s="1"/>
      <c r="XEY473" s="1"/>
      <c r="XEZ473" s="1"/>
      <c r="XFA473" s="1"/>
      <c r="XFB473" s="1"/>
      <c r="XFC473" s="1"/>
    </row>
    <row r="474" spans="1:150 16226:16383" s="3" customFormat="1" ht="20.25" customHeight="1" x14ac:dyDescent="0.25">
      <c r="A474" s="71" t="s">
        <v>669</v>
      </c>
      <c r="B474" s="71">
        <v>139.35499999999999</v>
      </c>
      <c r="C474" s="71">
        <f t="shared" si="8"/>
        <v>1500.0172199999997</v>
      </c>
      <c r="D474" s="51">
        <v>0</v>
      </c>
      <c r="E474" s="51">
        <v>0</v>
      </c>
      <c r="F474" s="124">
        <f t="shared" si="9"/>
        <v>2754.0316159199997</v>
      </c>
      <c r="G474" s="130" t="s">
        <v>95</v>
      </c>
      <c r="H474" s="13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WZB474" s="1"/>
      <c r="WZC474" s="1"/>
      <c r="WZD474" s="1"/>
      <c r="WZE474" s="1"/>
      <c r="WZF474" s="1"/>
      <c r="WZG474" s="1"/>
      <c r="WZH474" s="1"/>
      <c r="WZI474" s="1"/>
      <c r="WZJ474" s="1"/>
      <c r="WZK474" s="1"/>
      <c r="WZL474" s="1"/>
      <c r="WZM474" s="1"/>
      <c r="WZN474" s="1"/>
      <c r="WZO474" s="1"/>
      <c r="WZP474" s="1"/>
      <c r="WZQ474" s="1"/>
      <c r="WZR474" s="1"/>
      <c r="WZS474" s="1"/>
      <c r="WZT474" s="1"/>
      <c r="WZU474" s="1"/>
      <c r="WZV474" s="1"/>
      <c r="WZW474" s="1"/>
      <c r="WZX474" s="1"/>
      <c r="WZY474" s="1"/>
      <c r="WZZ474" s="1"/>
      <c r="XAA474" s="1"/>
      <c r="XAB474" s="1"/>
      <c r="XAC474" s="1"/>
      <c r="XAD474" s="1"/>
      <c r="XAE474" s="1"/>
      <c r="XAF474" s="1"/>
      <c r="XAG474" s="1"/>
      <c r="XAH474" s="1"/>
      <c r="XAI474" s="1"/>
      <c r="XAJ474" s="1"/>
      <c r="XAK474" s="1"/>
      <c r="XAL474" s="1"/>
      <c r="XAM474" s="1"/>
      <c r="XAN474" s="1"/>
      <c r="XAO474" s="1"/>
      <c r="XAP474" s="1"/>
      <c r="XAQ474" s="1"/>
      <c r="XAR474" s="1"/>
      <c r="XAS474" s="1"/>
      <c r="XAT474" s="1"/>
      <c r="XAU474" s="1"/>
      <c r="XAV474" s="1"/>
      <c r="XAW474" s="1"/>
      <c r="XAX474" s="1"/>
      <c r="XAY474" s="1"/>
      <c r="XAZ474" s="1"/>
      <c r="XBA474" s="1"/>
      <c r="XBB474" s="1"/>
      <c r="XBC474" s="1"/>
      <c r="XBD474" s="1"/>
      <c r="XBE474" s="1"/>
      <c r="XBF474" s="1"/>
      <c r="XBG474" s="1"/>
      <c r="XBH474" s="1"/>
      <c r="XBI474" s="1"/>
      <c r="XBJ474" s="1"/>
      <c r="XBK474" s="1"/>
      <c r="XBL474" s="1"/>
      <c r="XBM474" s="1"/>
      <c r="XBN474" s="1"/>
      <c r="XBO474" s="1"/>
      <c r="XBP474" s="1"/>
      <c r="XBQ474" s="1"/>
      <c r="XBR474" s="1"/>
      <c r="XBS474" s="1"/>
      <c r="XBT474" s="1"/>
      <c r="XBU474" s="1"/>
      <c r="XBV474" s="1"/>
      <c r="XBW474" s="1"/>
      <c r="XBX474" s="1"/>
      <c r="XBY474" s="1"/>
      <c r="XBZ474" s="1"/>
      <c r="XCA474" s="1"/>
      <c r="XCB474" s="1"/>
      <c r="XCC474" s="1"/>
      <c r="XCD474" s="1"/>
      <c r="XCE474" s="1"/>
      <c r="XCF474" s="1"/>
      <c r="XCG474" s="1"/>
      <c r="XCH474" s="1"/>
      <c r="XCI474" s="1"/>
      <c r="XCJ474" s="1"/>
      <c r="XCK474" s="1"/>
      <c r="XCL474" s="1"/>
      <c r="XCM474" s="1"/>
      <c r="XCN474" s="1"/>
      <c r="XCO474" s="1"/>
      <c r="XCP474" s="1"/>
      <c r="XCQ474" s="1"/>
      <c r="XCR474" s="1"/>
      <c r="XCS474" s="1"/>
      <c r="XCT474" s="1"/>
      <c r="XCU474" s="1"/>
      <c r="XCV474" s="1"/>
      <c r="XCW474" s="1"/>
      <c r="XCX474" s="1"/>
      <c r="XCY474" s="1"/>
      <c r="XCZ474" s="1"/>
      <c r="XDA474" s="1"/>
      <c r="XDB474" s="1"/>
      <c r="XDC474" s="1"/>
      <c r="XDD474" s="1"/>
      <c r="XDE474" s="1"/>
      <c r="XDF474" s="1"/>
      <c r="XDG474" s="1"/>
      <c r="XDH474" s="1"/>
      <c r="XDI474" s="1"/>
      <c r="XDJ474" s="1"/>
      <c r="XDK474" s="1"/>
      <c r="XDL474" s="1"/>
      <c r="XDM474" s="1"/>
      <c r="XDN474" s="1"/>
      <c r="XDO474" s="1"/>
      <c r="XDP474" s="1"/>
      <c r="XDQ474" s="1"/>
      <c r="XDR474" s="1"/>
      <c r="XDS474" s="1"/>
      <c r="XDT474" s="1"/>
      <c r="XDU474" s="1"/>
      <c r="XDV474" s="1"/>
      <c r="XDW474" s="1"/>
      <c r="XDX474" s="1"/>
      <c r="XDY474" s="1"/>
      <c r="XDZ474" s="1"/>
      <c r="XEA474" s="1"/>
      <c r="XEB474" s="1"/>
      <c r="XEC474" s="1"/>
      <c r="XED474" s="1"/>
      <c r="XEE474" s="1"/>
      <c r="XEF474" s="1"/>
      <c r="XEG474" s="1"/>
      <c r="XEH474" s="1"/>
      <c r="XEI474" s="1"/>
      <c r="XEJ474" s="1"/>
      <c r="XEK474" s="1"/>
      <c r="XEL474" s="1"/>
      <c r="XEM474" s="1"/>
      <c r="XEN474" s="1"/>
      <c r="XEO474" s="1"/>
      <c r="XEP474" s="1"/>
      <c r="XEQ474" s="1"/>
      <c r="XER474" s="1"/>
      <c r="XES474" s="1"/>
      <c r="XET474" s="1"/>
      <c r="XEU474" s="1"/>
      <c r="XEV474" s="1"/>
      <c r="XEW474" s="1"/>
      <c r="XEX474" s="1"/>
      <c r="XEY474" s="1"/>
      <c r="XEZ474" s="1"/>
      <c r="XFA474" s="1"/>
      <c r="XFB474" s="1"/>
      <c r="XFC474" s="1"/>
    </row>
    <row r="475" spans="1:150 16226:16383" s="3" customFormat="1" ht="20.25" customHeight="1" x14ac:dyDescent="0.25">
      <c r="A475" s="71" t="s">
        <v>670</v>
      </c>
      <c r="B475" s="71">
        <v>139.35499999999999</v>
      </c>
      <c r="C475" s="71">
        <f t="shared" si="8"/>
        <v>1500.0172199999997</v>
      </c>
      <c r="D475" s="51">
        <v>0</v>
      </c>
      <c r="E475" s="51">
        <v>0</v>
      </c>
      <c r="F475" s="124">
        <f t="shared" si="9"/>
        <v>2754.0316159199997</v>
      </c>
      <c r="G475" s="130" t="s">
        <v>95</v>
      </c>
      <c r="H475" s="13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WZB475" s="1"/>
      <c r="WZC475" s="1"/>
      <c r="WZD475" s="1"/>
      <c r="WZE475" s="1"/>
      <c r="WZF475" s="1"/>
      <c r="WZG475" s="1"/>
      <c r="WZH475" s="1"/>
      <c r="WZI475" s="1"/>
      <c r="WZJ475" s="1"/>
      <c r="WZK475" s="1"/>
      <c r="WZL475" s="1"/>
      <c r="WZM475" s="1"/>
      <c r="WZN475" s="1"/>
      <c r="WZO475" s="1"/>
      <c r="WZP475" s="1"/>
      <c r="WZQ475" s="1"/>
      <c r="WZR475" s="1"/>
      <c r="WZS475" s="1"/>
      <c r="WZT475" s="1"/>
      <c r="WZU475" s="1"/>
      <c r="WZV475" s="1"/>
      <c r="WZW475" s="1"/>
      <c r="WZX475" s="1"/>
      <c r="WZY475" s="1"/>
      <c r="WZZ475" s="1"/>
      <c r="XAA475" s="1"/>
      <c r="XAB475" s="1"/>
      <c r="XAC475" s="1"/>
      <c r="XAD475" s="1"/>
      <c r="XAE475" s="1"/>
      <c r="XAF475" s="1"/>
      <c r="XAG475" s="1"/>
      <c r="XAH475" s="1"/>
      <c r="XAI475" s="1"/>
      <c r="XAJ475" s="1"/>
      <c r="XAK475" s="1"/>
      <c r="XAL475" s="1"/>
      <c r="XAM475" s="1"/>
      <c r="XAN475" s="1"/>
      <c r="XAO475" s="1"/>
      <c r="XAP475" s="1"/>
      <c r="XAQ475" s="1"/>
      <c r="XAR475" s="1"/>
      <c r="XAS475" s="1"/>
      <c r="XAT475" s="1"/>
      <c r="XAU475" s="1"/>
      <c r="XAV475" s="1"/>
      <c r="XAW475" s="1"/>
      <c r="XAX475" s="1"/>
      <c r="XAY475" s="1"/>
      <c r="XAZ475" s="1"/>
      <c r="XBA475" s="1"/>
      <c r="XBB475" s="1"/>
      <c r="XBC475" s="1"/>
      <c r="XBD475" s="1"/>
      <c r="XBE475" s="1"/>
      <c r="XBF475" s="1"/>
      <c r="XBG475" s="1"/>
      <c r="XBH475" s="1"/>
      <c r="XBI475" s="1"/>
      <c r="XBJ475" s="1"/>
      <c r="XBK475" s="1"/>
      <c r="XBL475" s="1"/>
      <c r="XBM475" s="1"/>
      <c r="XBN475" s="1"/>
      <c r="XBO475" s="1"/>
      <c r="XBP475" s="1"/>
      <c r="XBQ475" s="1"/>
      <c r="XBR475" s="1"/>
      <c r="XBS475" s="1"/>
      <c r="XBT475" s="1"/>
      <c r="XBU475" s="1"/>
      <c r="XBV475" s="1"/>
      <c r="XBW475" s="1"/>
      <c r="XBX475" s="1"/>
      <c r="XBY475" s="1"/>
      <c r="XBZ475" s="1"/>
      <c r="XCA475" s="1"/>
      <c r="XCB475" s="1"/>
      <c r="XCC475" s="1"/>
      <c r="XCD475" s="1"/>
      <c r="XCE475" s="1"/>
      <c r="XCF475" s="1"/>
      <c r="XCG475" s="1"/>
      <c r="XCH475" s="1"/>
      <c r="XCI475" s="1"/>
      <c r="XCJ475" s="1"/>
      <c r="XCK475" s="1"/>
      <c r="XCL475" s="1"/>
      <c r="XCM475" s="1"/>
      <c r="XCN475" s="1"/>
      <c r="XCO475" s="1"/>
      <c r="XCP475" s="1"/>
      <c r="XCQ475" s="1"/>
      <c r="XCR475" s="1"/>
      <c r="XCS475" s="1"/>
      <c r="XCT475" s="1"/>
      <c r="XCU475" s="1"/>
      <c r="XCV475" s="1"/>
      <c r="XCW475" s="1"/>
      <c r="XCX475" s="1"/>
      <c r="XCY475" s="1"/>
      <c r="XCZ475" s="1"/>
      <c r="XDA475" s="1"/>
      <c r="XDB475" s="1"/>
      <c r="XDC475" s="1"/>
      <c r="XDD475" s="1"/>
      <c r="XDE475" s="1"/>
      <c r="XDF475" s="1"/>
      <c r="XDG475" s="1"/>
      <c r="XDH475" s="1"/>
      <c r="XDI475" s="1"/>
      <c r="XDJ475" s="1"/>
      <c r="XDK475" s="1"/>
      <c r="XDL475" s="1"/>
      <c r="XDM475" s="1"/>
      <c r="XDN475" s="1"/>
      <c r="XDO475" s="1"/>
      <c r="XDP475" s="1"/>
      <c r="XDQ475" s="1"/>
      <c r="XDR475" s="1"/>
      <c r="XDS475" s="1"/>
      <c r="XDT475" s="1"/>
      <c r="XDU475" s="1"/>
      <c r="XDV475" s="1"/>
      <c r="XDW475" s="1"/>
      <c r="XDX475" s="1"/>
      <c r="XDY475" s="1"/>
      <c r="XDZ475" s="1"/>
      <c r="XEA475" s="1"/>
      <c r="XEB475" s="1"/>
      <c r="XEC475" s="1"/>
      <c r="XED475" s="1"/>
      <c r="XEE475" s="1"/>
      <c r="XEF475" s="1"/>
      <c r="XEG475" s="1"/>
      <c r="XEH475" s="1"/>
      <c r="XEI475" s="1"/>
      <c r="XEJ475" s="1"/>
      <c r="XEK475" s="1"/>
      <c r="XEL475" s="1"/>
      <c r="XEM475" s="1"/>
      <c r="XEN475" s="1"/>
      <c r="XEO475" s="1"/>
      <c r="XEP475" s="1"/>
      <c r="XEQ475" s="1"/>
      <c r="XER475" s="1"/>
      <c r="XES475" s="1"/>
      <c r="XET475" s="1"/>
      <c r="XEU475" s="1"/>
      <c r="XEV475" s="1"/>
      <c r="XEW475" s="1"/>
      <c r="XEX475" s="1"/>
      <c r="XEY475" s="1"/>
      <c r="XEZ475" s="1"/>
      <c r="XFA475" s="1"/>
      <c r="XFB475" s="1"/>
      <c r="XFC475" s="1"/>
    </row>
    <row r="476" spans="1:150 16226:16383" s="3" customFormat="1" ht="20.25" customHeight="1" x14ac:dyDescent="0.25">
      <c r="A476" s="71" t="s">
        <v>671</v>
      </c>
      <c r="B476" s="71">
        <v>139.35499999999999</v>
      </c>
      <c r="C476" s="71">
        <f t="shared" si="8"/>
        <v>1500.0172199999997</v>
      </c>
      <c r="D476" s="51">
        <v>0</v>
      </c>
      <c r="E476" s="51">
        <v>0</v>
      </c>
      <c r="F476" s="124">
        <f t="shared" si="9"/>
        <v>2754.0316159199997</v>
      </c>
      <c r="G476" s="130" t="s">
        <v>95</v>
      </c>
      <c r="H476" s="13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WZB476" s="1"/>
      <c r="WZC476" s="1"/>
      <c r="WZD476" s="1"/>
      <c r="WZE476" s="1"/>
      <c r="WZF476" s="1"/>
      <c r="WZG476" s="1"/>
      <c r="WZH476" s="1"/>
      <c r="WZI476" s="1"/>
      <c r="WZJ476" s="1"/>
      <c r="WZK476" s="1"/>
      <c r="WZL476" s="1"/>
      <c r="WZM476" s="1"/>
      <c r="WZN476" s="1"/>
      <c r="WZO476" s="1"/>
      <c r="WZP476" s="1"/>
      <c r="WZQ476" s="1"/>
      <c r="WZR476" s="1"/>
      <c r="WZS476" s="1"/>
      <c r="WZT476" s="1"/>
      <c r="WZU476" s="1"/>
      <c r="WZV476" s="1"/>
      <c r="WZW476" s="1"/>
      <c r="WZX476" s="1"/>
      <c r="WZY476" s="1"/>
      <c r="WZZ476" s="1"/>
      <c r="XAA476" s="1"/>
      <c r="XAB476" s="1"/>
      <c r="XAC476" s="1"/>
      <c r="XAD476" s="1"/>
      <c r="XAE476" s="1"/>
      <c r="XAF476" s="1"/>
      <c r="XAG476" s="1"/>
      <c r="XAH476" s="1"/>
      <c r="XAI476" s="1"/>
      <c r="XAJ476" s="1"/>
      <c r="XAK476" s="1"/>
      <c r="XAL476" s="1"/>
      <c r="XAM476" s="1"/>
      <c r="XAN476" s="1"/>
      <c r="XAO476" s="1"/>
      <c r="XAP476" s="1"/>
      <c r="XAQ476" s="1"/>
      <c r="XAR476" s="1"/>
      <c r="XAS476" s="1"/>
      <c r="XAT476" s="1"/>
      <c r="XAU476" s="1"/>
      <c r="XAV476" s="1"/>
      <c r="XAW476" s="1"/>
      <c r="XAX476" s="1"/>
      <c r="XAY476" s="1"/>
      <c r="XAZ476" s="1"/>
      <c r="XBA476" s="1"/>
      <c r="XBB476" s="1"/>
      <c r="XBC476" s="1"/>
      <c r="XBD476" s="1"/>
      <c r="XBE476" s="1"/>
      <c r="XBF476" s="1"/>
      <c r="XBG476" s="1"/>
      <c r="XBH476" s="1"/>
      <c r="XBI476" s="1"/>
      <c r="XBJ476" s="1"/>
      <c r="XBK476" s="1"/>
      <c r="XBL476" s="1"/>
      <c r="XBM476" s="1"/>
      <c r="XBN476" s="1"/>
      <c r="XBO476" s="1"/>
      <c r="XBP476" s="1"/>
      <c r="XBQ476" s="1"/>
      <c r="XBR476" s="1"/>
      <c r="XBS476" s="1"/>
      <c r="XBT476" s="1"/>
      <c r="XBU476" s="1"/>
      <c r="XBV476" s="1"/>
      <c r="XBW476" s="1"/>
      <c r="XBX476" s="1"/>
      <c r="XBY476" s="1"/>
      <c r="XBZ476" s="1"/>
      <c r="XCA476" s="1"/>
      <c r="XCB476" s="1"/>
      <c r="XCC476" s="1"/>
      <c r="XCD476" s="1"/>
      <c r="XCE476" s="1"/>
      <c r="XCF476" s="1"/>
      <c r="XCG476" s="1"/>
      <c r="XCH476" s="1"/>
      <c r="XCI476" s="1"/>
      <c r="XCJ476" s="1"/>
      <c r="XCK476" s="1"/>
      <c r="XCL476" s="1"/>
      <c r="XCM476" s="1"/>
      <c r="XCN476" s="1"/>
      <c r="XCO476" s="1"/>
      <c r="XCP476" s="1"/>
      <c r="XCQ476" s="1"/>
      <c r="XCR476" s="1"/>
      <c r="XCS476" s="1"/>
      <c r="XCT476" s="1"/>
      <c r="XCU476" s="1"/>
      <c r="XCV476" s="1"/>
      <c r="XCW476" s="1"/>
      <c r="XCX476" s="1"/>
      <c r="XCY476" s="1"/>
      <c r="XCZ476" s="1"/>
      <c r="XDA476" s="1"/>
      <c r="XDB476" s="1"/>
      <c r="XDC476" s="1"/>
      <c r="XDD476" s="1"/>
      <c r="XDE476" s="1"/>
      <c r="XDF476" s="1"/>
      <c r="XDG476" s="1"/>
      <c r="XDH476" s="1"/>
      <c r="XDI476" s="1"/>
      <c r="XDJ476" s="1"/>
      <c r="XDK476" s="1"/>
      <c r="XDL476" s="1"/>
      <c r="XDM476" s="1"/>
      <c r="XDN476" s="1"/>
      <c r="XDO476" s="1"/>
      <c r="XDP476" s="1"/>
      <c r="XDQ476" s="1"/>
      <c r="XDR476" s="1"/>
      <c r="XDS476" s="1"/>
      <c r="XDT476" s="1"/>
      <c r="XDU476" s="1"/>
      <c r="XDV476" s="1"/>
      <c r="XDW476" s="1"/>
      <c r="XDX476" s="1"/>
      <c r="XDY476" s="1"/>
      <c r="XDZ476" s="1"/>
      <c r="XEA476" s="1"/>
      <c r="XEB476" s="1"/>
      <c r="XEC476" s="1"/>
      <c r="XED476" s="1"/>
      <c r="XEE476" s="1"/>
      <c r="XEF476" s="1"/>
      <c r="XEG476" s="1"/>
      <c r="XEH476" s="1"/>
      <c r="XEI476" s="1"/>
      <c r="XEJ476" s="1"/>
      <c r="XEK476" s="1"/>
      <c r="XEL476" s="1"/>
      <c r="XEM476" s="1"/>
      <c r="XEN476" s="1"/>
      <c r="XEO476" s="1"/>
      <c r="XEP476" s="1"/>
      <c r="XEQ476" s="1"/>
      <c r="XER476" s="1"/>
      <c r="XES476" s="1"/>
      <c r="XET476" s="1"/>
      <c r="XEU476" s="1"/>
      <c r="XEV476" s="1"/>
      <c r="XEW476" s="1"/>
      <c r="XEX476" s="1"/>
      <c r="XEY476" s="1"/>
      <c r="XEZ476" s="1"/>
      <c r="XFA476" s="1"/>
      <c r="XFB476" s="1"/>
      <c r="XFC476" s="1"/>
    </row>
    <row r="477" spans="1:150 16226:16383" s="3" customFormat="1" ht="20.25" customHeight="1" x14ac:dyDescent="0.25">
      <c r="A477" s="71" t="s">
        <v>672</v>
      </c>
      <c r="B477" s="71">
        <v>139.35499999999999</v>
      </c>
      <c r="C477" s="71">
        <f t="shared" si="8"/>
        <v>1500.0172199999997</v>
      </c>
      <c r="D477" s="51">
        <v>0</v>
      </c>
      <c r="E477" s="51">
        <v>0</v>
      </c>
      <c r="F477" s="124">
        <f t="shared" si="9"/>
        <v>2754.0316159199997</v>
      </c>
      <c r="G477" s="130" t="s">
        <v>95</v>
      </c>
      <c r="H477" s="13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WZB477" s="1"/>
      <c r="WZC477" s="1"/>
      <c r="WZD477" s="1"/>
      <c r="WZE477" s="1"/>
      <c r="WZF477" s="1"/>
      <c r="WZG477" s="1"/>
      <c r="WZH477" s="1"/>
      <c r="WZI477" s="1"/>
      <c r="WZJ477" s="1"/>
      <c r="WZK477" s="1"/>
      <c r="WZL477" s="1"/>
      <c r="WZM477" s="1"/>
      <c r="WZN477" s="1"/>
      <c r="WZO477" s="1"/>
      <c r="WZP477" s="1"/>
      <c r="WZQ477" s="1"/>
      <c r="WZR477" s="1"/>
      <c r="WZS477" s="1"/>
      <c r="WZT477" s="1"/>
      <c r="WZU477" s="1"/>
      <c r="WZV477" s="1"/>
      <c r="WZW477" s="1"/>
      <c r="WZX477" s="1"/>
      <c r="WZY477" s="1"/>
      <c r="WZZ477" s="1"/>
      <c r="XAA477" s="1"/>
      <c r="XAB477" s="1"/>
      <c r="XAC477" s="1"/>
      <c r="XAD477" s="1"/>
      <c r="XAE477" s="1"/>
      <c r="XAF477" s="1"/>
      <c r="XAG477" s="1"/>
      <c r="XAH477" s="1"/>
      <c r="XAI477" s="1"/>
      <c r="XAJ477" s="1"/>
      <c r="XAK477" s="1"/>
      <c r="XAL477" s="1"/>
      <c r="XAM477" s="1"/>
      <c r="XAN477" s="1"/>
      <c r="XAO477" s="1"/>
      <c r="XAP477" s="1"/>
      <c r="XAQ477" s="1"/>
      <c r="XAR477" s="1"/>
      <c r="XAS477" s="1"/>
      <c r="XAT477" s="1"/>
      <c r="XAU477" s="1"/>
      <c r="XAV477" s="1"/>
      <c r="XAW477" s="1"/>
      <c r="XAX477" s="1"/>
      <c r="XAY477" s="1"/>
      <c r="XAZ477" s="1"/>
      <c r="XBA477" s="1"/>
      <c r="XBB477" s="1"/>
      <c r="XBC477" s="1"/>
      <c r="XBD477" s="1"/>
      <c r="XBE477" s="1"/>
      <c r="XBF477" s="1"/>
      <c r="XBG477" s="1"/>
      <c r="XBH477" s="1"/>
      <c r="XBI477" s="1"/>
      <c r="XBJ477" s="1"/>
      <c r="XBK477" s="1"/>
      <c r="XBL477" s="1"/>
      <c r="XBM477" s="1"/>
      <c r="XBN477" s="1"/>
      <c r="XBO477" s="1"/>
      <c r="XBP477" s="1"/>
      <c r="XBQ477" s="1"/>
      <c r="XBR477" s="1"/>
      <c r="XBS477" s="1"/>
      <c r="XBT477" s="1"/>
      <c r="XBU477" s="1"/>
      <c r="XBV477" s="1"/>
      <c r="XBW477" s="1"/>
      <c r="XBX477" s="1"/>
      <c r="XBY477" s="1"/>
      <c r="XBZ477" s="1"/>
      <c r="XCA477" s="1"/>
      <c r="XCB477" s="1"/>
      <c r="XCC477" s="1"/>
      <c r="XCD477" s="1"/>
      <c r="XCE477" s="1"/>
      <c r="XCF477" s="1"/>
      <c r="XCG477" s="1"/>
      <c r="XCH477" s="1"/>
      <c r="XCI477" s="1"/>
      <c r="XCJ477" s="1"/>
      <c r="XCK477" s="1"/>
      <c r="XCL477" s="1"/>
      <c r="XCM477" s="1"/>
      <c r="XCN477" s="1"/>
      <c r="XCO477" s="1"/>
      <c r="XCP477" s="1"/>
      <c r="XCQ477" s="1"/>
      <c r="XCR477" s="1"/>
      <c r="XCS477" s="1"/>
      <c r="XCT477" s="1"/>
      <c r="XCU477" s="1"/>
      <c r="XCV477" s="1"/>
      <c r="XCW477" s="1"/>
      <c r="XCX477" s="1"/>
      <c r="XCY477" s="1"/>
      <c r="XCZ477" s="1"/>
      <c r="XDA477" s="1"/>
      <c r="XDB477" s="1"/>
      <c r="XDC477" s="1"/>
      <c r="XDD477" s="1"/>
      <c r="XDE477" s="1"/>
      <c r="XDF477" s="1"/>
      <c r="XDG477" s="1"/>
      <c r="XDH477" s="1"/>
      <c r="XDI477" s="1"/>
      <c r="XDJ477" s="1"/>
      <c r="XDK477" s="1"/>
      <c r="XDL477" s="1"/>
      <c r="XDM477" s="1"/>
      <c r="XDN477" s="1"/>
      <c r="XDO477" s="1"/>
      <c r="XDP477" s="1"/>
      <c r="XDQ477" s="1"/>
      <c r="XDR477" s="1"/>
      <c r="XDS477" s="1"/>
      <c r="XDT477" s="1"/>
      <c r="XDU477" s="1"/>
      <c r="XDV477" s="1"/>
      <c r="XDW477" s="1"/>
      <c r="XDX477" s="1"/>
      <c r="XDY477" s="1"/>
      <c r="XDZ477" s="1"/>
      <c r="XEA477" s="1"/>
      <c r="XEB477" s="1"/>
      <c r="XEC477" s="1"/>
      <c r="XED477" s="1"/>
      <c r="XEE477" s="1"/>
      <c r="XEF477" s="1"/>
      <c r="XEG477" s="1"/>
      <c r="XEH477" s="1"/>
      <c r="XEI477" s="1"/>
      <c r="XEJ477" s="1"/>
      <c r="XEK477" s="1"/>
      <c r="XEL477" s="1"/>
      <c r="XEM477" s="1"/>
      <c r="XEN477" s="1"/>
      <c r="XEO477" s="1"/>
      <c r="XEP477" s="1"/>
      <c r="XEQ477" s="1"/>
      <c r="XER477" s="1"/>
      <c r="XES477" s="1"/>
      <c r="XET477" s="1"/>
      <c r="XEU477" s="1"/>
      <c r="XEV477" s="1"/>
      <c r="XEW477" s="1"/>
      <c r="XEX477" s="1"/>
      <c r="XEY477" s="1"/>
      <c r="XEZ477" s="1"/>
      <c r="XFA477" s="1"/>
      <c r="XFB477" s="1"/>
      <c r="XFC477" s="1"/>
    </row>
    <row r="478" spans="1:150 16226:16383" s="3" customFormat="1" ht="20.25" customHeight="1" x14ac:dyDescent="0.25">
      <c r="A478" s="71" t="s">
        <v>673</v>
      </c>
      <c r="B478" s="71">
        <v>139.35499999999999</v>
      </c>
      <c r="C478" s="71">
        <f t="shared" si="8"/>
        <v>1500.0172199999997</v>
      </c>
      <c r="D478" s="51">
        <v>0</v>
      </c>
      <c r="E478" s="51">
        <v>0</v>
      </c>
      <c r="F478" s="124">
        <f t="shared" si="9"/>
        <v>2754.0316159199997</v>
      </c>
      <c r="G478" s="130" t="s">
        <v>95</v>
      </c>
      <c r="H478" s="13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WZB478" s="1"/>
      <c r="WZC478" s="1"/>
      <c r="WZD478" s="1"/>
      <c r="WZE478" s="1"/>
      <c r="WZF478" s="1"/>
      <c r="WZG478" s="1"/>
      <c r="WZH478" s="1"/>
      <c r="WZI478" s="1"/>
      <c r="WZJ478" s="1"/>
      <c r="WZK478" s="1"/>
      <c r="WZL478" s="1"/>
      <c r="WZM478" s="1"/>
      <c r="WZN478" s="1"/>
      <c r="WZO478" s="1"/>
      <c r="WZP478" s="1"/>
      <c r="WZQ478" s="1"/>
      <c r="WZR478" s="1"/>
      <c r="WZS478" s="1"/>
      <c r="WZT478" s="1"/>
      <c r="WZU478" s="1"/>
      <c r="WZV478" s="1"/>
      <c r="WZW478" s="1"/>
      <c r="WZX478" s="1"/>
      <c r="WZY478" s="1"/>
      <c r="WZZ478" s="1"/>
      <c r="XAA478" s="1"/>
      <c r="XAB478" s="1"/>
      <c r="XAC478" s="1"/>
      <c r="XAD478" s="1"/>
      <c r="XAE478" s="1"/>
      <c r="XAF478" s="1"/>
      <c r="XAG478" s="1"/>
      <c r="XAH478" s="1"/>
      <c r="XAI478" s="1"/>
      <c r="XAJ478" s="1"/>
      <c r="XAK478" s="1"/>
      <c r="XAL478" s="1"/>
      <c r="XAM478" s="1"/>
      <c r="XAN478" s="1"/>
      <c r="XAO478" s="1"/>
      <c r="XAP478" s="1"/>
      <c r="XAQ478" s="1"/>
      <c r="XAR478" s="1"/>
      <c r="XAS478" s="1"/>
      <c r="XAT478" s="1"/>
      <c r="XAU478" s="1"/>
      <c r="XAV478" s="1"/>
      <c r="XAW478" s="1"/>
      <c r="XAX478" s="1"/>
      <c r="XAY478" s="1"/>
      <c r="XAZ478" s="1"/>
      <c r="XBA478" s="1"/>
      <c r="XBB478" s="1"/>
      <c r="XBC478" s="1"/>
      <c r="XBD478" s="1"/>
      <c r="XBE478" s="1"/>
      <c r="XBF478" s="1"/>
      <c r="XBG478" s="1"/>
      <c r="XBH478" s="1"/>
      <c r="XBI478" s="1"/>
      <c r="XBJ478" s="1"/>
      <c r="XBK478" s="1"/>
      <c r="XBL478" s="1"/>
      <c r="XBM478" s="1"/>
      <c r="XBN478" s="1"/>
      <c r="XBO478" s="1"/>
      <c r="XBP478" s="1"/>
      <c r="XBQ478" s="1"/>
      <c r="XBR478" s="1"/>
      <c r="XBS478" s="1"/>
      <c r="XBT478" s="1"/>
      <c r="XBU478" s="1"/>
      <c r="XBV478" s="1"/>
      <c r="XBW478" s="1"/>
      <c r="XBX478" s="1"/>
      <c r="XBY478" s="1"/>
      <c r="XBZ478" s="1"/>
      <c r="XCA478" s="1"/>
      <c r="XCB478" s="1"/>
      <c r="XCC478" s="1"/>
      <c r="XCD478" s="1"/>
      <c r="XCE478" s="1"/>
      <c r="XCF478" s="1"/>
      <c r="XCG478" s="1"/>
      <c r="XCH478" s="1"/>
      <c r="XCI478" s="1"/>
      <c r="XCJ478" s="1"/>
      <c r="XCK478" s="1"/>
      <c r="XCL478" s="1"/>
      <c r="XCM478" s="1"/>
      <c r="XCN478" s="1"/>
      <c r="XCO478" s="1"/>
      <c r="XCP478" s="1"/>
      <c r="XCQ478" s="1"/>
      <c r="XCR478" s="1"/>
      <c r="XCS478" s="1"/>
      <c r="XCT478" s="1"/>
      <c r="XCU478" s="1"/>
      <c r="XCV478" s="1"/>
      <c r="XCW478" s="1"/>
      <c r="XCX478" s="1"/>
      <c r="XCY478" s="1"/>
      <c r="XCZ478" s="1"/>
      <c r="XDA478" s="1"/>
      <c r="XDB478" s="1"/>
      <c r="XDC478" s="1"/>
      <c r="XDD478" s="1"/>
      <c r="XDE478" s="1"/>
      <c r="XDF478" s="1"/>
      <c r="XDG478" s="1"/>
      <c r="XDH478" s="1"/>
      <c r="XDI478" s="1"/>
      <c r="XDJ478" s="1"/>
      <c r="XDK478" s="1"/>
      <c r="XDL478" s="1"/>
      <c r="XDM478" s="1"/>
      <c r="XDN478" s="1"/>
      <c r="XDO478" s="1"/>
      <c r="XDP478" s="1"/>
      <c r="XDQ478" s="1"/>
      <c r="XDR478" s="1"/>
      <c r="XDS478" s="1"/>
      <c r="XDT478" s="1"/>
      <c r="XDU478" s="1"/>
      <c r="XDV478" s="1"/>
      <c r="XDW478" s="1"/>
      <c r="XDX478" s="1"/>
      <c r="XDY478" s="1"/>
      <c r="XDZ478" s="1"/>
      <c r="XEA478" s="1"/>
      <c r="XEB478" s="1"/>
      <c r="XEC478" s="1"/>
      <c r="XED478" s="1"/>
      <c r="XEE478" s="1"/>
      <c r="XEF478" s="1"/>
      <c r="XEG478" s="1"/>
      <c r="XEH478" s="1"/>
      <c r="XEI478" s="1"/>
      <c r="XEJ478" s="1"/>
      <c r="XEK478" s="1"/>
      <c r="XEL478" s="1"/>
      <c r="XEM478" s="1"/>
      <c r="XEN478" s="1"/>
      <c r="XEO478" s="1"/>
      <c r="XEP478" s="1"/>
      <c r="XEQ478" s="1"/>
      <c r="XER478" s="1"/>
      <c r="XES478" s="1"/>
      <c r="XET478" s="1"/>
      <c r="XEU478" s="1"/>
      <c r="XEV478" s="1"/>
      <c r="XEW478" s="1"/>
      <c r="XEX478" s="1"/>
      <c r="XEY478" s="1"/>
      <c r="XEZ478" s="1"/>
      <c r="XFA478" s="1"/>
      <c r="XFB478" s="1"/>
      <c r="XFC478" s="1"/>
    </row>
    <row r="479" spans="1:150 16226:16383" s="3" customFormat="1" ht="20.25" customHeight="1" x14ac:dyDescent="0.25">
      <c r="A479" s="71" t="s">
        <v>674</v>
      </c>
      <c r="B479" s="71">
        <v>139.35499999999999</v>
      </c>
      <c r="C479" s="71">
        <f t="shared" si="8"/>
        <v>1500.0172199999997</v>
      </c>
      <c r="D479" s="51">
        <v>0</v>
      </c>
      <c r="E479" s="51">
        <v>0</v>
      </c>
      <c r="F479" s="124">
        <f t="shared" si="9"/>
        <v>2754.0316159199997</v>
      </c>
      <c r="G479" s="130" t="s">
        <v>95</v>
      </c>
      <c r="H479" s="13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WZB479" s="1"/>
      <c r="WZC479" s="1"/>
      <c r="WZD479" s="1"/>
      <c r="WZE479" s="1"/>
      <c r="WZF479" s="1"/>
      <c r="WZG479" s="1"/>
      <c r="WZH479" s="1"/>
      <c r="WZI479" s="1"/>
      <c r="WZJ479" s="1"/>
      <c r="WZK479" s="1"/>
      <c r="WZL479" s="1"/>
      <c r="WZM479" s="1"/>
      <c r="WZN479" s="1"/>
      <c r="WZO479" s="1"/>
      <c r="WZP479" s="1"/>
      <c r="WZQ479" s="1"/>
      <c r="WZR479" s="1"/>
      <c r="WZS479" s="1"/>
      <c r="WZT479" s="1"/>
      <c r="WZU479" s="1"/>
      <c r="WZV479" s="1"/>
      <c r="WZW479" s="1"/>
      <c r="WZX479" s="1"/>
      <c r="WZY479" s="1"/>
      <c r="WZZ479" s="1"/>
      <c r="XAA479" s="1"/>
      <c r="XAB479" s="1"/>
      <c r="XAC479" s="1"/>
      <c r="XAD479" s="1"/>
      <c r="XAE479" s="1"/>
      <c r="XAF479" s="1"/>
      <c r="XAG479" s="1"/>
      <c r="XAH479" s="1"/>
      <c r="XAI479" s="1"/>
      <c r="XAJ479" s="1"/>
      <c r="XAK479" s="1"/>
      <c r="XAL479" s="1"/>
      <c r="XAM479" s="1"/>
      <c r="XAN479" s="1"/>
      <c r="XAO479" s="1"/>
      <c r="XAP479" s="1"/>
      <c r="XAQ479" s="1"/>
      <c r="XAR479" s="1"/>
      <c r="XAS479" s="1"/>
      <c r="XAT479" s="1"/>
      <c r="XAU479" s="1"/>
      <c r="XAV479" s="1"/>
      <c r="XAW479" s="1"/>
      <c r="XAX479" s="1"/>
      <c r="XAY479" s="1"/>
      <c r="XAZ479" s="1"/>
      <c r="XBA479" s="1"/>
      <c r="XBB479" s="1"/>
      <c r="XBC479" s="1"/>
      <c r="XBD479" s="1"/>
      <c r="XBE479" s="1"/>
      <c r="XBF479" s="1"/>
      <c r="XBG479" s="1"/>
      <c r="XBH479" s="1"/>
      <c r="XBI479" s="1"/>
      <c r="XBJ479" s="1"/>
      <c r="XBK479" s="1"/>
      <c r="XBL479" s="1"/>
      <c r="XBM479" s="1"/>
      <c r="XBN479" s="1"/>
      <c r="XBO479" s="1"/>
      <c r="XBP479" s="1"/>
      <c r="XBQ479" s="1"/>
      <c r="XBR479" s="1"/>
      <c r="XBS479" s="1"/>
      <c r="XBT479" s="1"/>
      <c r="XBU479" s="1"/>
      <c r="XBV479" s="1"/>
      <c r="XBW479" s="1"/>
      <c r="XBX479" s="1"/>
      <c r="XBY479" s="1"/>
      <c r="XBZ479" s="1"/>
      <c r="XCA479" s="1"/>
      <c r="XCB479" s="1"/>
      <c r="XCC479" s="1"/>
      <c r="XCD479" s="1"/>
      <c r="XCE479" s="1"/>
      <c r="XCF479" s="1"/>
      <c r="XCG479" s="1"/>
      <c r="XCH479" s="1"/>
      <c r="XCI479" s="1"/>
      <c r="XCJ479" s="1"/>
      <c r="XCK479" s="1"/>
      <c r="XCL479" s="1"/>
      <c r="XCM479" s="1"/>
      <c r="XCN479" s="1"/>
      <c r="XCO479" s="1"/>
      <c r="XCP479" s="1"/>
      <c r="XCQ479" s="1"/>
      <c r="XCR479" s="1"/>
      <c r="XCS479" s="1"/>
      <c r="XCT479" s="1"/>
      <c r="XCU479" s="1"/>
      <c r="XCV479" s="1"/>
      <c r="XCW479" s="1"/>
      <c r="XCX479" s="1"/>
      <c r="XCY479" s="1"/>
      <c r="XCZ479" s="1"/>
      <c r="XDA479" s="1"/>
      <c r="XDB479" s="1"/>
      <c r="XDC479" s="1"/>
      <c r="XDD479" s="1"/>
      <c r="XDE479" s="1"/>
      <c r="XDF479" s="1"/>
      <c r="XDG479" s="1"/>
      <c r="XDH479" s="1"/>
      <c r="XDI479" s="1"/>
      <c r="XDJ479" s="1"/>
      <c r="XDK479" s="1"/>
      <c r="XDL479" s="1"/>
      <c r="XDM479" s="1"/>
      <c r="XDN479" s="1"/>
      <c r="XDO479" s="1"/>
      <c r="XDP479" s="1"/>
      <c r="XDQ479" s="1"/>
      <c r="XDR479" s="1"/>
      <c r="XDS479" s="1"/>
      <c r="XDT479" s="1"/>
      <c r="XDU479" s="1"/>
      <c r="XDV479" s="1"/>
      <c r="XDW479" s="1"/>
      <c r="XDX479" s="1"/>
      <c r="XDY479" s="1"/>
      <c r="XDZ479" s="1"/>
      <c r="XEA479" s="1"/>
      <c r="XEB479" s="1"/>
      <c r="XEC479" s="1"/>
      <c r="XED479" s="1"/>
      <c r="XEE479" s="1"/>
      <c r="XEF479" s="1"/>
      <c r="XEG479" s="1"/>
      <c r="XEH479" s="1"/>
      <c r="XEI479" s="1"/>
      <c r="XEJ479" s="1"/>
      <c r="XEK479" s="1"/>
      <c r="XEL479" s="1"/>
      <c r="XEM479" s="1"/>
      <c r="XEN479" s="1"/>
      <c r="XEO479" s="1"/>
      <c r="XEP479" s="1"/>
      <c r="XEQ479" s="1"/>
      <c r="XER479" s="1"/>
      <c r="XES479" s="1"/>
      <c r="XET479" s="1"/>
      <c r="XEU479" s="1"/>
      <c r="XEV479" s="1"/>
      <c r="XEW479" s="1"/>
      <c r="XEX479" s="1"/>
      <c r="XEY479" s="1"/>
      <c r="XEZ479" s="1"/>
      <c r="XFA479" s="1"/>
      <c r="XFB479" s="1"/>
      <c r="XFC479" s="1"/>
    </row>
    <row r="480" spans="1:150 16226:16383" s="3" customFormat="1" ht="20.25" customHeight="1" x14ac:dyDescent="0.25">
      <c r="A480" s="71" t="s">
        <v>675</v>
      </c>
      <c r="B480" s="71">
        <v>139.35499999999999</v>
      </c>
      <c r="C480" s="71">
        <f t="shared" si="8"/>
        <v>1500.0172199999997</v>
      </c>
      <c r="D480" s="51">
        <v>0</v>
      </c>
      <c r="E480" s="51">
        <v>0</v>
      </c>
      <c r="F480" s="124">
        <f t="shared" si="9"/>
        <v>2754.0316159199997</v>
      </c>
      <c r="G480" s="130" t="s">
        <v>95</v>
      </c>
      <c r="H480" s="13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WZB480" s="1"/>
      <c r="WZC480" s="1"/>
      <c r="WZD480" s="1"/>
      <c r="WZE480" s="1"/>
      <c r="WZF480" s="1"/>
      <c r="WZG480" s="1"/>
      <c r="WZH480" s="1"/>
      <c r="WZI480" s="1"/>
      <c r="WZJ480" s="1"/>
      <c r="WZK480" s="1"/>
      <c r="WZL480" s="1"/>
      <c r="WZM480" s="1"/>
      <c r="WZN480" s="1"/>
      <c r="WZO480" s="1"/>
      <c r="WZP480" s="1"/>
      <c r="WZQ480" s="1"/>
      <c r="WZR480" s="1"/>
      <c r="WZS480" s="1"/>
      <c r="WZT480" s="1"/>
      <c r="WZU480" s="1"/>
      <c r="WZV480" s="1"/>
      <c r="WZW480" s="1"/>
      <c r="WZX480" s="1"/>
      <c r="WZY480" s="1"/>
      <c r="WZZ480" s="1"/>
      <c r="XAA480" s="1"/>
      <c r="XAB480" s="1"/>
      <c r="XAC480" s="1"/>
      <c r="XAD480" s="1"/>
      <c r="XAE480" s="1"/>
      <c r="XAF480" s="1"/>
      <c r="XAG480" s="1"/>
      <c r="XAH480" s="1"/>
      <c r="XAI480" s="1"/>
      <c r="XAJ480" s="1"/>
      <c r="XAK480" s="1"/>
      <c r="XAL480" s="1"/>
      <c r="XAM480" s="1"/>
      <c r="XAN480" s="1"/>
      <c r="XAO480" s="1"/>
      <c r="XAP480" s="1"/>
      <c r="XAQ480" s="1"/>
      <c r="XAR480" s="1"/>
      <c r="XAS480" s="1"/>
      <c r="XAT480" s="1"/>
      <c r="XAU480" s="1"/>
      <c r="XAV480" s="1"/>
      <c r="XAW480" s="1"/>
      <c r="XAX480" s="1"/>
      <c r="XAY480" s="1"/>
      <c r="XAZ480" s="1"/>
      <c r="XBA480" s="1"/>
      <c r="XBB480" s="1"/>
      <c r="XBC480" s="1"/>
      <c r="XBD480" s="1"/>
      <c r="XBE480" s="1"/>
      <c r="XBF480" s="1"/>
      <c r="XBG480" s="1"/>
      <c r="XBH480" s="1"/>
      <c r="XBI480" s="1"/>
      <c r="XBJ480" s="1"/>
      <c r="XBK480" s="1"/>
      <c r="XBL480" s="1"/>
      <c r="XBM480" s="1"/>
      <c r="XBN480" s="1"/>
      <c r="XBO480" s="1"/>
      <c r="XBP480" s="1"/>
      <c r="XBQ480" s="1"/>
      <c r="XBR480" s="1"/>
      <c r="XBS480" s="1"/>
      <c r="XBT480" s="1"/>
      <c r="XBU480" s="1"/>
      <c r="XBV480" s="1"/>
      <c r="XBW480" s="1"/>
      <c r="XBX480" s="1"/>
      <c r="XBY480" s="1"/>
      <c r="XBZ480" s="1"/>
      <c r="XCA480" s="1"/>
      <c r="XCB480" s="1"/>
      <c r="XCC480" s="1"/>
      <c r="XCD480" s="1"/>
      <c r="XCE480" s="1"/>
      <c r="XCF480" s="1"/>
      <c r="XCG480" s="1"/>
      <c r="XCH480" s="1"/>
      <c r="XCI480" s="1"/>
      <c r="XCJ480" s="1"/>
      <c r="XCK480" s="1"/>
      <c r="XCL480" s="1"/>
      <c r="XCM480" s="1"/>
      <c r="XCN480" s="1"/>
      <c r="XCO480" s="1"/>
      <c r="XCP480" s="1"/>
      <c r="XCQ480" s="1"/>
      <c r="XCR480" s="1"/>
      <c r="XCS480" s="1"/>
      <c r="XCT480" s="1"/>
      <c r="XCU480" s="1"/>
      <c r="XCV480" s="1"/>
      <c r="XCW480" s="1"/>
      <c r="XCX480" s="1"/>
      <c r="XCY480" s="1"/>
      <c r="XCZ480" s="1"/>
      <c r="XDA480" s="1"/>
      <c r="XDB480" s="1"/>
      <c r="XDC480" s="1"/>
      <c r="XDD480" s="1"/>
      <c r="XDE480" s="1"/>
      <c r="XDF480" s="1"/>
      <c r="XDG480" s="1"/>
      <c r="XDH480" s="1"/>
      <c r="XDI480" s="1"/>
      <c r="XDJ480" s="1"/>
      <c r="XDK480" s="1"/>
      <c r="XDL480" s="1"/>
      <c r="XDM480" s="1"/>
      <c r="XDN480" s="1"/>
      <c r="XDO480" s="1"/>
      <c r="XDP480" s="1"/>
      <c r="XDQ480" s="1"/>
      <c r="XDR480" s="1"/>
      <c r="XDS480" s="1"/>
      <c r="XDT480" s="1"/>
      <c r="XDU480" s="1"/>
      <c r="XDV480" s="1"/>
      <c r="XDW480" s="1"/>
      <c r="XDX480" s="1"/>
      <c r="XDY480" s="1"/>
      <c r="XDZ480" s="1"/>
      <c r="XEA480" s="1"/>
      <c r="XEB480" s="1"/>
      <c r="XEC480" s="1"/>
      <c r="XED480" s="1"/>
      <c r="XEE480" s="1"/>
      <c r="XEF480" s="1"/>
      <c r="XEG480" s="1"/>
      <c r="XEH480" s="1"/>
      <c r="XEI480" s="1"/>
      <c r="XEJ480" s="1"/>
      <c r="XEK480" s="1"/>
      <c r="XEL480" s="1"/>
      <c r="XEM480" s="1"/>
      <c r="XEN480" s="1"/>
      <c r="XEO480" s="1"/>
      <c r="XEP480" s="1"/>
      <c r="XEQ480" s="1"/>
      <c r="XER480" s="1"/>
      <c r="XES480" s="1"/>
      <c r="XET480" s="1"/>
      <c r="XEU480" s="1"/>
      <c r="XEV480" s="1"/>
      <c r="XEW480" s="1"/>
      <c r="XEX480" s="1"/>
      <c r="XEY480" s="1"/>
      <c r="XEZ480" s="1"/>
      <c r="XFA480" s="1"/>
      <c r="XFB480" s="1"/>
      <c r="XFC480" s="1"/>
    </row>
    <row r="481" spans="1:150 16226:16383" s="3" customFormat="1" ht="20.25" customHeight="1" x14ac:dyDescent="0.25">
      <c r="A481" s="71" t="s">
        <v>676</v>
      </c>
      <c r="B481" s="71">
        <v>139.35499999999999</v>
      </c>
      <c r="C481" s="71">
        <f t="shared" ref="C481:C544" si="10">B481*10.764</f>
        <v>1500.0172199999997</v>
      </c>
      <c r="D481" s="51">
        <v>0</v>
      </c>
      <c r="E481" s="51">
        <v>0</v>
      </c>
      <c r="F481" s="124">
        <f t="shared" ref="F481:F544" si="11">(C481*1.836)</f>
        <v>2754.0316159199997</v>
      </c>
      <c r="G481" s="130" t="s">
        <v>95</v>
      </c>
      <c r="H481" s="13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WZB481" s="1"/>
      <c r="WZC481" s="1"/>
      <c r="WZD481" s="1"/>
      <c r="WZE481" s="1"/>
      <c r="WZF481" s="1"/>
      <c r="WZG481" s="1"/>
      <c r="WZH481" s="1"/>
      <c r="WZI481" s="1"/>
      <c r="WZJ481" s="1"/>
      <c r="WZK481" s="1"/>
      <c r="WZL481" s="1"/>
      <c r="WZM481" s="1"/>
      <c r="WZN481" s="1"/>
      <c r="WZO481" s="1"/>
      <c r="WZP481" s="1"/>
      <c r="WZQ481" s="1"/>
      <c r="WZR481" s="1"/>
      <c r="WZS481" s="1"/>
      <c r="WZT481" s="1"/>
      <c r="WZU481" s="1"/>
      <c r="WZV481" s="1"/>
      <c r="WZW481" s="1"/>
      <c r="WZX481" s="1"/>
      <c r="WZY481" s="1"/>
      <c r="WZZ481" s="1"/>
      <c r="XAA481" s="1"/>
      <c r="XAB481" s="1"/>
      <c r="XAC481" s="1"/>
      <c r="XAD481" s="1"/>
      <c r="XAE481" s="1"/>
      <c r="XAF481" s="1"/>
      <c r="XAG481" s="1"/>
      <c r="XAH481" s="1"/>
      <c r="XAI481" s="1"/>
      <c r="XAJ481" s="1"/>
      <c r="XAK481" s="1"/>
      <c r="XAL481" s="1"/>
      <c r="XAM481" s="1"/>
      <c r="XAN481" s="1"/>
      <c r="XAO481" s="1"/>
      <c r="XAP481" s="1"/>
      <c r="XAQ481" s="1"/>
      <c r="XAR481" s="1"/>
      <c r="XAS481" s="1"/>
      <c r="XAT481" s="1"/>
      <c r="XAU481" s="1"/>
      <c r="XAV481" s="1"/>
      <c r="XAW481" s="1"/>
      <c r="XAX481" s="1"/>
      <c r="XAY481" s="1"/>
      <c r="XAZ481" s="1"/>
      <c r="XBA481" s="1"/>
      <c r="XBB481" s="1"/>
      <c r="XBC481" s="1"/>
      <c r="XBD481" s="1"/>
      <c r="XBE481" s="1"/>
      <c r="XBF481" s="1"/>
      <c r="XBG481" s="1"/>
      <c r="XBH481" s="1"/>
      <c r="XBI481" s="1"/>
      <c r="XBJ481" s="1"/>
      <c r="XBK481" s="1"/>
      <c r="XBL481" s="1"/>
      <c r="XBM481" s="1"/>
      <c r="XBN481" s="1"/>
      <c r="XBO481" s="1"/>
      <c r="XBP481" s="1"/>
      <c r="XBQ481" s="1"/>
      <c r="XBR481" s="1"/>
      <c r="XBS481" s="1"/>
      <c r="XBT481" s="1"/>
      <c r="XBU481" s="1"/>
      <c r="XBV481" s="1"/>
      <c r="XBW481" s="1"/>
      <c r="XBX481" s="1"/>
      <c r="XBY481" s="1"/>
      <c r="XBZ481" s="1"/>
      <c r="XCA481" s="1"/>
      <c r="XCB481" s="1"/>
      <c r="XCC481" s="1"/>
      <c r="XCD481" s="1"/>
      <c r="XCE481" s="1"/>
      <c r="XCF481" s="1"/>
      <c r="XCG481" s="1"/>
      <c r="XCH481" s="1"/>
      <c r="XCI481" s="1"/>
      <c r="XCJ481" s="1"/>
      <c r="XCK481" s="1"/>
      <c r="XCL481" s="1"/>
      <c r="XCM481" s="1"/>
      <c r="XCN481" s="1"/>
      <c r="XCO481" s="1"/>
      <c r="XCP481" s="1"/>
      <c r="XCQ481" s="1"/>
      <c r="XCR481" s="1"/>
      <c r="XCS481" s="1"/>
      <c r="XCT481" s="1"/>
      <c r="XCU481" s="1"/>
      <c r="XCV481" s="1"/>
      <c r="XCW481" s="1"/>
      <c r="XCX481" s="1"/>
      <c r="XCY481" s="1"/>
      <c r="XCZ481" s="1"/>
      <c r="XDA481" s="1"/>
      <c r="XDB481" s="1"/>
      <c r="XDC481" s="1"/>
      <c r="XDD481" s="1"/>
      <c r="XDE481" s="1"/>
      <c r="XDF481" s="1"/>
      <c r="XDG481" s="1"/>
      <c r="XDH481" s="1"/>
      <c r="XDI481" s="1"/>
      <c r="XDJ481" s="1"/>
      <c r="XDK481" s="1"/>
      <c r="XDL481" s="1"/>
      <c r="XDM481" s="1"/>
      <c r="XDN481" s="1"/>
      <c r="XDO481" s="1"/>
      <c r="XDP481" s="1"/>
      <c r="XDQ481" s="1"/>
      <c r="XDR481" s="1"/>
      <c r="XDS481" s="1"/>
      <c r="XDT481" s="1"/>
      <c r="XDU481" s="1"/>
      <c r="XDV481" s="1"/>
      <c r="XDW481" s="1"/>
      <c r="XDX481" s="1"/>
      <c r="XDY481" s="1"/>
      <c r="XDZ481" s="1"/>
      <c r="XEA481" s="1"/>
      <c r="XEB481" s="1"/>
      <c r="XEC481" s="1"/>
      <c r="XED481" s="1"/>
      <c r="XEE481" s="1"/>
      <c r="XEF481" s="1"/>
      <c r="XEG481" s="1"/>
      <c r="XEH481" s="1"/>
      <c r="XEI481" s="1"/>
      <c r="XEJ481" s="1"/>
      <c r="XEK481" s="1"/>
      <c r="XEL481" s="1"/>
      <c r="XEM481" s="1"/>
      <c r="XEN481" s="1"/>
      <c r="XEO481" s="1"/>
      <c r="XEP481" s="1"/>
      <c r="XEQ481" s="1"/>
      <c r="XER481" s="1"/>
      <c r="XES481" s="1"/>
      <c r="XET481" s="1"/>
      <c r="XEU481" s="1"/>
      <c r="XEV481" s="1"/>
      <c r="XEW481" s="1"/>
      <c r="XEX481" s="1"/>
      <c r="XEY481" s="1"/>
      <c r="XEZ481" s="1"/>
      <c r="XFA481" s="1"/>
      <c r="XFB481" s="1"/>
      <c r="XFC481" s="1"/>
    </row>
    <row r="482" spans="1:150 16226:16383" s="3" customFormat="1" ht="20.25" customHeight="1" x14ac:dyDescent="0.25">
      <c r="A482" s="71" t="s">
        <v>677</v>
      </c>
      <c r="B482" s="71">
        <v>174.148</v>
      </c>
      <c r="C482" s="71">
        <f t="shared" si="10"/>
        <v>1874.5290719999998</v>
      </c>
      <c r="D482" s="51">
        <v>0</v>
      </c>
      <c r="E482" s="51">
        <v>0</v>
      </c>
      <c r="F482" s="124">
        <f t="shared" si="11"/>
        <v>3441.635376192</v>
      </c>
      <c r="G482" s="130" t="s">
        <v>95</v>
      </c>
      <c r="H482" s="13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WZB482" s="1"/>
      <c r="WZC482" s="1"/>
      <c r="WZD482" s="1"/>
      <c r="WZE482" s="1"/>
      <c r="WZF482" s="1"/>
      <c r="WZG482" s="1"/>
      <c r="WZH482" s="1"/>
      <c r="WZI482" s="1"/>
      <c r="WZJ482" s="1"/>
      <c r="WZK482" s="1"/>
      <c r="WZL482" s="1"/>
      <c r="WZM482" s="1"/>
      <c r="WZN482" s="1"/>
      <c r="WZO482" s="1"/>
      <c r="WZP482" s="1"/>
      <c r="WZQ482" s="1"/>
      <c r="WZR482" s="1"/>
      <c r="WZS482" s="1"/>
      <c r="WZT482" s="1"/>
      <c r="WZU482" s="1"/>
      <c r="WZV482" s="1"/>
      <c r="WZW482" s="1"/>
      <c r="WZX482" s="1"/>
      <c r="WZY482" s="1"/>
      <c r="WZZ482" s="1"/>
      <c r="XAA482" s="1"/>
      <c r="XAB482" s="1"/>
      <c r="XAC482" s="1"/>
      <c r="XAD482" s="1"/>
      <c r="XAE482" s="1"/>
      <c r="XAF482" s="1"/>
      <c r="XAG482" s="1"/>
      <c r="XAH482" s="1"/>
      <c r="XAI482" s="1"/>
      <c r="XAJ482" s="1"/>
      <c r="XAK482" s="1"/>
      <c r="XAL482" s="1"/>
      <c r="XAM482" s="1"/>
      <c r="XAN482" s="1"/>
      <c r="XAO482" s="1"/>
      <c r="XAP482" s="1"/>
      <c r="XAQ482" s="1"/>
      <c r="XAR482" s="1"/>
      <c r="XAS482" s="1"/>
      <c r="XAT482" s="1"/>
      <c r="XAU482" s="1"/>
      <c r="XAV482" s="1"/>
      <c r="XAW482" s="1"/>
      <c r="XAX482" s="1"/>
      <c r="XAY482" s="1"/>
      <c r="XAZ482" s="1"/>
      <c r="XBA482" s="1"/>
      <c r="XBB482" s="1"/>
      <c r="XBC482" s="1"/>
      <c r="XBD482" s="1"/>
      <c r="XBE482" s="1"/>
      <c r="XBF482" s="1"/>
      <c r="XBG482" s="1"/>
      <c r="XBH482" s="1"/>
      <c r="XBI482" s="1"/>
      <c r="XBJ482" s="1"/>
      <c r="XBK482" s="1"/>
      <c r="XBL482" s="1"/>
      <c r="XBM482" s="1"/>
      <c r="XBN482" s="1"/>
      <c r="XBO482" s="1"/>
      <c r="XBP482" s="1"/>
      <c r="XBQ482" s="1"/>
      <c r="XBR482" s="1"/>
      <c r="XBS482" s="1"/>
      <c r="XBT482" s="1"/>
      <c r="XBU482" s="1"/>
      <c r="XBV482" s="1"/>
      <c r="XBW482" s="1"/>
      <c r="XBX482" s="1"/>
      <c r="XBY482" s="1"/>
      <c r="XBZ482" s="1"/>
      <c r="XCA482" s="1"/>
      <c r="XCB482" s="1"/>
      <c r="XCC482" s="1"/>
      <c r="XCD482" s="1"/>
      <c r="XCE482" s="1"/>
      <c r="XCF482" s="1"/>
      <c r="XCG482" s="1"/>
      <c r="XCH482" s="1"/>
      <c r="XCI482" s="1"/>
      <c r="XCJ482" s="1"/>
      <c r="XCK482" s="1"/>
      <c r="XCL482" s="1"/>
      <c r="XCM482" s="1"/>
      <c r="XCN482" s="1"/>
      <c r="XCO482" s="1"/>
      <c r="XCP482" s="1"/>
      <c r="XCQ482" s="1"/>
      <c r="XCR482" s="1"/>
      <c r="XCS482" s="1"/>
      <c r="XCT482" s="1"/>
      <c r="XCU482" s="1"/>
      <c r="XCV482" s="1"/>
      <c r="XCW482" s="1"/>
      <c r="XCX482" s="1"/>
      <c r="XCY482" s="1"/>
      <c r="XCZ482" s="1"/>
      <c r="XDA482" s="1"/>
      <c r="XDB482" s="1"/>
      <c r="XDC482" s="1"/>
      <c r="XDD482" s="1"/>
      <c r="XDE482" s="1"/>
      <c r="XDF482" s="1"/>
      <c r="XDG482" s="1"/>
      <c r="XDH482" s="1"/>
      <c r="XDI482" s="1"/>
      <c r="XDJ482" s="1"/>
      <c r="XDK482" s="1"/>
      <c r="XDL482" s="1"/>
      <c r="XDM482" s="1"/>
      <c r="XDN482" s="1"/>
      <c r="XDO482" s="1"/>
      <c r="XDP482" s="1"/>
      <c r="XDQ482" s="1"/>
      <c r="XDR482" s="1"/>
      <c r="XDS482" s="1"/>
      <c r="XDT482" s="1"/>
      <c r="XDU482" s="1"/>
      <c r="XDV482" s="1"/>
      <c r="XDW482" s="1"/>
      <c r="XDX482" s="1"/>
      <c r="XDY482" s="1"/>
      <c r="XDZ482" s="1"/>
      <c r="XEA482" s="1"/>
      <c r="XEB482" s="1"/>
      <c r="XEC482" s="1"/>
      <c r="XED482" s="1"/>
      <c r="XEE482" s="1"/>
      <c r="XEF482" s="1"/>
      <c r="XEG482" s="1"/>
      <c r="XEH482" s="1"/>
      <c r="XEI482" s="1"/>
      <c r="XEJ482" s="1"/>
      <c r="XEK482" s="1"/>
      <c r="XEL482" s="1"/>
      <c r="XEM482" s="1"/>
      <c r="XEN482" s="1"/>
      <c r="XEO482" s="1"/>
      <c r="XEP482" s="1"/>
      <c r="XEQ482" s="1"/>
      <c r="XER482" s="1"/>
      <c r="XES482" s="1"/>
      <c r="XET482" s="1"/>
      <c r="XEU482" s="1"/>
      <c r="XEV482" s="1"/>
      <c r="XEW482" s="1"/>
      <c r="XEX482" s="1"/>
      <c r="XEY482" s="1"/>
      <c r="XEZ482" s="1"/>
      <c r="XFA482" s="1"/>
      <c r="XFB482" s="1"/>
      <c r="XFC482" s="1"/>
    </row>
    <row r="483" spans="1:150 16226:16383" s="3" customFormat="1" ht="20.25" customHeight="1" x14ac:dyDescent="0.25">
      <c r="A483" s="71" t="s">
        <v>678</v>
      </c>
      <c r="B483" s="71">
        <v>315.89600000000002</v>
      </c>
      <c r="C483" s="71">
        <f t="shared" si="10"/>
        <v>3400.3045440000001</v>
      </c>
      <c r="D483" s="51">
        <v>0</v>
      </c>
      <c r="E483" s="51">
        <v>0</v>
      </c>
      <c r="F483" s="124">
        <f t="shared" si="11"/>
        <v>6242.9591427840005</v>
      </c>
      <c r="G483" s="130" t="s">
        <v>95</v>
      </c>
      <c r="H483" s="13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WZB483" s="1"/>
      <c r="WZC483" s="1"/>
      <c r="WZD483" s="1"/>
      <c r="WZE483" s="1"/>
      <c r="WZF483" s="1"/>
      <c r="WZG483" s="1"/>
      <c r="WZH483" s="1"/>
      <c r="WZI483" s="1"/>
      <c r="WZJ483" s="1"/>
      <c r="WZK483" s="1"/>
      <c r="WZL483" s="1"/>
      <c r="WZM483" s="1"/>
      <c r="WZN483" s="1"/>
      <c r="WZO483" s="1"/>
      <c r="WZP483" s="1"/>
      <c r="WZQ483" s="1"/>
      <c r="WZR483" s="1"/>
      <c r="WZS483" s="1"/>
      <c r="WZT483" s="1"/>
      <c r="WZU483" s="1"/>
      <c r="WZV483" s="1"/>
      <c r="WZW483" s="1"/>
      <c r="WZX483" s="1"/>
      <c r="WZY483" s="1"/>
      <c r="WZZ483" s="1"/>
      <c r="XAA483" s="1"/>
      <c r="XAB483" s="1"/>
      <c r="XAC483" s="1"/>
      <c r="XAD483" s="1"/>
      <c r="XAE483" s="1"/>
      <c r="XAF483" s="1"/>
      <c r="XAG483" s="1"/>
      <c r="XAH483" s="1"/>
      <c r="XAI483" s="1"/>
      <c r="XAJ483" s="1"/>
      <c r="XAK483" s="1"/>
      <c r="XAL483" s="1"/>
      <c r="XAM483" s="1"/>
      <c r="XAN483" s="1"/>
      <c r="XAO483" s="1"/>
      <c r="XAP483" s="1"/>
      <c r="XAQ483" s="1"/>
      <c r="XAR483" s="1"/>
      <c r="XAS483" s="1"/>
      <c r="XAT483" s="1"/>
      <c r="XAU483" s="1"/>
      <c r="XAV483" s="1"/>
      <c r="XAW483" s="1"/>
      <c r="XAX483" s="1"/>
      <c r="XAY483" s="1"/>
      <c r="XAZ483" s="1"/>
      <c r="XBA483" s="1"/>
      <c r="XBB483" s="1"/>
      <c r="XBC483" s="1"/>
      <c r="XBD483" s="1"/>
      <c r="XBE483" s="1"/>
      <c r="XBF483" s="1"/>
      <c r="XBG483" s="1"/>
      <c r="XBH483" s="1"/>
      <c r="XBI483" s="1"/>
      <c r="XBJ483" s="1"/>
      <c r="XBK483" s="1"/>
      <c r="XBL483" s="1"/>
      <c r="XBM483" s="1"/>
      <c r="XBN483" s="1"/>
      <c r="XBO483" s="1"/>
      <c r="XBP483" s="1"/>
      <c r="XBQ483" s="1"/>
      <c r="XBR483" s="1"/>
      <c r="XBS483" s="1"/>
      <c r="XBT483" s="1"/>
      <c r="XBU483" s="1"/>
      <c r="XBV483" s="1"/>
      <c r="XBW483" s="1"/>
      <c r="XBX483" s="1"/>
      <c r="XBY483" s="1"/>
      <c r="XBZ483" s="1"/>
      <c r="XCA483" s="1"/>
      <c r="XCB483" s="1"/>
      <c r="XCC483" s="1"/>
      <c r="XCD483" s="1"/>
      <c r="XCE483" s="1"/>
      <c r="XCF483" s="1"/>
      <c r="XCG483" s="1"/>
      <c r="XCH483" s="1"/>
      <c r="XCI483" s="1"/>
      <c r="XCJ483" s="1"/>
      <c r="XCK483" s="1"/>
      <c r="XCL483" s="1"/>
      <c r="XCM483" s="1"/>
      <c r="XCN483" s="1"/>
      <c r="XCO483" s="1"/>
      <c r="XCP483" s="1"/>
      <c r="XCQ483" s="1"/>
      <c r="XCR483" s="1"/>
      <c r="XCS483" s="1"/>
      <c r="XCT483" s="1"/>
      <c r="XCU483" s="1"/>
      <c r="XCV483" s="1"/>
      <c r="XCW483" s="1"/>
      <c r="XCX483" s="1"/>
      <c r="XCY483" s="1"/>
      <c r="XCZ483" s="1"/>
      <c r="XDA483" s="1"/>
      <c r="XDB483" s="1"/>
      <c r="XDC483" s="1"/>
      <c r="XDD483" s="1"/>
      <c r="XDE483" s="1"/>
      <c r="XDF483" s="1"/>
      <c r="XDG483" s="1"/>
      <c r="XDH483" s="1"/>
      <c r="XDI483" s="1"/>
      <c r="XDJ483" s="1"/>
      <c r="XDK483" s="1"/>
      <c r="XDL483" s="1"/>
      <c r="XDM483" s="1"/>
      <c r="XDN483" s="1"/>
      <c r="XDO483" s="1"/>
      <c r="XDP483" s="1"/>
      <c r="XDQ483" s="1"/>
      <c r="XDR483" s="1"/>
      <c r="XDS483" s="1"/>
      <c r="XDT483" s="1"/>
      <c r="XDU483" s="1"/>
      <c r="XDV483" s="1"/>
      <c r="XDW483" s="1"/>
      <c r="XDX483" s="1"/>
      <c r="XDY483" s="1"/>
      <c r="XDZ483" s="1"/>
      <c r="XEA483" s="1"/>
      <c r="XEB483" s="1"/>
      <c r="XEC483" s="1"/>
      <c r="XED483" s="1"/>
      <c r="XEE483" s="1"/>
      <c r="XEF483" s="1"/>
      <c r="XEG483" s="1"/>
      <c r="XEH483" s="1"/>
      <c r="XEI483" s="1"/>
      <c r="XEJ483" s="1"/>
      <c r="XEK483" s="1"/>
      <c r="XEL483" s="1"/>
      <c r="XEM483" s="1"/>
      <c r="XEN483" s="1"/>
      <c r="XEO483" s="1"/>
      <c r="XEP483" s="1"/>
      <c r="XEQ483" s="1"/>
      <c r="XER483" s="1"/>
      <c r="XES483" s="1"/>
      <c r="XET483" s="1"/>
      <c r="XEU483" s="1"/>
      <c r="XEV483" s="1"/>
      <c r="XEW483" s="1"/>
      <c r="XEX483" s="1"/>
      <c r="XEY483" s="1"/>
      <c r="XEZ483" s="1"/>
      <c r="XFA483" s="1"/>
      <c r="XFB483" s="1"/>
      <c r="XFC483" s="1"/>
    </row>
    <row r="484" spans="1:150 16226:16383" s="3" customFormat="1" ht="20.25" customHeight="1" x14ac:dyDescent="0.25">
      <c r="A484" s="71" t="s">
        <v>679</v>
      </c>
      <c r="B484" s="71">
        <v>139.35499999999999</v>
      </c>
      <c r="C484" s="71">
        <f t="shared" si="10"/>
        <v>1500.0172199999997</v>
      </c>
      <c r="D484" s="51">
        <v>0</v>
      </c>
      <c r="E484" s="51">
        <v>0</v>
      </c>
      <c r="F484" s="124">
        <f t="shared" si="11"/>
        <v>2754.0316159199997</v>
      </c>
      <c r="G484" s="130" t="s">
        <v>95</v>
      </c>
      <c r="H484" s="13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WZB484" s="1"/>
      <c r="WZC484" s="1"/>
      <c r="WZD484" s="1"/>
      <c r="WZE484" s="1"/>
      <c r="WZF484" s="1"/>
      <c r="WZG484" s="1"/>
      <c r="WZH484" s="1"/>
      <c r="WZI484" s="1"/>
      <c r="WZJ484" s="1"/>
      <c r="WZK484" s="1"/>
      <c r="WZL484" s="1"/>
      <c r="WZM484" s="1"/>
      <c r="WZN484" s="1"/>
      <c r="WZO484" s="1"/>
      <c r="WZP484" s="1"/>
      <c r="WZQ484" s="1"/>
      <c r="WZR484" s="1"/>
      <c r="WZS484" s="1"/>
      <c r="WZT484" s="1"/>
      <c r="WZU484" s="1"/>
      <c r="WZV484" s="1"/>
      <c r="WZW484" s="1"/>
      <c r="WZX484" s="1"/>
      <c r="WZY484" s="1"/>
      <c r="WZZ484" s="1"/>
      <c r="XAA484" s="1"/>
      <c r="XAB484" s="1"/>
      <c r="XAC484" s="1"/>
      <c r="XAD484" s="1"/>
      <c r="XAE484" s="1"/>
      <c r="XAF484" s="1"/>
      <c r="XAG484" s="1"/>
      <c r="XAH484" s="1"/>
      <c r="XAI484" s="1"/>
      <c r="XAJ484" s="1"/>
      <c r="XAK484" s="1"/>
      <c r="XAL484" s="1"/>
      <c r="XAM484" s="1"/>
      <c r="XAN484" s="1"/>
      <c r="XAO484" s="1"/>
      <c r="XAP484" s="1"/>
      <c r="XAQ484" s="1"/>
      <c r="XAR484" s="1"/>
      <c r="XAS484" s="1"/>
      <c r="XAT484" s="1"/>
      <c r="XAU484" s="1"/>
      <c r="XAV484" s="1"/>
      <c r="XAW484" s="1"/>
      <c r="XAX484" s="1"/>
      <c r="XAY484" s="1"/>
      <c r="XAZ484" s="1"/>
      <c r="XBA484" s="1"/>
      <c r="XBB484" s="1"/>
      <c r="XBC484" s="1"/>
      <c r="XBD484" s="1"/>
      <c r="XBE484" s="1"/>
      <c r="XBF484" s="1"/>
      <c r="XBG484" s="1"/>
      <c r="XBH484" s="1"/>
      <c r="XBI484" s="1"/>
      <c r="XBJ484" s="1"/>
      <c r="XBK484" s="1"/>
      <c r="XBL484" s="1"/>
      <c r="XBM484" s="1"/>
      <c r="XBN484" s="1"/>
      <c r="XBO484" s="1"/>
      <c r="XBP484" s="1"/>
      <c r="XBQ484" s="1"/>
      <c r="XBR484" s="1"/>
      <c r="XBS484" s="1"/>
      <c r="XBT484" s="1"/>
      <c r="XBU484" s="1"/>
      <c r="XBV484" s="1"/>
      <c r="XBW484" s="1"/>
      <c r="XBX484" s="1"/>
      <c r="XBY484" s="1"/>
      <c r="XBZ484" s="1"/>
      <c r="XCA484" s="1"/>
      <c r="XCB484" s="1"/>
      <c r="XCC484" s="1"/>
      <c r="XCD484" s="1"/>
      <c r="XCE484" s="1"/>
      <c r="XCF484" s="1"/>
      <c r="XCG484" s="1"/>
      <c r="XCH484" s="1"/>
      <c r="XCI484" s="1"/>
      <c r="XCJ484" s="1"/>
      <c r="XCK484" s="1"/>
      <c r="XCL484" s="1"/>
      <c r="XCM484" s="1"/>
      <c r="XCN484" s="1"/>
      <c r="XCO484" s="1"/>
      <c r="XCP484" s="1"/>
      <c r="XCQ484" s="1"/>
      <c r="XCR484" s="1"/>
      <c r="XCS484" s="1"/>
      <c r="XCT484" s="1"/>
      <c r="XCU484" s="1"/>
      <c r="XCV484" s="1"/>
      <c r="XCW484" s="1"/>
      <c r="XCX484" s="1"/>
      <c r="XCY484" s="1"/>
      <c r="XCZ484" s="1"/>
      <c r="XDA484" s="1"/>
      <c r="XDB484" s="1"/>
      <c r="XDC484" s="1"/>
      <c r="XDD484" s="1"/>
      <c r="XDE484" s="1"/>
      <c r="XDF484" s="1"/>
      <c r="XDG484" s="1"/>
      <c r="XDH484" s="1"/>
      <c r="XDI484" s="1"/>
      <c r="XDJ484" s="1"/>
      <c r="XDK484" s="1"/>
      <c r="XDL484" s="1"/>
      <c r="XDM484" s="1"/>
      <c r="XDN484" s="1"/>
      <c r="XDO484" s="1"/>
      <c r="XDP484" s="1"/>
      <c r="XDQ484" s="1"/>
      <c r="XDR484" s="1"/>
      <c r="XDS484" s="1"/>
      <c r="XDT484" s="1"/>
      <c r="XDU484" s="1"/>
      <c r="XDV484" s="1"/>
      <c r="XDW484" s="1"/>
      <c r="XDX484" s="1"/>
      <c r="XDY484" s="1"/>
      <c r="XDZ484" s="1"/>
      <c r="XEA484" s="1"/>
      <c r="XEB484" s="1"/>
      <c r="XEC484" s="1"/>
      <c r="XED484" s="1"/>
      <c r="XEE484" s="1"/>
      <c r="XEF484" s="1"/>
      <c r="XEG484" s="1"/>
      <c r="XEH484" s="1"/>
      <c r="XEI484" s="1"/>
      <c r="XEJ484" s="1"/>
      <c r="XEK484" s="1"/>
      <c r="XEL484" s="1"/>
      <c r="XEM484" s="1"/>
      <c r="XEN484" s="1"/>
      <c r="XEO484" s="1"/>
      <c r="XEP484" s="1"/>
      <c r="XEQ484" s="1"/>
      <c r="XER484" s="1"/>
      <c r="XES484" s="1"/>
      <c r="XET484" s="1"/>
      <c r="XEU484" s="1"/>
      <c r="XEV484" s="1"/>
      <c r="XEW484" s="1"/>
      <c r="XEX484" s="1"/>
      <c r="XEY484" s="1"/>
      <c r="XEZ484" s="1"/>
      <c r="XFA484" s="1"/>
      <c r="XFB484" s="1"/>
      <c r="XFC484" s="1"/>
    </row>
    <row r="485" spans="1:150 16226:16383" s="3" customFormat="1" ht="20.25" customHeight="1" x14ac:dyDescent="0.25">
      <c r="A485" s="71" t="s">
        <v>680</v>
      </c>
      <c r="B485" s="71">
        <v>195.291</v>
      </c>
      <c r="C485" s="71">
        <f t="shared" si="10"/>
        <v>2102.1123239999997</v>
      </c>
      <c r="D485" s="51">
        <v>0</v>
      </c>
      <c r="E485" s="51">
        <v>0</v>
      </c>
      <c r="F485" s="124">
        <f t="shared" si="11"/>
        <v>3859.4782268639997</v>
      </c>
      <c r="G485" s="130" t="s">
        <v>95</v>
      </c>
      <c r="H485" s="13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WZB485" s="1"/>
      <c r="WZC485" s="1"/>
      <c r="WZD485" s="1"/>
      <c r="WZE485" s="1"/>
      <c r="WZF485" s="1"/>
      <c r="WZG485" s="1"/>
      <c r="WZH485" s="1"/>
      <c r="WZI485" s="1"/>
      <c r="WZJ485" s="1"/>
      <c r="WZK485" s="1"/>
      <c r="WZL485" s="1"/>
      <c r="WZM485" s="1"/>
      <c r="WZN485" s="1"/>
      <c r="WZO485" s="1"/>
      <c r="WZP485" s="1"/>
      <c r="WZQ485" s="1"/>
      <c r="WZR485" s="1"/>
      <c r="WZS485" s="1"/>
      <c r="WZT485" s="1"/>
      <c r="WZU485" s="1"/>
      <c r="WZV485" s="1"/>
      <c r="WZW485" s="1"/>
      <c r="WZX485" s="1"/>
      <c r="WZY485" s="1"/>
      <c r="WZZ485" s="1"/>
      <c r="XAA485" s="1"/>
      <c r="XAB485" s="1"/>
      <c r="XAC485" s="1"/>
      <c r="XAD485" s="1"/>
      <c r="XAE485" s="1"/>
      <c r="XAF485" s="1"/>
      <c r="XAG485" s="1"/>
      <c r="XAH485" s="1"/>
      <c r="XAI485" s="1"/>
      <c r="XAJ485" s="1"/>
      <c r="XAK485" s="1"/>
      <c r="XAL485" s="1"/>
      <c r="XAM485" s="1"/>
      <c r="XAN485" s="1"/>
      <c r="XAO485" s="1"/>
      <c r="XAP485" s="1"/>
      <c r="XAQ485" s="1"/>
      <c r="XAR485" s="1"/>
      <c r="XAS485" s="1"/>
      <c r="XAT485" s="1"/>
      <c r="XAU485" s="1"/>
      <c r="XAV485" s="1"/>
      <c r="XAW485" s="1"/>
      <c r="XAX485" s="1"/>
      <c r="XAY485" s="1"/>
      <c r="XAZ485" s="1"/>
      <c r="XBA485" s="1"/>
      <c r="XBB485" s="1"/>
      <c r="XBC485" s="1"/>
      <c r="XBD485" s="1"/>
      <c r="XBE485" s="1"/>
      <c r="XBF485" s="1"/>
      <c r="XBG485" s="1"/>
      <c r="XBH485" s="1"/>
      <c r="XBI485" s="1"/>
      <c r="XBJ485" s="1"/>
      <c r="XBK485" s="1"/>
      <c r="XBL485" s="1"/>
      <c r="XBM485" s="1"/>
      <c r="XBN485" s="1"/>
      <c r="XBO485" s="1"/>
      <c r="XBP485" s="1"/>
      <c r="XBQ485" s="1"/>
      <c r="XBR485" s="1"/>
      <c r="XBS485" s="1"/>
      <c r="XBT485" s="1"/>
      <c r="XBU485" s="1"/>
      <c r="XBV485" s="1"/>
      <c r="XBW485" s="1"/>
      <c r="XBX485" s="1"/>
      <c r="XBY485" s="1"/>
      <c r="XBZ485" s="1"/>
      <c r="XCA485" s="1"/>
      <c r="XCB485" s="1"/>
      <c r="XCC485" s="1"/>
      <c r="XCD485" s="1"/>
      <c r="XCE485" s="1"/>
      <c r="XCF485" s="1"/>
      <c r="XCG485" s="1"/>
      <c r="XCH485" s="1"/>
      <c r="XCI485" s="1"/>
      <c r="XCJ485" s="1"/>
      <c r="XCK485" s="1"/>
      <c r="XCL485" s="1"/>
      <c r="XCM485" s="1"/>
      <c r="XCN485" s="1"/>
      <c r="XCO485" s="1"/>
      <c r="XCP485" s="1"/>
      <c r="XCQ485" s="1"/>
      <c r="XCR485" s="1"/>
      <c r="XCS485" s="1"/>
      <c r="XCT485" s="1"/>
      <c r="XCU485" s="1"/>
      <c r="XCV485" s="1"/>
      <c r="XCW485" s="1"/>
      <c r="XCX485" s="1"/>
      <c r="XCY485" s="1"/>
      <c r="XCZ485" s="1"/>
      <c r="XDA485" s="1"/>
      <c r="XDB485" s="1"/>
      <c r="XDC485" s="1"/>
      <c r="XDD485" s="1"/>
      <c r="XDE485" s="1"/>
      <c r="XDF485" s="1"/>
      <c r="XDG485" s="1"/>
      <c r="XDH485" s="1"/>
      <c r="XDI485" s="1"/>
      <c r="XDJ485" s="1"/>
      <c r="XDK485" s="1"/>
      <c r="XDL485" s="1"/>
      <c r="XDM485" s="1"/>
      <c r="XDN485" s="1"/>
      <c r="XDO485" s="1"/>
      <c r="XDP485" s="1"/>
      <c r="XDQ485" s="1"/>
      <c r="XDR485" s="1"/>
      <c r="XDS485" s="1"/>
      <c r="XDT485" s="1"/>
      <c r="XDU485" s="1"/>
      <c r="XDV485" s="1"/>
      <c r="XDW485" s="1"/>
      <c r="XDX485" s="1"/>
      <c r="XDY485" s="1"/>
      <c r="XDZ485" s="1"/>
      <c r="XEA485" s="1"/>
      <c r="XEB485" s="1"/>
      <c r="XEC485" s="1"/>
      <c r="XED485" s="1"/>
      <c r="XEE485" s="1"/>
      <c r="XEF485" s="1"/>
      <c r="XEG485" s="1"/>
      <c r="XEH485" s="1"/>
      <c r="XEI485" s="1"/>
      <c r="XEJ485" s="1"/>
      <c r="XEK485" s="1"/>
      <c r="XEL485" s="1"/>
      <c r="XEM485" s="1"/>
      <c r="XEN485" s="1"/>
      <c r="XEO485" s="1"/>
      <c r="XEP485" s="1"/>
      <c r="XEQ485" s="1"/>
      <c r="XER485" s="1"/>
      <c r="XES485" s="1"/>
      <c r="XET485" s="1"/>
      <c r="XEU485" s="1"/>
      <c r="XEV485" s="1"/>
      <c r="XEW485" s="1"/>
      <c r="XEX485" s="1"/>
      <c r="XEY485" s="1"/>
      <c r="XEZ485" s="1"/>
      <c r="XFA485" s="1"/>
      <c r="XFB485" s="1"/>
      <c r="XFC485" s="1"/>
    </row>
    <row r="486" spans="1:150 16226:16383" s="3" customFormat="1" ht="20.25" customHeight="1" x14ac:dyDescent="0.25">
      <c r="A486" s="71" t="s">
        <v>681</v>
      </c>
      <c r="B486" s="71">
        <v>156.99</v>
      </c>
      <c r="C486" s="71">
        <f t="shared" si="10"/>
        <v>1689.8403599999999</v>
      </c>
      <c r="D486" s="51">
        <v>0</v>
      </c>
      <c r="E486" s="51">
        <v>0</v>
      </c>
      <c r="F486" s="124">
        <f t="shared" si="11"/>
        <v>3102.5469009600001</v>
      </c>
      <c r="G486" s="130" t="s">
        <v>95</v>
      </c>
      <c r="H486" s="13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WZB486" s="1"/>
      <c r="WZC486" s="1"/>
      <c r="WZD486" s="1"/>
      <c r="WZE486" s="1"/>
      <c r="WZF486" s="1"/>
      <c r="WZG486" s="1"/>
      <c r="WZH486" s="1"/>
      <c r="WZI486" s="1"/>
      <c r="WZJ486" s="1"/>
      <c r="WZK486" s="1"/>
      <c r="WZL486" s="1"/>
      <c r="WZM486" s="1"/>
      <c r="WZN486" s="1"/>
      <c r="WZO486" s="1"/>
      <c r="WZP486" s="1"/>
      <c r="WZQ486" s="1"/>
      <c r="WZR486" s="1"/>
      <c r="WZS486" s="1"/>
      <c r="WZT486" s="1"/>
      <c r="WZU486" s="1"/>
      <c r="WZV486" s="1"/>
      <c r="WZW486" s="1"/>
      <c r="WZX486" s="1"/>
      <c r="WZY486" s="1"/>
      <c r="WZZ486" s="1"/>
      <c r="XAA486" s="1"/>
      <c r="XAB486" s="1"/>
      <c r="XAC486" s="1"/>
      <c r="XAD486" s="1"/>
      <c r="XAE486" s="1"/>
      <c r="XAF486" s="1"/>
      <c r="XAG486" s="1"/>
      <c r="XAH486" s="1"/>
      <c r="XAI486" s="1"/>
      <c r="XAJ486" s="1"/>
      <c r="XAK486" s="1"/>
      <c r="XAL486" s="1"/>
      <c r="XAM486" s="1"/>
      <c r="XAN486" s="1"/>
      <c r="XAO486" s="1"/>
      <c r="XAP486" s="1"/>
      <c r="XAQ486" s="1"/>
      <c r="XAR486" s="1"/>
      <c r="XAS486" s="1"/>
      <c r="XAT486" s="1"/>
      <c r="XAU486" s="1"/>
      <c r="XAV486" s="1"/>
      <c r="XAW486" s="1"/>
      <c r="XAX486" s="1"/>
      <c r="XAY486" s="1"/>
      <c r="XAZ486" s="1"/>
      <c r="XBA486" s="1"/>
      <c r="XBB486" s="1"/>
      <c r="XBC486" s="1"/>
      <c r="XBD486" s="1"/>
      <c r="XBE486" s="1"/>
      <c r="XBF486" s="1"/>
      <c r="XBG486" s="1"/>
      <c r="XBH486" s="1"/>
      <c r="XBI486" s="1"/>
      <c r="XBJ486" s="1"/>
      <c r="XBK486" s="1"/>
      <c r="XBL486" s="1"/>
      <c r="XBM486" s="1"/>
      <c r="XBN486" s="1"/>
      <c r="XBO486" s="1"/>
      <c r="XBP486" s="1"/>
      <c r="XBQ486" s="1"/>
      <c r="XBR486" s="1"/>
      <c r="XBS486" s="1"/>
      <c r="XBT486" s="1"/>
      <c r="XBU486" s="1"/>
      <c r="XBV486" s="1"/>
      <c r="XBW486" s="1"/>
      <c r="XBX486" s="1"/>
      <c r="XBY486" s="1"/>
      <c r="XBZ486" s="1"/>
      <c r="XCA486" s="1"/>
      <c r="XCB486" s="1"/>
      <c r="XCC486" s="1"/>
      <c r="XCD486" s="1"/>
      <c r="XCE486" s="1"/>
      <c r="XCF486" s="1"/>
      <c r="XCG486" s="1"/>
      <c r="XCH486" s="1"/>
      <c r="XCI486" s="1"/>
      <c r="XCJ486" s="1"/>
      <c r="XCK486" s="1"/>
      <c r="XCL486" s="1"/>
      <c r="XCM486" s="1"/>
      <c r="XCN486" s="1"/>
      <c r="XCO486" s="1"/>
      <c r="XCP486" s="1"/>
      <c r="XCQ486" s="1"/>
      <c r="XCR486" s="1"/>
      <c r="XCS486" s="1"/>
      <c r="XCT486" s="1"/>
      <c r="XCU486" s="1"/>
      <c r="XCV486" s="1"/>
      <c r="XCW486" s="1"/>
      <c r="XCX486" s="1"/>
      <c r="XCY486" s="1"/>
      <c r="XCZ486" s="1"/>
      <c r="XDA486" s="1"/>
      <c r="XDB486" s="1"/>
      <c r="XDC486" s="1"/>
      <c r="XDD486" s="1"/>
      <c r="XDE486" s="1"/>
      <c r="XDF486" s="1"/>
      <c r="XDG486" s="1"/>
      <c r="XDH486" s="1"/>
      <c r="XDI486" s="1"/>
      <c r="XDJ486" s="1"/>
      <c r="XDK486" s="1"/>
      <c r="XDL486" s="1"/>
      <c r="XDM486" s="1"/>
      <c r="XDN486" s="1"/>
      <c r="XDO486" s="1"/>
      <c r="XDP486" s="1"/>
      <c r="XDQ486" s="1"/>
      <c r="XDR486" s="1"/>
      <c r="XDS486" s="1"/>
      <c r="XDT486" s="1"/>
      <c r="XDU486" s="1"/>
      <c r="XDV486" s="1"/>
      <c r="XDW486" s="1"/>
      <c r="XDX486" s="1"/>
      <c r="XDY486" s="1"/>
      <c r="XDZ486" s="1"/>
      <c r="XEA486" s="1"/>
      <c r="XEB486" s="1"/>
      <c r="XEC486" s="1"/>
      <c r="XED486" s="1"/>
      <c r="XEE486" s="1"/>
      <c r="XEF486" s="1"/>
      <c r="XEG486" s="1"/>
      <c r="XEH486" s="1"/>
      <c r="XEI486" s="1"/>
      <c r="XEJ486" s="1"/>
      <c r="XEK486" s="1"/>
      <c r="XEL486" s="1"/>
      <c r="XEM486" s="1"/>
      <c r="XEN486" s="1"/>
      <c r="XEO486" s="1"/>
      <c r="XEP486" s="1"/>
      <c r="XEQ486" s="1"/>
      <c r="XER486" s="1"/>
      <c r="XES486" s="1"/>
      <c r="XET486" s="1"/>
      <c r="XEU486" s="1"/>
      <c r="XEV486" s="1"/>
      <c r="XEW486" s="1"/>
      <c r="XEX486" s="1"/>
      <c r="XEY486" s="1"/>
      <c r="XEZ486" s="1"/>
      <c r="XFA486" s="1"/>
      <c r="XFB486" s="1"/>
      <c r="XFC486" s="1"/>
    </row>
    <row r="487" spans="1:150 16226:16383" s="3" customFormat="1" ht="20.25" customHeight="1" x14ac:dyDescent="0.25">
      <c r="A487" s="71" t="s">
        <v>682</v>
      </c>
      <c r="B487" s="71">
        <v>139.35499999999999</v>
      </c>
      <c r="C487" s="71">
        <f t="shared" si="10"/>
        <v>1500.0172199999997</v>
      </c>
      <c r="D487" s="51">
        <v>0</v>
      </c>
      <c r="E487" s="51">
        <v>0</v>
      </c>
      <c r="F487" s="124">
        <f t="shared" si="11"/>
        <v>2754.0316159199997</v>
      </c>
      <c r="G487" s="130" t="s">
        <v>95</v>
      </c>
      <c r="H487" s="13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WZB487" s="1"/>
      <c r="WZC487" s="1"/>
      <c r="WZD487" s="1"/>
      <c r="WZE487" s="1"/>
      <c r="WZF487" s="1"/>
      <c r="WZG487" s="1"/>
      <c r="WZH487" s="1"/>
      <c r="WZI487" s="1"/>
      <c r="WZJ487" s="1"/>
      <c r="WZK487" s="1"/>
      <c r="WZL487" s="1"/>
      <c r="WZM487" s="1"/>
      <c r="WZN487" s="1"/>
      <c r="WZO487" s="1"/>
      <c r="WZP487" s="1"/>
      <c r="WZQ487" s="1"/>
      <c r="WZR487" s="1"/>
      <c r="WZS487" s="1"/>
      <c r="WZT487" s="1"/>
      <c r="WZU487" s="1"/>
      <c r="WZV487" s="1"/>
      <c r="WZW487" s="1"/>
      <c r="WZX487" s="1"/>
      <c r="WZY487" s="1"/>
      <c r="WZZ487" s="1"/>
      <c r="XAA487" s="1"/>
      <c r="XAB487" s="1"/>
      <c r="XAC487" s="1"/>
      <c r="XAD487" s="1"/>
      <c r="XAE487" s="1"/>
      <c r="XAF487" s="1"/>
      <c r="XAG487" s="1"/>
      <c r="XAH487" s="1"/>
      <c r="XAI487" s="1"/>
      <c r="XAJ487" s="1"/>
      <c r="XAK487" s="1"/>
      <c r="XAL487" s="1"/>
      <c r="XAM487" s="1"/>
      <c r="XAN487" s="1"/>
      <c r="XAO487" s="1"/>
      <c r="XAP487" s="1"/>
      <c r="XAQ487" s="1"/>
      <c r="XAR487" s="1"/>
      <c r="XAS487" s="1"/>
      <c r="XAT487" s="1"/>
      <c r="XAU487" s="1"/>
      <c r="XAV487" s="1"/>
      <c r="XAW487" s="1"/>
      <c r="XAX487" s="1"/>
      <c r="XAY487" s="1"/>
      <c r="XAZ487" s="1"/>
      <c r="XBA487" s="1"/>
      <c r="XBB487" s="1"/>
      <c r="XBC487" s="1"/>
      <c r="XBD487" s="1"/>
      <c r="XBE487" s="1"/>
      <c r="XBF487" s="1"/>
      <c r="XBG487" s="1"/>
      <c r="XBH487" s="1"/>
      <c r="XBI487" s="1"/>
      <c r="XBJ487" s="1"/>
      <c r="XBK487" s="1"/>
      <c r="XBL487" s="1"/>
      <c r="XBM487" s="1"/>
      <c r="XBN487" s="1"/>
      <c r="XBO487" s="1"/>
      <c r="XBP487" s="1"/>
      <c r="XBQ487" s="1"/>
      <c r="XBR487" s="1"/>
      <c r="XBS487" s="1"/>
      <c r="XBT487" s="1"/>
      <c r="XBU487" s="1"/>
      <c r="XBV487" s="1"/>
      <c r="XBW487" s="1"/>
      <c r="XBX487" s="1"/>
      <c r="XBY487" s="1"/>
      <c r="XBZ487" s="1"/>
      <c r="XCA487" s="1"/>
      <c r="XCB487" s="1"/>
      <c r="XCC487" s="1"/>
      <c r="XCD487" s="1"/>
      <c r="XCE487" s="1"/>
      <c r="XCF487" s="1"/>
      <c r="XCG487" s="1"/>
      <c r="XCH487" s="1"/>
      <c r="XCI487" s="1"/>
      <c r="XCJ487" s="1"/>
      <c r="XCK487" s="1"/>
      <c r="XCL487" s="1"/>
      <c r="XCM487" s="1"/>
      <c r="XCN487" s="1"/>
      <c r="XCO487" s="1"/>
      <c r="XCP487" s="1"/>
      <c r="XCQ487" s="1"/>
      <c r="XCR487" s="1"/>
      <c r="XCS487" s="1"/>
      <c r="XCT487" s="1"/>
      <c r="XCU487" s="1"/>
      <c r="XCV487" s="1"/>
      <c r="XCW487" s="1"/>
      <c r="XCX487" s="1"/>
      <c r="XCY487" s="1"/>
      <c r="XCZ487" s="1"/>
      <c r="XDA487" s="1"/>
      <c r="XDB487" s="1"/>
      <c r="XDC487" s="1"/>
      <c r="XDD487" s="1"/>
      <c r="XDE487" s="1"/>
      <c r="XDF487" s="1"/>
      <c r="XDG487" s="1"/>
      <c r="XDH487" s="1"/>
      <c r="XDI487" s="1"/>
      <c r="XDJ487" s="1"/>
      <c r="XDK487" s="1"/>
      <c r="XDL487" s="1"/>
      <c r="XDM487" s="1"/>
      <c r="XDN487" s="1"/>
      <c r="XDO487" s="1"/>
      <c r="XDP487" s="1"/>
      <c r="XDQ487" s="1"/>
      <c r="XDR487" s="1"/>
      <c r="XDS487" s="1"/>
      <c r="XDT487" s="1"/>
      <c r="XDU487" s="1"/>
      <c r="XDV487" s="1"/>
      <c r="XDW487" s="1"/>
      <c r="XDX487" s="1"/>
      <c r="XDY487" s="1"/>
      <c r="XDZ487" s="1"/>
      <c r="XEA487" s="1"/>
      <c r="XEB487" s="1"/>
      <c r="XEC487" s="1"/>
      <c r="XED487" s="1"/>
      <c r="XEE487" s="1"/>
      <c r="XEF487" s="1"/>
      <c r="XEG487" s="1"/>
      <c r="XEH487" s="1"/>
      <c r="XEI487" s="1"/>
      <c r="XEJ487" s="1"/>
      <c r="XEK487" s="1"/>
      <c r="XEL487" s="1"/>
      <c r="XEM487" s="1"/>
      <c r="XEN487" s="1"/>
      <c r="XEO487" s="1"/>
      <c r="XEP487" s="1"/>
      <c r="XEQ487" s="1"/>
      <c r="XER487" s="1"/>
      <c r="XES487" s="1"/>
      <c r="XET487" s="1"/>
      <c r="XEU487" s="1"/>
      <c r="XEV487" s="1"/>
      <c r="XEW487" s="1"/>
      <c r="XEX487" s="1"/>
      <c r="XEY487" s="1"/>
      <c r="XEZ487" s="1"/>
      <c r="XFA487" s="1"/>
      <c r="XFB487" s="1"/>
      <c r="XFC487" s="1"/>
    </row>
    <row r="488" spans="1:150 16226:16383" s="3" customFormat="1" ht="20.25" customHeight="1" x14ac:dyDescent="0.25">
      <c r="A488" s="71" t="s">
        <v>683</v>
      </c>
      <c r="B488" s="71">
        <v>139.35499999999999</v>
      </c>
      <c r="C488" s="71">
        <f t="shared" si="10"/>
        <v>1500.0172199999997</v>
      </c>
      <c r="D488" s="51">
        <v>0</v>
      </c>
      <c r="E488" s="51">
        <v>0</v>
      </c>
      <c r="F488" s="124">
        <f t="shared" si="11"/>
        <v>2754.0316159199997</v>
      </c>
      <c r="G488" s="130" t="s">
        <v>95</v>
      </c>
      <c r="H488" s="13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WZB488" s="1"/>
      <c r="WZC488" s="1"/>
      <c r="WZD488" s="1"/>
      <c r="WZE488" s="1"/>
      <c r="WZF488" s="1"/>
      <c r="WZG488" s="1"/>
      <c r="WZH488" s="1"/>
      <c r="WZI488" s="1"/>
      <c r="WZJ488" s="1"/>
      <c r="WZK488" s="1"/>
      <c r="WZL488" s="1"/>
      <c r="WZM488" s="1"/>
      <c r="WZN488" s="1"/>
      <c r="WZO488" s="1"/>
      <c r="WZP488" s="1"/>
      <c r="WZQ488" s="1"/>
      <c r="WZR488" s="1"/>
      <c r="WZS488" s="1"/>
      <c r="WZT488" s="1"/>
      <c r="WZU488" s="1"/>
      <c r="WZV488" s="1"/>
      <c r="WZW488" s="1"/>
      <c r="WZX488" s="1"/>
      <c r="WZY488" s="1"/>
      <c r="WZZ488" s="1"/>
      <c r="XAA488" s="1"/>
      <c r="XAB488" s="1"/>
      <c r="XAC488" s="1"/>
      <c r="XAD488" s="1"/>
      <c r="XAE488" s="1"/>
      <c r="XAF488" s="1"/>
      <c r="XAG488" s="1"/>
      <c r="XAH488" s="1"/>
      <c r="XAI488" s="1"/>
      <c r="XAJ488" s="1"/>
      <c r="XAK488" s="1"/>
      <c r="XAL488" s="1"/>
      <c r="XAM488" s="1"/>
      <c r="XAN488" s="1"/>
      <c r="XAO488" s="1"/>
      <c r="XAP488" s="1"/>
      <c r="XAQ488" s="1"/>
      <c r="XAR488" s="1"/>
      <c r="XAS488" s="1"/>
      <c r="XAT488" s="1"/>
      <c r="XAU488" s="1"/>
      <c r="XAV488" s="1"/>
      <c r="XAW488" s="1"/>
      <c r="XAX488" s="1"/>
      <c r="XAY488" s="1"/>
      <c r="XAZ488" s="1"/>
      <c r="XBA488" s="1"/>
      <c r="XBB488" s="1"/>
      <c r="XBC488" s="1"/>
      <c r="XBD488" s="1"/>
      <c r="XBE488" s="1"/>
      <c r="XBF488" s="1"/>
      <c r="XBG488" s="1"/>
      <c r="XBH488" s="1"/>
      <c r="XBI488" s="1"/>
      <c r="XBJ488" s="1"/>
      <c r="XBK488" s="1"/>
      <c r="XBL488" s="1"/>
      <c r="XBM488" s="1"/>
      <c r="XBN488" s="1"/>
      <c r="XBO488" s="1"/>
      <c r="XBP488" s="1"/>
      <c r="XBQ488" s="1"/>
      <c r="XBR488" s="1"/>
      <c r="XBS488" s="1"/>
      <c r="XBT488" s="1"/>
      <c r="XBU488" s="1"/>
      <c r="XBV488" s="1"/>
      <c r="XBW488" s="1"/>
      <c r="XBX488" s="1"/>
      <c r="XBY488" s="1"/>
      <c r="XBZ488" s="1"/>
      <c r="XCA488" s="1"/>
      <c r="XCB488" s="1"/>
      <c r="XCC488" s="1"/>
      <c r="XCD488" s="1"/>
      <c r="XCE488" s="1"/>
      <c r="XCF488" s="1"/>
      <c r="XCG488" s="1"/>
      <c r="XCH488" s="1"/>
      <c r="XCI488" s="1"/>
      <c r="XCJ488" s="1"/>
      <c r="XCK488" s="1"/>
      <c r="XCL488" s="1"/>
      <c r="XCM488" s="1"/>
      <c r="XCN488" s="1"/>
      <c r="XCO488" s="1"/>
      <c r="XCP488" s="1"/>
      <c r="XCQ488" s="1"/>
      <c r="XCR488" s="1"/>
      <c r="XCS488" s="1"/>
      <c r="XCT488" s="1"/>
      <c r="XCU488" s="1"/>
      <c r="XCV488" s="1"/>
      <c r="XCW488" s="1"/>
      <c r="XCX488" s="1"/>
      <c r="XCY488" s="1"/>
      <c r="XCZ488" s="1"/>
      <c r="XDA488" s="1"/>
      <c r="XDB488" s="1"/>
      <c r="XDC488" s="1"/>
      <c r="XDD488" s="1"/>
      <c r="XDE488" s="1"/>
      <c r="XDF488" s="1"/>
      <c r="XDG488" s="1"/>
      <c r="XDH488" s="1"/>
      <c r="XDI488" s="1"/>
      <c r="XDJ488" s="1"/>
      <c r="XDK488" s="1"/>
      <c r="XDL488" s="1"/>
      <c r="XDM488" s="1"/>
      <c r="XDN488" s="1"/>
      <c r="XDO488" s="1"/>
      <c r="XDP488" s="1"/>
      <c r="XDQ488" s="1"/>
      <c r="XDR488" s="1"/>
      <c r="XDS488" s="1"/>
      <c r="XDT488" s="1"/>
      <c r="XDU488" s="1"/>
      <c r="XDV488" s="1"/>
      <c r="XDW488" s="1"/>
      <c r="XDX488" s="1"/>
      <c r="XDY488" s="1"/>
      <c r="XDZ488" s="1"/>
      <c r="XEA488" s="1"/>
      <c r="XEB488" s="1"/>
      <c r="XEC488" s="1"/>
      <c r="XED488" s="1"/>
      <c r="XEE488" s="1"/>
      <c r="XEF488" s="1"/>
      <c r="XEG488" s="1"/>
      <c r="XEH488" s="1"/>
      <c r="XEI488" s="1"/>
      <c r="XEJ488" s="1"/>
      <c r="XEK488" s="1"/>
      <c r="XEL488" s="1"/>
      <c r="XEM488" s="1"/>
      <c r="XEN488" s="1"/>
      <c r="XEO488" s="1"/>
      <c r="XEP488" s="1"/>
      <c r="XEQ488" s="1"/>
      <c r="XER488" s="1"/>
      <c r="XES488" s="1"/>
      <c r="XET488" s="1"/>
      <c r="XEU488" s="1"/>
      <c r="XEV488" s="1"/>
      <c r="XEW488" s="1"/>
      <c r="XEX488" s="1"/>
      <c r="XEY488" s="1"/>
      <c r="XEZ488" s="1"/>
      <c r="XFA488" s="1"/>
      <c r="XFB488" s="1"/>
      <c r="XFC488" s="1"/>
    </row>
    <row r="489" spans="1:150 16226:16383" s="3" customFormat="1" ht="20.25" customHeight="1" x14ac:dyDescent="0.25">
      <c r="A489" s="71" t="s">
        <v>684</v>
      </c>
      <c r="B489" s="71">
        <v>139.35499999999999</v>
      </c>
      <c r="C489" s="71">
        <f t="shared" si="10"/>
        <v>1500.0172199999997</v>
      </c>
      <c r="D489" s="51">
        <v>0</v>
      </c>
      <c r="E489" s="51">
        <v>0</v>
      </c>
      <c r="F489" s="124">
        <f t="shared" si="11"/>
        <v>2754.0316159199997</v>
      </c>
      <c r="G489" s="130" t="s">
        <v>95</v>
      </c>
      <c r="H489" s="13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WZB489" s="1"/>
      <c r="WZC489" s="1"/>
      <c r="WZD489" s="1"/>
      <c r="WZE489" s="1"/>
      <c r="WZF489" s="1"/>
      <c r="WZG489" s="1"/>
      <c r="WZH489" s="1"/>
      <c r="WZI489" s="1"/>
      <c r="WZJ489" s="1"/>
      <c r="WZK489" s="1"/>
      <c r="WZL489" s="1"/>
      <c r="WZM489" s="1"/>
      <c r="WZN489" s="1"/>
      <c r="WZO489" s="1"/>
      <c r="WZP489" s="1"/>
      <c r="WZQ489" s="1"/>
      <c r="WZR489" s="1"/>
      <c r="WZS489" s="1"/>
      <c r="WZT489" s="1"/>
      <c r="WZU489" s="1"/>
      <c r="WZV489" s="1"/>
      <c r="WZW489" s="1"/>
      <c r="WZX489" s="1"/>
      <c r="WZY489" s="1"/>
      <c r="WZZ489" s="1"/>
      <c r="XAA489" s="1"/>
      <c r="XAB489" s="1"/>
      <c r="XAC489" s="1"/>
      <c r="XAD489" s="1"/>
      <c r="XAE489" s="1"/>
      <c r="XAF489" s="1"/>
      <c r="XAG489" s="1"/>
      <c r="XAH489" s="1"/>
      <c r="XAI489" s="1"/>
      <c r="XAJ489" s="1"/>
      <c r="XAK489" s="1"/>
      <c r="XAL489" s="1"/>
      <c r="XAM489" s="1"/>
      <c r="XAN489" s="1"/>
      <c r="XAO489" s="1"/>
      <c r="XAP489" s="1"/>
      <c r="XAQ489" s="1"/>
      <c r="XAR489" s="1"/>
      <c r="XAS489" s="1"/>
      <c r="XAT489" s="1"/>
      <c r="XAU489" s="1"/>
      <c r="XAV489" s="1"/>
      <c r="XAW489" s="1"/>
      <c r="XAX489" s="1"/>
      <c r="XAY489" s="1"/>
      <c r="XAZ489" s="1"/>
      <c r="XBA489" s="1"/>
      <c r="XBB489" s="1"/>
      <c r="XBC489" s="1"/>
      <c r="XBD489" s="1"/>
      <c r="XBE489" s="1"/>
      <c r="XBF489" s="1"/>
      <c r="XBG489" s="1"/>
      <c r="XBH489" s="1"/>
      <c r="XBI489" s="1"/>
      <c r="XBJ489" s="1"/>
      <c r="XBK489" s="1"/>
      <c r="XBL489" s="1"/>
      <c r="XBM489" s="1"/>
      <c r="XBN489" s="1"/>
      <c r="XBO489" s="1"/>
      <c r="XBP489" s="1"/>
      <c r="XBQ489" s="1"/>
      <c r="XBR489" s="1"/>
      <c r="XBS489" s="1"/>
      <c r="XBT489" s="1"/>
      <c r="XBU489" s="1"/>
      <c r="XBV489" s="1"/>
      <c r="XBW489" s="1"/>
      <c r="XBX489" s="1"/>
      <c r="XBY489" s="1"/>
      <c r="XBZ489" s="1"/>
      <c r="XCA489" s="1"/>
      <c r="XCB489" s="1"/>
      <c r="XCC489" s="1"/>
      <c r="XCD489" s="1"/>
      <c r="XCE489" s="1"/>
      <c r="XCF489" s="1"/>
      <c r="XCG489" s="1"/>
      <c r="XCH489" s="1"/>
      <c r="XCI489" s="1"/>
      <c r="XCJ489" s="1"/>
      <c r="XCK489" s="1"/>
      <c r="XCL489" s="1"/>
      <c r="XCM489" s="1"/>
      <c r="XCN489" s="1"/>
      <c r="XCO489" s="1"/>
      <c r="XCP489" s="1"/>
      <c r="XCQ489" s="1"/>
      <c r="XCR489" s="1"/>
      <c r="XCS489" s="1"/>
      <c r="XCT489" s="1"/>
      <c r="XCU489" s="1"/>
      <c r="XCV489" s="1"/>
      <c r="XCW489" s="1"/>
      <c r="XCX489" s="1"/>
      <c r="XCY489" s="1"/>
      <c r="XCZ489" s="1"/>
      <c r="XDA489" s="1"/>
      <c r="XDB489" s="1"/>
      <c r="XDC489" s="1"/>
      <c r="XDD489" s="1"/>
      <c r="XDE489" s="1"/>
      <c r="XDF489" s="1"/>
      <c r="XDG489" s="1"/>
      <c r="XDH489" s="1"/>
      <c r="XDI489" s="1"/>
      <c r="XDJ489" s="1"/>
      <c r="XDK489" s="1"/>
      <c r="XDL489" s="1"/>
      <c r="XDM489" s="1"/>
      <c r="XDN489" s="1"/>
      <c r="XDO489" s="1"/>
      <c r="XDP489" s="1"/>
      <c r="XDQ489" s="1"/>
      <c r="XDR489" s="1"/>
      <c r="XDS489" s="1"/>
      <c r="XDT489" s="1"/>
      <c r="XDU489" s="1"/>
      <c r="XDV489" s="1"/>
      <c r="XDW489" s="1"/>
      <c r="XDX489" s="1"/>
      <c r="XDY489" s="1"/>
      <c r="XDZ489" s="1"/>
      <c r="XEA489" s="1"/>
      <c r="XEB489" s="1"/>
      <c r="XEC489" s="1"/>
      <c r="XED489" s="1"/>
      <c r="XEE489" s="1"/>
      <c r="XEF489" s="1"/>
      <c r="XEG489" s="1"/>
      <c r="XEH489" s="1"/>
      <c r="XEI489" s="1"/>
      <c r="XEJ489" s="1"/>
      <c r="XEK489" s="1"/>
      <c r="XEL489" s="1"/>
      <c r="XEM489" s="1"/>
      <c r="XEN489" s="1"/>
      <c r="XEO489" s="1"/>
      <c r="XEP489" s="1"/>
      <c r="XEQ489" s="1"/>
      <c r="XER489" s="1"/>
      <c r="XES489" s="1"/>
      <c r="XET489" s="1"/>
      <c r="XEU489" s="1"/>
      <c r="XEV489" s="1"/>
      <c r="XEW489" s="1"/>
      <c r="XEX489" s="1"/>
      <c r="XEY489" s="1"/>
      <c r="XEZ489" s="1"/>
      <c r="XFA489" s="1"/>
      <c r="XFB489" s="1"/>
      <c r="XFC489" s="1"/>
    </row>
    <row r="490" spans="1:150 16226:16383" s="3" customFormat="1" ht="20.25" customHeight="1" x14ac:dyDescent="0.25">
      <c r="A490" s="71" t="s">
        <v>685</v>
      </c>
      <c r="B490" s="71">
        <v>265.42</v>
      </c>
      <c r="C490" s="71">
        <f t="shared" si="10"/>
        <v>2856.9808800000001</v>
      </c>
      <c r="D490" s="51">
        <v>0</v>
      </c>
      <c r="E490" s="51">
        <v>0</v>
      </c>
      <c r="F490" s="124">
        <f t="shared" si="11"/>
        <v>5245.4168956800004</v>
      </c>
      <c r="G490" s="130" t="s">
        <v>95</v>
      </c>
      <c r="H490" s="13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WZB490" s="1"/>
      <c r="WZC490" s="1"/>
      <c r="WZD490" s="1"/>
      <c r="WZE490" s="1"/>
      <c r="WZF490" s="1"/>
      <c r="WZG490" s="1"/>
      <c r="WZH490" s="1"/>
      <c r="WZI490" s="1"/>
      <c r="WZJ490" s="1"/>
      <c r="WZK490" s="1"/>
      <c r="WZL490" s="1"/>
      <c r="WZM490" s="1"/>
      <c r="WZN490" s="1"/>
      <c r="WZO490" s="1"/>
      <c r="WZP490" s="1"/>
      <c r="WZQ490" s="1"/>
      <c r="WZR490" s="1"/>
      <c r="WZS490" s="1"/>
      <c r="WZT490" s="1"/>
      <c r="WZU490" s="1"/>
      <c r="WZV490" s="1"/>
      <c r="WZW490" s="1"/>
      <c r="WZX490" s="1"/>
      <c r="WZY490" s="1"/>
      <c r="WZZ490" s="1"/>
      <c r="XAA490" s="1"/>
      <c r="XAB490" s="1"/>
      <c r="XAC490" s="1"/>
      <c r="XAD490" s="1"/>
      <c r="XAE490" s="1"/>
      <c r="XAF490" s="1"/>
      <c r="XAG490" s="1"/>
      <c r="XAH490" s="1"/>
      <c r="XAI490" s="1"/>
      <c r="XAJ490" s="1"/>
      <c r="XAK490" s="1"/>
      <c r="XAL490" s="1"/>
      <c r="XAM490" s="1"/>
      <c r="XAN490" s="1"/>
      <c r="XAO490" s="1"/>
      <c r="XAP490" s="1"/>
      <c r="XAQ490" s="1"/>
      <c r="XAR490" s="1"/>
      <c r="XAS490" s="1"/>
      <c r="XAT490" s="1"/>
      <c r="XAU490" s="1"/>
      <c r="XAV490" s="1"/>
      <c r="XAW490" s="1"/>
      <c r="XAX490" s="1"/>
      <c r="XAY490" s="1"/>
      <c r="XAZ490" s="1"/>
      <c r="XBA490" s="1"/>
      <c r="XBB490" s="1"/>
      <c r="XBC490" s="1"/>
      <c r="XBD490" s="1"/>
      <c r="XBE490" s="1"/>
      <c r="XBF490" s="1"/>
      <c r="XBG490" s="1"/>
      <c r="XBH490" s="1"/>
      <c r="XBI490" s="1"/>
      <c r="XBJ490" s="1"/>
      <c r="XBK490" s="1"/>
      <c r="XBL490" s="1"/>
      <c r="XBM490" s="1"/>
      <c r="XBN490" s="1"/>
      <c r="XBO490" s="1"/>
      <c r="XBP490" s="1"/>
      <c r="XBQ490" s="1"/>
      <c r="XBR490" s="1"/>
      <c r="XBS490" s="1"/>
      <c r="XBT490" s="1"/>
      <c r="XBU490" s="1"/>
      <c r="XBV490" s="1"/>
      <c r="XBW490" s="1"/>
      <c r="XBX490" s="1"/>
      <c r="XBY490" s="1"/>
      <c r="XBZ490" s="1"/>
      <c r="XCA490" s="1"/>
      <c r="XCB490" s="1"/>
      <c r="XCC490" s="1"/>
      <c r="XCD490" s="1"/>
      <c r="XCE490" s="1"/>
      <c r="XCF490" s="1"/>
      <c r="XCG490" s="1"/>
      <c r="XCH490" s="1"/>
      <c r="XCI490" s="1"/>
      <c r="XCJ490" s="1"/>
      <c r="XCK490" s="1"/>
      <c r="XCL490" s="1"/>
      <c r="XCM490" s="1"/>
      <c r="XCN490" s="1"/>
      <c r="XCO490" s="1"/>
      <c r="XCP490" s="1"/>
      <c r="XCQ490" s="1"/>
      <c r="XCR490" s="1"/>
      <c r="XCS490" s="1"/>
      <c r="XCT490" s="1"/>
      <c r="XCU490" s="1"/>
      <c r="XCV490" s="1"/>
      <c r="XCW490" s="1"/>
      <c r="XCX490" s="1"/>
      <c r="XCY490" s="1"/>
      <c r="XCZ490" s="1"/>
      <c r="XDA490" s="1"/>
      <c r="XDB490" s="1"/>
      <c r="XDC490" s="1"/>
      <c r="XDD490" s="1"/>
      <c r="XDE490" s="1"/>
      <c r="XDF490" s="1"/>
      <c r="XDG490" s="1"/>
      <c r="XDH490" s="1"/>
      <c r="XDI490" s="1"/>
      <c r="XDJ490" s="1"/>
      <c r="XDK490" s="1"/>
      <c r="XDL490" s="1"/>
      <c r="XDM490" s="1"/>
      <c r="XDN490" s="1"/>
      <c r="XDO490" s="1"/>
      <c r="XDP490" s="1"/>
      <c r="XDQ490" s="1"/>
      <c r="XDR490" s="1"/>
      <c r="XDS490" s="1"/>
      <c r="XDT490" s="1"/>
      <c r="XDU490" s="1"/>
      <c r="XDV490" s="1"/>
      <c r="XDW490" s="1"/>
      <c r="XDX490" s="1"/>
      <c r="XDY490" s="1"/>
      <c r="XDZ490" s="1"/>
      <c r="XEA490" s="1"/>
      <c r="XEB490" s="1"/>
      <c r="XEC490" s="1"/>
      <c r="XED490" s="1"/>
      <c r="XEE490" s="1"/>
      <c r="XEF490" s="1"/>
      <c r="XEG490" s="1"/>
      <c r="XEH490" s="1"/>
      <c r="XEI490" s="1"/>
      <c r="XEJ490" s="1"/>
      <c r="XEK490" s="1"/>
      <c r="XEL490" s="1"/>
      <c r="XEM490" s="1"/>
      <c r="XEN490" s="1"/>
      <c r="XEO490" s="1"/>
      <c r="XEP490" s="1"/>
      <c r="XEQ490" s="1"/>
      <c r="XER490" s="1"/>
      <c r="XES490" s="1"/>
      <c r="XET490" s="1"/>
      <c r="XEU490" s="1"/>
      <c r="XEV490" s="1"/>
      <c r="XEW490" s="1"/>
      <c r="XEX490" s="1"/>
      <c r="XEY490" s="1"/>
      <c r="XEZ490" s="1"/>
      <c r="XFA490" s="1"/>
      <c r="XFB490" s="1"/>
      <c r="XFC490" s="1"/>
    </row>
    <row r="491" spans="1:150 16226:16383" s="3" customFormat="1" ht="20.25" customHeight="1" x14ac:dyDescent="0.25">
      <c r="A491" s="71" t="s">
        <v>686</v>
      </c>
      <c r="B491" s="71">
        <v>149.126</v>
      </c>
      <c r="C491" s="71">
        <f t="shared" si="10"/>
        <v>1605.192264</v>
      </c>
      <c r="D491" s="51">
        <v>0</v>
      </c>
      <c r="E491" s="51">
        <v>0</v>
      </c>
      <c r="F491" s="124">
        <f t="shared" si="11"/>
        <v>2947.1329967040001</v>
      </c>
      <c r="G491" s="130" t="s">
        <v>95</v>
      </c>
      <c r="H491" s="13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WZB491" s="1"/>
      <c r="WZC491" s="1"/>
      <c r="WZD491" s="1"/>
      <c r="WZE491" s="1"/>
      <c r="WZF491" s="1"/>
      <c r="WZG491" s="1"/>
      <c r="WZH491" s="1"/>
      <c r="WZI491" s="1"/>
      <c r="WZJ491" s="1"/>
      <c r="WZK491" s="1"/>
      <c r="WZL491" s="1"/>
      <c r="WZM491" s="1"/>
      <c r="WZN491" s="1"/>
      <c r="WZO491" s="1"/>
      <c r="WZP491" s="1"/>
      <c r="WZQ491" s="1"/>
      <c r="WZR491" s="1"/>
      <c r="WZS491" s="1"/>
      <c r="WZT491" s="1"/>
      <c r="WZU491" s="1"/>
      <c r="WZV491" s="1"/>
      <c r="WZW491" s="1"/>
      <c r="WZX491" s="1"/>
      <c r="WZY491" s="1"/>
      <c r="WZZ491" s="1"/>
      <c r="XAA491" s="1"/>
      <c r="XAB491" s="1"/>
      <c r="XAC491" s="1"/>
      <c r="XAD491" s="1"/>
      <c r="XAE491" s="1"/>
      <c r="XAF491" s="1"/>
      <c r="XAG491" s="1"/>
      <c r="XAH491" s="1"/>
      <c r="XAI491" s="1"/>
      <c r="XAJ491" s="1"/>
      <c r="XAK491" s="1"/>
      <c r="XAL491" s="1"/>
      <c r="XAM491" s="1"/>
      <c r="XAN491" s="1"/>
      <c r="XAO491" s="1"/>
      <c r="XAP491" s="1"/>
      <c r="XAQ491" s="1"/>
      <c r="XAR491" s="1"/>
      <c r="XAS491" s="1"/>
      <c r="XAT491" s="1"/>
      <c r="XAU491" s="1"/>
      <c r="XAV491" s="1"/>
      <c r="XAW491" s="1"/>
      <c r="XAX491" s="1"/>
      <c r="XAY491" s="1"/>
      <c r="XAZ491" s="1"/>
      <c r="XBA491" s="1"/>
      <c r="XBB491" s="1"/>
      <c r="XBC491" s="1"/>
      <c r="XBD491" s="1"/>
      <c r="XBE491" s="1"/>
      <c r="XBF491" s="1"/>
      <c r="XBG491" s="1"/>
      <c r="XBH491" s="1"/>
      <c r="XBI491" s="1"/>
      <c r="XBJ491" s="1"/>
      <c r="XBK491" s="1"/>
      <c r="XBL491" s="1"/>
      <c r="XBM491" s="1"/>
      <c r="XBN491" s="1"/>
      <c r="XBO491" s="1"/>
      <c r="XBP491" s="1"/>
      <c r="XBQ491" s="1"/>
      <c r="XBR491" s="1"/>
      <c r="XBS491" s="1"/>
      <c r="XBT491" s="1"/>
      <c r="XBU491" s="1"/>
      <c r="XBV491" s="1"/>
      <c r="XBW491" s="1"/>
      <c r="XBX491" s="1"/>
      <c r="XBY491" s="1"/>
      <c r="XBZ491" s="1"/>
      <c r="XCA491" s="1"/>
      <c r="XCB491" s="1"/>
      <c r="XCC491" s="1"/>
      <c r="XCD491" s="1"/>
      <c r="XCE491" s="1"/>
      <c r="XCF491" s="1"/>
      <c r="XCG491" s="1"/>
      <c r="XCH491" s="1"/>
      <c r="XCI491" s="1"/>
      <c r="XCJ491" s="1"/>
      <c r="XCK491" s="1"/>
      <c r="XCL491" s="1"/>
      <c r="XCM491" s="1"/>
      <c r="XCN491" s="1"/>
      <c r="XCO491" s="1"/>
      <c r="XCP491" s="1"/>
      <c r="XCQ491" s="1"/>
      <c r="XCR491" s="1"/>
      <c r="XCS491" s="1"/>
      <c r="XCT491" s="1"/>
      <c r="XCU491" s="1"/>
      <c r="XCV491" s="1"/>
      <c r="XCW491" s="1"/>
      <c r="XCX491" s="1"/>
      <c r="XCY491" s="1"/>
      <c r="XCZ491" s="1"/>
      <c r="XDA491" s="1"/>
      <c r="XDB491" s="1"/>
      <c r="XDC491" s="1"/>
      <c r="XDD491" s="1"/>
      <c r="XDE491" s="1"/>
      <c r="XDF491" s="1"/>
      <c r="XDG491" s="1"/>
      <c r="XDH491" s="1"/>
      <c r="XDI491" s="1"/>
      <c r="XDJ491" s="1"/>
      <c r="XDK491" s="1"/>
      <c r="XDL491" s="1"/>
      <c r="XDM491" s="1"/>
      <c r="XDN491" s="1"/>
      <c r="XDO491" s="1"/>
      <c r="XDP491" s="1"/>
      <c r="XDQ491" s="1"/>
      <c r="XDR491" s="1"/>
      <c r="XDS491" s="1"/>
      <c r="XDT491" s="1"/>
      <c r="XDU491" s="1"/>
      <c r="XDV491" s="1"/>
      <c r="XDW491" s="1"/>
      <c r="XDX491" s="1"/>
      <c r="XDY491" s="1"/>
      <c r="XDZ491" s="1"/>
      <c r="XEA491" s="1"/>
      <c r="XEB491" s="1"/>
      <c r="XEC491" s="1"/>
      <c r="XED491" s="1"/>
      <c r="XEE491" s="1"/>
      <c r="XEF491" s="1"/>
      <c r="XEG491" s="1"/>
      <c r="XEH491" s="1"/>
      <c r="XEI491" s="1"/>
      <c r="XEJ491" s="1"/>
      <c r="XEK491" s="1"/>
      <c r="XEL491" s="1"/>
      <c r="XEM491" s="1"/>
      <c r="XEN491" s="1"/>
      <c r="XEO491" s="1"/>
      <c r="XEP491" s="1"/>
      <c r="XEQ491" s="1"/>
      <c r="XER491" s="1"/>
      <c r="XES491" s="1"/>
      <c r="XET491" s="1"/>
      <c r="XEU491" s="1"/>
      <c r="XEV491" s="1"/>
      <c r="XEW491" s="1"/>
      <c r="XEX491" s="1"/>
      <c r="XEY491" s="1"/>
      <c r="XEZ491" s="1"/>
      <c r="XFA491" s="1"/>
      <c r="XFB491" s="1"/>
      <c r="XFC491" s="1"/>
    </row>
    <row r="492" spans="1:150 16226:16383" s="3" customFormat="1" ht="20.25" customHeight="1" x14ac:dyDescent="0.25">
      <c r="A492" s="71" t="s">
        <v>687</v>
      </c>
      <c r="B492" s="71">
        <v>158.922</v>
      </c>
      <c r="C492" s="71">
        <f t="shared" si="10"/>
        <v>1710.6364079999998</v>
      </c>
      <c r="D492" s="51">
        <v>0</v>
      </c>
      <c r="E492" s="51">
        <v>0</v>
      </c>
      <c r="F492" s="124">
        <f t="shared" si="11"/>
        <v>3140.7284450879997</v>
      </c>
      <c r="G492" s="130" t="s">
        <v>95</v>
      </c>
      <c r="H492" s="13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WZB492" s="1"/>
      <c r="WZC492" s="1"/>
      <c r="WZD492" s="1"/>
      <c r="WZE492" s="1"/>
      <c r="WZF492" s="1"/>
      <c r="WZG492" s="1"/>
      <c r="WZH492" s="1"/>
      <c r="WZI492" s="1"/>
      <c r="WZJ492" s="1"/>
      <c r="WZK492" s="1"/>
      <c r="WZL492" s="1"/>
      <c r="WZM492" s="1"/>
      <c r="WZN492" s="1"/>
      <c r="WZO492" s="1"/>
      <c r="WZP492" s="1"/>
      <c r="WZQ492" s="1"/>
      <c r="WZR492" s="1"/>
      <c r="WZS492" s="1"/>
      <c r="WZT492" s="1"/>
      <c r="WZU492" s="1"/>
      <c r="WZV492" s="1"/>
      <c r="WZW492" s="1"/>
      <c r="WZX492" s="1"/>
      <c r="WZY492" s="1"/>
      <c r="WZZ492" s="1"/>
      <c r="XAA492" s="1"/>
      <c r="XAB492" s="1"/>
      <c r="XAC492" s="1"/>
      <c r="XAD492" s="1"/>
      <c r="XAE492" s="1"/>
      <c r="XAF492" s="1"/>
      <c r="XAG492" s="1"/>
      <c r="XAH492" s="1"/>
      <c r="XAI492" s="1"/>
      <c r="XAJ492" s="1"/>
      <c r="XAK492" s="1"/>
      <c r="XAL492" s="1"/>
      <c r="XAM492" s="1"/>
      <c r="XAN492" s="1"/>
      <c r="XAO492" s="1"/>
      <c r="XAP492" s="1"/>
      <c r="XAQ492" s="1"/>
      <c r="XAR492" s="1"/>
      <c r="XAS492" s="1"/>
      <c r="XAT492" s="1"/>
      <c r="XAU492" s="1"/>
      <c r="XAV492" s="1"/>
      <c r="XAW492" s="1"/>
      <c r="XAX492" s="1"/>
      <c r="XAY492" s="1"/>
      <c r="XAZ492" s="1"/>
      <c r="XBA492" s="1"/>
      <c r="XBB492" s="1"/>
      <c r="XBC492" s="1"/>
      <c r="XBD492" s="1"/>
      <c r="XBE492" s="1"/>
      <c r="XBF492" s="1"/>
      <c r="XBG492" s="1"/>
      <c r="XBH492" s="1"/>
      <c r="XBI492" s="1"/>
      <c r="XBJ492" s="1"/>
      <c r="XBK492" s="1"/>
      <c r="XBL492" s="1"/>
      <c r="XBM492" s="1"/>
      <c r="XBN492" s="1"/>
      <c r="XBO492" s="1"/>
      <c r="XBP492" s="1"/>
      <c r="XBQ492" s="1"/>
      <c r="XBR492" s="1"/>
      <c r="XBS492" s="1"/>
      <c r="XBT492" s="1"/>
      <c r="XBU492" s="1"/>
      <c r="XBV492" s="1"/>
      <c r="XBW492" s="1"/>
      <c r="XBX492" s="1"/>
      <c r="XBY492" s="1"/>
      <c r="XBZ492" s="1"/>
      <c r="XCA492" s="1"/>
      <c r="XCB492" s="1"/>
      <c r="XCC492" s="1"/>
      <c r="XCD492" s="1"/>
      <c r="XCE492" s="1"/>
      <c r="XCF492" s="1"/>
      <c r="XCG492" s="1"/>
      <c r="XCH492" s="1"/>
      <c r="XCI492" s="1"/>
      <c r="XCJ492" s="1"/>
      <c r="XCK492" s="1"/>
      <c r="XCL492" s="1"/>
      <c r="XCM492" s="1"/>
      <c r="XCN492" s="1"/>
      <c r="XCO492" s="1"/>
      <c r="XCP492" s="1"/>
      <c r="XCQ492" s="1"/>
      <c r="XCR492" s="1"/>
      <c r="XCS492" s="1"/>
      <c r="XCT492" s="1"/>
      <c r="XCU492" s="1"/>
      <c r="XCV492" s="1"/>
      <c r="XCW492" s="1"/>
      <c r="XCX492" s="1"/>
      <c r="XCY492" s="1"/>
      <c r="XCZ492" s="1"/>
      <c r="XDA492" s="1"/>
      <c r="XDB492" s="1"/>
      <c r="XDC492" s="1"/>
      <c r="XDD492" s="1"/>
      <c r="XDE492" s="1"/>
      <c r="XDF492" s="1"/>
      <c r="XDG492" s="1"/>
      <c r="XDH492" s="1"/>
      <c r="XDI492" s="1"/>
      <c r="XDJ492" s="1"/>
      <c r="XDK492" s="1"/>
      <c r="XDL492" s="1"/>
      <c r="XDM492" s="1"/>
      <c r="XDN492" s="1"/>
      <c r="XDO492" s="1"/>
      <c r="XDP492" s="1"/>
      <c r="XDQ492" s="1"/>
      <c r="XDR492" s="1"/>
      <c r="XDS492" s="1"/>
      <c r="XDT492" s="1"/>
      <c r="XDU492" s="1"/>
      <c r="XDV492" s="1"/>
      <c r="XDW492" s="1"/>
      <c r="XDX492" s="1"/>
      <c r="XDY492" s="1"/>
      <c r="XDZ492" s="1"/>
      <c r="XEA492" s="1"/>
      <c r="XEB492" s="1"/>
      <c r="XEC492" s="1"/>
      <c r="XED492" s="1"/>
      <c r="XEE492" s="1"/>
      <c r="XEF492" s="1"/>
      <c r="XEG492" s="1"/>
      <c r="XEH492" s="1"/>
      <c r="XEI492" s="1"/>
      <c r="XEJ492" s="1"/>
      <c r="XEK492" s="1"/>
      <c r="XEL492" s="1"/>
      <c r="XEM492" s="1"/>
      <c r="XEN492" s="1"/>
      <c r="XEO492" s="1"/>
      <c r="XEP492" s="1"/>
      <c r="XEQ492" s="1"/>
      <c r="XER492" s="1"/>
      <c r="XES492" s="1"/>
      <c r="XET492" s="1"/>
      <c r="XEU492" s="1"/>
      <c r="XEV492" s="1"/>
      <c r="XEW492" s="1"/>
      <c r="XEX492" s="1"/>
      <c r="XEY492" s="1"/>
      <c r="XEZ492" s="1"/>
      <c r="XFA492" s="1"/>
      <c r="XFB492" s="1"/>
      <c r="XFC492" s="1"/>
    </row>
    <row r="493" spans="1:150 16226:16383" s="3" customFormat="1" ht="20.25" customHeight="1" x14ac:dyDescent="0.25">
      <c r="A493" s="71" t="s">
        <v>688</v>
      </c>
      <c r="B493" s="71">
        <v>159.251</v>
      </c>
      <c r="C493" s="71">
        <f t="shared" si="10"/>
        <v>1714.177764</v>
      </c>
      <c r="D493" s="51">
        <v>0</v>
      </c>
      <c r="E493" s="51">
        <v>0</v>
      </c>
      <c r="F493" s="124">
        <f t="shared" si="11"/>
        <v>3147.230374704</v>
      </c>
      <c r="G493" s="130" t="s">
        <v>95</v>
      </c>
      <c r="H493" s="13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WZB493" s="1"/>
      <c r="WZC493" s="1"/>
      <c r="WZD493" s="1"/>
      <c r="WZE493" s="1"/>
      <c r="WZF493" s="1"/>
      <c r="WZG493" s="1"/>
      <c r="WZH493" s="1"/>
      <c r="WZI493" s="1"/>
      <c r="WZJ493" s="1"/>
      <c r="WZK493" s="1"/>
      <c r="WZL493" s="1"/>
      <c r="WZM493" s="1"/>
      <c r="WZN493" s="1"/>
      <c r="WZO493" s="1"/>
      <c r="WZP493" s="1"/>
      <c r="WZQ493" s="1"/>
      <c r="WZR493" s="1"/>
      <c r="WZS493" s="1"/>
      <c r="WZT493" s="1"/>
      <c r="WZU493" s="1"/>
      <c r="WZV493" s="1"/>
      <c r="WZW493" s="1"/>
      <c r="WZX493" s="1"/>
      <c r="WZY493" s="1"/>
      <c r="WZZ493" s="1"/>
      <c r="XAA493" s="1"/>
      <c r="XAB493" s="1"/>
      <c r="XAC493" s="1"/>
      <c r="XAD493" s="1"/>
      <c r="XAE493" s="1"/>
      <c r="XAF493" s="1"/>
      <c r="XAG493" s="1"/>
      <c r="XAH493" s="1"/>
      <c r="XAI493" s="1"/>
      <c r="XAJ493" s="1"/>
      <c r="XAK493" s="1"/>
      <c r="XAL493" s="1"/>
      <c r="XAM493" s="1"/>
      <c r="XAN493" s="1"/>
      <c r="XAO493" s="1"/>
      <c r="XAP493" s="1"/>
      <c r="XAQ493" s="1"/>
      <c r="XAR493" s="1"/>
      <c r="XAS493" s="1"/>
      <c r="XAT493" s="1"/>
      <c r="XAU493" s="1"/>
      <c r="XAV493" s="1"/>
      <c r="XAW493" s="1"/>
      <c r="XAX493" s="1"/>
      <c r="XAY493" s="1"/>
      <c r="XAZ493" s="1"/>
      <c r="XBA493" s="1"/>
      <c r="XBB493" s="1"/>
      <c r="XBC493" s="1"/>
      <c r="XBD493" s="1"/>
      <c r="XBE493" s="1"/>
      <c r="XBF493" s="1"/>
      <c r="XBG493" s="1"/>
      <c r="XBH493" s="1"/>
      <c r="XBI493" s="1"/>
      <c r="XBJ493" s="1"/>
      <c r="XBK493" s="1"/>
      <c r="XBL493" s="1"/>
      <c r="XBM493" s="1"/>
      <c r="XBN493" s="1"/>
      <c r="XBO493" s="1"/>
      <c r="XBP493" s="1"/>
      <c r="XBQ493" s="1"/>
      <c r="XBR493" s="1"/>
      <c r="XBS493" s="1"/>
      <c r="XBT493" s="1"/>
      <c r="XBU493" s="1"/>
      <c r="XBV493" s="1"/>
      <c r="XBW493" s="1"/>
      <c r="XBX493" s="1"/>
      <c r="XBY493" s="1"/>
      <c r="XBZ493" s="1"/>
      <c r="XCA493" s="1"/>
      <c r="XCB493" s="1"/>
      <c r="XCC493" s="1"/>
      <c r="XCD493" s="1"/>
      <c r="XCE493" s="1"/>
      <c r="XCF493" s="1"/>
      <c r="XCG493" s="1"/>
      <c r="XCH493" s="1"/>
      <c r="XCI493" s="1"/>
      <c r="XCJ493" s="1"/>
      <c r="XCK493" s="1"/>
      <c r="XCL493" s="1"/>
      <c r="XCM493" s="1"/>
      <c r="XCN493" s="1"/>
      <c r="XCO493" s="1"/>
      <c r="XCP493" s="1"/>
      <c r="XCQ493" s="1"/>
      <c r="XCR493" s="1"/>
      <c r="XCS493" s="1"/>
      <c r="XCT493" s="1"/>
      <c r="XCU493" s="1"/>
      <c r="XCV493" s="1"/>
      <c r="XCW493" s="1"/>
      <c r="XCX493" s="1"/>
      <c r="XCY493" s="1"/>
      <c r="XCZ493" s="1"/>
      <c r="XDA493" s="1"/>
      <c r="XDB493" s="1"/>
      <c r="XDC493" s="1"/>
      <c r="XDD493" s="1"/>
      <c r="XDE493" s="1"/>
      <c r="XDF493" s="1"/>
      <c r="XDG493" s="1"/>
      <c r="XDH493" s="1"/>
      <c r="XDI493" s="1"/>
      <c r="XDJ493" s="1"/>
      <c r="XDK493" s="1"/>
      <c r="XDL493" s="1"/>
      <c r="XDM493" s="1"/>
      <c r="XDN493" s="1"/>
      <c r="XDO493" s="1"/>
      <c r="XDP493" s="1"/>
      <c r="XDQ493" s="1"/>
      <c r="XDR493" s="1"/>
      <c r="XDS493" s="1"/>
      <c r="XDT493" s="1"/>
      <c r="XDU493" s="1"/>
      <c r="XDV493" s="1"/>
      <c r="XDW493" s="1"/>
      <c r="XDX493" s="1"/>
      <c r="XDY493" s="1"/>
      <c r="XDZ493" s="1"/>
      <c r="XEA493" s="1"/>
      <c r="XEB493" s="1"/>
      <c r="XEC493" s="1"/>
      <c r="XED493" s="1"/>
      <c r="XEE493" s="1"/>
      <c r="XEF493" s="1"/>
      <c r="XEG493" s="1"/>
      <c r="XEH493" s="1"/>
      <c r="XEI493" s="1"/>
      <c r="XEJ493" s="1"/>
      <c r="XEK493" s="1"/>
      <c r="XEL493" s="1"/>
      <c r="XEM493" s="1"/>
      <c r="XEN493" s="1"/>
      <c r="XEO493" s="1"/>
      <c r="XEP493" s="1"/>
      <c r="XEQ493" s="1"/>
      <c r="XER493" s="1"/>
      <c r="XES493" s="1"/>
      <c r="XET493" s="1"/>
      <c r="XEU493" s="1"/>
      <c r="XEV493" s="1"/>
      <c r="XEW493" s="1"/>
      <c r="XEX493" s="1"/>
      <c r="XEY493" s="1"/>
      <c r="XEZ493" s="1"/>
      <c r="XFA493" s="1"/>
      <c r="XFB493" s="1"/>
      <c r="XFC493" s="1"/>
    </row>
    <row r="494" spans="1:150 16226:16383" s="3" customFormat="1" ht="20.25" customHeight="1" x14ac:dyDescent="0.25">
      <c r="A494" s="71" t="s">
        <v>689</v>
      </c>
      <c r="B494" s="71">
        <v>149.77799999999999</v>
      </c>
      <c r="C494" s="71">
        <f t="shared" si="10"/>
        <v>1612.2103919999997</v>
      </c>
      <c r="D494" s="51">
        <v>0</v>
      </c>
      <c r="E494" s="51">
        <v>0</v>
      </c>
      <c r="F494" s="124">
        <f t="shared" si="11"/>
        <v>2960.0182797119996</v>
      </c>
      <c r="G494" s="130" t="s">
        <v>95</v>
      </c>
      <c r="H494" s="13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WZB494" s="1"/>
      <c r="WZC494" s="1"/>
      <c r="WZD494" s="1"/>
      <c r="WZE494" s="1"/>
      <c r="WZF494" s="1"/>
      <c r="WZG494" s="1"/>
      <c r="WZH494" s="1"/>
      <c r="WZI494" s="1"/>
      <c r="WZJ494" s="1"/>
      <c r="WZK494" s="1"/>
      <c r="WZL494" s="1"/>
      <c r="WZM494" s="1"/>
      <c r="WZN494" s="1"/>
      <c r="WZO494" s="1"/>
      <c r="WZP494" s="1"/>
      <c r="WZQ494" s="1"/>
      <c r="WZR494" s="1"/>
      <c r="WZS494" s="1"/>
      <c r="WZT494" s="1"/>
      <c r="WZU494" s="1"/>
      <c r="WZV494" s="1"/>
      <c r="WZW494" s="1"/>
      <c r="WZX494" s="1"/>
      <c r="WZY494" s="1"/>
      <c r="WZZ494" s="1"/>
      <c r="XAA494" s="1"/>
      <c r="XAB494" s="1"/>
      <c r="XAC494" s="1"/>
      <c r="XAD494" s="1"/>
      <c r="XAE494" s="1"/>
      <c r="XAF494" s="1"/>
      <c r="XAG494" s="1"/>
      <c r="XAH494" s="1"/>
      <c r="XAI494" s="1"/>
      <c r="XAJ494" s="1"/>
      <c r="XAK494" s="1"/>
      <c r="XAL494" s="1"/>
      <c r="XAM494" s="1"/>
      <c r="XAN494" s="1"/>
      <c r="XAO494" s="1"/>
      <c r="XAP494" s="1"/>
      <c r="XAQ494" s="1"/>
      <c r="XAR494" s="1"/>
      <c r="XAS494" s="1"/>
      <c r="XAT494" s="1"/>
      <c r="XAU494" s="1"/>
      <c r="XAV494" s="1"/>
      <c r="XAW494" s="1"/>
      <c r="XAX494" s="1"/>
      <c r="XAY494" s="1"/>
      <c r="XAZ494" s="1"/>
      <c r="XBA494" s="1"/>
      <c r="XBB494" s="1"/>
      <c r="XBC494" s="1"/>
      <c r="XBD494" s="1"/>
      <c r="XBE494" s="1"/>
      <c r="XBF494" s="1"/>
      <c r="XBG494" s="1"/>
      <c r="XBH494" s="1"/>
      <c r="XBI494" s="1"/>
      <c r="XBJ494" s="1"/>
      <c r="XBK494" s="1"/>
      <c r="XBL494" s="1"/>
      <c r="XBM494" s="1"/>
      <c r="XBN494" s="1"/>
      <c r="XBO494" s="1"/>
      <c r="XBP494" s="1"/>
      <c r="XBQ494" s="1"/>
      <c r="XBR494" s="1"/>
      <c r="XBS494" s="1"/>
      <c r="XBT494" s="1"/>
      <c r="XBU494" s="1"/>
      <c r="XBV494" s="1"/>
      <c r="XBW494" s="1"/>
      <c r="XBX494" s="1"/>
      <c r="XBY494" s="1"/>
      <c r="XBZ494" s="1"/>
      <c r="XCA494" s="1"/>
      <c r="XCB494" s="1"/>
      <c r="XCC494" s="1"/>
      <c r="XCD494" s="1"/>
      <c r="XCE494" s="1"/>
      <c r="XCF494" s="1"/>
      <c r="XCG494" s="1"/>
      <c r="XCH494" s="1"/>
      <c r="XCI494" s="1"/>
      <c r="XCJ494" s="1"/>
      <c r="XCK494" s="1"/>
      <c r="XCL494" s="1"/>
      <c r="XCM494" s="1"/>
      <c r="XCN494" s="1"/>
      <c r="XCO494" s="1"/>
      <c r="XCP494" s="1"/>
      <c r="XCQ494" s="1"/>
      <c r="XCR494" s="1"/>
      <c r="XCS494" s="1"/>
      <c r="XCT494" s="1"/>
      <c r="XCU494" s="1"/>
      <c r="XCV494" s="1"/>
      <c r="XCW494" s="1"/>
      <c r="XCX494" s="1"/>
      <c r="XCY494" s="1"/>
      <c r="XCZ494" s="1"/>
      <c r="XDA494" s="1"/>
      <c r="XDB494" s="1"/>
      <c r="XDC494" s="1"/>
      <c r="XDD494" s="1"/>
      <c r="XDE494" s="1"/>
      <c r="XDF494" s="1"/>
      <c r="XDG494" s="1"/>
      <c r="XDH494" s="1"/>
      <c r="XDI494" s="1"/>
      <c r="XDJ494" s="1"/>
      <c r="XDK494" s="1"/>
      <c r="XDL494" s="1"/>
      <c r="XDM494" s="1"/>
      <c r="XDN494" s="1"/>
      <c r="XDO494" s="1"/>
      <c r="XDP494" s="1"/>
      <c r="XDQ494" s="1"/>
      <c r="XDR494" s="1"/>
      <c r="XDS494" s="1"/>
      <c r="XDT494" s="1"/>
      <c r="XDU494" s="1"/>
      <c r="XDV494" s="1"/>
      <c r="XDW494" s="1"/>
      <c r="XDX494" s="1"/>
      <c r="XDY494" s="1"/>
      <c r="XDZ494" s="1"/>
      <c r="XEA494" s="1"/>
      <c r="XEB494" s="1"/>
      <c r="XEC494" s="1"/>
      <c r="XED494" s="1"/>
      <c r="XEE494" s="1"/>
      <c r="XEF494" s="1"/>
      <c r="XEG494" s="1"/>
      <c r="XEH494" s="1"/>
      <c r="XEI494" s="1"/>
      <c r="XEJ494" s="1"/>
      <c r="XEK494" s="1"/>
      <c r="XEL494" s="1"/>
      <c r="XEM494" s="1"/>
      <c r="XEN494" s="1"/>
      <c r="XEO494" s="1"/>
      <c r="XEP494" s="1"/>
      <c r="XEQ494" s="1"/>
      <c r="XER494" s="1"/>
      <c r="XES494" s="1"/>
      <c r="XET494" s="1"/>
      <c r="XEU494" s="1"/>
      <c r="XEV494" s="1"/>
      <c r="XEW494" s="1"/>
      <c r="XEX494" s="1"/>
      <c r="XEY494" s="1"/>
      <c r="XEZ494" s="1"/>
      <c r="XFA494" s="1"/>
      <c r="XFB494" s="1"/>
      <c r="XFC494" s="1"/>
    </row>
    <row r="495" spans="1:150 16226:16383" s="3" customFormat="1" ht="20.25" customHeight="1" x14ac:dyDescent="0.25">
      <c r="A495" s="71" t="s">
        <v>690</v>
      </c>
      <c r="B495" s="71">
        <v>176.209</v>
      </c>
      <c r="C495" s="71">
        <f t="shared" si="10"/>
        <v>1896.7136759999999</v>
      </c>
      <c r="D495" s="51">
        <v>0</v>
      </c>
      <c r="E495" s="51">
        <v>0</v>
      </c>
      <c r="F495" s="124">
        <f t="shared" si="11"/>
        <v>3482.3663091359999</v>
      </c>
      <c r="G495" s="130" t="s">
        <v>95</v>
      </c>
      <c r="H495" s="13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WZB495" s="1"/>
      <c r="WZC495" s="1"/>
      <c r="WZD495" s="1"/>
      <c r="WZE495" s="1"/>
      <c r="WZF495" s="1"/>
      <c r="WZG495" s="1"/>
      <c r="WZH495" s="1"/>
      <c r="WZI495" s="1"/>
      <c r="WZJ495" s="1"/>
      <c r="WZK495" s="1"/>
      <c r="WZL495" s="1"/>
      <c r="WZM495" s="1"/>
      <c r="WZN495" s="1"/>
      <c r="WZO495" s="1"/>
      <c r="WZP495" s="1"/>
      <c r="WZQ495" s="1"/>
      <c r="WZR495" s="1"/>
      <c r="WZS495" s="1"/>
      <c r="WZT495" s="1"/>
      <c r="WZU495" s="1"/>
      <c r="WZV495" s="1"/>
      <c r="WZW495" s="1"/>
      <c r="WZX495" s="1"/>
      <c r="WZY495" s="1"/>
      <c r="WZZ495" s="1"/>
      <c r="XAA495" s="1"/>
      <c r="XAB495" s="1"/>
      <c r="XAC495" s="1"/>
      <c r="XAD495" s="1"/>
      <c r="XAE495" s="1"/>
      <c r="XAF495" s="1"/>
      <c r="XAG495" s="1"/>
      <c r="XAH495" s="1"/>
      <c r="XAI495" s="1"/>
      <c r="XAJ495" s="1"/>
      <c r="XAK495" s="1"/>
      <c r="XAL495" s="1"/>
      <c r="XAM495" s="1"/>
      <c r="XAN495" s="1"/>
      <c r="XAO495" s="1"/>
      <c r="XAP495" s="1"/>
      <c r="XAQ495" s="1"/>
      <c r="XAR495" s="1"/>
      <c r="XAS495" s="1"/>
      <c r="XAT495" s="1"/>
      <c r="XAU495" s="1"/>
      <c r="XAV495" s="1"/>
      <c r="XAW495" s="1"/>
      <c r="XAX495" s="1"/>
      <c r="XAY495" s="1"/>
      <c r="XAZ495" s="1"/>
      <c r="XBA495" s="1"/>
      <c r="XBB495" s="1"/>
      <c r="XBC495" s="1"/>
      <c r="XBD495" s="1"/>
      <c r="XBE495" s="1"/>
      <c r="XBF495" s="1"/>
      <c r="XBG495" s="1"/>
      <c r="XBH495" s="1"/>
      <c r="XBI495" s="1"/>
      <c r="XBJ495" s="1"/>
      <c r="XBK495" s="1"/>
      <c r="XBL495" s="1"/>
      <c r="XBM495" s="1"/>
      <c r="XBN495" s="1"/>
      <c r="XBO495" s="1"/>
      <c r="XBP495" s="1"/>
      <c r="XBQ495" s="1"/>
      <c r="XBR495" s="1"/>
      <c r="XBS495" s="1"/>
      <c r="XBT495" s="1"/>
      <c r="XBU495" s="1"/>
      <c r="XBV495" s="1"/>
      <c r="XBW495" s="1"/>
      <c r="XBX495" s="1"/>
      <c r="XBY495" s="1"/>
      <c r="XBZ495" s="1"/>
      <c r="XCA495" s="1"/>
      <c r="XCB495" s="1"/>
      <c r="XCC495" s="1"/>
      <c r="XCD495" s="1"/>
      <c r="XCE495" s="1"/>
      <c r="XCF495" s="1"/>
      <c r="XCG495" s="1"/>
      <c r="XCH495" s="1"/>
      <c r="XCI495" s="1"/>
      <c r="XCJ495" s="1"/>
      <c r="XCK495" s="1"/>
      <c r="XCL495" s="1"/>
      <c r="XCM495" s="1"/>
      <c r="XCN495" s="1"/>
      <c r="XCO495" s="1"/>
      <c r="XCP495" s="1"/>
      <c r="XCQ495" s="1"/>
      <c r="XCR495" s="1"/>
      <c r="XCS495" s="1"/>
      <c r="XCT495" s="1"/>
      <c r="XCU495" s="1"/>
      <c r="XCV495" s="1"/>
      <c r="XCW495" s="1"/>
      <c r="XCX495" s="1"/>
      <c r="XCY495" s="1"/>
      <c r="XCZ495" s="1"/>
      <c r="XDA495" s="1"/>
      <c r="XDB495" s="1"/>
      <c r="XDC495" s="1"/>
      <c r="XDD495" s="1"/>
      <c r="XDE495" s="1"/>
      <c r="XDF495" s="1"/>
      <c r="XDG495" s="1"/>
      <c r="XDH495" s="1"/>
      <c r="XDI495" s="1"/>
      <c r="XDJ495" s="1"/>
      <c r="XDK495" s="1"/>
      <c r="XDL495" s="1"/>
      <c r="XDM495" s="1"/>
      <c r="XDN495" s="1"/>
      <c r="XDO495" s="1"/>
      <c r="XDP495" s="1"/>
      <c r="XDQ495" s="1"/>
      <c r="XDR495" s="1"/>
      <c r="XDS495" s="1"/>
      <c r="XDT495" s="1"/>
      <c r="XDU495" s="1"/>
      <c r="XDV495" s="1"/>
      <c r="XDW495" s="1"/>
      <c r="XDX495" s="1"/>
      <c r="XDY495" s="1"/>
      <c r="XDZ495" s="1"/>
      <c r="XEA495" s="1"/>
      <c r="XEB495" s="1"/>
      <c r="XEC495" s="1"/>
      <c r="XED495" s="1"/>
      <c r="XEE495" s="1"/>
      <c r="XEF495" s="1"/>
      <c r="XEG495" s="1"/>
      <c r="XEH495" s="1"/>
      <c r="XEI495" s="1"/>
      <c r="XEJ495" s="1"/>
      <c r="XEK495" s="1"/>
      <c r="XEL495" s="1"/>
      <c r="XEM495" s="1"/>
      <c r="XEN495" s="1"/>
      <c r="XEO495" s="1"/>
      <c r="XEP495" s="1"/>
      <c r="XEQ495" s="1"/>
      <c r="XER495" s="1"/>
      <c r="XES495" s="1"/>
      <c r="XET495" s="1"/>
      <c r="XEU495" s="1"/>
      <c r="XEV495" s="1"/>
      <c r="XEW495" s="1"/>
      <c r="XEX495" s="1"/>
      <c r="XEY495" s="1"/>
      <c r="XEZ495" s="1"/>
      <c r="XFA495" s="1"/>
      <c r="XFB495" s="1"/>
      <c r="XFC495" s="1"/>
    </row>
    <row r="496" spans="1:150 16226:16383" s="3" customFormat="1" ht="20.25" customHeight="1" x14ac:dyDescent="0.25">
      <c r="A496" s="71" t="s">
        <v>691</v>
      </c>
      <c r="B496" s="71">
        <v>165.792</v>
      </c>
      <c r="C496" s="71">
        <f t="shared" si="10"/>
        <v>1784.5850879999998</v>
      </c>
      <c r="D496" s="51">
        <v>0</v>
      </c>
      <c r="E496" s="51">
        <v>0</v>
      </c>
      <c r="F496" s="124">
        <f t="shared" si="11"/>
        <v>3276.4982215679997</v>
      </c>
      <c r="G496" s="130" t="s">
        <v>95</v>
      </c>
      <c r="H496" s="13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WZB496" s="1"/>
      <c r="WZC496" s="1"/>
      <c r="WZD496" s="1"/>
      <c r="WZE496" s="1"/>
      <c r="WZF496" s="1"/>
      <c r="WZG496" s="1"/>
      <c r="WZH496" s="1"/>
      <c r="WZI496" s="1"/>
      <c r="WZJ496" s="1"/>
      <c r="WZK496" s="1"/>
      <c r="WZL496" s="1"/>
      <c r="WZM496" s="1"/>
      <c r="WZN496" s="1"/>
      <c r="WZO496" s="1"/>
      <c r="WZP496" s="1"/>
      <c r="WZQ496" s="1"/>
      <c r="WZR496" s="1"/>
      <c r="WZS496" s="1"/>
      <c r="WZT496" s="1"/>
      <c r="WZU496" s="1"/>
      <c r="WZV496" s="1"/>
      <c r="WZW496" s="1"/>
      <c r="WZX496" s="1"/>
      <c r="WZY496" s="1"/>
      <c r="WZZ496" s="1"/>
      <c r="XAA496" s="1"/>
      <c r="XAB496" s="1"/>
      <c r="XAC496" s="1"/>
      <c r="XAD496" s="1"/>
      <c r="XAE496" s="1"/>
      <c r="XAF496" s="1"/>
      <c r="XAG496" s="1"/>
      <c r="XAH496" s="1"/>
      <c r="XAI496" s="1"/>
      <c r="XAJ496" s="1"/>
      <c r="XAK496" s="1"/>
      <c r="XAL496" s="1"/>
      <c r="XAM496" s="1"/>
      <c r="XAN496" s="1"/>
      <c r="XAO496" s="1"/>
      <c r="XAP496" s="1"/>
      <c r="XAQ496" s="1"/>
      <c r="XAR496" s="1"/>
      <c r="XAS496" s="1"/>
      <c r="XAT496" s="1"/>
      <c r="XAU496" s="1"/>
      <c r="XAV496" s="1"/>
      <c r="XAW496" s="1"/>
      <c r="XAX496" s="1"/>
      <c r="XAY496" s="1"/>
      <c r="XAZ496" s="1"/>
      <c r="XBA496" s="1"/>
      <c r="XBB496" s="1"/>
      <c r="XBC496" s="1"/>
      <c r="XBD496" s="1"/>
      <c r="XBE496" s="1"/>
      <c r="XBF496" s="1"/>
      <c r="XBG496" s="1"/>
      <c r="XBH496" s="1"/>
      <c r="XBI496" s="1"/>
      <c r="XBJ496" s="1"/>
      <c r="XBK496" s="1"/>
      <c r="XBL496" s="1"/>
      <c r="XBM496" s="1"/>
      <c r="XBN496" s="1"/>
      <c r="XBO496" s="1"/>
      <c r="XBP496" s="1"/>
      <c r="XBQ496" s="1"/>
      <c r="XBR496" s="1"/>
      <c r="XBS496" s="1"/>
      <c r="XBT496" s="1"/>
      <c r="XBU496" s="1"/>
      <c r="XBV496" s="1"/>
      <c r="XBW496" s="1"/>
      <c r="XBX496" s="1"/>
      <c r="XBY496" s="1"/>
      <c r="XBZ496" s="1"/>
      <c r="XCA496" s="1"/>
      <c r="XCB496" s="1"/>
      <c r="XCC496" s="1"/>
      <c r="XCD496" s="1"/>
      <c r="XCE496" s="1"/>
      <c r="XCF496" s="1"/>
      <c r="XCG496" s="1"/>
      <c r="XCH496" s="1"/>
      <c r="XCI496" s="1"/>
      <c r="XCJ496" s="1"/>
      <c r="XCK496" s="1"/>
      <c r="XCL496" s="1"/>
      <c r="XCM496" s="1"/>
      <c r="XCN496" s="1"/>
      <c r="XCO496" s="1"/>
      <c r="XCP496" s="1"/>
      <c r="XCQ496" s="1"/>
      <c r="XCR496" s="1"/>
      <c r="XCS496" s="1"/>
      <c r="XCT496" s="1"/>
      <c r="XCU496" s="1"/>
      <c r="XCV496" s="1"/>
      <c r="XCW496" s="1"/>
      <c r="XCX496" s="1"/>
      <c r="XCY496" s="1"/>
      <c r="XCZ496" s="1"/>
      <c r="XDA496" s="1"/>
      <c r="XDB496" s="1"/>
      <c r="XDC496" s="1"/>
      <c r="XDD496" s="1"/>
      <c r="XDE496" s="1"/>
      <c r="XDF496" s="1"/>
      <c r="XDG496" s="1"/>
      <c r="XDH496" s="1"/>
      <c r="XDI496" s="1"/>
      <c r="XDJ496" s="1"/>
      <c r="XDK496" s="1"/>
      <c r="XDL496" s="1"/>
      <c r="XDM496" s="1"/>
      <c r="XDN496" s="1"/>
      <c r="XDO496" s="1"/>
      <c r="XDP496" s="1"/>
      <c r="XDQ496" s="1"/>
      <c r="XDR496" s="1"/>
      <c r="XDS496" s="1"/>
      <c r="XDT496" s="1"/>
      <c r="XDU496" s="1"/>
      <c r="XDV496" s="1"/>
      <c r="XDW496" s="1"/>
      <c r="XDX496" s="1"/>
      <c r="XDY496" s="1"/>
      <c r="XDZ496" s="1"/>
      <c r="XEA496" s="1"/>
      <c r="XEB496" s="1"/>
      <c r="XEC496" s="1"/>
      <c r="XED496" s="1"/>
      <c r="XEE496" s="1"/>
      <c r="XEF496" s="1"/>
      <c r="XEG496" s="1"/>
      <c r="XEH496" s="1"/>
      <c r="XEI496" s="1"/>
      <c r="XEJ496" s="1"/>
      <c r="XEK496" s="1"/>
      <c r="XEL496" s="1"/>
      <c r="XEM496" s="1"/>
      <c r="XEN496" s="1"/>
      <c r="XEO496" s="1"/>
      <c r="XEP496" s="1"/>
      <c r="XEQ496" s="1"/>
      <c r="XER496" s="1"/>
      <c r="XES496" s="1"/>
      <c r="XET496" s="1"/>
      <c r="XEU496" s="1"/>
      <c r="XEV496" s="1"/>
      <c r="XEW496" s="1"/>
      <c r="XEX496" s="1"/>
      <c r="XEY496" s="1"/>
      <c r="XEZ496" s="1"/>
      <c r="XFA496" s="1"/>
      <c r="XFB496" s="1"/>
      <c r="XFC496" s="1"/>
    </row>
    <row r="497" spans="1:150 16226:16383" s="3" customFormat="1" ht="20.25" customHeight="1" x14ac:dyDescent="0.25">
      <c r="A497" s="71" t="s">
        <v>692</v>
      </c>
      <c r="B497" s="71">
        <v>139.35499999999999</v>
      </c>
      <c r="C497" s="71">
        <f t="shared" si="10"/>
        <v>1500.0172199999997</v>
      </c>
      <c r="D497" s="51">
        <v>0</v>
      </c>
      <c r="E497" s="51">
        <v>0</v>
      </c>
      <c r="F497" s="124">
        <f t="shared" si="11"/>
        <v>2754.0316159199997</v>
      </c>
      <c r="G497" s="130" t="s">
        <v>95</v>
      </c>
      <c r="H497" s="13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WZB497" s="1"/>
      <c r="WZC497" s="1"/>
      <c r="WZD497" s="1"/>
      <c r="WZE497" s="1"/>
      <c r="WZF497" s="1"/>
      <c r="WZG497" s="1"/>
      <c r="WZH497" s="1"/>
      <c r="WZI497" s="1"/>
      <c r="WZJ497" s="1"/>
      <c r="WZK497" s="1"/>
      <c r="WZL497" s="1"/>
      <c r="WZM497" s="1"/>
      <c r="WZN497" s="1"/>
      <c r="WZO497" s="1"/>
      <c r="WZP497" s="1"/>
      <c r="WZQ497" s="1"/>
      <c r="WZR497" s="1"/>
      <c r="WZS497" s="1"/>
      <c r="WZT497" s="1"/>
      <c r="WZU497" s="1"/>
      <c r="WZV497" s="1"/>
      <c r="WZW497" s="1"/>
      <c r="WZX497" s="1"/>
      <c r="WZY497" s="1"/>
      <c r="WZZ497" s="1"/>
      <c r="XAA497" s="1"/>
      <c r="XAB497" s="1"/>
      <c r="XAC497" s="1"/>
      <c r="XAD497" s="1"/>
      <c r="XAE497" s="1"/>
      <c r="XAF497" s="1"/>
      <c r="XAG497" s="1"/>
      <c r="XAH497" s="1"/>
      <c r="XAI497" s="1"/>
      <c r="XAJ497" s="1"/>
      <c r="XAK497" s="1"/>
      <c r="XAL497" s="1"/>
      <c r="XAM497" s="1"/>
      <c r="XAN497" s="1"/>
      <c r="XAO497" s="1"/>
      <c r="XAP497" s="1"/>
      <c r="XAQ497" s="1"/>
      <c r="XAR497" s="1"/>
      <c r="XAS497" s="1"/>
      <c r="XAT497" s="1"/>
      <c r="XAU497" s="1"/>
      <c r="XAV497" s="1"/>
      <c r="XAW497" s="1"/>
      <c r="XAX497" s="1"/>
      <c r="XAY497" s="1"/>
      <c r="XAZ497" s="1"/>
      <c r="XBA497" s="1"/>
      <c r="XBB497" s="1"/>
      <c r="XBC497" s="1"/>
      <c r="XBD497" s="1"/>
      <c r="XBE497" s="1"/>
      <c r="XBF497" s="1"/>
      <c r="XBG497" s="1"/>
      <c r="XBH497" s="1"/>
      <c r="XBI497" s="1"/>
      <c r="XBJ497" s="1"/>
      <c r="XBK497" s="1"/>
      <c r="XBL497" s="1"/>
      <c r="XBM497" s="1"/>
      <c r="XBN497" s="1"/>
      <c r="XBO497" s="1"/>
      <c r="XBP497" s="1"/>
      <c r="XBQ497" s="1"/>
      <c r="XBR497" s="1"/>
      <c r="XBS497" s="1"/>
      <c r="XBT497" s="1"/>
      <c r="XBU497" s="1"/>
      <c r="XBV497" s="1"/>
      <c r="XBW497" s="1"/>
      <c r="XBX497" s="1"/>
      <c r="XBY497" s="1"/>
      <c r="XBZ497" s="1"/>
      <c r="XCA497" s="1"/>
      <c r="XCB497" s="1"/>
      <c r="XCC497" s="1"/>
      <c r="XCD497" s="1"/>
      <c r="XCE497" s="1"/>
      <c r="XCF497" s="1"/>
      <c r="XCG497" s="1"/>
      <c r="XCH497" s="1"/>
      <c r="XCI497" s="1"/>
      <c r="XCJ497" s="1"/>
      <c r="XCK497" s="1"/>
      <c r="XCL497" s="1"/>
      <c r="XCM497" s="1"/>
      <c r="XCN497" s="1"/>
      <c r="XCO497" s="1"/>
      <c r="XCP497" s="1"/>
      <c r="XCQ497" s="1"/>
      <c r="XCR497" s="1"/>
      <c r="XCS497" s="1"/>
      <c r="XCT497" s="1"/>
      <c r="XCU497" s="1"/>
      <c r="XCV497" s="1"/>
      <c r="XCW497" s="1"/>
      <c r="XCX497" s="1"/>
      <c r="XCY497" s="1"/>
      <c r="XCZ497" s="1"/>
      <c r="XDA497" s="1"/>
      <c r="XDB497" s="1"/>
      <c r="XDC497" s="1"/>
      <c r="XDD497" s="1"/>
      <c r="XDE497" s="1"/>
      <c r="XDF497" s="1"/>
      <c r="XDG497" s="1"/>
      <c r="XDH497" s="1"/>
      <c r="XDI497" s="1"/>
      <c r="XDJ497" s="1"/>
      <c r="XDK497" s="1"/>
      <c r="XDL497" s="1"/>
      <c r="XDM497" s="1"/>
      <c r="XDN497" s="1"/>
      <c r="XDO497" s="1"/>
      <c r="XDP497" s="1"/>
      <c r="XDQ497" s="1"/>
      <c r="XDR497" s="1"/>
      <c r="XDS497" s="1"/>
      <c r="XDT497" s="1"/>
      <c r="XDU497" s="1"/>
      <c r="XDV497" s="1"/>
      <c r="XDW497" s="1"/>
      <c r="XDX497" s="1"/>
      <c r="XDY497" s="1"/>
      <c r="XDZ497" s="1"/>
      <c r="XEA497" s="1"/>
      <c r="XEB497" s="1"/>
      <c r="XEC497" s="1"/>
      <c r="XED497" s="1"/>
      <c r="XEE497" s="1"/>
      <c r="XEF497" s="1"/>
      <c r="XEG497" s="1"/>
      <c r="XEH497" s="1"/>
      <c r="XEI497" s="1"/>
      <c r="XEJ497" s="1"/>
      <c r="XEK497" s="1"/>
      <c r="XEL497" s="1"/>
      <c r="XEM497" s="1"/>
      <c r="XEN497" s="1"/>
      <c r="XEO497" s="1"/>
      <c r="XEP497" s="1"/>
      <c r="XEQ497" s="1"/>
      <c r="XER497" s="1"/>
      <c r="XES497" s="1"/>
      <c r="XET497" s="1"/>
      <c r="XEU497" s="1"/>
      <c r="XEV497" s="1"/>
      <c r="XEW497" s="1"/>
      <c r="XEX497" s="1"/>
      <c r="XEY497" s="1"/>
      <c r="XEZ497" s="1"/>
      <c r="XFA497" s="1"/>
      <c r="XFB497" s="1"/>
      <c r="XFC497" s="1"/>
    </row>
    <row r="498" spans="1:150 16226:16383" s="3" customFormat="1" ht="20.25" customHeight="1" x14ac:dyDescent="0.25">
      <c r="A498" s="71" t="s">
        <v>693</v>
      </c>
      <c r="B498" s="71">
        <v>139.35499999999999</v>
      </c>
      <c r="C498" s="71">
        <f t="shared" si="10"/>
        <v>1500.0172199999997</v>
      </c>
      <c r="D498" s="51">
        <v>0</v>
      </c>
      <c r="E498" s="51">
        <v>0</v>
      </c>
      <c r="F498" s="124">
        <f t="shared" si="11"/>
        <v>2754.0316159199997</v>
      </c>
      <c r="G498" s="130" t="s">
        <v>95</v>
      </c>
      <c r="H498" s="13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WZB498" s="1"/>
      <c r="WZC498" s="1"/>
      <c r="WZD498" s="1"/>
      <c r="WZE498" s="1"/>
      <c r="WZF498" s="1"/>
      <c r="WZG498" s="1"/>
      <c r="WZH498" s="1"/>
      <c r="WZI498" s="1"/>
      <c r="WZJ498" s="1"/>
      <c r="WZK498" s="1"/>
      <c r="WZL498" s="1"/>
      <c r="WZM498" s="1"/>
      <c r="WZN498" s="1"/>
      <c r="WZO498" s="1"/>
      <c r="WZP498" s="1"/>
      <c r="WZQ498" s="1"/>
      <c r="WZR498" s="1"/>
      <c r="WZS498" s="1"/>
      <c r="WZT498" s="1"/>
      <c r="WZU498" s="1"/>
      <c r="WZV498" s="1"/>
      <c r="WZW498" s="1"/>
      <c r="WZX498" s="1"/>
      <c r="WZY498" s="1"/>
      <c r="WZZ498" s="1"/>
      <c r="XAA498" s="1"/>
      <c r="XAB498" s="1"/>
      <c r="XAC498" s="1"/>
      <c r="XAD498" s="1"/>
      <c r="XAE498" s="1"/>
      <c r="XAF498" s="1"/>
      <c r="XAG498" s="1"/>
      <c r="XAH498" s="1"/>
      <c r="XAI498" s="1"/>
      <c r="XAJ498" s="1"/>
      <c r="XAK498" s="1"/>
      <c r="XAL498" s="1"/>
      <c r="XAM498" s="1"/>
      <c r="XAN498" s="1"/>
      <c r="XAO498" s="1"/>
      <c r="XAP498" s="1"/>
      <c r="XAQ498" s="1"/>
      <c r="XAR498" s="1"/>
      <c r="XAS498" s="1"/>
      <c r="XAT498" s="1"/>
      <c r="XAU498" s="1"/>
      <c r="XAV498" s="1"/>
      <c r="XAW498" s="1"/>
      <c r="XAX498" s="1"/>
      <c r="XAY498" s="1"/>
      <c r="XAZ498" s="1"/>
      <c r="XBA498" s="1"/>
      <c r="XBB498" s="1"/>
      <c r="XBC498" s="1"/>
      <c r="XBD498" s="1"/>
      <c r="XBE498" s="1"/>
      <c r="XBF498" s="1"/>
      <c r="XBG498" s="1"/>
      <c r="XBH498" s="1"/>
      <c r="XBI498" s="1"/>
      <c r="XBJ498" s="1"/>
      <c r="XBK498" s="1"/>
      <c r="XBL498" s="1"/>
      <c r="XBM498" s="1"/>
      <c r="XBN498" s="1"/>
      <c r="XBO498" s="1"/>
      <c r="XBP498" s="1"/>
      <c r="XBQ498" s="1"/>
      <c r="XBR498" s="1"/>
      <c r="XBS498" s="1"/>
      <c r="XBT498" s="1"/>
      <c r="XBU498" s="1"/>
      <c r="XBV498" s="1"/>
      <c r="XBW498" s="1"/>
      <c r="XBX498" s="1"/>
      <c r="XBY498" s="1"/>
      <c r="XBZ498" s="1"/>
      <c r="XCA498" s="1"/>
      <c r="XCB498" s="1"/>
      <c r="XCC498" s="1"/>
      <c r="XCD498" s="1"/>
      <c r="XCE498" s="1"/>
      <c r="XCF498" s="1"/>
      <c r="XCG498" s="1"/>
      <c r="XCH498" s="1"/>
      <c r="XCI498" s="1"/>
      <c r="XCJ498" s="1"/>
      <c r="XCK498" s="1"/>
      <c r="XCL498" s="1"/>
      <c r="XCM498" s="1"/>
      <c r="XCN498" s="1"/>
      <c r="XCO498" s="1"/>
      <c r="XCP498" s="1"/>
      <c r="XCQ498" s="1"/>
      <c r="XCR498" s="1"/>
      <c r="XCS498" s="1"/>
      <c r="XCT498" s="1"/>
      <c r="XCU498" s="1"/>
      <c r="XCV498" s="1"/>
      <c r="XCW498" s="1"/>
      <c r="XCX498" s="1"/>
      <c r="XCY498" s="1"/>
      <c r="XCZ498" s="1"/>
      <c r="XDA498" s="1"/>
      <c r="XDB498" s="1"/>
      <c r="XDC498" s="1"/>
      <c r="XDD498" s="1"/>
      <c r="XDE498" s="1"/>
      <c r="XDF498" s="1"/>
      <c r="XDG498" s="1"/>
      <c r="XDH498" s="1"/>
      <c r="XDI498" s="1"/>
      <c r="XDJ498" s="1"/>
      <c r="XDK498" s="1"/>
      <c r="XDL498" s="1"/>
      <c r="XDM498" s="1"/>
      <c r="XDN498" s="1"/>
      <c r="XDO498" s="1"/>
      <c r="XDP498" s="1"/>
      <c r="XDQ498" s="1"/>
      <c r="XDR498" s="1"/>
      <c r="XDS498" s="1"/>
      <c r="XDT498" s="1"/>
      <c r="XDU498" s="1"/>
      <c r="XDV498" s="1"/>
      <c r="XDW498" s="1"/>
      <c r="XDX498" s="1"/>
      <c r="XDY498" s="1"/>
      <c r="XDZ498" s="1"/>
      <c r="XEA498" s="1"/>
      <c r="XEB498" s="1"/>
      <c r="XEC498" s="1"/>
      <c r="XED498" s="1"/>
      <c r="XEE498" s="1"/>
      <c r="XEF498" s="1"/>
      <c r="XEG498" s="1"/>
      <c r="XEH498" s="1"/>
      <c r="XEI498" s="1"/>
      <c r="XEJ498" s="1"/>
      <c r="XEK498" s="1"/>
      <c r="XEL498" s="1"/>
      <c r="XEM498" s="1"/>
      <c r="XEN498" s="1"/>
      <c r="XEO498" s="1"/>
      <c r="XEP498" s="1"/>
      <c r="XEQ498" s="1"/>
      <c r="XER498" s="1"/>
      <c r="XES498" s="1"/>
      <c r="XET498" s="1"/>
      <c r="XEU498" s="1"/>
      <c r="XEV498" s="1"/>
      <c r="XEW498" s="1"/>
      <c r="XEX498" s="1"/>
      <c r="XEY498" s="1"/>
      <c r="XEZ498" s="1"/>
      <c r="XFA498" s="1"/>
      <c r="XFB498" s="1"/>
      <c r="XFC498" s="1"/>
    </row>
    <row r="499" spans="1:150 16226:16383" s="3" customFormat="1" ht="20.25" customHeight="1" x14ac:dyDescent="0.25">
      <c r="A499" s="71" t="s">
        <v>694</v>
      </c>
      <c r="B499" s="71">
        <v>139.35499999999999</v>
      </c>
      <c r="C499" s="71">
        <f t="shared" si="10"/>
        <v>1500.0172199999997</v>
      </c>
      <c r="D499" s="51">
        <v>0</v>
      </c>
      <c r="E499" s="51">
        <v>0</v>
      </c>
      <c r="F499" s="124">
        <f t="shared" si="11"/>
        <v>2754.0316159199997</v>
      </c>
      <c r="G499" s="130" t="s">
        <v>95</v>
      </c>
      <c r="H499" s="13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WZB499" s="1"/>
      <c r="WZC499" s="1"/>
      <c r="WZD499" s="1"/>
      <c r="WZE499" s="1"/>
      <c r="WZF499" s="1"/>
      <c r="WZG499" s="1"/>
      <c r="WZH499" s="1"/>
      <c r="WZI499" s="1"/>
      <c r="WZJ499" s="1"/>
      <c r="WZK499" s="1"/>
      <c r="WZL499" s="1"/>
      <c r="WZM499" s="1"/>
      <c r="WZN499" s="1"/>
      <c r="WZO499" s="1"/>
      <c r="WZP499" s="1"/>
      <c r="WZQ499" s="1"/>
      <c r="WZR499" s="1"/>
      <c r="WZS499" s="1"/>
      <c r="WZT499" s="1"/>
      <c r="WZU499" s="1"/>
      <c r="WZV499" s="1"/>
      <c r="WZW499" s="1"/>
      <c r="WZX499" s="1"/>
      <c r="WZY499" s="1"/>
      <c r="WZZ499" s="1"/>
      <c r="XAA499" s="1"/>
      <c r="XAB499" s="1"/>
      <c r="XAC499" s="1"/>
      <c r="XAD499" s="1"/>
      <c r="XAE499" s="1"/>
      <c r="XAF499" s="1"/>
      <c r="XAG499" s="1"/>
      <c r="XAH499" s="1"/>
      <c r="XAI499" s="1"/>
      <c r="XAJ499" s="1"/>
      <c r="XAK499" s="1"/>
      <c r="XAL499" s="1"/>
      <c r="XAM499" s="1"/>
      <c r="XAN499" s="1"/>
      <c r="XAO499" s="1"/>
      <c r="XAP499" s="1"/>
      <c r="XAQ499" s="1"/>
      <c r="XAR499" s="1"/>
      <c r="XAS499" s="1"/>
      <c r="XAT499" s="1"/>
      <c r="XAU499" s="1"/>
      <c r="XAV499" s="1"/>
      <c r="XAW499" s="1"/>
      <c r="XAX499" s="1"/>
      <c r="XAY499" s="1"/>
      <c r="XAZ499" s="1"/>
      <c r="XBA499" s="1"/>
      <c r="XBB499" s="1"/>
      <c r="XBC499" s="1"/>
      <c r="XBD499" s="1"/>
      <c r="XBE499" s="1"/>
      <c r="XBF499" s="1"/>
      <c r="XBG499" s="1"/>
      <c r="XBH499" s="1"/>
      <c r="XBI499" s="1"/>
      <c r="XBJ499" s="1"/>
      <c r="XBK499" s="1"/>
      <c r="XBL499" s="1"/>
      <c r="XBM499" s="1"/>
      <c r="XBN499" s="1"/>
      <c r="XBO499" s="1"/>
      <c r="XBP499" s="1"/>
      <c r="XBQ499" s="1"/>
      <c r="XBR499" s="1"/>
      <c r="XBS499" s="1"/>
      <c r="XBT499" s="1"/>
      <c r="XBU499" s="1"/>
      <c r="XBV499" s="1"/>
      <c r="XBW499" s="1"/>
      <c r="XBX499" s="1"/>
      <c r="XBY499" s="1"/>
      <c r="XBZ499" s="1"/>
      <c r="XCA499" s="1"/>
      <c r="XCB499" s="1"/>
      <c r="XCC499" s="1"/>
      <c r="XCD499" s="1"/>
      <c r="XCE499" s="1"/>
      <c r="XCF499" s="1"/>
      <c r="XCG499" s="1"/>
      <c r="XCH499" s="1"/>
      <c r="XCI499" s="1"/>
      <c r="XCJ499" s="1"/>
      <c r="XCK499" s="1"/>
      <c r="XCL499" s="1"/>
      <c r="XCM499" s="1"/>
      <c r="XCN499" s="1"/>
      <c r="XCO499" s="1"/>
      <c r="XCP499" s="1"/>
      <c r="XCQ499" s="1"/>
      <c r="XCR499" s="1"/>
      <c r="XCS499" s="1"/>
      <c r="XCT499" s="1"/>
      <c r="XCU499" s="1"/>
      <c r="XCV499" s="1"/>
      <c r="XCW499" s="1"/>
      <c r="XCX499" s="1"/>
      <c r="XCY499" s="1"/>
      <c r="XCZ499" s="1"/>
      <c r="XDA499" s="1"/>
      <c r="XDB499" s="1"/>
      <c r="XDC499" s="1"/>
      <c r="XDD499" s="1"/>
      <c r="XDE499" s="1"/>
      <c r="XDF499" s="1"/>
      <c r="XDG499" s="1"/>
      <c r="XDH499" s="1"/>
      <c r="XDI499" s="1"/>
      <c r="XDJ499" s="1"/>
      <c r="XDK499" s="1"/>
      <c r="XDL499" s="1"/>
      <c r="XDM499" s="1"/>
      <c r="XDN499" s="1"/>
      <c r="XDO499" s="1"/>
      <c r="XDP499" s="1"/>
      <c r="XDQ499" s="1"/>
      <c r="XDR499" s="1"/>
      <c r="XDS499" s="1"/>
      <c r="XDT499" s="1"/>
      <c r="XDU499" s="1"/>
      <c r="XDV499" s="1"/>
      <c r="XDW499" s="1"/>
      <c r="XDX499" s="1"/>
      <c r="XDY499" s="1"/>
      <c r="XDZ499" s="1"/>
      <c r="XEA499" s="1"/>
      <c r="XEB499" s="1"/>
      <c r="XEC499" s="1"/>
      <c r="XED499" s="1"/>
      <c r="XEE499" s="1"/>
      <c r="XEF499" s="1"/>
      <c r="XEG499" s="1"/>
      <c r="XEH499" s="1"/>
      <c r="XEI499" s="1"/>
      <c r="XEJ499" s="1"/>
      <c r="XEK499" s="1"/>
      <c r="XEL499" s="1"/>
      <c r="XEM499" s="1"/>
      <c r="XEN499" s="1"/>
      <c r="XEO499" s="1"/>
      <c r="XEP499" s="1"/>
      <c r="XEQ499" s="1"/>
      <c r="XER499" s="1"/>
      <c r="XES499" s="1"/>
      <c r="XET499" s="1"/>
      <c r="XEU499" s="1"/>
      <c r="XEV499" s="1"/>
      <c r="XEW499" s="1"/>
      <c r="XEX499" s="1"/>
      <c r="XEY499" s="1"/>
      <c r="XEZ499" s="1"/>
      <c r="XFA499" s="1"/>
      <c r="XFB499" s="1"/>
      <c r="XFC499" s="1"/>
    </row>
    <row r="500" spans="1:150 16226:16383" s="3" customFormat="1" ht="20.25" customHeight="1" x14ac:dyDescent="0.25">
      <c r="A500" s="71" t="s">
        <v>695</v>
      </c>
      <c r="B500" s="71">
        <v>205.35400000000001</v>
      </c>
      <c r="C500" s="71">
        <f t="shared" si="10"/>
        <v>2210.430456</v>
      </c>
      <c r="D500" s="51">
        <v>0</v>
      </c>
      <c r="E500" s="51">
        <v>0</v>
      </c>
      <c r="F500" s="124">
        <f t="shared" si="11"/>
        <v>4058.3503172160003</v>
      </c>
      <c r="G500" s="130" t="s">
        <v>95</v>
      </c>
      <c r="H500" s="13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WZB500" s="1"/>
      <c r="WZC500" s="1"/>
      <c r="WZD500" s="1"/>
      <c r="WZE500" s="1"/>
      <c r="WZF500" s="1"/>
      <c r="WZG500" s="1"/>
      <c r="WZH500" s="1"/>
      <c r="WZI500" s="1"/>
      <c r="WZJ500" s="1"/>
      <c r="WZK500" s="1"/>
      <c r="WZL500" s="1"/>
      <c r="WZM500" s="1"/>
      <c r="WZN500" s="1"/>
      <c r="WZO500" s="1"/>
      <c r="WZP500" s="1"/>
      <c r="WZQ500" s="1"/>
      <c r="WZR500" s="1"/>
      <c r="WZS500" s="1"/>
      <c r="WZT500" s="1"/>
      <c r="WZU500" s="1"/>
      <c r="WZV500" s="1"/>
      <c r="WZW500" s="1"/>
      <c r="WZX500" s="1"/>
      <c r="WZY500" s="1"/>
      <c r="WZZ500" s="1"/>
      <c r="XAA500" s="1"/>
      <c r="XAB500" s="1"/>
      <c r="XAC500" s="1"/>
      <c r="XAD500" s="1"/>
      <c r="XAE500" s="1"/>
      <c r="XAF500" s="1"/>
      <c r="XAG500" s="1"/>
      <c r="XAH500" s="1"/>
      <c r="XAI500" s="1"/>
      <c r="XAJ500" s="1"/>
      <c r="XAK500" s="1"/>
      <c r="XAL500" s="1"/>
      <c r="XAM500" s="1"/>
      <c r="XAN500" s="1"/>
      <c r="XAO500" s="1"/>
      <c r="XAP500" s="1"/>
      <c r="XAQ500" s="1"/>
      <c r="XAR500" s="1"/>
      <c r="XAS500" s="1"/>
      <c r="XAT500" s="1"/>
      <c r="XAU500" s="1"/>
      <c r="XAV500" s="1"/>
      <c r="XAW500" s="1"/>
      <c r="XAX500" s="1"/>
      <c r="XAY500" s="1"/>
      <c r="XAZ500" s="1"/>
      <c r="XBA500" s="1"/>
      <c r="XBB500" s="1"/>
      <c r="XBC500" s="1"/>
      <c r="XBD500" s="1"/>
      <c r="XBE500" s="1"/>
      <c r="XBF500" s="1"/>
      <c r="XBG500" s="1"/>
      <c r="XBH500" s="1"/>
      <c r="XBI500" s="1"/>
      <c r="XBJ500" s="1"/>
      <c r="XBK500" s="1"/>
      <c r="XBL500" s="1"/>
      <c r="XBM500" s="1"/>
      <c r="XBN500" s="1"/>
      <c r="XBO500" s="1"/>
      <c r="XBP500" s="1"/>
      <c r="XBQ500" s="1"/>
      <c r="XBR500" s="1"/>
      <c r="XBS500" s="1"/>
      <c r="XBT500" s="1"/>
      <c r="XBU500" s="1"/>
      <c r="XBV500" s="1"/>
      <c r="XBW500" s="1"/>
      <c r="XBX500" s="1"/>
      <c r="XBY500" s="1"/>
      <c r="XBZ500" s="1"/>
      <c r="XCA500" s="1"/>
      <c r="XCB500" s="1"/>
      <c r="XCC500" s="1"/>
      <c r="XCD500" s="1"/>
      <c r="XCE500" s="1"/>
      <c r="XCF500" s="1"/>
      <c r="XCG500" s="1"/>
      <c r="XCH500" s="1"/>
      <c r="XCI500" s="1"/>
      <c r="XCJ500" s="1"/>
      <c r="XCK500" s="1"/>
      <c r="XCL500" s="1"/>
      <c r="XCM500" s="1"/>
      <c r="XCN500" s="1"/>
      <c r="XCO500" s="1"/>
      <c r="XCP500" s="1"/>
      <c r="XCQ500" s="1"/>
      <c r="XCR500" s="1"/>
      <c r="XCS500" s="1"/>
      <c r="XCT500" s="1"/>
      <c r="XCU500" s="1"/>
      <c r="XCV500" s="1"/>
      <c r="XCW500" s="1"/>
      <c r="XCX500" s="1"/>
      <c r="XCY500" s="1"/>
      <c r="XCZ500" s="1"/>
      <c r="XDA500" s="1"/>
      <c r="XDB500" s="1"/>
      <c r="XDC500" s="1"/>
      <c r="XDD500" s="1"/>
      <c r="XDE500" s="1"/>
      <c r="XDF500" s="1"/>
      <c r="XDG500" s="1"/>
      <c r="XDH500" s="1"/>
      <c r="XDI500" s="1"/>
      <c r="XDJ500" s="1"/>
      <c r="XDK500" s="1"/>
      <c r="XDL500" s="1"/>
      <c r="XDM500" s="1"/>
      <c r="XDN500" s="1"/>
      <c r="XDO500" s="1"/>
      <c r="XDP500" s="1"/>
      <c r="XDQ500" s="1"/>
      <c r="XDR500" s="1"/>
      <c r="XDS500" s="1"/>
      <c r="XDT500" s="1"/>
      <c r="XDU500" s="1"/>
      <c r="XDV500" s="1"/>
      <c r="XDW500" s="1"/>
      <c r="XDX500" s="1"/>
      <c r="XDY500" s="1"/>
      <c r="XDZ500" s="1"/>
      <c r="XEA500" s="1"/>
      <c r="XEB500" s="1"/>
      <c r="XEC500" s="1"/>
      <c r="XED500" s="1"/>
      <c r="XEE500" s="1"/>
      <c r="XEF500" s="1"/>
      <c r="XEG500" s="1"/>
      <c r="XEH500" s="1"/>
      <c r="XEI500" s="1"/>
      <c r="XEJ500" s="1"/>
      <c r="XEK500" s="1"/>
      <c r="XEL500" s="1"/>
      <c r="XEM500" s="1"/>
      <c r="XEN500" s="1"/>
      <c r="XEO500" s="1"/>
      <c r="XEP500" s="1"/>
      <c r="XEQ500" s="1"/>
      <c r="XER500" s="1"/>
      <c r="XES500" s="1"/>
      <c r="XET500" s="1"/>
      <c r="XEU500" s="1"/>
      <c r="XEV500" s="1"/>
      <c r="XEW500" s="1"/>
      <c r="XEX500" s="1"/>
      <c r="XEY500" s="1"/>
      <c r="XEZ500" s="1"/>
      <c r="XFA500" s="1"/>
      <c r="XFB500" s="1"/>
      <c r="XFC500" s="1"/>
    </row>
    <row r="501" spans="1:150 16226:16383" s="3" customFormat="1" ht="20.25" customHeight="1" x14ac:dyDescent="0.25">
      <c r="A501" s="71" t="s">
        <v>696</v>
      </c>
      <c r="B501" s="71">
        <v>217.345</v>
      </c>
      <c r="C501" s="71">
        <f t="shared" si="10"/>
        <v>2339.5015799999996</v>
      </c>
      <c r="D501" s="51">
        <v>0</v>
      </c>
      <c r="E501" s="51">
        <v>0</v>
      </c>
      <c r="F501" s="124">
        <f t="shared" si="11"/>
        <v>4295.3249008799994</v>
      </c>
      <c r="G501" s="130" t="s">
        <v>95</v>
      </c>
      <c r="H501" s="13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WZB501" s="1"/>
      <c r="WZC501" s="1"/>
      <c r="WZD501" s="1"/>
      <c r="WZE501" s="1"/>
      <c r="WZF501" s="1"/>
      <c r="WZG501" s="1"/>
      <c r="WZH501" s="1"/>
      <c r="WZI501" s="1"/>
      <c r="WZJ501" s="1"/>
      <c r="WZK501" s="1"/>
      <c r="WZL501" s="1"/>
      <c r="WZM501" s="1"/>
      <c r="WZN501" s="1"/>
      <c r="WZO501" s="1"/>
      <c r="WZP501" s="1"/>
      <c r="WZQ501" s="1"/>
      <c r="WZR501" s="1"/>
      <c r="WZS501" s="1"/>
      <c r="WZT501" s="1"/>
      <c r="WZU501" s="1"/>
      <c r="WZV501" s="1"/>
      <c r="WZW501" s="1"/>
      <c r="WZX501" s="1"/>
      <c r="WZY501" s="1"/>
      <c r="WZZ501" s="1"/>
      <c r="XAA501" s="1"/>
      <c r="XAB501" s="1"/>
      <c r="XAC501" s="1"/>
      <c r="XAD501" s="1"/>
      <c r="XAE501" s="1"/>
      <c r="XAF501" s="1"/>
      <c r="XAG501" s="1"/>
      <c r="XAH501" s="1"/>
      <c r="XAI501" s="1"/>
      <c r="XAJ501" s="1"/>
      <c r="XAK501" s="1"/>
      <c r="XAL501" s="1"/>
      <c r="XAM501" s="1"/>
      <c r="XAN501" s="1"/>
      <c r="XAO501" s="1"/>
      <c r="XAP501" s="1"/>
      <c r="XAQ501" s="1"/>
      <c r="XAR501" s="1"/>
      <c r="XAS501" s="1"/>
      <c r="XAT501" s="1"/>
      <c r="XAU501" s="1"/>
      <c r="XAV501" s="1"/>
      <c r="XAW501" s="1"/>
      <c r="XAX501" s="1"/>
      <c r="XAY501" s="1"/>
      <c r="XAZ501" s="1"/>
      <c r="XBA501" s="1"/>
      <c r="XBB501" s="1"/>
      <c r="XBC501" s="1"/>
      <c r="XBD501" s="1"/>
      <c r="XBE501" s="1"/>
      <c r="XBF501" s="1"/>
      <c r="XBG501" s="1"/>
      <c r="XBH501" s="1"/>
      <c r="XBI501" s="1"/>
      <c r="XBJ501" s="1"/>
      <c r="XBK501" s="1"/>
      <c r="XBL501" s="1"/>
      <c r="XBM501" s="1"/>
      <c r="XBN501" s="1"/>
      <c r="XBO501" s="1"/>
      <c r="XBP501" s="1"/>
      <c r="XBQ501" s="1"/>
      <c r="XBR501" s="1"/>
      <c r="XBS501" s="1"/>
      <c r="XBT501" s="1"/>
      <c r="XBU501" s="1"/>
      <c r="XBV501" s="1"/>
      <c r="XBW501" s="1"/>
      <c r="XBX501" s="1"/>
      <c r="XBY501" s="1"/>
      <c r="XBZ501" s="1"/>
      <c r="XCA501" s="1"/>
      <c r="XCB501" s="1"/>
      <c r="XCC501" s="1"/>
      <c r="XCD501" s="1"/>
      <c r="XCE501" s="1"/>
      <c r="XCF501" s="1"/>
      <c r="XCG501" s="1"/>
      <c r="XCH501" s="1"/>
      <c r="XCI501" s="1"/>
      <c r="XCJ501" s="1"/>
      <c r="XCK501" s="1"/>
      <c r="XCL501" s="1"/>
      <c r="XCM501" s="1"/>
      <c r="XCN501" s="1"/>
      <c r="XCO501" s="1"/>
      <c r="XCP501" s="1"/>
      <c r="XCQ501" s="1"/>
      <c r="XCR501" s="1"/>
      <c r="XCS501" s="1"/>
      <c r="XCT501" s="1"/>
      <c r="XCU501" s="1"/>
      <c r="XCV501" s="1"/>
      <c r="XCW501" s="1"/>
      <c r="XCX501" s="1"/>
      <c r="XCY501" s="1"/>
      <c r="XCZ501" s="1"/>
      <c r="XDA501" s="1"/>
      <c r="XDB501" s="1"/>
      <c r="XDC501" s="1"/>
      <c r="XDD501" s="1"/>
      <c r="XDE501" s="1"/>
      <c r="XDF501" s="1"/>
      <c r="XDG501" s="1"/>
      <c r="XDH501" s="1"/>
      <c r="XDI501" s="1"/>
      <c r="XDJ501" s="1"/>
      <c r="XDK501" s="1"/>
      <c r="XDL501" s="1"/>
      <c r="XDM501" s="1"/>
      <c r="XDN501" s="1"/>
      <c r="XDO501" s="1"/>
      <c r="XDP501" s="1"/>
      <c r="XDQ501" s="1"/>
      <c r="XDR501" s="1"/>
      <c r="XDS501" s="1"/>
      <c r="XDT501" s="1"/>
      <c r="XDU501" s="1"/>
      <c r="XDV501" s="1"/>
      <c r="XDW501" s="1"/>
      <c r="XDX501" s="1"/>
      <c r="XDY501" s="1"/>
      <c r="XDZ501" s="1"/>
      <c r="XEA501" s="1"/>
      <c r="XEB501" s="1"/>
      <c r="XEC501" s="1"/>
      <c r="XED501" s="1"/>
      <c r="XEE501" s="1"/>
      <c r="XEF501" s="1"/>
      <c r="XEG501" s="1"/>
      <c r="XEH501" s="1"/>
      <c r="XEI501" s="1"/>
      <c r="XEJ501" s="1"/>
      <c r="XEK501" s="1"/>
      <c r="XEL501" s="1"/>
      <c r="XEM501" s="1"/>
      <c r="XEN501" s="1"/>
      <c r="XEO501" s="1"/>
      <c r="XEP501" s="1"/>
      <c r="XEQ501" s="1"/>
      <c r="XER501" s="1"/>
      <c r="XES501" s="1"/>
      <c r="XET501" s="1"/>
      <c r="XEU501" s="1"/>
      <c r="XEV501" s="1"/>
      <c r="XEW501" s="1"/>
      <c r="XEX501" s="1"/>
      <c r="XEY501" s="1"/>
      <c r="XEZ501" s="1"/>
      <c r="XFA501" s="1"/>
      <c r="XFB501" s="1"/>
      <c r="XFC501" s="1"/>
    </row>
    <row r="502" spans="1:150 16226:16383" s="3" customFormat="1" ht="20.25" customHeight="1" x14ac:dyDescent="0.25">
      <c r="A502" s="71" t="s">
        <v>697</v>
      </c>
      <c r="B502" s="71">
        <v>203.523</v>
      </c>
      <c r="C502" s="71">
        <f t="shared" si="10"/>
        <v>2190.7215719999999</v>
      </c>
      <c r="D502" s="51">
        <v>0</v>
      </c>
      <c r="E502" s="51">
        <v>0</v>
      </c>
      <c r="F502" s="124">
        <f t="shared" si="11"/>
        <v>4022.164806192</v>
      </c>
      <c r="G502" s="130" t="s">
        <v>95</v>
      </c>
      <c r="H502" s="13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WZB502" s="1"/>
      <c r="WZC502" s="1"/>
      <c r="WZD502" s="1"/>
      <c r="WZE502" s="1"/>
      <c r="WZF502" s="1"/>
      <c r="WZG502" s="1"/>
      <c r="WZH502" s="1"/>
      <c r="WZI502" s="1"/>
      <c r="WZJ502" s="1"/>
      <c r="WZK502" s="1"/>
      <c r="WZL502" s="1"/>
      <c r="WZM502" s="1"/>
      <c r="WZN502" s="1"/>
      <c r="WZO502" s="1"/>
      <c r="WZP502" s="1"/>
      <c r="WZQ502" s="1"/>
      <c r="WZR502" s="1"/>
      <c r="WZS502" s="1"/>
      <c r="WZT502" s="1"/>
      <c r="WZU502" s="1"/>
      <c r="WZV502" s="1"/>
      <c r="WZW502" s="1"/>
      <c r="WZX502" s="1"/>
      <c r="WZY502" s="1"/>
      <c r="WZZ502" s="1"/>
      <c r="XAA502" s="1"/>
      <c r="XAB502" s="1"/>
      <c r="XAC502" s="1"/>
      <c r="XAD502" s="1"/>
      <c r="XAE502" s="1"/>
      <c r="XAF502" s="1"/>
      <c r="XAG502" s="1"/>
      <c r="XAH502" s="1"/>
      <c r="XAI502" s="1"/>
      <c r="XAJ502" s="1"/>
      <c r="XAK502" s="1"/>
      <c r="XAL502" s="1"/>
      <c r="XAM502" s="1"/>
      <c r="XAN502" s="1"/>
      <c r="XAO502" s="1"/>
      <c r="XAP502" s="1"/>
      <c r="XAQ502" s="1"/>
      <c r="XAR502" s="1"/>
      <c r="XAS502" s="1"/>
      <c r="XAT502" s="1"/>
      <c r="XAU502" s="1"/>
      <c r="XAV502" s="1"/>
      <c r="XAW502" s="1"/>
      <c r="XAX502" s="1"/>
      <c r="XAY502" s="1"/>
      <c r="XAZ502" s="1"/>
      <c r="XBA502" s="1"/>
      <c r="XBB502" s="1"/>
      <c r="XBC502" s="1"/>
      <c r="XBD502" s="1"/>
      <c r="XBE502" s="1"/>
      <c r="XBF502" s="1"/>
      <c r="XBG502" s="1"/>
      <c r="XBH502" s="1"/>
      <c r="XBI502" s="1"/>
      <c r="XBJ502" s="1"/>
      <c r="XBK502" s="1"/>
      <c r="XBL502" s="1"/>
      <c r="XBM502" s="1"/>
      <c r="XBN502" s="1"/>
      <c r="XBO502" s="1"/>
      <c r="XBP502" s="1"/>
      <c r="XBQ502" s="1"/>
      <c r="XBR502" s="1"/>
      <c r="XBS502" s="1"/>
      <c r="XBT502" s="1"/>
      <c r="XBU502" s="1"/>
      <c r="XBV502" s="1"/>
      <c r="XBW502" s="1"/>
      <c r="XBX502" s="1"/>
      <c r="XBY502" s="1"/>
      <c r="XBZ502" s="1"/>
      <c r="XCA502" s="1"/>
      <c r="XCB502" s="1"/>
      <c r="XCC502" s="1"/>
      <c r="XCD502" s="1"/>
      <c r="XCE502" s="1"/>
      <c r="XCF502" s="1"/>
      <c r="XCG502" s="1"/>
      <c r="XCH502" s="1"/>
      <c r="XCI502" s="1"/>
      <c r="XCJ502" s="1"/>
      <c r="XCK502" s="1"/>
      <c r="XCL502" s="1"/>
      <c r="XCM502" s="1"/>
      <c r="XCN502" s="1"/>
      <c r="XCO502" s="1"/>
      <c r="XCP502" s="1"/>
      <c r="XCQ502" s="1"/>
      <c r="XCR502" s="1"/>
      <c r="XCS502" s="1"/>
      <c r="XCT502" s="1"/>
      <c r="XCU502" s="1"/>
      <c r="XCV502" s="1"/>
      <c r="XCW502" s="1"/>
      <c r="XCX502" s="1"/>
      <c r="XCY502" s="1"/>
      <c r="XCZ502" s="1"/>
      <c r="XDA502" s="1"/>
      <c r="XDB502" s="1"/>
      <c r="XDC502" s="1"/>
      <c r="XDD502" s="1"/>
      <c r="XDE502" s="1"/>
      <c r="XDF502" s="1"/>
      <c r="XDG502" s="1"/>
      <c r="XDH502" s="1"/>
      <c r="XDI502" s="1"/>
      <c r="XDJ502" s="1"/>
      <c r="XDK502" s="1"/>
      <c r="XDL502" s="1"/>
      <c r="XDM502" s="1"/>
      <c r="XDN502" s="1"/>
      <c r="XDO502" s="1"/>
      <c r="XDP502" s="1"/>
      <c r="XDQ502" s="1"/>
      <c r="XDR502" s="1"/>
      <c r="XDS502" s="1"/>
      <c r="XDT502" s="1"/>
      <c r="XDU502" s="1"/>
      <c r="XDV502" s="1"/>
      <c r="XDW502" s="1"/>
      <c r="XDX502" s="1"/>
      <c r="XDY502" s="1"/>
      <c r="XDZ502" s="1"/>
      <c r="XEA502" s="1"/>
      <c r="XEB502" s="1"/>
      <c r="XEC502" s="1"/>
      <c r="XED502" s="1"/>
      <c r="XEE502" s="1"/>
      <c r="XEF502" s="1"/>
      <c r="XEG502" s="1"/>
      <c r="XEH502" s="1"/>
      <c r="XEI502" s="1"/>
      <c r="XEJ502" s="1"/>
      <c r="XEK502" s="1"/>
      <c r="XEL502" s="1"/>
      <c r="XEM502" s="1"/>
      <c r="XEN502" s="1"/>
      <c r="XEO502" s="1"/>
      <c r="XEP502" s="1"/>
      <c r="XEQ502" s="1"/>
      <c r="XER502" s="1"/>
      <c r="XES502" s="1"/>
      <c r="XET502" s="1"/>
      <c r="XEU502" s="1"/>
      <c r="XEV502" s="1"/>
      <c r="XEW502" s="1"/>
      <c r="XEX502" s="1"/>
      <c r="XEY502" s="1"/>
      <c r="XEZ502" s="1"/>
      <c r="XFA502" s="1"/>
      <c r="XFB502" s="1"/>
      <c r="XFC502" s="1"/>
    </row>
    <row r="503" spans="1:150 16226:16383" s="3" customFormat="1" ht="20.25" customHeight="1" x14ac:dyDescent="0.25">
      <c r="A503" s="71" t="s">
        <v>698</v>
      </c>
      <c r="B503" s="71">
        <v>139.35499999999999</v>
      </c>
      <c r="C503" s="71">
        <f t="shared" si="10"/>
        <v>1500.0172199999997</v>
      </c>
      <c r="D503" s="51">
        <v>0</v>
      </c>
      <c r="E503" s="51">
        <v>0</v>
      </c>
      <c r="F503" s="124">
        <f t="shared" si="11"/>
        <v>2754.0316159199997</v>
      </c>
      <c r="G503" s="130" t="s">
        <v>95</v>
      </c>
      <c r="H503" s="13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WZB503" s="1"/>
      <c r="WZC503" s="1"/>
      <c r="WZD503" s="1"/>
      <c r="WZE503" s="1"/>
      <c r="WZF503" s="1"/>
      <c r="WZG503" s="1"/>
      <c r="WZH503" s="1"/>
      <c r="WZI503" s="1"/>
      <c r="WZJ503" s="1"/>
      <c r="WZK503" s="1"/>
      <c r="WZL503" s="1"/>
      <c r="WZM503" s="1"/>
      <c r="WZN503" s="1"/>
      <c r="WZO503" s="1"/>
      <c r="WZP503" s="1"/>
      <c r="WZQ503" s="1"/>
      <c r="WZR503" s="1"/>
      <c r="WZS503" s="1"/>
      <c r="WZT503" s="1"/>
      <c r="WZU503" s="1"/>
      <c r="WZV503" s="1"/>
      <c r="WZW503" s="1"/>
      <c r="WZX503" s="1"/>
      <c r="WZY503" s="1"/>
      <c r="WZZ503" s="1"/>
      <c r="XAA503" s="1"/>
      <c r="XAB503" s="1"/>
      <c r="XAC503" s="1"/>
      <c r="XAD503" s="1"/>
      <c r="XAE503" s="1"/>
      <c r="XAF503" s="1"/>
      <c r="XAG503" s="1"/>
      <c r="XAH503" s="1"/>
      <c r="XAI503" s="1"/>
      <c r="XAJ503" s="1"/>
      <c r="XAK503" s="1"/>
      <c r="XAL503" s="1"/>
      <c r="XAM503" s="1"/>
      <c r="XAN503" s="1"/>
      <c r="XAO503" s="1"/>
      <c r="XAP503" s="1"/>
      <c r="XAQ503" s="1"/>
      <c r="XAR503" s="1"/>
      <c r="XAS503" s="1"/>
      <c r="XAT503" s="1"/>
      <c r="XAU503" s="1"/>
      <c r="XAV503" s="1"/>
      <c r="XAW503" s="1"/>
      <c r="XAX503" s="1"/>
      <c r="XAY503" s="1"/>
      <c r="XAZ503" s="1"/>
      <c r="XBA503" s="1"/>
      <c r="XBB503" s="1"/>
      <c r="XBC503" s="1"/>
      <c r="XBD503" s="1"/>
      <c r="XBE503" s="1"/>
      <c r="XBF503" s="1"/>
      <c r="XBG503" s="1"/>
      <c r="XBH503" s="1"/>
      <c r="XBI503" s="1"/>
      <c r="XBJ503" s="1"/>
      <c r="XBK503" s="1"/>
      <c r="XBL503" s="1"/>
      <c r="XBM503" s="1"/>
      <c r="XBN503" s="1"/>
      <c r="XBO503" s="1"/>
      <c r="XBP503" s="1"/>
      <c r="XBQ503" s="1"/>
      <c r="XBR503" s="1"/>
      <c r="XBS503" s="1"/>
      <c r="XBT503" s="1"/>
      <c r="XBU503" s="1"/>
      <c r="XBV503" s="1"/>
      <c r="XBW503" s="1"/>
      <c r="XBX503" s="1"/>
      <c r="XBY503" s="1"/>
      <c r="XBZ503" s="1"/>
      <c r="XCA503" s="1"/>
      <c r="XCB503" s="1"/>
      <c r="XCC503" s="1"/>
      <c r="XCD503" s="1"/>
      <c r="XCE503" s="1"/>
      <c r="XCF503" s="1"/>
      <c r="XCG503" s="1"/>
      <c r="XCH503" s="1"/>
      <c r="XCI503" s="1"/>
      <c r="XCJ503" s="1"/>
      <c r="XCK503" s="1"/>
      <c r="XCL503" s="1"/>
      <c r="XCM503" s="1"/>
      <c r="XCN503" s="1"/>
      <c r="XCO503" s="1"/>
      <c r="XCP503" s="1"/>
      <c r="XCQ503" s="1"/>
      <c r="XCR503" s="1"/>
      <c r="XCS503" s="1"/>
      <c r="XCT503" s="1"/>
      <c r="XCU503" s="1"/>
      <c r="XCV503" s="1"/>
      <c r="XCW503" s="1"/>
      <c r="XCX503" s="1"/>
      <c r="XCY503" s="1"/>
      <c r="XCZ503" s="1"/>
      <c r="XDA503" s="1"/>
      <c r="XDB503" s="1"/>
      <c r="XDC503" s="1"/>
      <c r="XDD503" s="1"/>
      <c r="XDE503" s="1"/>
      <c r="XDF503" s="1"/>
      <c r="XDG503" s="1"/>
      <c r="XDH503" s="1"/>
      <c r="XDI503" s="1"/>
      <c r="XDJ503" s="1"/>
      <c r="XDK503" s="1"/>
      <c r="XDL503" s="1"/>
      <c r="XDM503" s="1"/>
      <c r="XDN503" s="1"/>
      <c r="XDO503" s="1"/>
      <c r="XDP503" s="1"/>
      <c r="XDQ503" s="1"/>
      <c r="XDR503" s="1"/>
      <c r="XDS503" s="1"/>
      <c r="XDT503" s="1"/>
      <c r="XDU503" s="1"/>
      <c r="XDV503" s="1"/>
      <c r="XDW503" s="1"/>
      <c r="XDX503" s="1"/>
      <c r="XDY503" s="1"/>
      <c r="XDZ503" s="1"/>
      <c r="XEA503" s="1"/>
      <c r="XEB503" s="1"/>
      <c r="XEC503" s="1"/>
      <c r="XED503" s="1"/>
      <c r="XEE503" s="1"/>
      <c r="XEF503" s="1"/>
      <c r="XEG503" s="1"/>
      <c r="XEH503" s="1"/>
      <c r="XEI503" s="1"/>
      <c r="XEJ503" s="1"/>
      <c r="XEK503" s="1"/>
      <c r="XEL503" s="1"/>
      <c r="XEM503" s="1"/>
      <c r="XEN503" s="1"/>
      <c r="XEO503" s="1"/>
      <c r="XEP503" s="1"/>
      <c r="XEQ503" s="1"/>
      <c r="XER503" s="1"/>
      <c r="XES503" s="1"/>
      <c r="XET503" s="1"/>
      <c r="XEU503" s="1"/>
      <c r="XEV503" s="1"/>
      <c r="XEW503" s="1"/>
      <c r="XEX503" s="1"/>
      <c r="XEY503" s="1"/>
      <c r="XEZ503" s="1"/>
      <c r="XFA503" s="1"/>
      <c r="XFB503" s="1"/>
      <c r="XFC503" s="1"/>
    </row>
    <row r="504" spans="1:150 16226:16383" s="3" customFormat="1" ht="20.25" customHeight="1" x14ac:dyDescent="0.25">
      <c r="A504" s="71" t="s">
        <v>699</v>
      </c>
      <c r="B504" s="71">
        <v>139.35499999999999</v>
      </c>
      <c r="C504" s="71">
        <f t="shared" si="10"/>
        <v>1500.0172199999997</v>
      </c>
      <c r="D504" s="51">
        <v>0</v>
      </c>
      <c r="E504" s="51">
        <v>0</v>
      </c>
      <c r="F504" s="124">
        <f t="shared" si="11"/>
        <v>2754.0316159199997</v>
      </c>
      <c r="G504" s="130" t="s">
        <v>95</v>
      </c>
      <c r="H504" s="13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WZB504" s="1"/>
      <c r="WZC504" s="1"/>
      <c r="WZD504" s="1"/>
      <c r="WZE504" s="1"/>
      <c r="WZF504" s="1"/>
      <c r="WZG504" s="1"/>
      <c r="WZH504" s="1"/>
      <c r="WZI504" s="1"/>
      <c r="WZJ504" s="1"/>
      <c r="WZK504" s="1"/>
      <c r="WZL504" s="1"/>
      <c r="WZM504" s="1"/>
      <c r="WZN504" s="1"/>
      <c r="WZO504" s="1"/>
      <c r="WZP504" s="1"/>
      <c r="WZQ504" s="1"/>
      <c r="WZR504" s="1"/>
      <c r="WZS504" s="1"/>
      <c r="WZT504" s="1"/>
      <c r="WZU504" s="1"/>
      <c r="WZV504" s="1"/>
      <c r="WZW504" s="1"/>
      <c r="WZX504" s="1"/>
      <c r="WZY504" s="1"/>
      <c r="WZZ504" s="1"/>
      <c r="XAA504" s="1"/>
      <c r="XAB504" s="1"/>
      <c r="XAC504" s="1"/>
      <c r="XAD504" s="1"/>
      <c r="XAE504" s="1"/>
      <c r="XAF504" s="1"/>
      <c r="XAG504" s="1"/>
      <c r="XAH504" s="1"/>
      <c r="XAI504" s="1"/>
      <c r="XAJ504" s="1"/>
      <c r="XAK504" s="1"/>
      <c r="XAL504" s="1"/>
      <c r="XAM504" s="1"/>
      <c r="XAN504" s="1"/>
      <c r="XAO504" s="1"/>
      <c r="XAP504" s="1"/>
      <c r="XAQ504" s="1"/>
      <c r="XAR504" s="1"/>
      <c r="XAS504" s="1"/>
      <c r="XAT504" s="1"/>
      <c r="XAU504" s="1"/>
      <c r="XAV504" s="1"/>
      <c r="XAW504" s="1"/>
      <c r="XAX504" s="1"/>
      <c r="XAY504" s="1"/>
      <c r="XAZ504" s="1"/>
      <c r="XBA504" s="1"/>
      <c r="XBB504" s="1"/>
      <c r="XBC504" s="1"/>
      <c r="XBD504" s="1"/>
      <c r="XBE504" s="1"/>
      <c r="XBF504" s="1"/>
      <c r="XBG504" s="1"/>
      <c r="XBH504" s="1"/>
      <c r="XBI504" s="1"/>
      <c r="XBJ504" s="1"/>
      <c r="XBK504" s="1"/>
      <c r="XBL504" s="1"/>
      <c r="XBM504" s="1"/>
      <c r="XBN504" s="1"/>
      <c r="XBO504" s="1"/>
      <c r="XBP504" s="1"/>
      <c r="XBQ504" s="1"/>
      <c r="XBR504" s="1"/>
      <c r="XBS504" s="1"/>
      <c r="XBT504" s="1"/>
      <c r="XBU504" s="1"/>
      <c r="XBV504" s="1"/>
      <c r="XBW504" s="1"/>
      <c r="XBX504" s="1"/>
      <c r="XBY504" s="1"/>
      <c r="XBZ504" s="1"/>
      <c r="XCA504" s="1"/>
      <c r="XCB504" s="1"/>
      <c r="XCC504" s="1"/>
      <c r="XCD504" s="1"/>
      <c r="XCE504" s="1"/>
      <c r="XCF504" s="1"/>
      <c r="XCG504" s="1"/>
      <c r="XCH504" s="1"/>
      <c r="XCI504" s="1"/>
      <c r="XCJ504" s="1"/>
      <c r="XCK504" s="1"/>
      <c r="XCL504" s="1"/>
      <c r="XCM504" s="1"/>
      <c r="XCN504" s="1"/>
      <c r="XCO504" s="1"/>
      <c r="XCP504" s="1"/>
      <c r="XCQ504" s="1"/>
      <c r="XCR504" s="1"/>
      <c r="XCS504" s="1"/>
      <c r="XCT504" s="1"/>
      <c r="XCU504" s="1"/>
      <c r="XCV504" s="1"/>
      <c r="XCW504" s="1"/>
      <c r="XCX504" s="1"/>
      <c r="XCY504" s="1"/>
      <c r="XCZ504" s="1"/>
      <c r="XDA504" s="1"/>
      <c r="XDB504" s="1"/>
      <c r="XDC504" s="1"/>
      <c r="XDD504" s="1"/>
      <c r="XDE504" s="1"/>
      <c r="XDF504" s="1"/>
      <c r="XDG504" s="1"/>
      <c r="XDH504" s="1"/>
      <c r="XDI504" s="1"/>
      <c r="XDJ504" s="1"/>
      <c r="XDK504" s="1"/>
      <c r="XDL504" s="1"/>
      <c r="XDM504" s="1"/>
      <c r="XDN504" s="1"/>
      <c r="XDO504" s="1"/>
      <c r="XDP504" s="1"/>
      <c r="XDQ504" s="1"/>
      <c r="XDR504" s="1"/>
      <c r="XDS504" s="1"/>
      <c r="XDT504" s="1"/>
      <c r="XDU504" s="1"/>
      <c r="XDV504" s="1"/>
      <c r="XDW504" s="1"/>
      <c r="XDX504" s="1"/>
      <c r="XDY504" s="1"/>
      <c r="XDZ504" s="1"/>
      <c r="XEA504" s="1"/>
      <c r="XEB504" s="1"/>
      <c r="XEC504" s="1"/>
      <c r="XED504" s="1"/>
      <c r="XEE504" s="1"/>
      <c r="XEF504" s="1"/>
      <c r="XEG504" s="1"/>
      <c r="XEH504" s="1"/>
      <c r="XEI504" s="1"/>
      <c r="XEJ504" s="1"/>
      <c r="XEK504" s="1"/>
      <c r="XEL504" s="1"/>
      <c r="XEM504" s="1"/>
      <c r="XEN504" s="1"/>
      <c r="XEO504" s="1"/>
      <c r="XEP504" s="1"/>
      <c r="XEQ504" s="1"/>
      <c r="XER504" s="1"/>
      <c r="XES504" s="1"/>
      <c r="XET504" s="1"/>
      <c r="XEU504" s="1"/>
      <c r="XEV504" s="1"/>
      <c r="XEW504" s="1"/>
      <c r="XEX504" s="1"/>
      <c r="XEY504" s="1"/>
      <c r="XEZ504" s="1"/>
      <c r="XFA504" s="1"/>
      <c r="XFB504" s="1"/>
      <c r="XFC504" s="1"/>
    </row>
    <row r="505" spans="1:150 16226:16383" s="3" customFormat="1" ht="20.25" customHeight="1" x14ac:dyDescent="0.25">
      <c r="A505" s="71" t="s">
        <v>700</v>
      </c>
      <c r="B505" s="71">
        <v>139.35499999999999</v>
      </c>
      <c r="C505" s="71">
        <f t="shared" si="10"/>
        <v>1500.0172199999997</v>
      </c>
      <c r="D505" s="51">
        <v>0</v>
      </c>
      <c r="E505" s="51">
        <v>0</v>
      </c>
      <c r="F505" s="124">
        <f t="shared" si="11"/>
        <v>2754.0316159199997</v>
      </c>
      <c r="G505" s="130" t="s">
        <v>95</v>
      </c>
      <c r="H505" s="13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WZB505" s="1"/>
      <c r="WZC505" s="1"/>
      <c r="WZD505" s="1"/>
      <c r="WZE505" s="1"/>
      <c r="WZF505" s="1"/>
      <c r="WZG505" s="1"/>
      <c r="WZH505" s="1"/>
      <c r="WZI505" s="1"/>
      <c r="WZJ505" s="1"/>
      <c r="WZK505" s="1"/>
      <c r="WZL505" s="1"/>
      <c r="WZM505" s="1"/>
      <c r="WZN505" s="1"/>
      <c r="WZO505" s="1"/>
      <c r="WZP505" s="1"/>
      <c r="WZQ505" s="1"/>
      <c r="WZR505" s="1"/>
      <c r="WZS505" s="1"/>
      <c r="WZT505" s="1"/>
      <c r="WZU505" s="1"/>
      <c r="WZV505" s="1"/>
      <c r="WZW505" s="1"/>
      <c r="WZX505" s="1"/>
      <c r="WZY505" s="1"/>
      <c r="WZZ505" s="1"/>
      <c r="XAA505" s="1"/>
      <c r="XAB505" s="1"/>
      <c r="XAC505" s="1"/>
      <c r="XAD505" s="1"/>
      <c r="XAE505" s="1"/>
      <c r="XAF505" s="1"/>
      <c r="XAG505" s="1"/>
      <c r="XAH505" s="1"/>
      <c r="XAI505" s="1"/>
      <c r="XAJ505" s="1"/>
      <c r="XAK505" s="1"/>
      <c r="XAL505" s="1"/>
      <c r="XAM505" s="1"/>
      <c r="XAN505" s="1"/>
      <c r="XAO505" s="1"/>
      <c r="XAP505" s="1"/>
      <c r="XAQ505" s="1"/>
      <c r="XAR505" s="1"/>
      <c r="XAS505" s="1"/>
      <c r="XAT505" s="1"/>
      <c r="XAU505" s="1"/>
      <c r="XAV505" s="1"/>
      <c r="XAW505" s="1"/>
      <c r="XAX505" s="1"/>
      <c r="XAY505" s="1"/>
      <c r="XAZ505" s="1"/>
      <c r="XBA505" s="1"/>
      <c r="XBB505" s="1"/>
      <c r="XBC505" s="1"/>
      <c r="XBD505" s="1"/>
      <c r="XBE505" s="1"/>
      <c r="XBF505" s="1"/>
      <c r="XBG505" s="1"/>
      <c r="XBH505" s="1"/>
      <c r="XBI505" s="1"/>
      <c r="XBJ505" s="1"/>
      <c r="XBK505" s="1"/>
      <c r="XBL505" s="1"/>
      <c r="XBM505" s="1"/>
      <c r="XBN505" s="1"/>
      <c r="XBO505" s="1"/>
      <c r="XBP505" s="1"/>
      <c r="XBQ505" s="1"/>
      <c r="XBR505" s="1"/>
      <c r="XBS505" s="1"/>
      <c r="XBT505" s="1"/>
      <c r="XBU505" s="1"/>
      <c r="XBV505" s="1"/>
      <c r="XBW505" s="1"/>
      <c r="XBX505" s="1"/>
      <c r="XBY505" s="1"/>
      <c r="XBZ505" s="1"/>
      <c r="XCA505" s="1"/>
      <c r="XCB505" s="1"/>
      <c r="XCC505" s="1"/>
      <c r="XCD505" s="1"/>
      <c r="XCE505" s="1"/>
      <c r="XCF505" s="1"/>
      <c r="XCG505" s="1"/>
      <c r="XCH505" s="1"/>
      <c r="XCI505" s="1"/>
      <c r="XCJ505" s="1"/>
      <c r="XCK505" s="1"/>
      <c r="XCL505" s="1"/>
      <c r="XCM505" s="1"/>
      <c r="XCN505" s="1"/>
      <c r="XCO505" s="1"/>
      <c r="XCP505" s="1"/>
      <c r="XCQ505" s="1"/>
      <c r="XCR505" s="1"/>
      <c r="XCS505" s="1"/>
      <c r="XCT505" s="1"/>
      <c r="XCU505" s="1"/>
      <c r="XCV505" s="1"/>
      <c r="XCW505" s="1"/>
      <c r="XCX505" s="1"/>
      <c r="XCY505" s="1"/>
      <c r="XCZ505" s="1"/>
      <c r="XDA505" s="1"/>
      <c r="XDB505" s="1"/>
      <c r="XDC505" s="1"/>
      <c r="XDD505" s="1"/>
      <c r="XDE505" s="1"/>
      <c r="XDF505" s="1"/>
      <c r="XDG505" s="1"/>
      <c r="XDH505" s="1"/>
      <c r="XDI505" s="1"/>
      <c r="XDJ505" s="1"/>
      <c r="XDK505" s="1"/>
      <c r="XDL505" s="1"/>
      <c r="XDM505" s="1"/>
      <c r="XDN505" s="1"/>
      <c r="XDO505" s="1"/>
      <c r="XDP505" s="1"/>
      <c r="XDQ505" s="1"/>
      <c r="XDR505" s="1"/>
      <c r="XDS505" s="1"/>
      <c r="XDT505" s="1"/>
      <c r="XDU505" s="1"/>
      <c r="XDV505" s="1"/>
      <c r="XDW505" s="1"/>
      <c r="XDX505" s="1"/>
      <c r="XDY505" s="1"/>
      <c r="XDZ505" s="1"/>
      <c r="XEA505" s="1"/>
      <c r="XEB505" s="1"/>
      <c r="XEC505" s="1"/>
      <c r="XED505" s="1"/>
      <c r="XEE505" s="1"/>
      <c r="XEF505" s="1"/>
      <c r="XEG505" s="1"/>
      <c r="XEH505" s="1"/>
      <c r="XEI505" s="1"/>
      <c r="XEJ505" s="1"/>
      <c r="XEK505" s="1"/>
      <c r="XEL505" s="1"/>
      <c r="XEM505" s="1"/>
      <c r="XEN505" s="1"/>
      <c r="XEO505" s="1"/>
      <c r="XEP505" s="1"/>
      <c r="XEQ505" s="1"/>
      <c r="XER505" s="1"/>
      <c r="XES505" s="1"/>
      <c r="XET505" s="1"/>
      <c r="XEU505" s="1"/>
      <c r="XEV505" s="1"/>
      <c r="XEW505" s="1"/>
      <c r="XEX505" s="1"/>
      <c r="XEY505" s="1"/>
      <c r="XEZ505" s="1"/>
      <c r="XFA505" s="1"/>
      <c r="XFB505" s="1"/>
      <c r="XFC505" s="1"/>
    </row>
    <row r="506" spans="1:150 16226:16383" s="3" customFormat="1" ht="20.25" customHeight="1" x14ac:dyDescent="0.25">
      <c r="A506" s="71" t="s">
        <v>701</v>
      </c>
      <c r="B506" s="71">
        <v>139.35499999999999</v>
      </c>
      <c r="C506" s="71">
        <f t="shared" si="10"/>
        <v>1500.0172199999997</v>
      </c>
      <c r="D506" s="51">
        <v>0</v>
      </c>
      <c r="E506" s="51">
        <v>0</v>
      </c>
      <c r="F506" s="124">
        <f t="shared" si="11"/>
        <v>2754.0316159199997</v>
      </c>
      <c r="G506" s="130" t="s">
        <v>95</v>
      </c>
      <c r="H506" s="13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WZB506" s="1"/>
      <c r="WZC506" s="1"/>
      <c r="WZD506" s="1"/>
      <c r="WZE506" s="1"/>
      <c r="WZF506" s="1"/>
      <c r="WZG506" s="1"/>
      <c r="WZH506" s="1"/>
      <c r="WZI506" s="1"/>
      <c r="WZJ506" s="1"/>
      <c r="WZK506" s="1"/>
      <c r="WZL506" s="1"/>
      <c r="WZM506" s="1"/>
      <c r="WZN506" s="1"/>
      <c r="WZO506" s="1"/>
      <c r="WZP506" s="1"/>
      <c r="WZQ506" s="1"/>
      <c r="WZR506" s="1"/>
      <c r="WZS506" s="1"/>
      <c r="WZT506" s="1"/>
      <c r="WZU506" s="1"/>
      <c r="WZV506" s="1"/>
      <c r="WZW506" s="1"/>
      <c r="WZX506" s="1"/>
      <c r="WZY506" s="1"/>
      <c r="WZZ506" s="1"/>
      <c r="XAA506" s="1"/>
      <c r="XAB506" s="1"/>
      <c r="XAC506" s="1"/>
      <c r="XAD506" s="1"/>
      <c r="XAE506" s="1"/>
      <c r="XAF506" s="1"/>
      <c r="XAG506" s="1"/>
      <c r="XAH506" s="1"/>
      <c r="XAI506" s="1"/>
      <c r="XAJ506" s="1"/>
      <c r="XAK506" s="1"/>
      <c r="XAL506" s="1"/>
      <c r="XAM506" s="1"/>
      <c r="XAN506" s="1"/>
      <c r="XAO506" s="1"/>
      <c r="XAP506" s="1"/>
      <c r="XAQ506" s="1"/>
      <c r="XAR506" s="1"/>
      <c r="XAS506" s="1"/>
      <c r="XAT506" s="1"/>
      <c r="XAU506" s="1"/>
      <c r="XAV506" s="1"/>
      <c r="XAW506" s="1"/>
      <c r="XAX506" s="1"/>
      <c r="XAY506" s="1"/>
      <c r="XAZ506" s="1"/>
      <c r="XBA506" s="1"/>
      <c r="XBB506" s="1"/>
      <c r="XBC506" s="1"/>
      <c r="XBD506" s="1"/>
      <c r="XBE506" s="1"/>
      <c r="XBF506" s="1"/>
      <c r="XBG506" s="1"/>
      <c r="XBH506" s="1"/>
      <c r="XBI506" s="1"/>
      <c r="XBJ506" s="1"/>
      <c r="XBK506" s="1"/>
      <c r="XBL506" s="1"/>
      <c r="XBM506" s="1"/>
      <c r="XBN506" s="1"/>
      <c r="XBO506" s="1"/>
      <c r="XBP506" s="1"/>
      <c r="XBQ506" s="1"/>
      <c r="XBR506" s="1"/>
      <c r="XBS506" s="1"/>
      <c r="XBT506" s="1"/>
      <c r="XBU506" s="1"/>
      <c r="XBV506" s="1"/>
      <c r="XBW506" s="1"/>
      <c r="XBX506" s="1"/>
      <c r="XBY506" s="1"/>
      <c r="XBZ506" s="1"/>
      <c r="XCA506" s="1"/>
      <c r="XCB506" s="1"/>
      <c r="XCC506" s="1"/>
      <c r="XCD506" s="1"/>
      <c r="XCE506" s="1"/>
      <c r="XCF506" s="1"/>
      <c r="XCG506" s="1"/>
      <c r="XCH506" s="1"/>
      <c r="XCI506" s="1"/>
      <c r="XCJ506" s="1"/>
      <c r="XCK506" s="1"/>
      <c r="XCL506" s="1"/>
      <c r="XCM506" s="1"/>
      <c r="XCN506" s="1"/>
      <c r="XCO506" s="1"/>
      <c r="XCP506" s="1"/>
      <c r="XCQ506" s="1"/>
      <c r="XCR506" s="1"/>
      <c r="XCS506" s="1"/>
      <c r="XCT506" s="1"/>
      <c r="XCU506" s="1"/>
      <c r="XCV506" s="1"/>
      <c r="XCW506" s="1"/>
      <c r="XCX506" s="1"/>
      <c r="XCY506" s="1"/>
      <c r="XCZ506" s="1"/>
      <c r="XDA506" s="1"/>
      <c r="XDB506" s="1"/>
      <c r="XDC506" s="1"/>
      <c r="XDD506" s="1"/>
      <c r="XDE506" s="1"/>
      <c r="XDF506" s="1"/>
      <c r="XDG506" s="1"/>
      <c r="XDH506" s="1"/>
      <c r="XDI506" s="1"/>
      <c r="XDJ506" s="1"/>
      <c r="XDK506" s="1"/>
      <c r="XDL506" s="1"/>
      <c r="XDM506" s="1"/>
      <c r="XDN506" s="1"/>
      <c r="XDO506" s="1"/>
      <c r="XDP506" s="1"/>
      <c r="XDQ506" s="1"/>
      <c r="XDR506" s="1"/>
      <c r="XDS506" s="1"/>
      <c r="XDT506" s="1"/>
      <c r="XDU506" s="1"/>
      <c r="XDV506" s="1"/>
      <c r="XDW506" s="1"/>
      <c r="XDX506" s="1"/>
      <c r="XDY506" s="1"/>
      <c r="XDZ506" s="1"/>
      <c r="XEA506" s="1"/>
      <c r="XEB506" s="1"/>
      <c r="XEC506" s="1"/>
      <c r="XED506" s="1"/>
      <c r="XEE506" s="1"/>
      <c r="XEF506" s="1"/>
      <c r="XEG506" s="1"/>
      <c r="XEH506" s="1"/>
      <c r="XEI506" s="1"/>
      <c r="XEJ506" s="1"/>
      <c r="XEK506" s="1"/>
      <c r="XEL506" s="1"/>
      <c r="XEM506" s="1"/>
      <c r="XEN506" s="1"/>
      <c r="XEO506" s="1"/>
      <c r="XEP506" s="1"/>
      <c r="XEQ506" s="1"/>
      <c r="XER506" s="1"/>
      <c r="XES506" s="1"/>
      <c r="XET506" s="1"/>
      <c r="XEU506" s="1"/>
      <c r="XEV506" s="1"/>
      <c r="XEW506" s="1"/>
      <c r="XEX506" s="1"/>
      <c r="XEY506" s="1"/>
      <c r="XEZ506" s="1"/>
      <c r="XFA506" s="1"/>
      <c r="XFB506" s="1"/>
      <c r="XFC506" s="1"/>
    </row>
    <row r="507" spans="1:150 16226:16383" s="3" customFormat="1" ht="20.25" customHeight="1" x14ac:dyDescent="0.25">
      <c r="A507" s="71" t="s">
        <v>702</v>
      </c>
      <c r="B507" s="71">
        <v>139.35499999999999</v>
      </c>
      <c r="C507" s="71">
        <f t="shared" si="10"/>
        <v>1500.0172199999997</v>
      </c>
      <c r="D507" s="51">
        <v>0</v>
      </c>
      <c r="E507" s="51">
        <v>0</v>
      </c>
      <c r="F507" s="124">
        <f t="shared" si="11"/>
        <v>2754.0316159199997</v>
      </c>
      <c r="G507" s="130" t="s">
        <v>95</v>
      </c>
      <c r="H507" s="13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WZB507" s="1"/>
      <c r="WZC507" s="1"/>
      <c r="WZD507" s="1"/>
      <c r="WZE507" s="1"/>
      <c r="WZF507" s="1"/>
      <c r="WZG507" s="1"/>
      <c r="WZH507" s="1"/>
      <c r="WZI507" s="1"/>
      <c r="WZJ507" s="1"/>
      <c r="WZK507" s="1"/>
      <c r="WZL507" s="1"/>
      <c r="WZM507" s="1"/>
      <c r="WZN507" s="1"/>
      <c r="WZO507" s="1"/>
      <c r="WZP507" s="1"/>
      <c r="WZQ507" s="1"/>
      <c r="WZR507" s="1"/>
      <c r="WZS507" s="1"/>
      <c r="WZT507" s="1"/>
      <c r="WZU507" s="1"/>
      <c r="WZV507" s="1"/>
      <c r="WZW507" s="1"/>
      <c r="WZX507" s="1"/>
      <c r="WZY507" s="1"/>
      <c r="WZZ507" s="1"/>
      <c r="XAA507" s="1"/>
      <c r="XAB507" s="1"/>
      <c r="XAC507" s="1"/>
      <c r="XAD507" s="1"/>
      <c r="XAE507" s="1"/>
      <c r="XAF507" s="1"/>
      <c r="XAG507" s="1"/>
      <c r="XAH507" s="1"/>
      <c r="XAI507" s="1"/>
      <c r="XAJ507" s="1"/>
      <c r="XAK507" s="1"/>
      <c r="XAL507" s="1"/>
      <c r="XAM507" s="1"/>
      <c r="XAN507" s="1"/>
      <c r="XAO507" s="1"/>
      <c r="XAP507" s="1"/>
      <c r="XAQ507" s="1"/>
      <c r="XAR507" s="1"/>
      <c r="XAS507" s="1"/>
      <c r="XAT507" s="1"/>
      <c r="XAU507" s="1"/>
      <c r="XAV507" s="1"/>
      <c r="XAW507" s="1"/>
      <c r="XAX507" s="1"/>
      <c r="XAY507" s="1"/>
      <c r="XAZ507" s="1"/>
      <c r="XBA507" s="1"/>
      <c r="XBB507" s="1"/>
      <c r="XBC507" s="1"/>
      <c r="XBD507" s="1"/>
      <c r="XBE507" s="1"/>
      <c r="XBF507" s="1"/>
      <c r="XBG507" s="1"/>
      <c r="XBH507" s="1"/>
      <c r="XBI507" s="1"/>
      <c r="XBJ507" s="1"/>
      <c r="XBK507" s="1"/>
      <c r="XBL507" s="1"/>
      <c r="XBM507" s="1"/>
      <c r="XBN507" s="1"/>
      <c r="XBO507" s="1"/>
      <c r="XBP507" s="1"/>
      <c r="XBQ507" s="1"/>
      <c r="XBR507" s="1"/>
      <c r="XBS507" s="1"/>
      <c r="XBT507" s="1"/>
      <c r="XBU507" s="1"/>
      <c r="XBV507" s="1"/>
      <c r="XBW507" s="1"/>
      <c r="XBX507" s="1"/>
      <c r="XBY507" s="1"/>
      <c r="XBZ507" s="1"/>
      <c r="XCA507" s="1"/>
      <c r="XCB507" s="1"/>
      <c r="XCC507" s="1"/>
      <c r="XCD507" s="1"/>
      <c r="XCE507" s="1"/>
      <c r="XCF507" s="1"/>
      <c r="XCG507" s="1"/>
      <c r="XCH507" s="1"/>
      <c r="XCI507" s="1"/>
      <c r="XCJ507" s="1"/>
      <c r="XCK507" s="1"/>
      <c r="XCL507" s="1"/>
      <c r="XCM507" s="1"/>
      <c r="XCN507" s="1"/>
      <c r="XCO507" s="1"/>
      <c r="XCP507" s="1"/>
      <c r="XCQ507" s="1"/>
      <c r="XCR507" s="1"/>
      <c r="XCS507" s="1"/>
      <c r="XCT507" s="1"/>
      <c r="XCU507" s="1"/>
      <c r="XCV507" s="1"/>
      <c r="XCW507" s="1"/>
      <c r="XCX507" s="1"/>
      <c r="XCY507" s="1"/>
      <c r="XCZ507" s="1"/>
      <c r="XDA507" s="1"/>
      <c r="XDB507" s="1"/>
      <c r="XDC507" s="1"/>
      <c r="XDD507" s="1"/>
      <c r="XDE507" s="1"/>
      <c r="XDF507" s="1"/>
      <c r="XDG507" s="1"/>
      <c r="XDH507" s="1"/>
      <c r="XDI507" s="1"/>
      <c r="XDJ507" s="1"/>
      <c r="XDK507" s="1"/>
      <c r="XDL507" s="1"/>
      <c r="XDM507" s="1"/>
      <c r="XDN507" s="1"/>
      <c r="XDO507" s="1"/>
      <c r="XDP507" s="1"/>
      <c r="XDQ507" s="1"/>
      <c r="XDR507" s="1"/>
      <c r="XDS507" s="1"/>
      <c r="XDT507" s="1"/>
      <c r="XDU507" s="1"/>
      <c r="XDV507" s="1"/>
      <c r="XDW507" s="1"/>
      <c r="XDX507" s="1"/>
      <c r="XDY507" s="1"/>
      <c r="XDZ507" s="1"/>
      <c r="XEA507" s="1"/>
      <c r="XEB507" s="1"/>
      <c r="XEC507" s="1"/>
      <c r="XED507" s="1"/>
      <c r="XEE507" s="1"/>
      <c r="XEF507" s="1"/>
      <c r="XEG507" s="1"/>
      <c r="XEH507" s="1"/>
      <c r="XEI507" s="1"/>
      <c r="XEJ507" s="1"/>
      <c r="XEK507" s="1"/>
      <c r="XEL507" s="1"/>
      <c r="XEM507" s="1"/>
      <c r="XEN507" s="1"/>
      <c r="XEO507" s="1"/>
      <c r="XEP507" s="1"/>
      <c r="XEQ507" s="1"/>
      <c r="XER507" s="1"/>
      <c r="XES507" s="1"/>
      <c r="XET507" s="1"/>
      <c r="XEU507" s="1"/>
      <c r="XEV507" s="1"/>
      <c r="XEW507" s="1"/>
      <c r="XEX507" s="1"/>
      <c r="XEY507" s="1"/>
      <c r="XEZ507" s="1"/>
      <c r="XFA507" s="1"/>
      <c r="XFB507" s="1"/>
      <c r="XFC507" s="1"/>
    </row>
    <row r="508" spans="1:150 16226:16383" s="3" customFormat="1" ht="20.25" customHeight="1" x14ac:dyDescent="0.25">
      <c r="A508" s="71" t="s">
        <v>703</v>
      </c>
      <c r="B508" s="71">
        <v>139.35499999999999</v>
      </c>
      <c r="C508" s="71">
        <f t="shared" si="10"/>
        <v>1500.0172199999997</v>
      </c>
      <c r="D508" s="51">
        <v>0</v>
      </c>
      <c r="E508" s="51">
        <v>0</v>
      </c>
      <c r="F508" s="124">
        <f t="shared" si="11"/>
        <v>2754.0316159199997</v>
      </c>
      <c r="G508" s="130" t="s">
        <v>95</v>
      </c>
      <c r="H508" s="13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WZB508" s="1"/>
      <c r="WZC508" s="1"/>
      <c r="WZD508" s="1"/>
      <c r="WZE508" s="1"/>
      <c r="WZF508" s="1"/>
      <c r="WZG508" s="1"/>
      <c r="WZH508" s="1"/>
      <c r="WZI508" s="1"/>
      <c r="WZJ508" s="1"/>
      <c r="WZK508" s="1"/>
      <c r="WZL508" s="1"/>
      <c r="WZM508" s="1"/>
      <c r="WZN508" s="1"/>
      <c r="WZO508" s="1"/>
      <c r="WZP508" s="1"/>
      <c r="WZQ508" s="1"/>
      <c r="WZR508" s="1"/>
      <c r="WZS508" s="1"/>
      <c r="WZT508" s="1"/>
      <c r="WZU508" s="1"/>
      <c r="WZV508" s="1"/>
      <c r="WZW508" s="1"/>
      <c r="WZX508" s="1"/>
      <c r="WZY508" s="1"/>
      <c r="WZZ508" s="1"/>
      <c r="XAA508" s="1"/>
      <c r="XAB508" s="1"/>
      <c r="XAC508" s="1"/>
      <c r="XAD508" s="1"/>
      <c r="XAE508" s="1"/>
      <c r="XAF508" s="1"/>
      <c r="XAG508" s="1"/>
      <c r="XAH508" s="1"/>
      <c r="XAI508" s="1"/>
      <c r="XAJ508" s="1"/>
      <c r="XAK508" s="1"/>
      <c r="XAL508" s="1"/>
      <c r="XAM508" s="1"/>
      <c r="XAN508" s="1"/>
      <c r="XAO508" s="1"/>
      <c r="XAP508" s="1"/>
      <c r="XAQ508" s="1"/>
      <c r="XAR508" s="1"/>
      <c r="XAS508" s="1"/>
      <c r="XAT508" s="1"/>
      <c r="XAU508" s="1"/>
      <c r="XAV508" s="1"/>
      <c r="XAW508" s="1"/>
      <c r="XAX508" s="1"/>
      <c r="XAY508" s="1"/>
      <c r="XAZ508" s="1"/>
      <c r="XBA508" s="1"/>
      <c r="XBB508" s="1"/>
      <c r="XBC508" s="1"/>
      <c r="XBD508" s="1"/>
      <c r="XBE508" s="1"/>
      <c r="XBF508" s="1"/>
      <c r="XBG508" s="1"/>
      <c r="XBH508" s="1"/>
      <c r="XBI508" s="1"/>
      <c r="XBJ508" s="1"/>
      <c r="XBK508" s="1"/>
      <c r="XBL508" s="1"/>
      <c r="XBM508" s="1"/>
      <c r="XBN508" s="1"/>
      <c r="XBO508" s="1"/>
      <c r="XBP508" s="1"/>
      <c r="XBQ508" s="1"/>
      <c r="XBR508" s="1"/>
      <c r="XBS508" s="1"/>
      <c r="XBT508" s="1"/>
      <c r="XBU508" s="1"/>
      <c r="XBV508" s="1"/>
      <c r="XBW508" s="1"/>
      <c r="XBX508" s="1"/>
      <c r="XBY508" s="1"/>
      <c r="XBZ508" s="1"/>
      <c r="XCA508" s="1"/>
      <c r="XCB508" s="1"/>
      <c r="XCC508" s="1"/>
      <c r="XCD508" s="1"/>
      <c r="XCE508" s="1"/>
      <c r="XCF508" s="1"/>
      <c r="XCG508" s="1"/>
      <c r="XCH508" s="1"/>
      <c r="XCI508" s="1"/>
      <c r="XCJ508" s="1"/>
      <c r="XCK508" s="1"/>
      <c r="XCL508" s="1"/>
      <c r="XCM508" s="1"/>
      <c r="XCN508" s="1"/>
      <c r="XCO508" s="1"/>
      <c r="XCP508" s="1"/>
      <c r="XCQ508" s="1"/>
      <c r="XCR508" s="1"/>
      <c r="XCS508" s="1"/>
      <c r="XCT508" s="1"/>
      <c r="XCU508" s="1"/>
      <c r="XCV508" s="1"/>
      <c r="XCW508" s="1"/>
      <c r="XCX508" s="1"/>
      <c r="XCY508" s="1"/>
      <c r="XCZ508" s="1"/>
      <c r="XDA508" s="1"/>
      <c r="XDB508" s="1"/>
      <c r="XDC508" s="1"/>
      <c r="XDD508" s="1"/>
      <c r="XDE508" s="1"/>
      <c r="XDF508" s="1"/>
      <c r="XDG508" s="1"/>
      <c r="XDH508" s="1"/>
      <c r="XDI508" s="1"/>
      <c r="XDJ508" s="1"/>
      <c r="XDK508" s="1"/>
      <c r="XDL508" s="1"/>
      <c r="XDM508" s="1"/>
      <c r="XDN508" s="1"/>
      <c r="XDO508" s="1"/>
      <c r="XDP508" s="1"/>
      <c r="XDQ508" s="1"/>
      <c r="XDR508" s="1"/>
      <c r="XDS508" s="1"/>
      <c r="XDT508" s="1"/>
      <c r="XDU508" s="1"/>
      <c r="XDV508" s="1"/>
      <c r="XDW508" s="1"/>
      <c r="XDX508" s="1"/>
      <c r="XDY508" s="1"/>
      <c r="XDZ508" s="1"/>
      <c r="XEA508" s="1"/>
      <c r="XEB508" s="1"/>
      <c r="XEC508" s="1"/>
      <c r="XED508" s="1"/>
      <c r="XEE508" s="1"/>
      <c r="XEF508" s="1"/>
      <c r="XEG508" s="1"/>
      <c r="XEH508" s="1"/>
      <c r="XEI508" s="1"/>
      <c r="XEJ508" s="1"/>
      <c r="XEK508" s="1"/>
      <c r="XEL508" s="1"/>
      <c r="XEM508" s="1"/>
      <c r="XEN508" s="1"/>
      <c r="XEO508" s="1"/>
      <c r="XEP508" s="1"/>
      <c r="XEQ508" s="1"/>
      <c r="XER508" s="1"/>
      <c r="XES508" s="1"/>
      <c r="XET508" s="1"/>
      <c r="XEU508" s="1"/>
      <c r="XEV508" s="1"/>
      <c r="XEW508" s="1"/>
      <c r="XEX508" s="1"/>
      <c r="XEY508" s="1"/>
      <c r="XEZ508" s="1"/>
      <c r="XFA508" s="1"/>
      <c r="XFB508" s="1"/>
      <c r="XFC508" s="1"/>
    </row>
    <row r="509" spans="1:150 16226:16383" s="3" customFormat="1" ht="20.25" customHeight="1" x14ac:dyDescent="0.25">
      <c r="A509" s="71" t="s">
        <v>704</v>
      </c>
      <c r="B509" s="71">
        <v>173.79300000000001</v>
      </c>
      <c r="C509" s="71">
        <f t="shared" si="10"/>
        <v>1870.707852</v>
      </c>
      <c r="D509" s="51">
        <v>0</v>
      </c>
      <c r="E509" s="51">
        <v>0</v>
      </c>
      <c r="F509" s="124">
        <f t="shared" si="11"/>
        <v>3434.6196162720003</v>
      </c>
      <c r="G509" s="130" t="s">
        <v>95</v>
      </c>
      <c r="H509" s="13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WZB509" s="1"/>
      <c r="WZC509" s="1"/>
      <c r="WZD509" s="1"/>
      <c r="WZE509" s="1"/>
      <c r="WZF509" s="1"/>
      <c r="WZG509" s="1"/>
      <c r="WZH509" s="1"/>
      <c r="WZI509" s="1"/>
      <c r="WZJ509" s="1"/>
      <c r="WZK509" s="1"/>
      <c r="WZL509" s="1"/>
      <c r="WZM509" s="1"/>
      <c r="WZN509" s="1"/>
      <c r="WZO509" s="1"/>
      <c r="WZP509" s="1"/>
      <c r="WZQ509" s="1"/>
      <c r="WZR509" s="1"/>
      <c r="WZS509" s="1"/>
      <c r="WZT509" s="1"/>
      <c r="WZU509" s="1"/>
      <c r="WZV509" s="1"/>
      <c r="WZW509" s="1"/>
      <c r="WZX509" s="1"/>
      <c r="WZY509" s="1"/>
      <c r="WZZ509" s="1"/>
      <c r="XAA509" s="1"/>
      <c r="XAB509" s="1"/>
      <c r="XAC509" s="1"/>
      <c r="XAD509" s="1"/>
      <c r="XAE509" s="1"/>
      <c r="XAF509" s="1"/>
      <c r="XAG509" s="1"/>
      <c r="XAH509" s="1"/>
      <c r="XAI509" s="1"/>
      <c r="XAJ509" s="1"/>
      <c r="XAK509" s="1"/>
      <c r="XAL509" s="1"/>
      <c r="XAM509" s="1"/>
      <c r="XAN509" s="1"/>
      <c r="XAO509" s="1"/>
      <c r="XAP509" s="1"/>
      <c r="XAQ509" s="1"/>
      <c r="XAR509" s="1"/>
      <c r="XAS509" s="1"/>
      <c r="XAT509" s="1"/>
      <c r="XAU509" s="1"/>
      <c r="XAV509" s="1"/>
      <c r="XAW509" s="1"/>
      <c r="XAX509" s="1"/>
      <c r="XAY509" s="1"/>
      <c r="XAZ509" s="1"/>
      <c r="XBA509" s="1"/>
      <c r="XBB509" s="1"/>
      <c r="XBC509" s="1"/>
      <c r="XBD509" s="1"/>
      <c r="XBE509" s="1"/>
      <c r="XBF509" s="1"/>
      <c r="XBG509" s="1"/>
      <c r="XBH509" s="1"/>
      <c r="XBI509" s="1"/>
      <c r="XBJ509" s="1"/>
      <c r="XBK509" s="1"/>
      <c r="XBL509" s="1"/>
      <c r="XBM509" s="1"/>
      <c r="XBN509" s="1"/>
      <c r="XBO509" s="1"/>
      <c r="XBP509" s="1"/>
      <c r="XBQ509" s="1"/>
      <c r="XBR509" s="1"/>
      <c r="XBS509" s="1"/>
      <c r="XBT509" s="1"/>
      <c r="XBU509" s="1"/>
      <c r="XBV509" s="1"/>
      <c r="XBW509" s="1"/>
      <c r="XBX509" s="1"/>
      <c r="XBY509" s="1"/>
      <c r="XBZ509" s="1"/>
      <c r="XCA509" s="1"/>
      <c r="XCB509" s="1"/>
      <c r="XCC509" s="1"/>
      <c r="XCD509" s="1"/>
      <c r="XCE509" s="1"/>
      <c r="XCF509" s="1"/>
      <c r="XCG509" s="1"/>
      <c r="XCH509" s="1"/>
      <c r="XCI509" s="1"/>
      <c r="XCJ509" s="1"/>
      <c r="XCK509" s="1"/>
      <c r="XCL509" s="1"/>
      <c r="XCM509" s="1"/>
      <c r="XCN509" s="1"/>
      <c r="XCO509" s="1"/>
      <c r="XCP509" s="1"/>
      <c r="XCQ509" s="1"/>
      <c r="XCR509" s="1"/>
      <c r="XCS509" s="1"/>
      <c r="XCT509" s="1"/>
      <c r="XCU509" s="1"/>
      <c r="XCV509" s="1"/>
      <c r="XCW509" s="1"/>
      <c r="XCX509" s="1"/>
      <c r="XCY509" s="1"/>
      <c r="XCZ509" s="1"/>
      <c r="XDA509" s="1"/>
      <c r="XDB509" s="1"/>
      <c r="XDC509" s="1"/>
      <c r="XDD509" s="1"/>
      <c r="XDE509" s="1"/>
      <c r="XDF509" s="1"/>
      <c r="XDG509" s="1"/>
      <c r="XDH509" s="1"/>
      <c r="XDI509" s="1"/>
      <c r="XDJ509" s="1"/>
      <c r="XDK509" s="1"/>
      <c r="XDL509" s="1"/>
      <c r="XDM509" s="1"/>
      <c r="XDN509" s="1"/>
      <c r="XDO509" s="1"/>
      <c r="XDP509" s="1"/>
      <c r="XDQ509" s="1"/>
      <c r="XDR509" s="1"/>
      <c r="XDS509" s="1"/>
      <c r="XDT509" s="1"/>
      <c r="XDU509" s="1"/>
      <c r="XDV509" s="1"/>
      <c r="XDW509" s="1"/>
      <c r="XDX509" s="1"/>
      <c r="XDY509" s="1"/>
      <c r="XDZ509" s="1"/>
      <c r="XEA509" s="1"/>
      <c r="XEB509" s="1"/>
      <c r="XEC509" s="1"/>
      <c r="XED509" s="1"/>
      <c r="XEE509" s="1"/>
      <c r="XEF509" s="1"/>
      <c r="XEG509" s="1"/>
      <c r="XEH509" s="1"/>
      <c r="XEI509" s="1"/>
      <c r="XEJ509" s="1"/>
      <c r="XEK509" s="1"/>
      <c r="XEL509" s="1"/>
      <c r="XEM509" s="1"/>
      <c r="XEN509" s="1"/>
      <c r="XEO509" s="1"/>
      <c r="XEP509" s="1"/>
      <c r="XEQ509" s="1"/>
      <c r="XER509" s="1"/>
      <c r="XES509" s="1"/>
      <c r="XET509" s="1"/>
      <c r="XEU509" s="1"/>
      <c r="XEV509" s="1"/>
      <c r="XEW509" s="1"/>
      <c r="XEX509" s="1"/>
      <c r="XEY509" s="1"/>
      <c r="XEZ509" s="1"/>
      <c r="XFA509" s="1"/>
      <c r="XFB509" s="1"/>
      <c r="XFC509" s="1"/>
    </row>
    <row r="510" spans="1:150 16226:16383" s="3" customFormat="1" ht="20.25" customHeight="1" x14ac:dyDescent="0.25">
      <c r="A510" s="71" t="s">
        <v>705</v>
      </c>
      <c r="B510" s="71">
        <v>159.18199999999999</v>
      </c>
      <c r="C510" s="71">
        <f t="shared" si="10"/>
        <v>1713.4350479999998</v>
      </c>
      <c r="D510" s="51">
        <v>0</v>
      </c>
      <c r="E510" s="51">
        <v>0</v>
      </c>
      <c r="F510" s="124">
        <f t="shared" si="11"/>
        <v>3145.8667481279999</v>
      </c>
      <c r="G510" s="130" t="s">
        <v>95</v>
      </c>
      <c r="H510" s="13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WZB510" s="1"/>
      <c r="WZC510" s="1"/>
      <c r="WZD510" s="1"/>
      <c r="WZE510" s="1"/>
      <c r="WZF510" s="1"/>
      <c r="WZG510" s="1"/>
      <c r="WZH510" s="1"/>
      <c r="WZI510" s="1"/>
      <c r="WZJ510" s="1"/>
      <c r="WZK510" s="1"/>
      <c r="WZL510" s="1"/>
      <c r="WZM510" s="1"/>
      <c r="WZN510" s="1"/>
      <c r="WZO510" s="1"/>
      <c r="WZP510" s="1"/>
      <c r="WZQ510" s="1"/>
      <c r="WZR510" s="1"/>
      <c r="WZS510" s="1"/>
      <c r="WZT510" s="1"/>
      <c r="WZU510" s="1"/>
      <c r="WZV510" s="1"/>
      <c r="WZW510" s="1"/>
      <c r="WZX510" s="1"/>
      <c r="WZY510" s="1"/>
      <c r="WZZ510" s="1"/>
      <c r="XAA510" s="1"/>
      <c r="XAB510" s="1"/>
      <c r="XAC510" s="1"/>
      <c r="XAD510" s="1"/>
      <c r="XAE510" s="1"/>
      <c r="XAF510" s="1"/>
      <c r="XAG510" s="1"/>
      <c r="XAH510" s="1"/>
      <c r="XAI510" s="1"/>
      <c r="XAJ510" s="1"/>
      <c r="XAK510" s="1"/>
      <c r="XAL510" s="1"/>
      <c r="XAM510" s="1"/>
      <c r="XAN510" s="1"/>
      <c r="XAO510" s="1"/>
      <c r="XAP510" s="1"/>
      <c r="XAQ510" s="1"/>
      <c r="XAR510" s="1"/>
      <c r="XAS510" s="1"/>
      <c r="XAT510" s="1"/>
      <c r="XAU510" s="1"/>
      <c r="XAV510" s="1"/>
      <c r="XAW510" s="1"/>
      <c r="XAX510" s="1"/>
      <c r="XAY510" s="1"/>
      <c r="XAZ510" s="1"/>
      <c r="XBA510" s="1"/>
      <c r="XBB510" s="1"/>
      <c r="XBC510" s="1"/>
      <c r="XBD510" s="1"/>
      <c r="XBE510" s="1"/>
      <c r="XBF510" s="1"/>
      <c r="XBG510" s="1"/>
      <c r="XBH510" s="1"/>
      <c r="XBI510" s="1"/>
      <c r="XBJ510" s="1"/>
      <c r="XBK510" s="1"/>
      <c r="XBL510" s="1"/>
      <c r="XBM510" s="1"/>
      <c r="XBN510" s="1"/>
      <c r="XBO510" s="1"/>
      <c r="XBP510" s="1"/>
      <c r="XBQ510" s="1"/>
      <c r="XBR510" s="1"/>
      <c r="XBS510" s="1"/>
      <c r="XBT510" s="1"/>
      <c r="XBU510" s="1"/>
      <c r="XBV510" s="1"/>
      <c r="XBW510" s="1"/>
      <c r="XBX510" s="1"/>
      <c r="XBY510" s="1"/>
      <c r="XBZ510" s="1"/>
      <c r="XCA510" s="1"/>
      <c r="XCB510" s="1"/>
      <c r="XCC510" s="1"/>
      <c r="XCD510" s="1"/>
      <c r="XCE510" s="1"/>
      <c r="XCF510" s="1"/>
      <c r="XCG510" s="1"/>
      <c r="XCH510" s="1"/>
      <c r="XCI510" s="1"/>
      <c r="XCJ510" s="1"/>
      <c r="XCK510" s="1"/>
      <c r="XCL510" s="1"/>
      <c r="XCM510" s="1"/>
      <c r="XCN510" s="1"/>
      <c r="XCO510" s="1"/>
      <c r="XCP510" s="1"/>
      <c r="XCQ510" s="1"/>
      <c r="XCR510" s="1"/>
      <c r="XCS510" s="1"/>
      <c r="XCT510" s="1"/>
      <c r="XCU510" s="1"/>
      <c r="XCV510" s="1"/>
      <c r="XCW510" s="1"/>
      <c r="XCX510" s="1"/>
      <c r="XCY510" s="1"/>
      <c r="XCZ510" s="1"/>
      <c r="XDA510" s="1"/>
      <c r="XDB510" s="1"/>
      <c r="XDC510" s="1"/>
      <c r="XDD510" s="1"/>
      <c r="XDE510" s="1"/>
      <c r="XDF510" s="1"/>
      <c r="XDG510" s="1"/>
      <c r="XDH510" s="1"/>
      <c r="XDI510" s="1"/>
      <c r="XDJ510" s="1"/>
      <c r="XDK510" s="1"/>
      <c r="XDL510" s="1"/>
      <c r="XDM510" s="1"/>
      <c r="XDN510" s="1"/>
      <c r="XDO510" s="1"/>
      <c r="XDP510" s="1"/>
      <c r="XDQ510" s="1"/>
      <c r="XDR510" s="1"/>
      <c r="XDS510" s="1"/>
      <c r="XDT510" s="1"/>
      <c r="XDU510" s="1"/>
      <c r="XDV510" s="1"/>
      <c r="XDW510" s="1"/>
      <c r="XDX510" s="1"/>
      <c r="XDY510" s="1"/>
      <c r="XDZ510" s="1"/>
      <c r="XEA510" s="1"/>
      <c r="XEB510" s="1"/>
      <c r="XEC510" s="1"/>
      <c r="XED510" s="1"/>
      <c r="XEE510" s="1"/>
      <c r="XEF510" s="1"/>
      <c r="XEG510" s="1"/>
      <c r="XEH510" s="1"/>
      <c r="XEI510" s="1"/>
      <c r="XEJ510" s="1"/>
      <c r="XEK510" s="1"/>
      <c r="XEL510" s="1"/>
      <c r="XEM510" s="1"/>
      <c r="XEN510" s="1"/>
      <c r="XEO510" s="1"/>
      <c r="XEP510" s="1"/>
      <c r="XEQ510" s="1"/>
      <c r="XER510" s="1"/>
      <c r="XES510" s="1"/>
      <c r="XET510" s="1"/>
      <c r="XEU510" s="1"/>
      <c r="XEV510" s="1"/>
      <c r="XEW510" s="1"/>
      <c r="XEX510" s="1"/>
      <c r="XEY510" s="1"/>
      <c r="XEZ510" s="1"/>
      <c r="XFA510" s="1"/>
      <c r="XFB510" s="1"/>
      <c r="XFC510" s="1"/>
    </row>
    <row r="511" spans="1:150 16226:16383" s="3" customFormat="1" ht="20.25" customHeight="1" x14ac:dyDescent="0.25">
      <c r="A511" s="71" t="s">
        <v>706</v>
      </c>
      <c r="B511" s="71">
        <v>139.35499999999999</v>
      </c>
      <c r="C511" s="71">
        <f t="shared" si="10"/>
        <v>1500.0172199999997</v>
      </c>
      <c r="D511" s="51">
        <v>0</v>
      </c>
      <c r="E511" s="51">
        <v>0</v>
      </c>
      <c r="F511" s="124">
        <f t="shared" si="11"/>
        <v>2754.0316159199997</v>
      </c>
      <c r="G511" s="130" t="s">
        <v>95</v>
      </c>
      <c r="H511" s="13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WZB511" s="1"/>
      <c r="WZC511" s="1"/>
      <c r="WZD511" s="1"/>
      <c r="WZE511" s="1"/>
      <c r="WZF511" s="1"/>
      <c r="WZG511" s="1"/>
      <c r="WZH511" s="1"/>
      <c r="WZI511" s="1"/>
      <c r="WZJ511" s="1"/>
      <c r="WZK511" s="1"/>
      <c r="WZL511" s="1"/>
      <c r="WZM511" s="1"/>
      <c r="WZN511" s="1"/>
      <c r="WZO511" s="1"/>
      <c r="WZP511" s="1"/>
      <c r="WZQ511" s="1"/>
      <c r="WZR511" s="1"/>
      <c r="WZS511" s="1"/>
      <c r="WZT511" s="1"/>
      <c r="WZU511" s="1"/>
      <c r="WZV511" s="1"/>
      <c r="WZW511" s="1"/>
      <c r="WZX511" s="1"/>
      <c r="WZY511" s="1"/>
      <c r="WZZ511" s="1"/>
      <c r="XAA511" s="1"/>
      <c r="XAB511" s="1"/>
      <c r="XAC511" s="1"/>
      <c r="XAD511" s="1"/>
      <c r="XAE511" s="1"/>
      <c r="XAF511" s="1"/>
      <c r="XAG511" s="1"/>
      <c r="XAH511" s="1"/>
      <c r="XAI511" s="1"/>
      <c r="XAJ511" s="1"/>
      <c r="XAK511" s="1"/>
      <c r="XAL511" s="1"/>
      <c r="XAM511" s="1"/>
      <c r="XAN511" s="1"/>
      <c r="XAO511" s="1"/>
      <c r="XAP511" s="1"/>
      <c r="XAQ511" s="1"/>
      <c r="XAR511" s="1"/>
      <c r="XAS511" s="1"/>
      <c r="XAT511" s="1"/>
      <c r="XAU511" s="1"/>
      <c r="XAV511" s="1"/>
      <c r="XAW511" s="1"/>
      <c r="XAX511" s="1"/>
      <c r="XAY511" s="1"/>
      <c r="XAZ511" s="1"/>
      <c r="XBA511" s="1"/>
      <c r="XBB511" s="1"/>
      <c r="XBC511" s="1"/>
      <c r="XBD511" s="1"/>
      <c r="XBE511" s="1"/>
      <c r="XBF511" s="1"/>
      <c r="XBG511" s="1"/>
      <c r="XBH511" s="1"/>
      <c r="XBI511" s="1"/>
      <c r="XBJ511" s="1"/>
      <c r="XBK511" s="1"/>
      <c r="XBL511" s="1"/>
      <c r="XBM511" s="1"/>
      <c r="XBN511" s="1"/>
      <c r="XBO511" s="1"/>
      <c r="XBP511" s="1"/>
      <c r="XBQ511" s="1"/>
      <c r="XBR511" s="1"/>
      <c r="XBS511" s="1"/>
      <c r="XBT511" s="1"/>
      <c r="XBU511" s="1"/>
      <c r="XBV511" s="1"/>
      <c r="XBW511" s="1"/>
      <c r="XBX511" s="1"/>
      <c r="XBY511" s="1"/>
      <c r="XBZ511" s="1"/>
      <c r="XCA511" s="1"/>
      <c r="XCB511" s="1"/>
      <c r="XCC511" s="1"/>
      <c r="XCD511" s="1"/>
      <c r="XCE511" s="1"/>
      <c r="XCF511" s="1"/>
      <c r="XCG511" s="1"/>
      <c r="XCH511" s="1"/>
      <c r="XCI511" s="1"/>
      <c r="XCJ511" s="1"/>
      <c r="XCK511" s="1"/>
      <c r="XCL511" s="1"/>
      <c r="XCM511" s="1"/>
      <c r="XCN511" s="1"/>
      <c r="XCO511" s="1"/>
      <c r="XCP511" s="1"/>
      <c r="XCQ511" s="1"/>
      <c r="XCR511" s="1"/>
      <c r="XCS511" s="1"/>
      <c r="XCT511" s="1"/>
      <c r="XCU511" s="1"/>
      <c r="XCV511" s="1"/>
      <c r="XCW511" s="1"/>
      <c r="XCX511" s="1"/>
      <c r="XCY511" s="1"/>
      <c r="XCZ511" s="1"/>
      <c r="XDA511" s="1"/>
      <c r="XDB511" s="1"/>
      <c r="XDC511" s="1"/>
      <c r="XDD511" s="1"/>
      <c r="XDE511" s="1"/>
      <c r="XDF511" s="1"/>
      <c r="XDG511" s="1"/>
      <c r="XDH511" s="1"/>
      <c r="XDI511" s="1"/>
      <c r="XDJ511" s="1"/>
      <c r="XDK511" s="1"/>
      <c r="XDL511" s="1"/>
      <c r="XDM511" s="1"/>
      <c r="XDN511" s="1"/>
      <c r="XDO511" s="1"/>
      <c r="XDP511" s="1"/>
      <c r="XDQ511" s="1"/>
      <c r="XDR511" s="1"/>
      <c r="XDS511" s="1"/>
      <c r="XDT511" s="1"/>
      <c r="XDU511" s="1"/>
      <c r="XDV511" s="1"/>
      <c r="XDW511" s="1"/>
      <c r="XDX511" s="1"/>
      <c r="XDY511" s="1"/>
      <c r="XDZ511" s="1"/>
      <c r="XEA511" s="1"/>
      <c r="XEB511" s="1"/>
      <c r="XEC511" s="1"/>
      <c r="XED511" s="1"/>
      <c r="XEE511" s="1"/>
      <c r="XEF511" s="1"/>
      <c r="XEG511" s="1"/>
      <c r="XEH511" s="1"/>
      <c r="XEI511" s="1"/>
      <c r="XEJ511" s="1"/>
      <c r="XEK511" s="1"/>
      <c r="XEL511" s="1"/>
      <c r="XEM511" s="1"/>
      <c r="XEN511" s="1"/>
      <c r="XEO511" s="1"/>
      <c r="XEP511" s="1"/>
      <c r="XEQ511" s="1"/>
      <c r="XER511" s="1"/>
      <c r="XES511" s="1"/>
      <c r="XET511" s="1"/>
      <c r="XEU511" s="1"/>
      <c r="XEV511" s="1"/>
      <c r="XEW511" s="1"/>
      <c r="XEX511" s="1"/>
      <c r="XEY511" s="1"/>
      <c r="XEZ511" s="1"/>
      <c r="XFA511" s="1"/>
      <c r="XFB511" s="1"/>
      <c r="XFC511" s="1"/>
    </row>
    <row r="512" spans="1:150 16226:16383" s="3" customFormat="1" ht="20.25" customHeight="1" x14ac:dyDescent="0.25">
      <c r="A512" s="71" t="s">
        <v>707</v>
      </c>
      <c r="B512" s="71">
        <v>202.06399999999999</v>
      </c>
      <c r="C512" s="71">
        <f t="shared" si="10"/>
        <v>2175.0168959999996</v>
      </c>
      <c r="D512" s="51">
        <v>0</v>
      </c>
      <c r="E512" s="51">
        <v>0</v>
      </c>
      <c r="F512" s="124">
        <f t="shared" si="11"/>
        <v>3993.3310210559994</v>
      </c>
      <c r="G512" s="130" t="s">
        <v>95</v>
      </c>
      <c r="H512" s="13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WZB512" s="1"/>
      <c r="WZC512" s="1"/>
      <c r="WZD512" s="1"/>
      <c r="WZE512" s="1"/>
      <c r="WZF512" s="1"/>
      <c r="WZG512" s="1"/>
      <c r="WZH512" s="1"/>
      <c r="WZI512" s="1"/>
      <c r="WZJ512" s="1"/>
      <c r="WZK512" s="1"/>
      <c r="WZL512" s="1"/>
      <c r="WZM512" s="1"/>
      <c r="WZN512" s="1"/>
      <c r="WZO512" s="1"/>
      <c r="WZP512" s="1"/>
      <c r="WZQ512" s="1"/>
      <c r="WZR512" s="1"/>
      <c r="WZS512" s="1"/>
      <c r="WZT512" s="1"/>
      <c r="WZU512" s="1"/>
      <c r="WZV512" s="1"/>
      <c r="WZW512" s="1"/>
      <c r="WZX512" s="1"/>
      <c r="WZY512" s="1"/>
      <c r="WZZ512" s="1"/>
      <c r="XAA512" s="1"/>
      <c r="XAB512" s="1"/>
      <c r="XAC512" s="1"/>
      <c r="XAD512" s="1"/>
      <c r="XAE512" s="1"/>
      <c r="XAF512" s="1"/>
      <c r="XAG512" s="1"/>
      <c r="XAH512" s="1"/>
      <c r="XAI512" s="1"/>
      <c r="XAJ512" s="1"/>
      <c r="XAK512" s="1"/>
      <c r="XAL512" s="1"/>
      <c r="XAM512" s="1"/>
      <c r="XAN512" s="1"/>
      <c r="XAO512" s="1"/>
      <c r="XAP512" s="1"/>
      <c r="XAQ512" s="1"/>
      <c r="XAR512" s="1"/>
      <c r="XAS512" s="1"/>
      <c r="XAT512" s="1"/>
      <c r="XAU512" s="1"/>
      <c r="XAV512" s="1"/>
      <c r="XAW512" s="1"/>
      <c r="XAX512" s="1"/>
      <c r="XAY512" s="1"/>
      <c r="XAZ512" s="1"/>
      <c r="XBA512" s="1"/>
      <c r="XBB512" s="1"/>
      <c r="XBC512" s="1"/>
      <c r="XBD512" s="1"/>
      <c r="XBE512" s="1"/>
      <c r="XBF512" s="1"/>
      <c r="XBG512" s="1"/>
      <c r="XBH512" s="1"/>
      <c r="XBI512" s="1"/>
      <c r="XBJ512" s="1"/>
      <c r="XBK512" s="1"/>
      <c r="XBL512" s="1"/>
      <c r="XBM512" s="1"/>
      <c r="XBN512" s="1"/>
      <c r="XBO512" s="1"/>
      <c r="XBP512" s="1"/>
      <c r="XBQ512" s="1"/>
      <c r="XBR512" s="1"/>
      <c r="XBS512" s="1"/>
      <c r="XBT512" s="1"/>
      <c r="XBU512" s="1"/>
      <c r="XBV512" s="1"/>
      <c r="XBW512" s="1"/>
      <c r="XBX512" s="1"/>
      <c r="XBY512" s="1"/>
      <c r="XBZ512" s="1"/>
      <c r="XCA512" s="1"/>
      <c r="XCB512" s="1"/>
      <c r="XCC512" s="1"/>
      <c r="XCD512" s="1"/>
      <c r="XCE512" s="1"/>
      <c r="XCF512" s="1"/>
      <c r="XCG512" s="1"/>
      <c r="XCH512" s="1"/>
      <c r="XCI512" s="1"/>
      <c r="XCJ512" s="1"/>
      <c r="XCK512" s="1"/>
      <c r="XCL512" s="1"/>
      <c r="XCM512" s="1"/>
      <c r="XCN512" s="1"/>
      <c r="XCO512" s="1"/>
      <c r="XCP512" s="1"/>
      <c r="XCQ512" s="1"/>
      <c r="XCR512" s="1"/>
      <c r="XCS512" s="1"/>
      <c r="XCT512" s="1"/>
      <c r="XCU512" s="1"/>
      <c r="XCV512" s="1"/>
      <c r="XCW512" s="1"/>
      <c r="XCX512" s="1"/>
      <c r="XCY512" s="1"/>
      <c r="XCZ512" s="1"/>
      <c r="XDA512" s="1"/>
      <c r="XDB512" s="1"/>
      <c r="XDC512" s="1"/>
      <c r="XDD512" s="1"/>
      <c r="XDE512" s="1"/>
      <c r="XDF512" s="1"/>
      <c r="XDG512" s="1"/>
      <c r="XDH512" s="1"/>
      <c r="XDI512" s="1"/>
      <c r="XDJ512" s="1"/>
      <c r="XDK512" s="1"/>
      <c r="XDL512" s="1"/>
      <c r="XDM512" s="1"/>
      <c r="XDN512" s="1"/>
      <c r="XDO512" s="1"/>
      <c r="XDP512" s="1"/>
      <c r="XDQ512" s="1"/>
      <c r="XDR512" s="1"/>
      <c r="XDS512" s="1"/>
      <c r="XDT512" s="1"/>
      <c r="XDU512" s="1"/>
      <c r="XDV512" s="1"/>
      <c r="XDW512" s="1"/>
      <c r="XDX512" s="1"/>
      <c r="XDY512" s="1"/>
      <c r="XDZ512" s="1"/>
      <c r="XEA512" s="1"/>
      <c r="XEB512" s="1"/>
      <c r="XEC512" s="1"/>
      <c r="XED512" s="1"/>
      <c r="XEE512" s="1"/>
      <c r="XEF512" s="1"/>
      <c r="XEG512" s="1"/>
      <c r="XEH512" s="1"/>
      <c r="XEI512" s="1"/>
      <c r="XEJ512" s="1"/>
      <c r="XEK512" s="1"/>
      <c r="XEL512" s="1"/>
      <c r="XEM512" s="1"/>
      <c r="XEN512" s="1"/>
      <c r="XEO512" s="1"/>
      <c r="XEP512" s="1"/>
      <c r="XEQ512" s="1"/>
      <c r="XER512" s="1"/>
      <c r="XES512" s="1"/>
      <c r="XET512" s="1"/>
      <c r="XEU512" s="1"/>
      <c r="XEV512" s="1"/>
      <c r="XEW512" s="1"/>
      <c r="XEX512" s="1"/>
      <c r="XEY512" s="1"/>
      <c r="XEZ512" s="1"/>
      <c r="XFA512" s="1"/>
      <c r="XFB512" s="1"/>
      <c r="XFC512" s="1"/>
    </row>
    <row r="513" spans="1:150 16226:16383" s="3" customFormat="1" ht="20.25" customHeight="1" x14ac:dyDescent="0.25">
      <c r="A513" s="71" t="s">
        <v>708</v>
      </c>
      <c r="B513" s="71">
        <v>242.727</v>
      </c>
      <c r="C513" s="71">
        <f t="shared" si="10"/>
        <v>2612.713428</v>
      </c>
      <c r="D513" s="51">
        <v>0</v>
      </c>
      <c r="E513" s="51">
        <v>0</v>
      </c>
      <c r="F513" s="124">
        <f t="shared" si="11"/>
        <v>4796.9418538079999</v>
      </c>
      <c r="G513" s="130" t="s">
        <v>95</v>
      </c>
      <c r="H513" s="13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WZB513" s="1"/>
      <c r="WZC513" s="1"/>
      <c r="WZD513" s="1"/>
      <c r="WZE513" s="1"/>
      <c r="WZF513" s="1"/>
      <c r="WZG513" s="1"/>
      <c r="WZH513" s="1"/>
      <c r="WZI513" s="1"/>
      <c r="WZJ513" s="1"/>
      <c r="WZK513" s="1"/>
      <c r="WZL513" s="1"/>
      <c r="WZM513" s="1"/>
      <c r="WZN513" s="1"/>
      <c r="WZO513" s="1"/>
      <c r="WZP513" s="1"/>
      <c r="WZQ513" s="1"/>
      <c r="WZR513" s="1"/>
      <c r="WZS513" s="1"/>
      <c r="WZT513" s="1"/>
      <c r="WZU513" s="1"/>
      <c r="WZV513" s="1"/>
      <c r="WZW513" s="1"/>
      <c r="WZX513" s="1"/>
      <c r="WZY513" s="1"/>
      <c r="WZZ513" s="1"/>
      <c r="XAA513" s="1"/>
      <c r="XAB513" s="1"/>
      <c r="XAC513" s="1"/>
      <c r="XAD513" s="1"/>
      <c r="XAE513" s="1"/>
      <c r="XAF513" s="1"/>
      <c r="XAG513" s="1"/>
      <c r="XAH513" s="1"/>
      <c r="XAI513" s="1"/>
      <c r="XAJ513" s="1"/>
      <c r="XAK513" s="1"/>
      <c r="XAL513" s="1"/>
      <c r="XAM513" s="1"/>
      <c r="XAN513" s="1"/>
      <c r="XAO513" s="1"/>
      <c r="XAP513" s="1"/>
      <c r="XAQ513" s="1"/>
      <c r="XAR513" s="1"/>
      <c r="XAS513" s="1"/>
      <c r="XAT513" s="1"/>
      <c r="XAU513" s="1"/>
      <c r="XAV513" s="1"/>
      <c r="XAW513" s="1"/>
      <c r="XAX513" s="1"/>
      <c r="XAY513" s="1"/>
      <c r="XAZ513" s="1"/>
      <c r="XBA513" s="1"/>
      <c r="XBB513" s="1"/>
      <c r="XBC513" s="1"/>
      <c r="XBD513" s="1"/>
      <c r="XBE513" s="1"/>
      <c r="XBF513" s="1"/>
      <c r="XBG513" s="1"/>
      <c r="XBH513" s="1"/>
      <c r="XBI513" s="1"/>
      <c r="XBJ513" s="1"/>
      <c r="XBK513" s="1"/>
      <c r="XBL513" s="1"/>
      <c r="XBM513" s="1"/>
      <c r="XBN513" s="1"/>
      <c r="XBO513" s="1"/>
      <c r="XBP513" s="1"/>
      <c r="XBQ513" s="1"/>
      <c r="XBR513" s="1"/>
      <c r="XBS513" s="1"/>
      <c r="XBT513" s="1"/>
      <c r="XBU513" s="1"/>
      <c r="XBV513" s="1"/>
      <c r="XBW513" s="1"/>
      <c r="XBX513" s="1"/>
      <c r="XBY513" s="1"/>
      <c r="XBZ513" s="1"/>
      <c r="XCA513" s="1"/>
      <c r="XCB513" s="1"/>
      <c r="XCC513" s="1"/>
      <c r="XCD513" s="1"/>
      <c r="XCE513" s="1"/>
      <c r="XCF513" s="1"/>
      <c r="XCG513" s="1"/>
      <c r="XCH513" s="1"/>
      <c r="XCI513" s="1"/>
      <c r="XCJ513" s="1"/>
      <c r="XCK513" s="1"/>
      <c r="XCL513" s="1"/>
      <c r="XCM513" s="1"/>
      <c r="XCN513" s="1"/>
      <c r="XCO513" s="1"/>
      <c r="XCP513" s="1"/>
      <c r="XCQ513" s="1"/>
      <c r="XCR513" s="1"/>
      <c r="XCS513" s="1"/>
      <c r="XCT513" s="1"/>
      <c r="XCU513" s="1"/>
      <c r="XCV513" s="1"/>
      <c r="XCW513" s="1"/>
      <c r="XCX513" s="1"/>
      <c r="XCY513" s="1"/>
      <c r="XCZ513" s="1"/>
      <c r="XDA513" s="1"/>
      <c r="XDB513" s="1"/>
      <c r="XDC513" s="1"/>
      <c r="XDD513" s="1"/>
      <c r="XDE513" s="1"/>
      <c r="XDF513" s="1"/>
      <c r="XDG513" s="1"/>
      <c r="XDH513" s="1"/>
      <c r="XDI513" s="1"/>
      <c r="XDJ513" s="1"/>
      <c r="XDK513" s="1"/>
      <c r="XDL513" s="1"/>
      <c r="XDM513" s="1"/>
      <c r="XDN513" s="1"/>
      <c r="XDO513" s="1"/>
      <c r="XDP513" s="1"/>
      <c r="XDQ513" s="1"/>
      <c r="XDR513" s="1"/>
      <c r="XDS513" s="1"/>
      <c r="XDT513" s="1"/>
      <c r="XDU513" s="1"/>
      <c r="XDV513" s="1"/>
      <c r="XDW513" s="1"/>
      <c r="XDX513" s="1"/>
      <c r="XDY513" s="1"/>
      <c r="XDZ513" s="1"/>
      <c r="XEA513" s="1"/>
      <c r="XEB513" s="1"/>
      <c r="XEC513" s="1"/>
      <c r="XED513" s="1"/>
      <c r="XEE513" s="1"/>
      <c r="XEF513" s="1"/>
      <c r="XEG513" s="1"/>
      <c r="XEH513" s="1"/>
      <c r="XEI513" s="1"/>
      <c r="XEJ513" s="1"/>
      <c r="XEK513" s="1"/>
      <c r="XEL513" s="1"/>
      <c r="XEM513" s="1"/>
      <c r="XEN513" s="1"/>
      <c r="XEO513" s="1"/>
      <c r="XEP513" s="1"/>
      <c r="XEQ513" s="1"/>
      <c r="XER513" s="1"/>
      <c r="XES513" s="1"/>
      <c r="XET513" s="1"/>
      <c r="XEU513" s="1"/>
      <c r="XEV513" s="1"/>
      <c r="XEW513" s="1"/>
      <c r="XEX513" s="1"/>
      <c r="XEY513" s="1"/>
      <c r="XEZ513" s="1"/>
      <c r="XFA513" s="1"/>
      <c r="XFB513" s="1"/>
      <c r="XFC513" s="1"/>
    </row>
    <row r="514" spans="1:150 16226:16383" s="3" customFormat="1" ht="20.25" customHeight="1" x14ac:dyDescent="0.25">
      <c r="A514" s="71" t="s">
        <v>709</v>
      </c>
      <c r="B514" s="71">
        <v>247.73</v>
      </c>
      <c r="C514" s="71">
        <f t="shared" si="10"/>
        <v>2666.5657199999996</v>
      </c>
      <c r="D514" s="51">
        <v>0</v>
      </c>
      <c r="E514" s="51">
        <v>0</v>
      </c>
      <c r="F514" s="124">
        <f t="shared" si="11"/>
        <v>4895.8146619199997</v>
      </c>
      <c r="G514" s="130" t="s">
        <v>95</v>
      </c>
      <c r="H514" s="13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WZB514" s="1"/>
      <c r="WZC514" s="1"/>
      <c r="WZD514" s="1"/>
      <c r="WZE514" s="1"/>
      <c r="WZF514" s="1"/>
      <c r="WZG514" s="1"/>
      <c r="WZH514" s="1"/>
      <c r="WZI514" s="1"/>
      <c r="WZJ514" s="1"/>
      <c r="WZK514" s="1"/>
      <c r="WZL514" s="1"/>
      <c r="WZM514" s="1"/>
      <c r="WZN514" s="1"/>
      <c r="WZO514" s="1"/>
      <c r="WZP514" s="1"/>
      <c r="WZQ514" s="1"/>
      <c r="WZR514" s="1"/>
      <c r="WZS514" s="1"/>
      <c r="WZT514" s="1"/>
      <c r="WZU514" s="1"/>
      <c r="WZV514" s="1"/>
      <c r="WZW514" s="1"/>
      <c r="WZX514" s="1"/>
      <c r="WZY514" s="1"/>
      <c r="WZZ514" s="1"/>
      <c r="XAA514" s="1"/>
      <c r="XAB514" s="1"/>
      <c r="XAC514" s="1"/>
      <c r="XAD514" s="1"/>
      <c r="XAE514" s="1"/>
      <c r="XAF514" s="1"/>
      <c r="XAG514" s="1"/>
      <c r="XAH514" s="1"/>
      <c r="XAI514" s="1"/>
      <c r="XAJ514" s="1"/>
      <c r="XAK514" s="1"/>
      <c r="XAL514" s="1"/>
      <c r="XAM514" s="1"/>
      <c r="XAN514" s="1"/>
      <c r="XAO514" s="1"/>
      <c r="XAP514" s="1"/>
      <c r="XAQ514" s="1"/>
      <c r="XAR514" s="1"/>
      <c r="XAS514" s="1"/>
      <c r="XAT514" s="1"/>
      <c r="XAU514" s="1"/>
      <c r="XAV514" s="1"/>
      <c r="XAW514" s="1"/>
      <c r="XAX514" s="1"/>
      <c r="XAY514" s="1"/>
      <c r="XAZ514" s="1"/>
      <c r="XBA514" s="1"/>
      <c r="XBB514" s="1"/>
      <c r="XBC514" s="1"/>
      <c r="XBD514" s="1"/>
      <c r="XBE514" s="1"/>
      <c r="XBF514" s="1"/>
      <c r="XBG514" s="1"/>
      <c r="XBH514" s="1"/>
      <c r="XBI514" s="1"/>
      <c r="XBJ514" s="1"/>
      <c r="XBK514" s="1"/>
      <c r="XBL514" s="1"/>
      <c r="XBM514" s="1"/>
      <c r="XBN514" s="1"/>
      <c r="XBO514" s="1"/>
      <c r="XBP514" s="1"/>
      <c r="XBQ514" s="1"/>
      <c r="XBR514" s="1"/>
      <c r="XBS514" s="1"/>
      <c r="XBT514" s="1"/>
      <c r="XBU514" s="1"/>
      <c r="XBV514" s="1"/>
      <c r="XBW514" s="1"/>
      <c r="XBX514" s="1"/>
      <c r="XBY514" s="1"/>
      <c r="XBZ514" s="1"/>
      <c r="XCA514" s="1"/>
      <c r="XCB514" s="1"/>
      <c r="XCC514" s="1"/>
      <c r="XCD514" s="1"/>
      <c r="XCE514" s="1"/>
      <c r="XCF514" s="1"/>
      <c r="XCG514" s="1"/>
      <c r="XCH514" s="1"/>
      <c r="XCI514" s="1"/>
      <c r="XCJ514" s="1"/>
      <c r="XCK514" s="1"/>
      <c r="XCL514" s="1"/>
      <c r="XCM514" s="1"/>
      <c r="XCN514" s="1"/>
      <c r="XCO514" s="1"/>
      <c r="XCP514" s="1"/>
      <c r="XCQ514" s="1"/>
      <c r="XCR514" s="1"/>
      <c r="XCS514" s="1"/>
      <c r="XCT514" s="1"/>
      <c r="XCU514" s="1"/>
      <c r="XCV514" s="1"/>
      <c r="XCW514" s="1"/>
      <c r="XCX514" s="1"/>
      <c r="XCY514" s="1"/>
      <c r="XCZ514" s="1"/>
      <c r="XDA514" s="1"/>
      <c r="XDB514" s="1"/>
      <c r="XDC514" s="1"/>
      <c r="XDD514" s="1"/>
      <c r="XDE514" s="1"/>
      <c r="XDF514" s="1"/>
      <c r="XDG514" s="1"/>
      <c r="XDH514" s="1"/>
      <c r="XDI514" s="1"/>
      <c r="XDJ514" s="1"/>
      <c r="XDK514" s="1"/>
      <c r="XDL514" s="1"/>
      <c r="XDM514" s="1"/>
      <c r="XDN514" s="1"/>
      <c r="XDO514" s="1"/>
      <c r="XDP514" s="1"/>
      <c r="XDQ514" s="1"/>
      <c r="XDR514" s="1"/>
      <c r="XDS514" s="1"/>
      <c r="XDT514" s="1"/>
      <c r="XDU514" s="1"/>
      <c r="XDV514" s="1"/>
      <c r="XDW514" s="1"/>
      <c r="XDX514" s="1"/>
      <c r="XDY514" s="1"/>
      <c r="XDZ514" s="1"/>
      <c r="XEA514" s="1"/>
      <c r="XEB514" s="1"/>
      <c r="XEC514" s="1"/>
      <c r="XED514" s="1"/>
      <c r="XEE514" s="1"/>
      <c r="XEF514" s="1"/>
      <c r="XEG514" s="1"/>
      <c r="XEH514" s="1"/>
      <c r="XEI514" s="1"/>
      <c r="XEJ514" s="1"/>
      <c r="XEK514" s="1"/>
      <c r="XEL514" s="1"/>
      <c r="XEM514" s="1"/>
      <c r="XEN514" s="1"/>
      <c r="XEO514" s="1"/>
      <c r="XEP514" s="1"/>
      <c r="XEQ514" s="1"/>
      <c r="XER514" s="1"/>
      <c r="XES514" s="1"/>
      <c r="XET514" s="1"/>
      <c r="XEU514" s="1"/>
      <c r="XEV514" s="1"/>
      <c r="XEW514" s="1"/>
      <c r="XEX514" s="1"/>
      <c r="XEY514" s="1"/>
      <c r="XEZ514" s="1"/>
      <c r="XFA514" s="1"/>
      <c r="XFB514" s="1"/>
      <c r="XFC514" s="1"/>
    </row>
    <row r="515" spans="1:150 16226:16383" s="3" customFormat="1" ht="20.25" customHeight="1" x14ac:dyDescent="0.25">
      <c r="A515" s="71" t="s">
        <v>710</v>
      </c>
      <c r="B515" s="71">
        <v>235.39</v>
      </c>
      <c r="C515" s="71">
        <f t="shared" si="10"/>
        <v>2533.7379599999995</v>
      </c>
      <c r="D515" s="51">
        <v>0</v>
      </c>
      <c r="E515" s="51">
        <v>0</v>
      </c>
      <c r="F515" s="124">
        <f t="shared" si="11"/>
        <v>4651.9428945599993</v>
      </c>
      <c r="G515" s="130" t="s">
        <v>95</v>
      </c>
      <c r="H515" s="13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WZB515" s="1"/>
      <c r="WZC515" s="1"/>
      <c r="WZD515" s="1"/>
      <c r="WZE515" s="1"/>
      <c r="WZF515" s="1"/>
      <c r="WZG515" s="1"/>
      <c r="WZH515" s="1"/>
      <c r="WZI515" s="1"/>
      <c r="WZJ515" s="1"/>
      <c r="WZK515" s="1"/>
      <c r="WZL515" s="1"/>
      <c r="WZM515" s="1"/>
      <c r="WZN515" s="1"/>
      <c r="WZO515" s="1"/>
      <c r="WZP515" s="1"/>
      <c r="WZQ515" s="1"/>
      <c r="WZR515" s="1"/>
      <c r="WZS515" s="1"/>
      <c r="WZT515" s="1"/>
      <c r="WZU515" s="1"/>
      <c r="WZV515" s="1"/>
      <c r="WZW515" s="1"/>
      <c r="WZX515" s="1"/>
      <c r="WZY515" s="1"/>
      <c r="WZZ515" s="1"/>
      <c r="XAA515" s="1"/>
      <c r="XAB515" s="1"/>
      <c r="XAC515" s="1"/>
      <c r="XAD515" s="1"/>
      <c r="XAE515" s="1"/>
      <c r="XAF515" s="1"/>
      <c r="XAG515" s="1"/>
      <c r="XAH515" s="1"/>
      <c r="XAI515" s="1"/>
      <c r="XAJ515" s="1"/>
      <c r="XAK515" s="1"/>
      <c r="XAL515" s="1"/>
      <c r="XAM515" s="1"/>
      <c r="XAN515" s="1"/>
      <c r="XAO515" s="1"/>
      <c r="XAP515" s="1"/>
      <c r="XAQ515" s="1"/>
      <c r="XAR515" s="1"/>
      <c r="XAS515" s="1"/>
      <c r="XAT515" s="1"/>
      <c r="XAU515" s="1"/>
      <c r="XAV515" s="1"/>
      <c r="XAW515" s="1"/>
      <c r="XAX515" s="1"/>
      <c r="XAY515" s="1"/>
      <c r="XAZ515" s="1"/>
      <c r="XBA515" s="1"/>
      <c r="XBB515" s="1"/>
      <c r="XBC515" s="1"/>
      <c r="XBD515" s="1"/>
      <c r="XBE515" s="1"/>
      <c r="XBF515" s="1"/>
      <c r="XBG515" s="1"/>
      <c r="XBH515" s="1"/>
      <c r="XBI515" s="1"/>
      <c r="XBJ515" s="1"/>
      <c r="XBK515" s="1"/>
      <c r="XBL515" s="1"/>
      <c r="XBM515" s="1"/>
      <c r="XBN515" s="1"/>
      <c r="XBO515" s="1"/>
      <c r="XBP515" s="1"/>
      <c r="XBQ515" s="1"/>
      <c r="XBR515" s="1"/>
      <c r="XBS515" s="1"/>
      <c r="XBT515" s="1"/>
      <c r="XBU515" s="1"/>
      <c r="XBV515" s="1"/>
      <c r="XBW515" s="1"/>
      <c r="XBX515" s="1"/>
      <c r="XBY515" s="1"/>
      <c r="XBZ515" s="1"/>
      <c r="XCA515" s="1"/>
      <c r="XCB515" s="1"/>
      <c r="XCC515" s="1"/>
      <c r="XCD515" s="1"/>
      <c r="XCE515" s="1"/>
      <c r="XCF515" s="1"/>
      <c r="XCG515" s="1"/>
      <c r="XCH515" s="1"/>
      <c r="XCI515" s="1"/>
      <c r="XCJ515" s="1"/>
      <c r="XCK515" s="1"/>
      <c r="XCL515" s="1"/>
      <c r="XCM515" s="1"/>
      <c r="XCN515" s="1"/>
      <c r="XCO515" s="1"/>
      <c r="XCP515" s="1"/>
      <c r="XCQ515" s="1"/>
      <c r="XCR515" s="1"/>
      <c r="XCS515" s="1"/>
      <c r="XCT515" s="1"/>
      <c r="XCU515" s="1"/>
      <c r="XCV515" s="1"/>
      <c r="XCW515" s="1"/>
      <c r="XCX515" s="1"/>
      <c r="XCY515" s="1"/>
      <c r="XCZ515" s="1"/>
      <c r="XDA515" s="1"/>
      <c r="XDB515" s="1"/>
      <c r="XDC515" s="1"/>
      <c r="XDD515" s="1"/>
      <c r="XDE515" s="1"/>
      <c r="XDF515" s="1"/>
      <c r="XDG515" s="1"/>
      <c r="XDH515" s="1"/>
      <c r="XDI515" s="1"/>
      <c r="XDJ515" s="1"/>
      <c r="XDK515" s="1"/>
      <c r="XDL515" s="1"/>
      <c r="XDM515" s="1"/>
      <c r="XDN515" s="1"/>
      <c r="XDO515" s="1"/>
      <c r="XDP515" s="1"/>
      <c r="XDQ515" s="1"/>
      <c r="XDR515" s="1"/>
      <c r="XDS515" s="1"/>
      <c r="XDT515" s="1"/>
      <c r="XDU515" s="1"/>
      <c r="XDV515" s="1"/>
      <c r="XDW515" s="1"/>
      <c r="XDX515" s="1"/>
      <c r="XDY515" s="1"/>
      <c r="XDZ515" s="1"/>
      <c r="XEA515" s="1"/>
      <c r="XEB515" s="1"/>
      <c r="XEC515" s="1"/>
      <c r="XED515" s="1"/>
      <c r="XEE515" s="1"/>
      <c r="XEF515" s="1"/>
      <c r="XEG515" s="1"/>
      <c r="XEH515" s="1"/>
      <c r="XEI515" s="1"/>
      <c r="XEJ515" s="1"/>
      <c r="XEK515" s="1"/>
      <c r="XEL515" s="1"/>
      <c r="XEM515" s="1"/>
      <c r="XEN515" s="1"/>
      <c r="XEO515" s="1"/>
      <c r="XEP515" s="1"/>
      <c r="XEQ515" s="1"/>
      <c r="XER515" s="1"/>
      <c r="XES515" s="1"/>
      <c r="XET515" s="1"/>
      <c r="XEU515" s="1"/>
      <c r="XEV515" s="1"/>
      <c r="XEW515" s="1"/>
      <c r="XEX515" s="1"/>
      <c r="XEY515" s="1"/>
      <c r="XEZ515" s="1"/>
      <c r="XFA515" s="1"/>
      <c r="XFB515" s="1"/>
      <c r="XFC515" s="1"/>
    </row>
    <row r="516" spans="1:150 16226:16383" s="3" customFormat="1" ht="20.25" customHeight="1" x14ac:dyDescent="0.25">
      <c r="A516" s="71" t="s">
        <v>711</v>
      </c>
      <c r="B516" s="71">
        <v>111.48399999999999</v>
      </c>
      <c r="C516" s="71">
        <f t="shared" si="10"/>
        <v>1200.0137759999998</v>
      </c>
      <c r="D516" s="51">
        <v>0</v>
      </c>
      <c r="E516" s="51">
        <v>0</v>
      </c>
      <c r="F516" s="124">
        <f t="shared" si="11"/>
        <v>2203.2252927359996</v>
      </c>
      <c r="G516" s="130" t="s">
        <v>95</v>
      </c>
      <c r="H516" s="13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WZB516" s="1"/>
      <c r="WZC516" s="1"/>
      <c r="WZD516" s="1"/>
      <c r="WZE516" s="1"/>
      <c r="WZF516" s="1"/>
      <c r="WZG516" s="1"/>
      <c r="WZH516" s="1"/>
      <c r="WZI516" s="1"/>
      <c r="WZJ516" s="1"/>
      <c r="WZK516" s="1"/>
      <c r="WZL516" s="1"/>
      <c r="WZM516" s="1"/>
      <c r="WZN516" s="1"/>
      <c r="WZO516" s="1"/>
      <c r="WZP516" s="1"/>
      <c r="WZQ516" s="1"/>
      <c r="WZR516" s="1"/>
      <c r="WZS516" s="1"/>
      <c r="WZT516" s="1"/>
      <c r="WZU516" s="1"/>
      <c r="WZV516" s="1"/>
      <c r="WZW516" s="1"/>
      <c r="WZX516" s="1"/>
      <c r="WZY516" s="1"/>
      <c r="WZZ516" s="1"/>
      <c r="XAA516" s="1"/>
      <c r="XAB516" s="1"/>
      <c r="XAC516" s="1"/>
      <c r="XAD516" s="1"/>
      <c r="XAE516" s="1"/>
      <c r="XAF516" s="1"/>
      <c r="XAG516" s="1"/>
      <c r="XAH516" s="1"/>
      <c r="XAI516" s="1"/>
      <c r="XAJ516" s="1"/>
      <c r="XAK516" s="1"/>
      <c r="XAL516" s="1"/>
      <c r="XAM516" s="1"/>
      <c r="XAN516" s="1"/>
      <c r="XAO516" s="1"/>
      <c r="XAP516" s="1"/>
      <c r="XAQ516" s="1"/>
      <c r="XAR516" s="1"/>
      <c r="XAS516" s="1"/>
      <c r="XAT516" s="1"/>
      <c r="XAU516" s="1"/>
      <c r="XAV516" s="1"/>
      <c r="XAW516" s="1"/>
      <c r="XAX516" s="1"/>
      <c r="XAY516" s="1"/>
      <c r="XAZ516" s="1"/>
      <c r="XBA516" s="1"/>
      <c r="XBB516" s="1"/>
      <c r="XBC516" s="1"/>
      <c r="XBD516" s="1"/>
      <c r="XBE516" s="1"/>
      <c r="XBF516" s="1"/>
      <c r="XBG516" s="1"/>
      <c r="XBH516" s="1"/>
      <c r="XBI516" s="1"/>
      <c r="XBJ516" s="1"/>
      <c r="XBK516" s="1"/>
      <c r="XBL516" s="1"/>
      <c r="XBM516" s="1"/>
      <c r="XBN516" s="1"/>
      <c r="XBO516" s="1"/>
      <c r="XBP516" s="1"/>
      <c r="XBQ516" s="1"/>
      <c r="XBR516" s="1"/>
      <c r="XBS516" s="1"/>
      <c r="XBT516" s="1"/>
      <c r="XBU516" s="1"/>
      <c r="XBV516" s="1"/>
      <c r="XBW516" s="1"/>
      <c r="XBX516" s="1"/>
      <c r="XBY516" s="1"/>
      <c r="XBZ516" s="1"/>
      <c r="XCA516" s="1"/>
      <c r="XCB516" s="1"/>
      <c r="XCC516" s="1"/>
      <c r="XCD516" s="1"/>
      <c r="XCE516" s="1"/>
      <c r="XCF516" s="1"/>
      <c r="XCG516" s="1"/>
      <c r="XCH516" s="1"/>
      <c r="XCI516" s="1"/>
      <c r="XCJ516" s="1"/>
      <c r="XCK516" s="1"/>
      <c r="XCL516" s="1"/>
      <c r="XCM516" s="1"/>
      <c r="XCN516" s="1"/>
      <c r="XCO516" s="1"/>
      <c r="XCP516" s="1"/>
      <c r="XCQ516" s="1"/>
      <c r="XCR516" s="1"/>
      <c r="XCS516" s="1"/>
      <c r="XCT516" s="1"/>
      <c r="XCU516" s="1"/>
      <c r="XCV516" s="1"/>
      <c r="XCW516" s="1"/>
      <c r="XCX516" s="1"/>
      <c r="XCY516" s="1"/>
      <c r="XCZ516" s="1"/>
      <c r="XDA516" s="1"/>
      <c r="XDB516" s="1"/>
      <c r="XDC516" s="1"/>
      <c r="XDD516" s="1"/>
      <c r="XDE516" s="1"/>
      <c r="XDF516" s="1"/>
      <c r="XDG516" s="1"/>
      <c r="XDH516" s="1"/>
      <c r="XDI516" s="1"/>
      <c r="XDJ516" s="1"/>
      <c r="XDK516" s="1"/>
      <c r="XDL516" s="1"/>
      <c r="XDM516" s="1"/>
      <c r="XDN516" s="1"/>
      <c r="XDO516" s="1"/>
      <c r="XDP516" s="1"/>
      <c r="XDQ516" s="1"/>
      <c r="XDR516" s="1"/>
      <c r="XDS516" s="1"/>
      <c r="XDT516" s="1"/>
      <c r="XDU516" s="1"/>
      <c r="XDV516" s="1"/>
      <c r="XDW516" s="1"/>
      <c r="XDX516" s="1"/>
      <c r="XDY516" s="1"/>
      <c r="XDZ516" s="1"/>
      <c r="XEA516" s="1"/>
      <c r="XEB516" s="1"/>
      <c r="XEC516" s="1"/>
      <c r="XED516" s="1"/>
      <c r="XEE516" s="1"/>
      <c r="XEF516" s="1"/>
      <c r="XEG516" s="1"/>
      <c r="XEH516" s="1"/>
      <c r="XEI516" s="1"/>
      <c r="XEJ516" s="1"/>
      <c r="XEK516" s="1"/>
      <c r="XEL516" s="1"/>
      <c r="XEM516" s="1"/>
      <c r="XEN516" s="1"/>
      <c r="XEO516" s="1"/>
      <c r="XEP516" s="1"/>
      <c r="XEQ516" s="1"/>
      <c r="XER516" s="1"/>
      <c r="XES516" s="1"/>
      <c r="XET516" s="1"/>
      <c r="XEU516" s="1"/>
      <c r="XEV516" s="1"/>
      <c r="XEW516" s="1"/>
      <c r="XEX516" s="1"/>
      <c r="XEY516" s="1"/>
      <c r="XEZ516" s="1"/>
      <c r="XFA516" s="1"/>
      <c r="XFB516" s="1"/>
      <c r="XFC516" s="1"/>
    </row>
    <row r="517" spans="1:150 16226:16383" s="3" customFormat="1" ht="20.25" customHeight="1" x14ac:dyDescent="0.25">
      <c r="A517" s="71" t="s">
        <v>712</v>
      </c>
      <c r="B517" s="71">
        <v>201.15799999999999</v>
      </c>
      <c r="C517" s="71">
        <f t="shared" si="10"/>
        <v>2165.2647119999997</v>
      </c>
      <c r="D517" s="51">
        <v>0</v>
      </c>
      <c r="E517" s="51">
        <v>0</v>
      </c>
      <c r="F517" s="124">
        <f t="shared" si="11"/>
        <v>3975.4260112319994</v>
      </c>
      <c r="G517" s="130" t="s">
        <v>95</v>
      </c>
      <c r="H517" s="13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WZB517" s="1"/>
      <c r="WZC517" s="1"/>
      <c r="WZD517" s="1"/>
      <c r="WZE517" s="1"/>
      <c r="WZF517" s="1"/>
      <c r="WZG517" s="1"/>
      <c r="WZH517" s="1"/>
      <c r="WZI517" s="1"/>
      <c r="WZJ517" s="1"/>
      <c r="WZK517" s="1"/>
      <c r="WZL517" s="1"/>
      <c r="WZM517" s="1"/>
      <c r="WZN517" s="1"/>
      <c r="WZO517" s="1"/>
      <c r="WZP517" s="1"/>
      <c r="WZQ517" s="1"/>
      <c r="WZR517" s="1"/>
      <c r="WZS517" s="1"/>
      <c r="WZT517" s="1"/>
      <c r="WZU517" s="1"/>
      <c r="WZV517" s="1"/>
      <c r="WZW517" s="1"/>
      <c r="WZX517" s="1"/>
      <c r="WZY517" s="1"/>
      <c r="WZZ517" s="1"/>
      <c r="XAA517" s="1"/>
      <c r="XAB517" s="1"/>
      <c r="XAC517" s="1"/>
      <c r="XAD517" s="1"/>
      <c r="XAE517" s="1"/>
      <c r="XAF517" s="1"/>
      <c r="XAG517" s="1"/>
      <c r="XAH517" s="1"/>
      <c r="XAI517" s="1"/>
      <c r="XAJ517" s="1"/>
      <c r="XAK517" s="1"/>
      <c r="XAL517" s="1"/>
      <c r="XAM517" s="1"/>
      <c r="XAN517" s="1"/>
      <c r="XAO517" s="1"/>
      <c r="XAP517" s="1"/>
      <c r="XAQ517" s="1"/>
      <c r="XAR517" s="1"/>
      <c r="XAS517" s="1"/>
      <c r="XAT517" s="1"/>
      <c r="XAU517" s="1"/>
      <c r="XAV517" s="1"/>
      <c r="XAW517" s="1"/>
      <c r="XAX517" s="1"/>
      <c r="XAY517" s="1"/>
      <c r="XAZ517" s="1"/>
      <c r="XBA517" s="1"/>
      <c r="XBB517" s="1"/>
      <c r="XBC517" s="1"/>
      <c r="XBD517" s="1"/>
      <c r="XBE517" s="1"/>
      <c r="XBF517" s="1"/>
      <c r="XBG517" s="1"/>
      <c r="XBH517" s="1"/>
      <c r="XBI517" s="1"/>
      <c r="XBJ517" s="1"/>
      <c r="XBK517" s="1"/>
      <c r="XBL517" s="1"/>
      <c r="XBM517" s="1"/>
      <c r="XBN517" s="1"/>
      <c r="XBO517" s="1"/>
      <c r="XBP517" s="1"/>
      <c r="XBQ517" s="1"/>
      <c r="XBR517" s="1"/>
      <c r="XBS517" s="1"/>
      <c r="XBT517" s="1"/>
      <c r="XBU517" s="1"/>
      <c r="XBV517" s="1"/>
      <c r="XBW517" s="1"/>
      <c r="XBX517" s="1"/>
      <c r="XBY517" s="1"/>
      <c r="XBZ517" s="1"/>
      <c r="XCA517" s="1"/>
      <c r="XCB517" s="1"/>
      <c r="XCC517" s="1"/>
      <c r="XCD517" s="1"/>
      <c r="XCE517" s="1"/>
      <c r="XCF517" s="1"/>
      <c r="XCG517" s="1"/>
      <c r="XCH517" s="1"/>
      <c r="XCI517" s="1"/>
      <c r="XCJ517" s="1"/>
      <c r="XCK517" s="1"/>
      <c r="XCL517" s="1"/>
      <c r="XCM517" s="1"/>
      <c r="XCN517" s="1"/>
      <c r="XCO517" s="1"/>
      <c r="XCP517" s="1"/>
      <c r="XCQ517" s="1"/>
      <c r="XCR517" s="1"/>
      <c r="XCS517" s="1"/>
      <c r="XCT517" s="1"/>
      <c r="XCU517" s="1"/>
      <c r="XCV517" s="1"/>
      <c r="XCW517" s="1"/>
      <c r="XCX517" s="1"/>
      <c r="XCY517" s="1"/>
      <c r="XCZ517" s="1"/>
      <c r="XDA517" s="1"/>
      <c r="XDB517" s="1"/>
      <c r="XDC517" s="1"/>
      <c r="XDD517" s="1"/>
      <c r="XDE517" s="1"/>
      <c r="XDF517" s="1"/>
      <c r="XDG517" s="1"/>
      <c r="XDH517" s="1"/>
      <c r="XDI517" s="1"/>
      <c r="XDJ517" s="1"/>
      <c r="XDK517" s="1"/>
      <c r="XDL517" s="1"/>
      <c r="XDM517" s="1"/>
      <c r="XDN517" s="1"/>
      <c r="XDO517" s="1"/>
      <c r="XDP517" s="1"/>
      <c r="XDQ517" s="1"/>
      <c r="XDR517" s="1"/>
      <c r="XDS517" s="1"/>
      <c r="XDT517" s="1"/>
      <c r="XDU517" s="1"/>
      <c r="XDV517" s="1"/>
      <c r="XDW517" s="1"/>
      <c r="XDX517" s="1"/>
      <c r="XDY517" s="1"/>
      <c r="XDZ517" s="1"/>
      <c r="XEA517" s="1"/>
      <c r="XEB517" s="1"/>
      <c r="XEC517" s="1"/>
      <c r="XED517" s="1"/>
      <c r="XEE517" s="1"/>
      <c r="XEF517" s="1"/>
      <c r="XEG517" s="1"/>
      <c r="XEH517" s="1"/>
      <c r="XEI517" s="1"/>
      <c r="XEJ517" s="1"/>
      <c r="XEK517" s="1"/>
      <c r="XEL517" s="1"/>
      <c r="XEM517" s="1"/>
      <c r="XEN517" s="1"/>
      <c r="XEO517" s="1"/>
      <c r="XEP517" s="1"/>
      <c r="XEQ517" s="1"/>
      <c r="XER517" s="1"/>
      <c r="XES517" s="1"/>
      <c r="XET517" s="1"/>
      <c r="XEU517" s="1"/>
      <c r="XEV517" s="1"/>
      <c r="XEW517" s="1"/>
      <c r="XEX517" s="1"/>
      <c r="XEY517" s="1"/>
      <c r="XEZ517" s="1"/>
      <c r="XFA517" s="1"/>
      <c r="XFB517" s="1"/>
      <c r="XFC517" s="1"/>
    </row>
    <row r="518" spans="1:150 16226:16383" s="3" customFormat="1" ht="20.25" customHeight="1" x14ac:dyDescent="0.25">
      <c r="A518" s="71" t="s">
        <v>713</v>
      </c>
      <c r="B518" s="71">
        <v>201.15199999999999</v>
      </c>
      <c r="C518" s="71">
        <f t="shared" si="10"/>
        <v>2165.2001279999999</v>
      </c>
      <c r="D518" s="51">
        <v>0</v>
      </c>
      <c r="E518" s="51">
        <v>0</v>
      </c>
      <c r="F518" s="124">
        <f t="shared" si="11"/>
        <v>3975.3074350080001</v>
      </c>
      <c r="G518" s="130" t="s">
        <v>95</v>
      </c>
      <c r="H518" s="13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WZB518" s="1"/>
      <c r="WZC518" s="1"/>
      <c r="WZD518" s="1"/>
      <c r="WZE518" s="1"/>
      <c r="WZF518" s="1"/>
      <c r="WZG518" s="1"/>
      <c r="WZH518" s="1"/>
      <c r="WZI518" s="1"/>
      <c r="WZJ518" s="1"/>
      <c r="WZK518" s="1"/>
      <c r="WZL518" s="1"/>
      <c r="WZM518" s="1"/>
      <c r="WZN518" s="1"/>
      <c r="WZO518" s="1"/>
      <c r="WZP518" s="1"/>
      <c r="WZQ518" s="1"/>
      <c r="WZR518" s="1"/>
      <c r="WZS518" s="1"/>
      <c r="WZT518" s="1"/>
      <c r="WZU518" s="1"/>
      <c r="WZV518" s="1"/>
      <c r="WZW518" s="1"/>
      <c r="WZX518" s="1"/>
      <c r="WZY518" s="1"/>
      <c r="WZZ518" s="1"/>
      <c r="XAA518" s="1"/>
      <c r="XAB518" s="1"/>
      <c r="XAC518" s="1"/>
      <c r="XAD518" s="1"/>
      <c r="XAE518" s="1"/>
      <c r="XAF518" s="1"/>
      <c r="XAG518" s="1"/>
      <c r="XAH518" s="1"/>
      <c r="XAI518" s="1"/>
      <c r="XAJ518" s="1"/>
      <c r="XAK518" s="1"/>
      <c r="XAL518" s="1"/>
      <c r="XAM518" s="1"/>
      <c r="XAN518" s="1"/>
      <c r="XAO518" s="1"/>
      <c r="XAP518" s="1"/>
      <c r="XAQ518" s="1"/>
      <c r="XAR518" s="1"/>
      <c r="XAS518" s="1"/>
      <c r="XAT518" s="1"/>
      <c r="XAU518" s="1"/>
      <c r="XAV518" s="1"/>
      <c r="XAW518" s="1"/>
      <c r="XAX518" s="1"/>
      <c r="XAY518" s="1"/>
      <c r="XAZ518" s="1"/>
      <c r="XBA518" s="1"/>
      <c r="XBB518" s="1"/>
      <c r="XBC518" s="1"/>
      <c r="XBD518" s="1"/>
      <c r="XBE518" s="1"/>
      <c r="XBF518" s="1"/>
      <c r="XBG518" s="1"/>
      <c r="XBH518" s="1"/>
      <c r="XBI518" s="1"/>
      <c r="XBJ518" s="1"/>
      <c r="XBK518" s="1"/>
      <c r="XBL518" s="1"/>
      <c r="XBM518" s="1"/>
      <c r="XBN518" s="1"/>
      <c r="XBO518" s="1"/>
      <c r="XBP518" s="1"/>
      <c r="XBQ518" s="1"/>
      <c r="XBR518" s="1"/>
      <c r="XBS518" s="1"/>
      <c r="XBT518" s="1"/>
      <c r="XBU518" s="1"/>
      <c r="XBV518" s="1"/>
      <c r="XBW518" s="1"/>
      <c r="XBX518" s="1"/>
      <c r="XBY518" s="1"/>
      <c r="XBZ518" s="1"/>
      <c r="XCA518" s="1"/>
      <c r="XCB518" s="1"/>
      <c r="XCC518" s="1"/>
      <c r="XCD518" s="1"/>
      <c r="XCE518" s="1"/>
      <c r="XCF518" s="1"/>
      <c r="XCG518" s="1"/>
      <c r="XCH518" s="1"/>
      <c r="XCI518" s="1"/>
      <c r="XCJ518" s="1"/>
      <c r="XCK518" s="1"/>
      <c r="XCL518" s="1"/>
      <c r="XCM518" s="1"/>
      <c r="XCN518" s="1"/>
      <c r="XCO518" s="1"/>
      <c r="XCP518" s="1"/>
      <c r="XCQ518" s="1"/>
      <c r="XCR518" s="1"/>
      <c r="XCS518" s="1"/>
      <c r="XCT518" s="1"/>
      <c r="XCU518" s="1"/>
      <c r="XCV518" s="1"/>
      <c r="XCW518" s="1"/>
      <c r="XCX518" s="1"/>
      <c r="XCY518" s="1"/>
      <c r="XCZ518" s="1"/>
      <c r="XDA518" s="1"/>
      <c r="XDB518" s="1"/>
      <c r="XDC518" s="1"/>
      <c r="XDD518" s="1"/>
      <c r="XDE518" s="1"/>
      <c r="XDF518" s="1"/>
      <c r="XDG518" s="1"/>
      <c r="XDH518" s="1"/>
      <c r="XDI518" s="1"/>
      <c r="XDJ518" s="1"/>
      <c r="XDK518" s="1"/>
      <c r="XDL518" s="1"/>
      <c r="XDM518" s="1"/>
      <c r="XDN518" s="1"/>
      <c r="XDO518" s="1"/>
      <c r="XDP518" s="1"/>
      <c r="XDQ518" s="1"/>
      <c r="XDR518" s="1"/>
      <c r="XDS518" s="1"/>
      <c r="XDT518" s="1"/>
      <c r="XDU518" s="1"/>
      <c r="XDV518" s="1"/>
      <c r="XDW518" s="1"/>
      <c r="XDX518" s="1"/>
      <c r="XDY518" s="1"/>
      <c r="XDZ518" s="1"/>
      <c r="XEA518" s="1"/>
      <c r="XEB518" s="1"/>
      <c r="XEC518" s="1"/>
      <c r="XED518" s="1"/>
      <c r="XEE518" s="1"/>
      <c r="XEF518" s="1"/>
      <c r="XEG518" s="1"/>
      <c r="XEH518" s="1"/>
      <c r="XEI518" s="1"/>
      <c r="XEJ518" s="1"/>
      <c r="XEK518" s="1"/>
      <c r="XEL518" s="1"/>
      <c r="XEM518" s="1"/>
      <c r="XEN518" s="1"/>
      <c r="XEO518" s="1"/>
      <c r="XEP518" s="1"/>
      <c r="XEQ518" s="1"/>
      <c r="XER518" s="1"/>
      <c r="XES518" s="1"/>
      <c r="XET518" s="1"/>
      <c r="XEU518" s="1"/>
      <c r="XEV518" s="1"/>
      <c r="XEW518" s="1"/>
      <c r="XEX518" s="1"/>
      <c r="XEY518" s="1"/>
      <c r="XEZ518" s="1"/>
      <c r="XFA518" s="1"/>
      <c r="XFB518" s="1"/>
      <c r="XFC518" s="1"/>
    </row>
    <row r="519" spans="1:150 16226:16383" s="3" customFormat="1" ht="20.25" customHeight="1" x14ac:dyDescent="0.25">
      <c r="A519" s="71" t="s">
        <v>714</v>
      </c>
      <c r="B519" s="71">
        <v>179.125</v>
      </c>
      <c r="C519" s="71">
        <f t="shared" si="10"/>
        <v>1928.1015</v>
      </c>
      <c r="D519" s="51">
        <v>0</v>
      </c>
      <c r="E519" s="51">
        <v>0</v>
      </c>
      <c r="F519" s="124">
        <f t="shared" si="11"/>
        <v>3539.9943539999999</v>
      </c>
      <c r="G519" s="130" t="s">
        <v>95</v>
      </c>
      <c r="H519" s="13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WZB519" s="1"/>
      <c r="WZC519" s="1"/>
      <c r="WZD519" s="1"/>
      <c r="WZE519" s="1"/>
      <c r="WZF519" s="1"/>
      <c r="WZG519" s="1"/>
      <c r="WZH519" s="1"/>
      <c r="WZI519" s="1"/>
      <c r="WZJ519" s="1"/>
      <c r="WZK519" s="1"/>
      <c r="WZL519" s="1"/>
      <c r="WZM519" s="1"/>
      <c r="WZN519" s="1"/>
      <c r="WZO519" s="1"/>
      <c r="WZP519" s="1"/>
      <c r="WZQ519" s="1"/>
      <c r="WZR519" s="1"/>
      <c r="WZS519" s="1"/>
      <c r="WZT519" s="1"/>
      <c r="WZU519" s="1"/>
      <c r="WZV519" s="1"/>
      <c r="WZW519" s="1"/>
      <c r="WZX519" s="1"/>
      <c r="WZY519" s="1"/>
      <c r="WZZ519" s="1"/>
      <c r="XAA519" s="1"/>
      <c r="XAB519" s="1"/>
      <c r="XAC519" s="1"/>
      <c r="XAD519" s="1"/>
      <c r="XAE519" s="1"/>
      <c r="XAF519" s="1"/>
      <c r="XAG519" s="1"/>
      <c r="XAH519" s="1"/>
      <c r="XAI519" s="1"/>
      <c r="XAJ519" s="1"/>
      <c r="XAK519" s="1"/>
      <c r="XAL519" s="1"/>
      <c r="XAM519" s="1"/>
      <c r="XAN519" s="1"/>
      <c r="XAO519" s="1"/>
      <c r="XAP519" s="1"/>
      <c r="XAQ519" s="1"/>
      <c r="XAR519" s="1"/>
      <c r="XAS519" s="1"/>
      <c r="XAT519" s="1"/>
      <c r="XAU519" s="1"/>
      <c r="XAV519" s="1"/>
      <c r="XAW519" s="1"/>
      <c r="XAX519" s="1"/>
      <c r="XAY519" s="1"/>
      <c r="XAZ519" s="1"/>
      <c r="XBA519" s="1"/>
      <c r="XBB519" s="1"/>
      <c r="XBC519" s="1"/>
      <c r="XBD519" s="1"/>
      <c r="XBE519" s="1"/>
      <c r="XBF519" s="1"/>
      <c r="XBG519" s="1"/>
      <c r="XBH519" s="1"/>
      <c r="XBI519" s="1"/>
      <c r="XBJ519" s="1"/>
      <c r="XBK519" s="1"/>
      <c r="XBL519" s="1"/>
      <c r="XBM519" s="1"/>
      <c r="XBN519" s="1"/>
      <c r="XBO519" s="1"/>
      <c r="XBP519" s="1"/>
      <c r="XBQ519" s="1"/>
      <c r="XBR519" s="1"/>
      <c r="XBS519" s="1"/>
      <c r="XBT519" s="1"/>
      <c r="XBU519" s="1"/>
      <c r="XBV519" s="1"/>
      <c r="XBW519" s="1"/>
      <c r="XBX519" s="1"/>
      <c r="XBY519" s="1"/>
      <c r="XBZ519" s="1"/>
      <c r="XCA519" s="1"/>
      <c r="XCB519" s="1"/>
      <c r="XCC519" s="1"/>
      <c r="XCD519" s="1"/>
      <c r="XCE519" s="1"/>
      <c r="XCF519" s="1"/>
      <c r="XCG519" s="1"/>
      <c r="XCH519" s="1"/>
      <c r="XCI519" s="1"/>
      <c r="XCJ519" s="1"/>
      <c r="XCK519" s="1"/>
      <c r="XCL519" s="1"/>
      <c r="XCM519" s="1"/>
      <c r="XCN519" s="1"/>
      <c r="XCO519" s="1"/>
      <c r="XCP519" s="1"/>
      <c r="XCQ519" s="1"/>
      <c r="XCR519" s="1"/>
      <c r="XCS519" s="1"/>
      <c r="XCT519" s="1"/>
      <c r="XCU519" s="1"/>
      <c r="XCV519" s="1"/>
      <c r="XCW519" s="1"/>
      <c r="XCX519" s="1"/>
      <c r="XCY519" s="1"/>
      <c r="XCZ519" s="1"/>
      <c r="XDA519" s="1"/>
      <c r="XDB519" s="1"/>
      <c r="XDC519" s="1"/>
      <c r="XDD519" s="1"/>
      <c r="XDE519" s="1"/>
      <c r="XDF519" s="1"/>
      <c r="XDG519" s="1"/>
      <c r="XDH519" s="1"/>
      <c r="XDI519" s="1"/>
      <c r="XDJ519" s="1"/>
      <c r="XDK519" s="1"/>
      <c r="XDL519" s="1"/>
      <c r="XDM519" s="1"/>
      <c r="XDN519" s="1"/>
      <c r="XDO519" s="1"/>
      <c r="XDP519" s="1"/>
      <c r="XDQ519" s="1"/>
      <c r="XDR519" s="1"/>
      <c r="XDS519" s="1"/>
      <c r="XDT519" s="1"/>
      <c r="XDU519" s="1"/>
      <c r="XDV519" s="1"/>
      <c r="XDW519" s="1"/>
      <c r="XDX519" s="1"/>
      <c r="XDY519" s="1"/>
      <c r="XDZ519" s="1"/>
      <c r="XEA519" s="1"/>
      <c r="XEB519" s="1"/>
      <c r="XEC519" s="1"/>
      <c r="XED519" s="1"/>
      <c r="XEE519" s="1"/>
      <c r="XEF519" s="1"/>
      <c r="XEG519" s="1"/>
      <c r="XEH519" s="1"/>
      <c r="XEI519" s="1"/>
      <c r="XEJ519" s="1"/>
      <c r="XEK519" s="1"/>
      <c r="XEL519" s="1"/>
      <c r="XEM519" s="1"/>
      <c r="XEN519" s="1"/>
      <c r="XEO519" s="1"/>
      <c r="XEP519" s="1"/>
      <c r="XEQ519" s="1"/>
      <c r="XER519" s="1"/>
      <c r="XES519" s="1"/>
      <c r="XET519" s="1"/>
      <c r="XEU519" s="1"/>
      <c r="XEV519" s="1"/>
      <c r="XEW519" s="1"/>
      <c r="XEX519" s="1"/>
      <c r="XEY519" s="1"/>
      <c r="XEZ519" s="1"/>
      <c r="XFA519" s="1"/>
      <c r="XFB519" s="1"/>
      <c r="XFC519" s="1"/>
    </row>
    <row r="520" spans="1:150 16226:16383" s="3" customFormat="1" ht="20.25" customHeight="1" x14ac:dyDescent="0.25">
      <c r="A520" s="71" t="s">
        <v>715</v>
      </c>
      <c r="B520" s="71">
        <v>314.97699999999998</v>
      </c>
      <c r="C520" s="71">
        <f t="shared" si="10"/>
        <v>3390.4124279999996</v>
      </c>
      <c r="D520" s="51">
        <v>0</v>
      </c>
      <c r="E520" s="51">
        <v>0</v>
      </c>
      <c r="F520" s="124">
        <f t="shared" si="11"/>
        <v>6224.7972178079999</v>
      </c>
      <c r="G520" s="130" t="s">
        <v>95</v>
      </c>
      <c r="H520" s="13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WZB520" s="1"/>
      <c r="WZC520" s="1"/>
      <c r="WZD520" s="1"/>
      <c r="WZE520" s="1"/>
      <c r="WZF520" s="1"/>
      <c r="WZG520" s="1"/>
      <c r="WZH520" s="1"/>
      <c r="WZI520" s="1"/>
      <c r="WZJ520" s="1"/>
      <c r="WZK520" s="1"/>
      <c r="WZL520" s="1"/>
      <c r="WZM520" s="1"/>
      <c r="WZN520" s="1"/>
      <c r="WZO520" s="1"/>
      <c r="WZP520" s="1"/>
      <c r="WZQ520" s="1"/>
      <c r="WZR520" s="1"/>
      <c r="WZS520" s="1"/>
      <c r="WZT520" s="1"/>
      <c r="WZU520" s="1"/>
      <c r="WZV520" s="1"/>
      <c r="WZW520" s="1"/>
      <c r="WZX520" s="1"/>
      <c r="WZY520" s="1"/>
      <c r="WZZ520" s="1"/>
      <c r="XAA520" s="1"/>
      <c r="XAB520" s="1"/>
      <c r="XAC520" s="1"/>
      <c r="XAD520" s="1"/>
      <c r="XAE520" s="1"/>
      <c r="XAF520" s="1"/>
      <c r="XAG520" s="1"/>
      <c r="XAH520" s="1"/>
      <c r="XAI520" s="1"/>
      <c r="XAJ520" s="1"/>
      <c r="XAK520" s="1"/>
      <c r="XAL520" s="1"/>
      <c r="XAM520" s="1"/>
      <c r="XAN520" s="1"/>
      <c r="XAO520" s="1"/>
      <c r="XAP520" s="1"/>
      <c r="XAQ520" s="1"/>
      <c r="XAR520" s="1"/>
      <c r="XAS520" s="1"/>
      <c r="XAT520" s="1"/>
      <c r="XAU520" s="1"/>
      <c r="XAV520" s="1"/>
      <c r="XAW520" s="1"/>
      <c r="XAX520" s="1"/>
      <c r="XAY520" s="1"/>
      <c r="XAZ520" s="1"/>
      <c r="XBA520" s="1"/>
      <c r="XBB520" s="1"/>
      <c r="XBC520" s="1"/>
      <c r="XBD520" s="1"/>
      <c r="XBE520" s="1"/>
      <c r="XBF520" s="1"/>
      <c r="XBG520" s="1"/>
      <c r="XBH520" s="1"/>
      <c r="XBI520" s="1"/>
      <c r="XBJ520" s="1"/>
      <c r="XBK520" s="1"/>
      <c r="XBL520" s="1"/>
      <c r="XBM520" s="1"/>
      <c r="XBN520" s="1"/>
      <c r="XBO520" s="1"/>
      <c r="XBP520" s="1"/>
      <c r="XBQ520" s="1"/>
      <c r="XBR520" s="1"/>
      <c r="XBS520" s="1"/>
      <c r="XBT520" s="1"/>
      <c r="XBU520" s="1"/>
      <c r="XBV520" s="1"/>
      <c r="XBW520" s="1"/>
      <c r="XBX520" s="1"/>
      <c r="XBY520" s="1"/>
      <c r="XBZ520" s="1"/>
      <c r="XCA520" s="1"/>
      <c r="XCB520" s="1"/>
      <c r="XCC520" s="1"/>
      <c r="XCD520" s="1"/>
      <c r="XCE520" s="1"/>
      <c r="XCF520" s="1"/>
      <c r="XCG520" s="1"/>
      <c r="XCH520" s="1"/>
      <c r="XCI520" s="1"/>
      <c r="XCJ520" s="1"/>
      <c r="XCK520" s="1"/>
      <c r="XCL520" s="1"/>
      <c r="XCM520" s="1"/>
      <c r="XCN520" s="1"/>
      <c r="XCO520" s="1"/>
      <c r="XCP520" s="1"/>
      <c r="XCQ520" s="1"/>
      <c r="XCR520" s="1"/>
      <c r="XCS520" s="1"/>
      <c r="XCT520" s="1"/>
      <c r="XCU520" s="1"/>
      <c r="XCV520" s="1"/>
      <c r="XCW520" s="1"/>
      <c r="XCX520" s="1"/>
      <c r="XCY520" s="1"/>
      <c r="XCZ520" s="1"/>
      <c r="XDA520" s="1"/>
      <c r="XDB520" s="1"/>
      <c r="XDC520" s="1"/>
      <c r="XDD520" s="1"/>
      <c r="XDE520" s="1"/>
      <c r="XDF520" s="1"/>
      <c r="XDG520" s="1"/>
      <c r="XDH520" s="1"/>
      <c r="XDI520" s="1"/>
      <c r="XDJ520" s="1"/>
      <c r="XDK520" s="1"/>
      <c r="XDL520" s="1"/>
      <c r="XDM520" s="1"/>
      <c r="XDN520" s="1"/>
      <c r="XDO520" s="1"/>
      <c r="XDP520" s="1"/>
      <c r="XDQ520" s="1"/>
      <c r="XDR520" s="1"/>
      <c r="XDS520" s="1"/>
      <c r="XDT520" s="1"/>
      <c r="XDU520" s="1"/>
      <c r="XDV520" s="1"/>
      <c r="XDW520" s="1"/>
      <c r="XDX520" s="1"/>
      <c r="XDY520" s="1"/>
      <c r="XDZ520" s="1"/>
      <c r="XEA520" s="1"/>
      <c r="XEB520" s="1"/>
      <c r="XEC520" s="1"/>
      <c r="XED520" s="1"/>
      <c r="XEE520" s="1"/>
      <c r="XEF520" s="1"/>
      <c r="XEG520" s="1"/>
      <c r="XEH520" s="1"/>
      <c r="XEI520" s="1"/>
      <c r="XEJ520" s="1"/>
      <c r="XEK520" s="1"/>
      <c r="XEL520" s="1"/>
      <c r="XEM520" s="1"/>
      <c r="XEN520" s="1"/>
      <c r="XEO520" s="1"/>
      <c r="XEP520" s="1"/>
      <c r="XEQ520" s="1"/>
      <c r="XER520" s="1"/>
      <c r="XES520" s="1"/>
      <c r="XET520" s="1"/>
      <c r="XEU520" s="1"/>
      <c r="XEV520" s="1"/>
      <c r="XEW520" s="1"/>
      <c r="XEX520" s="1"/>
      <c r="XEY520" s="1"/>
      <c r="XEZ520" s="1"/>
      <c r="XFA520" s="1"/>
      <c r="XFB520" s="1"/>
      <c r="XFC520" s="1"/>
    </row>
    <row r="521" spans="1:150 16226:16383" s="3" customFormat="1" ht="20.25" customHeight="1" x14ac:dyDescent="0.25">
      <c r="A521" s="71" t="s">
        <v>716</v>
      </c>
      <c r="B521" s="71">
        <v>314.48399999999998</v>
      </c>
      <c r="C521" s="71">
        <f t="shared" si="10"/>
        <v>3385.1057759999994</v>
      </c>
      <c r="D521" s="51">
        <v>0</v>
      </c>
      <c r="E521" s="51">
        <v>0</v>
      </c>
      <c r="F521" s="124">
        <f t="shared" si="11"/>
        <v>6215.0542047359995</v>
      </c>
      <c r="G521" s="130" t="s">
        <v>95</v>
      </c>
      <c r="H521" s="13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WZB521" s="1"/>
      <c r="WZC521" s="1"/>
      <c r="WZD521" s="1"/>
      <c r="WZE521" s="1"/>
      <c r="WZF521" s="1"/>
      <c r="WZG521" s="1"/>
      <c r="WZH521" s="1"/>
      <c r="WZI521" s="1"/>
      <c r="WZJ521" s="1"/>
      <c r="WZK521" s="1"/>
      <c r="WZL521" s="1"/>
      <c r="WZM521" s="1"/>
      <c r="WZN521" s="1"/>
      <c r="WZO521" s="1"/>
      <c r="WZP521" s="1"/>
      <c r="WZQ521" s="1"/>
      <c r="WZR521" s="1"/>
      <c r="WZS521" s="1"/>
      <c r="WZT521" s="1"/>
      <c r="WZU521" s="1"/>
      <c r="WZV521" s="1"/>
      <c r="WZW521" s="1"/>
      <c r="WZX521" s="1"/>
      <c r="WZY521" s="1"/>
      <c r="WZZ521" s="1"/>
      <c r="XAA521" s="1"/>
      <c r="XAB521" s="1"/>
      <c r="XAC521" s="1"/>
      <c r="XAD521" s="1"/>
      <c r="XAE521" s="1"/>
      <c r="XAF521" s="1"/>
      <c r="XAG521" s="1"/>
      <c r="XAH521" s="1"/>
      <c r="XAI521" s="1"/>
      <c r="XAJ521" s="1"/>
      <c r="XAK521" s="1"/>
      <c r="XAL521" s="1"/>
      <c r="XAM521" s="1"/>
      <c r="XAN521" s="1"/>
      <c r="XAO521" s="1"/>
      <c r="XAP521" s="1"/>
      <c r="XAQ521" s="1"/>
      <c r="XAR521" s="1"/>
      <c r="XAS521" s="1"/>
      <c r="XAT521" s="1"/>
      <c r="XAU521" s="1"/>
      <c r="XAV521" s="1"/>
      <c r="XAW521" s="1"/>
      <c r="XAX521" s="1"/>
      <c r="XAY521" s="1"/>
      <c r="XAZ521" s="1"/>
      <c r="XBA521" s="1"/>
      <c r="XBB521" s="1"/>
      <c r="XBC521" s="1"/>
      <c r="XBD521" s="1"/>
      <c r="XBE521" s="1"/>
      <c r="XBF521" s="1"/>
      <c r="XBG521" s="1"/>
      <c r="XBH521" s="1"/>
      <c r="XBI521" s="1"/>
      <c r="XBJ521" s="1"/>
      <c r="XBK521" s="1"/>
      <c r="XBL521" s="1"/>
      <c r="XBM521" s="1"/>
      <c r="XBN521" s="1"/>
      <c r="XBO521" s="1"/>
      <c r="XBP521" s="1"/>
      <c r="XBQ521" s="1"/>
      <c r="XBR521" s="1"/>
      <c r="XBS521" s="1"/>
      <c r="XBT521" s="1"/>
      <c r="XBU521" s="1"/>
      <c r="XBV521" s="1"/>
      <c r="XBW521" s="1"/>
      <c r="XBX521" s="1"/>
      <c r="XBY521" s="1"/>
      <c r="XBZ521" s="1"/>
      <c r="XCA521" s="1"/>
      <c r="XCB521" s="1"/>
      <c r="XCC521" s="1"/>
      <c r="XCD521" s="1"/>
      <c r="XCE521" s="1"/>
      <c r="XCF521" s="1"/>
      <c r="XCG521" s="1"/>
      <c r="XCH521" s="1"/>
      <c r="XCI521" s="1"/>
      <c r="XCJ521" s="1"/>
      <c r="XCK521" s="1"/>
      <c r="XCL521" s="1"/>
      <c r="XCM521" s="1"/>
      <c r="XCN521" s="1"/>
      <c r="XCO521" s="1"/>
      <c r="XCP521" s="1"/>
      <c r="XCQ521" s="1"/>
      <c r="XCR521" s="1"/>
      <c r="XCS521" s="1"/>
      <c r="XCT521" s="1"/>
      <c r="XCU521" s="1"/>
      <c r="XCV521" s="1"/>
      <c r="XCW521" s="1"/>
      <c r="XCX521" s="1"/>
      <c r="XCY521" s="1"/>
      <c r="XCZ521" s="1"/>
      <c r="XDA521" s="1"/>
      <c r="XDB521" s="1"/>
      <c r="XDC521" s="1"/>
      <c r="XDD521" s="1"/>
      <c r="XDE521" s="1"/>
      <c r="XDF521" s="1"/>
      <c r="XDG521" s="1"/>
      <c r="XDH521" s="1"/>
      <c r="XDI521" s="1"/>
      <c r="XDJ521" s="1"/>
      <c r="XDK521" s="1"/>
      <c r="XDL521" s="1"/>
      <c r="XDM521" s="1"/>
      <c r="XDN521" s="1"/>
      <c r="XDO521" s="1"/>
      <c r="XDP521" s="1"/>
      <c r="XDQ521" s="1"/>
      <c r="XDR521" s="1"/>
      <c r="XDS521" s="1"/>
      <c r="XDT521" s="1"/>
      <c r="XDU521" s="1"/>
      <c r="XDV521" s="1"/>
      <c r="XDW521" s="1"/>
      <c r="XDX521" s="1"/>
      <c r="XDY521" s="1"/>
      <c r="XDZ521" s="1"/>
      <c r="XEA521" s="1"/>
      <c r="XEB521" s="1"/>
      <c r="XEC521" s="1"/>
      <c r="XED521" s="1"/>
      <c r="XEE521" s="1"/>
      <c r="XEF521" s="1"/>
      <c r="XEG521" s="1"/>
      <c r="XEH521" s="1"/>
      <c r="XEI521" s="1"/>
      <c r="XEJ521" s="1"/>
      <c r="XEK521" s="1"/>
      <c r="XEL521" s="1"/>
      <c r="XEM521" s="1"/>
      <c r="XEN521" s="1"/>
      <c r="XEO521" s="1"/>
      <c r="XEP521" s="1"/>
      <c r="XEQ521" s="1"/>
      <c r="XER521" s="1"/>
      <c r="XES521" s="1"/>
      <c r="XET521" s="1"/>
      <c r="XEU521" s="1"/>
      <c r="XEV521" s="1"/>
      <c r="XEW521" s="1"/>
      <c r="XEX521" s="1"/>
      <c r="XEY521" s="1"/>
      <c r="XEZ521" s="1"/>
      <c r="XFA521" s="1"/>
      <c r="XFB521" s="1"/>
      <c r="XFC521" s="1"/>
    </row>
    <row r="522" spans="1:150 16226:16383" s="3" customFormat="1" ht="20.25" customHeight="1" x14ac:dyDescent="0.25">
      <c r="A522" s="71" t="s">
        <v>717</v>
      </c>
      <c r="B522" s="71">
        <v>209.87100000000001</v>
      </c>
      <c r="C522" s="71">
        <f t="shared" si="10"/>
        <v>2259.0514440000002</v>
      </c>
      <c r="D522" s="51">
        <v>0</v>
      </c>
      <c r="E522" s="51">
        <v>0</v>
      </c>
      <c r="F522" s="124">
        <f t="shared" si="11"/>
        <v>4147.6184511840002</v>
      </c>
      <c r="G522" s="130" t="s">
        <v>95</v>
      </c>
      <c r="H522" s="13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WZB522" s="1"/>
      <c r="WZC522" s="1"/>
      <c r="WZD522" s="1"/>
      <c r="WZE522" s="1"/>
      <c r="WZF522" s="1"/>
      <c r="WZG522" s="1"/>
      <c r="WZH522" s="1"/>
      <c r="WZI522" s="1"/>
      <c r="WZJ522" s="1"/>
      <c r="WZK522" s="1"/>
      <c r="WZL522" s="1"/>
      <c r="WZM522" s="1"/>
      <c r="WZN522" s="1"/>
      <c r="WZO522" s="1"/>
      <c r="WZP522" s="1"/>
      <c r="WZQ522" s="1"/>
      <c r="WZR522" s="1"/>
      <c r="WZS522" s="1"/>
      <c r="WZT522" s="1"/>
      <c r="WZU522" s="1"/>
      <c r="WZV522" s="1"/>
      <c r="WZW522" s="1"/>
      <c r="WZX522" s="1"/>
      <c r="WZY522" s="1"/>
      <c r="WZZ522" s="1"/>
      <c r="XAA522" s="1"/>
      <c r="XAB522" s="1"/>
      <c r="XAC522" s="1"/>
      <c r="XAD522" s="1"/>
      <c r="XAE522" s="1"/>
      <c r="XAF522" s="1"/>
      <c r="XAG522" s="1"/>
      <c r="XAH522" s="1"/>
      <c r="XAI522" s="1"/>
      <c r="XAJ522" s="1"/>
      <c r="XAK522" s="1"/>
      <c r="XAL522" s="1"/>
      <c r="XAM522" s="1"/>
      <c r="XAN522" s="1"/>
      <c r="XAO522" s="1"/>
      <c r="XAP522" s="1"/>
      <c r="XAQ522" s="1"/>
      <c r="XAR522" s="1"/>
      <c r="XAS522" s="1"/>
      <c r="XAT522" s="1"/>
      <c r="XAU522" s="1"/>
      <c r="XAV522" s="1"/>
      <c r="XAW522" s="1"/>
      <c r="XAX522" s="1"/>
      <c r="XAY522" s="1"/>
      <c r="XAZ522" s="1"/>
      <c r="XBA522" s="1"/>
      <c r="XBB522" s="1"/>
      <c r="XBC522" s="1"/>
      <c r="XBD522" s="1"/>
      <c r="XBE522" s="1"/>
      <c r="XBF522" s="1"/>
      <c r="XBG522" s="1"/>
      <c r="XBH522" s="1"/>
      <c r="XBI522" s="1"/>
      <c r="XBJ522" s="1"/>
      <c r="XBK522" s="1"/>
      <c r="XBL522" s="1"/>
      <c r="XBM522" s="1"/>
      <c r="XBN522" s="1"/>
      <c r="XBO522" s="1"/>
      <c r="XBP522" s="1"/>
      <c r="XBQ522" s="1"/>
      <c r="XBR522" s="1"/>
      <c r="XBS522" s="1"/>
      <c r="XBT522" s="1"/>
      <c r="XBU522" s="1"/>
      <c r="XBV522" s="1"/>
      <c r="XBW522" s="1"/>
      <c r="XBX522" s="1"/>
      <c r="XBY522" s="1"/>
      <c r="XBZ522" s="1"/>
      <c r="XCA522" s="1"/>
      <c r="XCB522" s="1"/>
      <c r="XCC522" s="1"/>
      <c r="XCD522" s="1"/>
      <c r="XCE522" s="1"/>
      <c r="XCF522" s="1"/>
      <c r="XCG522" s="1"/>
      <c r="XCH522" s="1"/>
      <c r="XCI522" s="1"/>
      <c r="XCJ522" s="1"/>
      <c r="XCK522" s="1"/>
      <c r="XCL522" s="1"/>
      <c r="XCM522" s="1"/>
      <c r="XCN522" s="1"/>
      <c r="XCO522" s="1"/>
      <c r="XCP522" s="1"/>
      <c r="XCQ522" s="1"/>
      <c r="XCR522" s="1"/>
      <c r="XCS522" s="1"/>
      <c r="XCT522" s="1"/>
      <c r="XCU522" s="1"/>
      <c r="XCV522" s="1"/>
      <c r="XCW522" s="1"/>
      <c r="XCX522" s="1"/>
      <c r="XCY522" s="1"/>
      <c r="XCZ522" s="1"/>
      <c r="XDA522" s="1"/>
      <c r="XDB522" s="1"/>
      <c r="XDC522" s="1"/>
      <c r="XDD522" s="1"/>
      <c r="XDE522" s="1"/>
      <c r="XDF522" s="1"/>
      <c r="XDG522" s="1"/>
      <c r="XDH522" s="1"/>
      <c r="XDI522" s="1"/>
      <c r="XDJ522" s="1"/>
      <c r="XDK522" s="1"/>
      <c r="XDL522" s="1"/>
      <c r="XDM522" s="1"/>
      <c r="XDN522" s="1"/>
      <c r="XDO522" s="1"/>
      <c r="XDP522" s="1"/>
      <c r="XDQ522" s="1"/>
      <c r="XDR522" s="1"/>
      <c r="XDS522" s="1"/>
      <c r="XDT522" s="1"/>
      <c r="XDU522" s="1"/>
      <c r="XDV522" s="1"/>
      <c r="XDW522" s="1"/>
      <c r="XDX522" s="1"/>
      <c r="XDY522" s="1"/>
      <c r="XDZ522" s="1"/>
      <c r="XEA522" s="1"/>
      <c r="XEB522" s="1"/>
      <c r="XEC522" s="1"/>
      <c r="XED522" s="1"/>
      <c r="XEE522" s="1"/>
      <c r="XEF522" s="1"/>
      <c r="XEG522" s="1"/>
      <c r="XEH522" s="1"/>
      <c r="XEI522" s="1"/>
      <c r="XEJ522" s="1"/>
      <c r="XEK522" s="1"/>
      <c r="XEL522" s="1"/>
      <c r="XEM522" s="1"/>
      <c r="XEN522" s="1"/>
      <c r="XEO522" s="1"/>
      <c r="XEP522" s="1"/>
      <c r="XEQ522" s="1"/>
      <c r="XER522" s="1"/>
      <c r="XES522" s="1"/>
      <c r="XET522" s="1"/>
      <c r="XEU522" s="1"/>
      <c r="XEV522" s="1"/>
      <c r="XEW522" s="1"/>
      <c r="XEX522" s="1"/>
      <c r="XEY522" s="1"/>
      <c r="XEZ522" s="1"/>
      <c r="XFA522" s="1"/>
      <c r="XFB522" s="1"/>
      <c r="XFC522" s="1"/>
    </row>
    <row r="523" spans="1:150 16226:16383" s="3" customFormat="1" ht="20.25" customHeight="1" x14ac:dyDescent="0.25">
      <c r="A523" s="71" t="s">
        <v>718</v>
      </c>
      <c r="B523" s="71">
        <v>209.833</v>
      </c>
      <c r="C523" s="71">
        <f t="shared" si="10"/>
        <v>2258.6424119999997</v>
      </c>
      <c r="D523" s="51">
        <v>0</v>
      </c>
      <c r="E523" s="51">
        <v>0</v>
      </c>
      <c r="F523" s="124">
        <f t="shared" si="11"/>
        <v>4146.8674684319994</v>
      </c>
      <c r="G523" s="130" t="s">
        <v>95</v>
      </c>
      <c r="H523" s="13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WZB523" s="1"/>
      <c r="WZC523" s="1"/>
      <c r="WZD523" s="1"/>
      <c r="WZE523" s="1"/>
      <c r="WZF523" s="1"/>
      <c r="WZG523" s="1"/>
      <c r="WZH523" s="1"/>
      <c r="WZI523" s="1"/>
      <c r="WZJ523" s="1"/>
      <c r="WZK523" s="1"/>
      <c r="WZL523" s="1"/>
      <c r="WZM523" s="1"/>
      <c r="WZN523" s="1"/>
      <c r="WZO523" s="1"/>
      <c r="WZP523" s="1"/>
      <c r="WZQ523" s="1"/>
      <c r="WZR523" s="1"/>
      <c r="WZS523" s="1"/>
      <c r="WZT523" s="1"/>
      <c r="WZU523" s="1"/>
      <c r="WZV523" s="1"/>
      <c r="WZW523" s="1"/>
      <c r="WZX523" s="1"/>
      <c r="WZY523" s="1"/>
      <c r="WZZ523" s="1"/>
      <c r="XAA523" s="1"/>
      <c r="XAB523" s="1"/>
      <c r="XAC523" s="1"/>
      <c r="XAD523" s="1"/>
      <c r="XAE523" s="1"/>
      <c r="XAF523" s="1"/>
      <c r="XAG523" s="1"/>
      <c r="XAH523" s="1"/>
      <c r="XAI523" s="1"/>
      <c r="XAJ523" s="1"/>
      <c r="XAK523" s="1"/>
      <c r="XAL523" s="1"/>
      <c r="XAM523" s="1"/>
      <c r="XAN523" s="1"/>
      <c r="XAO523" s="1"/>
      <c r="XAP523" s="1"/>
      <c r="XAQ523" s="1"/>
      <c r="XAR523" s="1"/>
      <c r="XAS523" s="1"/>
      <c r="XAT523" s="1"/>
      <c r="XAU523" s="1"/>
      <c r="XAV523" s="1"/>
      <c r="XAW523" s="1"/>
      <c r="XAX523" s="1"/>
      <c r="XAY523" s="1"/>
      <c r="XAZ523" s="1"/>
      <c r="XBA523" s="1"/>
      <c r="XBB523" s="1"/>
      <c r="XBC523" s="1"/>
      <c r="XBD523" s="1"/>
      <c r="XBE523" s="1"/>
      <c r="XBF523" s="1"/>
      <c r="XBG523" s="1"/>
      <c r="XBH523" s="1"/>
      <c r="XBI523" s="1"/>
      <c r="XBJ523" s="1"/>
      <c r="XBK523" s="1"/>
      <c r="XBL523" s="1"/>
      <c r="XBM523" s="1"/>
      <c r="XBN523" s="1"/>
      <c r="XBO523" s="1"/>
      <c r="XBP523" s="1"/>
      <c r="XBQ523" s="1"/>
      <c r="XBR523" s="1"/>
      <c r="XBS523" s="1"/>
      <c r="XBT523" s="1"/>
      <c r="XBU523" s="1"/>
      <c r="XBV523" s="1"/>
      <c r="XBW523" s="1"/>
      <c r="XBX523" s="1"/>
      <c r="XBY523" s="1"/>
      <c r="XBZ523" s="1"/>
      <c r="XCA523" s="1"/>
      <c r="XCB523" s="1"/>
      <c r="XCC523" s="1"/>
      <c r="XCD523" s="1"/>
      <c r="XCE523" s="1"/>
      <c r="XCF523" s="1"/>
      <c r="XCG523" s="1"/>
      <c r="XCH523" s="1"/>
      <c r="XCI523" s="1"/>
      <c r="XCJ523" s="1"/>
      <c r="XCK523" s="1"/>
      <c r="XCL523" s="1"/>
      <c r="XCM523" s="1"/>
      <c r="XCN523" s="1"/>
      <c r="XCO523" s="1"/>
      <c r="XCP523" s="1"/>
      <c r="XCQ523" s="1"/>
      <c r="XCR523" s="1"/>
      <c r="XCS523" s="1"/>
      <c r="XCT523" s="1"/>
      <c r="XCU523" s="1"/>
      <c r="XCV523" s="1"/>
      <c r="XCW523" s="1"/>
      <c r="XCX523" s="1"/>
      <c r="XCY523" s="1"/>
      <c r="XCZ523" s="1"/>
      <c r="XDA523" s="1"/>
      <c r="XDB523" s="1"/>
      <c r="XDC523" s="1"/>
      <c r="XDD523" s="1"/>
      <c r="XDE523" s="1"/>
      <c r="XDF523" s="1"/>
      <c r="XDG523" s="1"/>
      <c r="XDH523" s="1"/>
      <c r="XDI523" s="1"/>
      <c r="XDJ523" s="1"/>
      <c r="XDK523" s="1"/>
      <c r="XDL523" s="1"/>
      <c r="XDM523" s="1"/>
      <c r="XDN523" s="1"/>
      <c r="XDO523" s="1"/>
      <c r="XDP523" s="1"/>
      <c r="XDQ523" s="1"/>
      <c r="XDR523" s="1"/>
      <c r="XDS523" s="1"/>
      <c r="XDT523" s="1"/>
      <c r="XDU523" s="1"/>
      <c r="XDV523" s="1"/>
      <c r="XDW523" s="1"/>
      <c r="XDX523" s="1"/>
      <c r="XDY523" s="1"/>
      <c r="XDZ523" s="1"/>
      <c r="XEA523" s="1"/>
      <c r="XEB523" s="1"/>
      <c r="XEC523" s="1"/>
      <c r="XED523" s="1"/>
      <c r="XEE523" s="1"/>
      <c r="XEF523" s="1"/>
      <c r="XEG523" s="1"/>
      <c r="XEH523" s="1"/>
      <c r="XEI523" s="1"/>
      <c r="XEJ523" s="1"/>
      <c r="XEK523" s="1"/>
      <c r="XEL523" s="1"/>
      <c r="XEM523" s="1"/>
      <c r="XEN523" s="1"/>
      <c r="XEO523" s="1"/>
      <c r="XEP523" s="1"/>
      <c r="XEQ523" s="1"/>
      <c r="XER523" s="1"/>
      <c r="XES523" s="1"/>
      <c r="XET523" s="1"/>
      <c r="XEU523" s="1"/>
      <c r="XEV523" s="1"/>
      <c r="XEW523" s="1"/>
      <c r="XEX523" s="1"/>
      <c r="XEY523" s="1"/>
      <c r="XEZ523" s="1"/>
      <c r="XFA523" s="1"/>
      <c r="XFB523" s="1"/>
      <c r="XFC523" s="1"/>
    </row>
    <row r="524" spans="1:150 16226:16383" s="3" customFormat="1" ht="20.25" customHeight="1" x14ac:dyDescent="0.25">
      <c r="A524" s="71" t="s">
        <v>719</v>
      </c>
      <c r="B524" s="71">
        <v>181.69</v>
      </c>
      <c r="C524" s="71">
        <f t="shared" si="10"/>
        <v>1955.7111599999998</v>
      </c>
      <c r="D524" s="51">
        <v>0</v>
      </c>
      <c r="E524" s="51">
        <v>0</v>
      </c>
      <c r="F524" s="124">
        <f t="shared" si="11"/>
        <v>3590.6856897600001</v>
      </c>
      <c r="G524" s="130" t="s">
        <v>95</v>
      </c>
      <c r="H524" s="13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WZB524" s="1"/>
      <c r="WZC524" s="1"/>
      <c r="WZD524" s="1"/>
      <c r="WZE524" s="1"/>
      <c r="WZF524" s="1"/>
      <c r="WZG524" s="1"/>
      <c r="WZH524" s="1"/>
      <c r="WZI524" s="1"/>
      <c r="WZJ524" s="1"/>
      <c r="WZK524" s="1"/>
      <c r="WZL524" s="1"/>
      <c r="WZM524" s="1"/>
      <c r="WZN524" s="1"/>
      <c r="WZO524" s="1"/>
      <c r="WZP524" s="1"/>
      <c r="WZQ524" s="1"/>
      <c r="WZR524" s="1"/>
      <c r="WZS524" s="1"/>
      <c r="WZT524" s="1"/>
      <c r="WZU524" s="1"/>
      <c r="WZV524" s="1"/>
      <c r="WZW524" s="1"/>
      <c r="WZX524" s="1"/>
      <c r="WZY524" s="1"/>
      <c r="WZZ524" s="1"/>
      <c r="XAA524" s="1"/>
      <c r="XAB524" s="1"/>
      <c r="XAC524" s="1"/>
      <c r="XAD524" s="1"/>
      <c r="XAE524" s="1"/>
      <c r="XAF524" s="1"/>
      <c r="XAG524" s="1"/>
      <c r="XAH524" s="1"/>
      <c r="XAI524" s="1"/>
      <c r="XAJ524" s="1"/>
      <c r="XAK524" s="1"/>
      <c r="XAL524" s="1"/>
      <c r="XAM524" s="1"/>
      <c r="XAN524" s="1"/>
      <c r="XAO524" s="1"/>
      <c r="XAP524" s="1"/>
      <c r="XAQ524" s="1"/>
      <c r="XAR524" s="1"/>
      <c r="XAS524" s="1"/>
      <c r="XAT524" s="1"/>
      <c r="XAU524" s="1"/>
      <c r="XAV524" s="1"/>
      <c r="XAW524" s="1"/>
      <c r="XAX524" s="1"/>
      <c r="XAY524" s="1"/>
      <c r="XAZ524" s="1"/>
      <c r="XBA524" s="1"/>
      <c r="XBB524" s="1"/>
      <c r="XBC524" s="1"/>
      <c r="XBD524" s="1"/>
      <c r="XBE524" s="1"/>
      <c r="XBF524" s="1"/>
      <c r="XBG524" s="1"/>
      <c r="XBH524" s="1"/>
      <c r="XBI524" s="1"/>
      <c r="XBJ524" s="1"/>
      <c r="XBK524" s="1"/>
      <c r="XBL524" s="1"/>
      <c r="XBM524" s="1"/>
      <c r="XBN524" s="1"/>
      <c r="XBO524" s="1"/>
      <c r="XBP524" s="1"/>
      <c r="XBQ524" s="1"/>
      <c r="XBR524" s="1"/>
      <c r="XBS524" s="1"/>
      <c r="XBT524" s="1"/>
      <c r="XBU524" s="1"/>
      <c r="XBV524" s="1"/>
      <c r="XBW524" s="1"/>
      <c r="XBX524" s="1"/>
      <c r="XBY524" s="1"/>
      <c r="XBZ524" s="1"/>
      <c r="XCA524" s="1"/>
      <c r="XCB524" s="1"/>
      <c r="XCC524" s="1"/>
      <c r="XCD524" s="1"/>
      <c r="XCE524" s="1"/>
      <c r="XCF524" s="1"/>
      <c r="XCG524" s="1"/>
      <c r="XCH524" s="1"/>
      <c r="XCI524" s="1"/>
      <c r="XCJ524" s="1"/>
      <c r="XCK524" s="1"/>
      <c r="XCL524" s="1"/>
      <c r="XCM524" s="1"/>
      <c r="XCN524" s="1"/>
      <c r="XCO524" s="1"/>
      <c r="XCP524" s="1"/>
      <c r="XCQ524" s="1"/>
      <c r="XCR524" s="1"/>
      <c r="XCS524" s="1"/>
      <c r="XCT524" s="1"/>
      <c r="XCU524" s="1"/>
      <c r="XCV524" s="1"/>
      <c r="XCW524" s="1"/>
      <c r="XCX524" s="1"/>
      <c r="XCY524" s="1"/>
      <c r="XCZ524" s="1"/>
      <c r="XDA524" s="1"/>
      <c r="XDB524" s="1"/>
      <c r="XDC524" s="1"/>
      <c r="XDD524" s="1"/>
      <c r="XDE524" s="1"/>
      <c r="XDF524" s="1"/>
      <c r="XDG524" s="1"/>
      <c r="XDH524" s="1"/>
      <c r="XDI524" s="1"/>
      <c r="XDJ524" s="1"/>
      <c r="XDK524" s="1"/>
      <c r="XDL524" s="1"/>
      <c r="XDM524" s="1"/>
      <c r="XDN524" s="1"/>
      <c r="XDO524" s="1"/>
      <c r="XDP524" s="1"/>
      <c r="XDQ524" s="1"/>
      <c r="XDR524" s="1"/>
      <c r="XDS524" s="1"/>
      <c r="XDT524" s="1"/>
      <c r="XDU524" s="1"/>
      <c r="XDV524" s="1"/>
      <c r="XDW524" s="1"/>
      <c r="XDX524" s="1"/>
      <c r="XDY524" s="1"/>
      <c r="XDZ524" s="1"/>
      <c r="XEA524" s="1"/>
      <c r="XEB524" s="1"/>
      <c r="XEC524" s="1"/>
      <c r="XED524" s="1"/>
      <c r="XEE524" s="1"/>
      <c r="XEF524" s="1"/>
      <c r="XEG524" s="1"/>
      <c r="XEH524" s="1"/>
      <c r="XEI524" s="1"/>
      <c r="XEJ524" s="1"/>
      <c r="XEK524" s="1"/>
      <c r="XEL524" s="1"/>
      <c r="XEM524" s="1"/>
      <c r="XEN524" s="1"/>
      <c r="XEO524" s="1"/>
      <c r="XEP524" s="1"/>
      <c r="XEQ524" s="1"/>
      <c r="XER524" s="1"/>
      <c r="XES524" s="1"/>
      <c r="XET524" s="1"/>
      <c r="XEU524" s="1"/>
      <c r="XEV524" s="1"/>
      <c r="XEW524" s="1"/>
      <c r="XEX524" s="1"/>
      <c r="XEY524" s="1"/>
      <c r="XEZ524" s="1"/>
      <c r="XFA524" s="1"/>
      <c r="XFB524" s="1"/>
      <c r="XFC524" s="1"/>
    </row>
    <row r="525" spans="1:150 16226:16383" s="3" customFormat="1" ht="20.25" customHeight="1" x14ac:dyDescent="0.25">
      <c r="A525" s="71" t="s">
        <v>720</v>
      </c>
      <c r="B525" s="71">
        <v>145.27099999999999</v>
      </c>
      <c r="C525" s="71">
        <f t="shared" si="10"/>
        <v>1563.6970439999998</v>
      </c>
      <c r="D525" s="51">
        <v>0</v>
      </c>
      <c r="E525" s="51">
        <v>0</v>
      </c>
      <c r="F525" s="124">
        <f t="shared" si="11"/>
        <v>2870.9477727839999</v>
      </c>
      <c r="G525" s="130" t="s">
        <v>95</v>
      </c>
      <c r="H525" s="13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WZB525" s="1"/>
      <c r="WZC525" s="1"/>
      <c r="WZD525" s="1"/>
      <c r="WZE525" s="1"/>
      <c r="WZF525" s="1"/>
      <c r="WZG525" s="1"/>
      <c r="WZH525" s="1"/>
      <c r="WZI525" s="1"/>
      <c r="WZJ525" s="1"/>
      <c r="WZK525" s="1"/>
      <c r="WZL525" s="1"/>
      <c r="WZM525" s="1"/>
      <c r="WZN525" s="1"/>
      <c r="WZO525" s="1"/>
      <c r="WZP525" s="1"/>
      <c r="WZQ525" s="1"/>
      <c r="WZR525" s="1"/>
      <c r="WZS525" s="1"/>
      <c r="WZT525" s="1"/>
      <c r="WZU525" s="1"/>
      <c r="WZV525" s="1"/>
      <c r="WZW525" s="1"/>
      <c r="WZX525" s="1"/>
      <c r="WZY525" s="1"/>
      <c r="WZZ525" s="1"/>
      <c r="XAA525" s="1"/>
      <c r="XAB525" s="1"/>
      <c r="XAC525" s="1"/>
      <c r="XAD525" s="1"/>
      <c r="XAE525" s="1"/>
      <c r="XAF525" s="1"/>
      <c r="XAG525" s="1"/>
      <c r="XAH525" s="1"/>
      <c r="XAI525" s="1"/>
      <c r="XAJ525" s="1"/>
      <c r="XAK525" s="1"/>
      <c r="XAL525" s="1"/>
      <c r="XAM525" s="1"/>
      <c r="XAN525" s="1"/>
      <c r="XAO525" s="1"/>
      <c r="XAP525" s="1"/>
      <c r="XAQ525" s="1"/>
      <c r="XAR525" s="1"/>
      <c r="XAS525" s="1"/>
      <c r="XAT525" s="1"/>
      <c r="XAU525" s="1"/>
      <c r="XAV525" s="1"/>
      <c r="XAW525" s="1"/>
      <c r="XAX525" s="1"/>
      <c r="XAY525" s="1"/>
      <c r="XAZ525" s="1"/>
      <c r="XBA525" s="1"/>
      <c r="XBB525" s="1"/>
      <c r="XBC525" s="1"/>
      <c r="XBD525" s="1"/>
      <c r="XBE525" s="1"/>
      <c r="XBF525" s="1"/>
      <c r="XBG525" s="1"/>
      <c r="XBH525" s="1"/>
      <c r="XBI525" s="1"/>
      <c r="XBJ525" s="1"/>
      <c r="XBK525" s="1"/>
      <c r="XBL525" s="1"/>
      <c r="XBM525" s="1"/>
      <c r="XBN525" s="1"/>
      <c r="XBO525" s="1"/>
      <c r="XBP525" s="1"/>
      <c r="XBQ525" s="1"/>
      <c r="XBR525" s="1"/>
      <c r="XBS525" s="1"/>
      <c r="XBT525" s="1"/>
      <c r="XBU525" s="1"/>
      <c r="XBV525" s="1"/>
      <c r="XBW525" s="1"/>
      <c r="XBX525" s="1"/>
      <c r="XBY525" s="1"/>
      <c r="XBZ525" s="1"/>
      <c r="XCA525" s="1"/>
      <c r="XCB525" s="1"/>
      <c r="XCC525" s="1"/>
      <c r="XCD525" s="1"/>
      <c r="XCE525" s="1"/>
      <c r="XCF525" s="1"/>
      <c r="XCG525" s="1"/>
      <c r="XCH525" s="1"/>
      <c r="XCI525" s="1"/>
      <c r="XCJ525" s="1"/>
      <c r="XCK525" s="1"/>
      <c r="XCL525" s="1"/>
      <c r="XCM525" s="1"/>
      <c r="XCN525" s="1"/>
      <c r="XCO525" s="1"/>
      <c r="XCP525" s="1"/>
      <c r="XCQ525" s="1"/>
      <c r="XCR525" s="1"/>
      <c r="XCS525" s="1"/>
      <c r="XCT525" s="1"/>
      <c r="XCU525" s="1"/>
      <c r="XCV525" s="1"/>
      <c r="XCW525" s="1"/>
      <c r="XCX525" s="1"/>
      <c r="XCY525" s="1"/>
      <c r="XCZ525" s="1"/>
      <c r="XDA525" s="1"/>
      <c r="XDB525" s="1"/>
      <c r="XDC525" s="1"/>
      <c r="XDD525" s="1"/>
      <c r="XDE525" s="1"/>
      <c r="XDF525" s="1"/>
      <c r="XDG525" s="1"/>
      <c r="XDH525" s="1"/>
      <c r="XDI525" s="1"/>
      <c r="XDJ525" s="1"/>
      <c r="XDK525" s="1"/>
      <c r="XDL525" s="1"/>
      <c r="XDM525" s="1"/>
      <c r="XDN525" s="1"/>
      <c r="XDO525" s="1"/>
      <c r="XDP525" s="1"/>
      <c r="XDQ525" s="1"/>
      <c r="XDR525" s="1"/>
      <c r="XDS525" s="1"/>
      <c r="XDT525" s="1"/>
      <c r="XDU525" s="1"/>
      <c r="XDV525" s="1"/>
      <c r="XDW525" s="1"/>
      <c r="XDX525" s="1"/>
      <c r="XDY525" s="1"/>
      <c r="XDZ525" s="1"/>
      <c r="XEA525" s="1"/>
      <c r="XEB525" s="1"/>
      <c r="XEC525" s="1"/>
      <c r="XED525" s="1"/>
      <c r="XEE525" s="1"/>
      <c r="XEF525" s="1"/>
      <c r="XEG525" s="1"/>
      <c r="XEH525" s="1"/>
      <c r="XEI525" s="1"/>
      <c r="XEJ525" s="1"/>
      <c r="XEK525" s="1"/>
      <c r="XEL525" s="1"/>
      <c r="XEM525" s="1"/>
      <c r="XEN525" s="1"/>
      <c r="XEO525" s="1"/>
      <c r="XEP525" s="1"/>
      <c r="XEQ525" s="1"/>
      <c r="XER525" s="1"/>
      <c r="XES525" s="1"/>
      <c r="XET525" s="1"/>
      <c r="XEU525" s="1"/>
      <c r="XEV525" s="1"/>
      <c r="XEW525" s="1"/>
      <c r="XEX525" s="1"/>
      <c r="XEY525" s="1"/>
      <c r="XEZ525" s="1"/>
      <c r="XFA525" s="1"/>
      <c r="XFB525" s="1"/>
      <c r="XFC525" s="1"/>
    </row>
    <row r="526" spans="1:150 16226:16383" s="3" customFormat="1" ht="20.25" customHeight="1" x14ac:dyDescent="0.25">
      <c r="A526" s="71" t="s">
        <v>721</v>
      </c>
      <c r="B526" s="71">
        <v>154.98099999999999</v>
      </c>
      <c r="C526" s="71">
        <f t="shared" si="10"/>
        <v>1668.2154839999998</v>
      </c>
      <c r="D526" s="51">
        <v>0</v>
      </c>
      <c r="E526" s="51">
        <v>0</v>
      </c>
      <c r="F526" s="124">
        <f t="shared" si="11"/>
        <v>3062.8436286239998</v>
      </c>
      <c r="G526" s="130" t="s">
        <v>95</v>
      </c>
      <c r="H526" s="13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WZB526" s="1"/>
      <c r="WZC526" s="1"/>
      <c r="WZD526" s="1"/>
      <c r="WZE526" s="1"/>
      <c r="WZF526" s="1"/>
      <c r="WZG526" s="1"/>
      <c r="WZH526" s="1"/>
      <c r="WZI526" s="1"/>
      <c r="WZJ526" s="1"/>
      <c r="WZK526" s="1"/>
      <c r="WZL526" s="1"/>
      <c r="WZM526" s="1"/>
      <c r="WZN526" s="1"/>
      <c r="WZO526" s="1"/>
      <c r="WZP526" s="1"/>
      <c r="WZQ526" s="1"/>
      <c r="WZR526" s="1"/>
      <c r="WZS526" s="1"/>
      <c r="WZT526" s="1"/>
      <c r="WZU526" s="1"/>
      <c r="WZV526" s="1"/>
      <c r="WZW526" s="1"/>
      <c r="WZX526" s="1"/>
      <c r="WZY526" s="1"/>
      <c r="WZZ526" s="1"/>
      <c r="XAA526" s="1"/>
      <c r="XAB526" s="1"/>
      <c r="XAC526" s="1"/>
      <c r="XAD526" s="1"/>
      <c r="XAE526" s="1"/>
      <c r="XAF526" s="1"/>
      <c r="XAG526" s="1"/>
      <c r="XAH526" s="1"/>
      <c r="XAI526" s="1"/>
      <c r="XAJ526" s="1"/>
      <c r="XAK526" s="1"/>
      <c r="XAL526" s="1"/>
      <c r="XAM526" s="1"/>
      <c r="XAN526" s="1"/>
      <c r="XAO526" s="1"/>
      <c r="XAP526" s="1"/>
      <c r="XAQ526" s="1"/>
      <c r="XAR526" s="1"/>
      <c r="XAS526" s="1"/>
      <c r="XAT526" s="1"/>
      <c r="XAU526" s="1"/>
      <c r="XAV526" s="1"/>
      <c r="XAW526" s="1"/>
      <c r="XAX526" s="1"/>
      <c r="XAY526" s="1"/>
      <c r="XAZ526" s="1"/>
      <c r="XBA526" s="1"/>
      <c r="XBB526" s="1"/>
      <c r="XBC526" s="1"/>
      <c r="XBD526" s="1"/>
      <c r="XBE526" s="1"/>
      <c r="XBF526" s="1"/>
      <c r="XBG526" s="1"/>
      <c r="XBH526" s="1"/>
      <c r="XBI526" s="1"/>
      <c r="XBJ526" s="1"/>
      <c r="XBK526" s="1"/>
      <c r="XBL526" s="1"/>
      <c r="XBM526" s="1"/>
      <c r="XBN526" s="1"/>
      <c r="XBO526" s="1"/>
      <c r="XBP526" s="1"/>
      <c r="XBQ526" s="1"/>
      <c r="XBR526" s="1"/>
      <c r="XBS526" s="1"/>
      <c r="XBT526" s="1"/>
      <c r="XBU526" s="1"/>
      <c r="XBV526" s="1"/>
      <c r="XBW526" s="1"/>
      <c r="XBX526" s="1"/>
      <c r="XBY526" s="1"/>
      <c r="XBZ526" s="1"/>
      <c r="XCA526" s="1"/>
      <c r="XCB526" s="1"/>
      <c r="XCC526" s="1"/>
      <c r="XCD526" s="1"/>
      <c r="XCE526" s="1"/>
      <c r="XCF526" s="1"/>
      <c r="XCG526" s="1"/>
      <c r="XCH526" s="1"/>
      <c r="XCI526" s="1"/>
      <c r="XCJ526" s="1"/>
      <c r="XCK526" s="1"/>
      <c r="XCL526" s="1"/>
      <c r="XCM526" s="1"/>
      <c r="XCN526" s="1"/>
      <c r="XCO526" s="1"/>
      <c r="XCP526" s="1"/>
      <c r="XCQ526" s="1"/>
      <c r="XCR526" s="1"/>
      <c r="XCS526" s="1"/>
      <c r="XCT526" s="1"/>
      <c r="XCU526" s="1"/>
      <c r="XCV526" s="1"/>
      <c r="XCW526" s="1"/>
      <c r="XCX526" s="1"/>
      <c r="XCY526" s="1"/>
      <c r="XCZ526" s="1"/>
      <c r="XDA526" s="1"/>
      <c r="XDB526" s="1"/>
      <c r="XDC526" s="1"/>
      <c r="XDD526" s="1"/>
      <c r="XDE526" s="1"/>
      <c r="XDF526" s="1"/>
      <c r="XDG526" s="1"/>
      <c r="XDH526" s="1"/>
      <c r="XDI526" s="1"/>
      <c r="XDJ526" s="1"/>
      <c r="XDK526" s="1"/>
      <c r="XDL526" s="1"/>
      <c r="XDM526" s="1"/>
      <c r="XDN526" s="1"/>
      <c r="XDO526" s="1"/>
      <c r="XDP526" s="1"/>
      <c r="XDQ526" s="1"/>
      <c r="XDR526" s="1"/>
      <c r="XDS526" s="1"/>
      <c r="XDT526" s="1"/>
      <c r="XDU526" s="1"/>
      <c r="XDV526" s="1"/>
      <c r="XDW526" s="1"/>
      <c r="XDX526" s="1"/>
      <c r="XDY526" s="1"/>
      <c r="XDZ526" s="1"/>
      <c r="XEA526" s="1"/>
      <c r="XEB526" s="1"/>
      <c r="XEC526" s="1"/>
      <c r="XED526" s="1"/>
      <c r="XEE526" s="1"/>
      <c r="XEF526" s="1"/>
      <c r="XEG526" s="1"/>
      <c r="XEH526" s="1"/>
      <c r="XEI526" s="1"/>
      <c r="XEJ526" s="1"/>
      <c r="XEK526" s="1"/>
      <c r="XEL526" s="1"/>
      <c r="XEM526" s="1"/>
      <c r="XEN526" s="1"/>
      <c r="XEO526" s="1"/>
      <c r="XEP526" s="1"/>
      <c r="XEQ526" s="1"/>
      <c r="XER526" s="1"/>
      <c r="XES526" s="1"/>
      <c r="XET526" s="1"/>
      <c r="XEU526" s="1"/>
      <c r="XEV526" s="1"/>
      <c r="XEW526" s="1"/>
      <c r="XEX526" s="1"/>
      <c r="XEY526" s="1"/>
      <c r="XEZ526" s="1"/>
      <c r="XFA526" s="1"/>
      <c r="XFB526" s="1"/>
      <c r="XFC526" s="1"/>
    </row>
    <row r="527" spans="1:150 16226:16383" s="3" customFormat="1" ht="20.25" customHeight="1" x14ac:dyDescent="0.25">
      <c r="A527" s="71" t="s">
        <v>722</v>
      </c>
      <c r="B527" s="71">
        <v>299.67399999999998</v>
      </c>
      <c r="C527" s="71">
        <f t="shared" si="10"/>
        <v>3225.6909359999995</v>
      </c>
      <c r="D527" s="51">
        <v>0</v>
      </c>
      <c r="E527" s="51">
        <v>0</v>
      </c>
      <c r="F527" s="124">
        <f t="shared" si="11"/>
        <v>5922.3685584959994</v>
      </c>
      <c r="G527" s="130" t="s">
        <v>95</v>
      </c>
      <c r="H527" s="13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WZB527" s="1"/>
      <c r="WZC527" s="1"/>
      <c r="WZD527" s="1"/>
      <c r="WZE527" s="1"/>
      <c r="WZF527" s="1"/>
      <c r="WZG527" s="1"/>
      <c r="WZH527" s="1"/>
      <c r="WZI527" s="1"/>
      <c r="WZJ527" s="1"/>
      <c r="WZK527" s="1"/>
      <c r="WZL527" s="1"/>
      <c r="WZM527" s="1"/>
      <c r="WZN527" s="1"/>
      <c r="WZO527" s="1"/>
      <c r="WZP527" s="1"/>
      <c r="WZQ527" s="1"/>
      <c r="WZR527" s="1"/>
      <c r="WZS527" s="1"/>
      <c r="WZT527" s="1"/>
      <c r="WZU527" s="1"/>
      <c r="WZV527" s="1"/>
      <c r="WZW527" s="1"/>
      <c r="WZX527" s="1"/>
      <c r="WZY527" s="1"/>
      <c r="WZZ527" s="1"/>
      <c r="XAA527" s="1"/>
      <c r="XAB527" s="1"/>
      <c r="XAC527" s="1"/>
      <c r="XAD527" s="1"/>
      <c r="XAE527" s="1"/>
      <c r="XAF527" s="1"/>
      <c r="XAG527" s="1"/>
      <c r="XAH527" s="1"/>
      <c r="XAI527" s="1"/>
      <c r="XAJ527" s="1"/>
      <c r="XAK527" s="1"/>
      <c r="XAL527" s="1"/>
      <c r="XAM527" s="1"/>
      <c r="XAN527" s="1"/>
      <c r="XAO527" s="1"/>
      <c r="XAP527" s="1"/>
      <c r="XAQ527" s="1"/>
      <c r="XAR527" s="1"/>
      <c r="XAS527" s="1"/>
      <c r="XAT527" s="1"/>
      <c r="XAU527" s="1"/>
      <c r="XAV527" s="1"/>
      <c r="XAW527" s="1"/>
      <c r="XAX527" s="1"/>
      <c r="XAY527" s="1"/>
      <c r="XAZ527" s="1"/>
      <c r="XBA527" s="1"/>
      <c r="XBB527" s="1"/>
      <c r="XBC527" s="1"/>
      <c r="XBD527" s="1"/>
      <c r="XBE527" s="1"/>
      <c r="XBF527" s="1"/>
      <c r="XBG527" s="1"/>
      <c r="XBH527" s="1"/>
      <c r="XBI527" s="1"/>
      <c r="XBJ527" s="1"/>
      <c r="XBK527" s="1"/>
      <c r="XBL527" s="1"/>
      <c r="XBM527" s="1"/>
      <c r="XBN527" s="1"/>
      <c r="XBO527" s="1"/>
      <c r="XBP527" s="1"/>
      <c r="XBQ527" s="1"/>
      <c r="XBR527" s="1"/>
      <c r="XBS527" s="1"/>
      <c r="XBT527" s="1"/>
      <c r="XBU527" s="1"/>
      <c r="XBV527" s="1"/>
      <c r="XBW527" s="1"/>
      <c r="XBX527" s="1"/>
      <c r="XBY527" s="1"/>
      <c r="XBZ527" s="1"/>
      <c r="XCA527" s="1"/>
      <c r="XCB527" s="1"/>
      <c r="XCC527" s="1"/>
      <c r="XCD527" s="1"/>
      <c r="XCE527" s="1"/>
      <c r="XCF527" s="1"/>
      <c r="XCG527" s="1"/>
      <c r="XCH527" s="1"/>
      <c r="XCI527" s="1"/>
      <c r="XCJ527" s="1"/>
      <c r="XCK527" s="1"/>
      <c r="XCL527" s="1"/>
      <c r="XCM527" s="1"/>
      <c r="XCN527" s="1"/>
      <c r="XCO527" s="1"/>
      <c r="XCP527" s="1"/>
      <c r="XCQ527" s="1"/>
      <c r="XCR527" s="1"/>
      <c r="XCS527" s="1"/>
      <c r="XCT527" s="1"/>
      <c r="XCU527" s="1"/>
      <c r="XCV527" s="1"/>
      <c r="XCW527" s="1"/>
      <c r="XCX527" s="1"/>
      <c r="XCY527" s="1"/>
      <c r="XCZ527" s="1"/>
      <c r="XDA527" s="1"/>
      <c r="XDB527" s="1"/>
      <c r="XDC527" s="1"/>
      <c r="XDD527" s="1"/>
      <c r="XDE527" s="1"/>
      <c r="XDF527" s="1"/>
      <c r="XDG527" s="1"/>
      <c r="XDH527" s="1"/>
      <c r="XDI527" s="1"/>
      <c r="XDJ527" s="1"/>
      <c r="XDK527" s="1"/>
      <c r="XDL527" s="1"/>
      <c r="XDM527" s="1"/>
      <c r="XDN527" s="1"/>
      <c r="XDO527" s="1"/>
      <c r="XDP527" s="1"/>
      <c r="XDQ527" s="1"/>
      <c r="XDR527" s="1"/>
      <c r="XDS527" s="1"/>
      <c r="XDT527" s="1"/>
      <c r="XDU527" s="1"/>
      <c r="XDV527" s="1"/>
      <c r="XDW527" s="1"/>
      <c r="XDX527" s="1"/>
      <c r="XDY527" s="1"/>
      <c r="XDZ527" s="1"/>
      <c r="XEA527" s="1"/>
      <c r="XEB527" s="1"/>
      <c r="XEC527" s="1"/>
      <c r="XED527" s="1"/>
      <c r="XEE527" s="1"/>
      <c r="XEF527" s="1"/>
      <c r="XEG527" s="1"/>
      <c r="XEH527" s="1"/>
      <c r="XEI527" s="1"/>
      <c r="XEJ527" s="1"/>
      <c r="XEK527" s="1"/>
      <c r="XEL527" s="1"/>
      <c r="XEM527" s="1"/>
      <c r="XEN527" s="1"/>
      <c r="XEO527" s="1"/>
      <c r="XEP527" s="1"/>
      <c r="XEQ527" s="1"/>
      <c r="XER527" s="1"/>
      <c r="XES527" s="1"/>
      <c r="XET527" s="1"/>
      <c r="XEU527" s="1"/>
      <c r="XEV527" s="1"/>
      <c r="XEW527" s="1"/>
      <c r="XEX527" s="1"/>
      <c r="XEY527" s="1"/>
      <c r="XEZ527" s="1"/>
      <c r="XFA527" s="1"/>
      <c r="XFB527" s="1"/>
      <c r="XFC527" s="1"/>
    </row>
    <row r="528" spans="1:150 16226:16383" s="3" customFormat="1" ht="20.25" customHeight="1" x14ac:dyDescent="0.25">
      <c r="A528" s="71" t="s">
        <v>723</v>
      </c>
      <c r="B528" s="71">
        <v>111.48399999999999</v>
      </c>
      <c r="C528" s="71">
        <f t="shared" si="10"/>
        <v>1200.0137759999998</v>
      </c>
      <c r="D528" s="51">
        <v>0</v>
      </c>
      <c r="E528" s="51">
        <v>0</v>
      </c>
      <c r="F528" s="124">
        <f t="shared" si="11"/>
        <v>2203.2252927359996</v>
      </c>
      <c r="G528" s="130" t="s">
        <v>95</v>
      </c>
      <c r="H528" s="13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WZB528" s="1"/>
      <c r="WZC528" s="1"/>
      <c r="WZD528" s="1"/>
      <c r="WZE528" s="1"/>
      <c r="WZF528" s="1"/>
      <c r="WZG528" s="1"/>
      <c r="WZH528" s="1"/>
      <c r="WZI528" s="1"/>
      <c r="WZJ528" s="1"/>
      <c r="WZK528" s="1"/>
      <c r="WZL528" s="1"/>
      <c r="WZM528" s="1"/>
      <c r="WZN528" s="1"/>
      <c r="WZO528" s="1"/>
      <c r="WZP528" s="1"/>
      <c r="WZQ528" s="1"/>
      <c r="WZR528" s="1"/>
      <c r="WZS528" s="1"/>
      <c r="WZT528" s="1"/>
      <c r="WZU528" s="1"/>
      <c r="WZV528" s="1"/>
      <c r="WZW528" s="1"/>
      <c r="WZX528" s="1"/>
      <c r="WZY528" s="1"/>
      <c r="WZZ528" s="1"/>
      <c r="XAA528" s="1"/>
      <c r="XAB528" s="1"/>
      <c r="XAC528" s="1"/>
      <c r="XAD528" s="1"/>
      <c r="XAE528" s="1"/>
      <c r="XAF528" s="1"/>
      <c r="XAG528" s="1"/>
      <c r="XAH528" s="1"/>
      <c r="XAI528" s="1"/>
      <c r="XAJ528" s="1"/>
      <c r="XAK528" s="1"/>
      <c r="XAL528" s="1"/>
      <c r="XAM528" s="1"/>
      <c r="XAN528" s="1"/>
      <c r="XAO528" s="1"/>
      <c r="XAP528" s="1"/>
      <c r="XAQ528" s="1"/>
      <c r="XAR528" s="1"/>
      <c r="XAS528" s="1"/>
      <c r="XAT528" s="1"/>
      <c r="XAU528" s="1"/>
      <c r="XAV528" s="1"/>
      <c r="XAW528" s="1"/>
      <c r="XAX528" s="1"/>
      <c r="XAY528" s="1"/>
      <c r="XAZ528" s="1"/>
      <c r="XBA528" s="1"/>
      <c r="XBB528" s="1"/>
      <c r="XBC528" s="1"/>
      <c r="XBD528" s="1"/>
      <c r="XBE528" s="1"/>
      <c r="XBF528" s="1"/>
      <c r="XBG528" s="1"/>
      <c r="XBH528" s="1"/>
      <c r="XBI528" s="1"/>
      <c r="XBJ528" s="1"/>
      <c r="XBK528" s="1"/>
      <c r="XBL528" s="1"/>
      <c r="XBM528" s="1"/>
      <c r="XBN528" s="1"/>
      <c r="XBO528" s="1"/>
      <c r="XBP528" s="1"/>
      <c r="XBQ528" s="1"/>
      <c r="XBR528" s="1"/>
      <c r="XBS528" s="1"/>
      <c r="XBT528" s="1"/>
      <c r="XBU528" s="1"/>
      <c r="XBV528" s="1"/>
      <c r="XBW528" s="1"/>
      <c r="XBX528" s="1"/>
      <c r="XBY528" s="1"/>
      <c r="XBZ528" s="1"/>
      <c r="XCA528" s="1"/>
      <c r="XCB528" s="1"/>
      <c r="XCC528" s="1"/>
      <c r="XCD528" s="1"/>
      <c r="XCE528" s="1"/>
      <c r="XCF528" s="1"/>
      <c r="XCG528" s="1"/>
      <c r="XCH528" s="1"/>
      <c r="XCI528" s="1"/>
      <c r="XCJ528" s="1"/>
      <c r="XCK528" s="1"/>
      <c r="XCL528" s="1"/>
      <c r="XCM528" s="1"/>
      <c r="XCN528" s="1"/>
      <c r="XCO528" s="1"/>
      <c r="XCP528" s="1"/>
      <c r="XCQ528" s="1"/>
      <c r="XCR528" s="1"/>
      <c r="XCS528" s="1"/>
      <c r="XCT528" s="1"/>
      <c r="XCU528" s="1"/>
      <c r="XCV528" s="1"/>
      <c r="XCW528" s="1"/>
      <c r="XCX528" s="1"/>
      <c r="XCY528" s="1"/>
      <c r="XCZ528" s="1"/>
      <c r="XDA528" s="1"/>
      <c r="XDB528" s="1"/>
      <c r="XDC528" s="1"/>
      <c r="XDD528" s="1"/>
      <c r="XDE528" s="1"/>
      <c r="XDF528" s="1"/>
      <c r="XDG528" s="1"/>
      <c r="XDH528" s="1"/>
      <c r="XDI528" s="1"/>
      <c r="XDJ528" s="1"/>
      <c r="XDK528" s="1"/>
      <c r="XDL528" s="1"/>
      <c r="XDM528" s="1"/>
      <c r="XDN528" s="1"/>
      <c r="XDO528" s="1"/>
      <c r="XDP528" s="1"/>
      <c r="XDQ528" s="1"/>
      <c r="XDR528" s="1"/>
      <c r="XDS528" s="1"/>
      <c r="XDT528" s="1"/>
      <c r="XDU528" s="1"/>
      <c r="XDV528" s="1"/>
      <c r="XDW528" s="1"/>
      <c r="XDX528" s="1"/>
      <c r="XDY528" s="1"/>
      <c r="XDZ528" s="1"/>
      <c r="XEA528" s="1"/>
      <c r="XEB528" s="1"/>
      <c r="XEC528" s="1"/>
      <c r="XED528" s="1"/>
      <c r="XEE528" s="1"/>
      <c r="XEF528" s="1"/>
      <c r="XEG528" s="1"/>
      <c r="XEH528" s="1"/>
      <c r="XEI528" s="1"/>
      <c r="XEJ528" s="1"/>
      <c r="XEK528" s="1"/>
      <c r="XEL528" s="1"/>
      <c r="XEM528" s="1"/>
      <c r="XEN528" s="1"/>
      <c r="XEO528" s="1"/>
      <c r="XEP528" s="1"/>
      <c r="XEQ528" s="1"/>
      <c r="XER528" s="1"/>
      <c r="XES528" s="1"/>
      <c r="XET528" s="1"/>
      <c r="XEU528" s="1"/>
      <c r="XEV528" s="1"/>
      <c r="XEW528" s="1"/>
      <c r="XEX528" s="1"/>
      <c r="XEY528" s="1"/>
      <c r="XEZ528" s="1"/>
      <c r="XFA528" s="1"/>
      <c r="XFB528" s="1"/>
      <c r="XFC528" s="1"/>
    </row>
    <row r="529" spans="1:150 16226:16383" s="3" customFormat="1" ht="20.25" customHeight="1" x14ac:dyDescent="0.25">
      <c r="A529" s="71" t="s">
        <v>724</v>
      </c>
      <c r="B529" s="71">
        <v>111.48399999999999</v>
      </c>
      <c r="C529" s="71">
        <f t="shared" si="10"/>
        <v>1200.0137759999998</v>
      </c>
      <c r="D529" s="51">
        <v>0</v>
      </c>
      <c r="E529" s="51">
        <v>0</v>
      </c>
      <c r="F529" s="124">
        <f t="shared" si="11"/>
        <v>2203.2252927359996</v>
      </c>
      <c r="G529" s="130" t="s">
        <v>95</v>
      </c>
      <c r="H529" s="13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WZB529" s="1"/>
      <c r="WZC529" s="1"/>
      <c r="WZD529" s="1"/>
      <c r="WZE529" s="1"/>
      <c r="WZF529" s="1"/>
      <c r="WZG529" s="1"/>
      <c r="WZH529" s="1"/>
      <c r="WZI529" s="1"/>
      <c r="WZJ529" s="1"/>
      <c r="WZK529" s="1"/>
      <c r="WZL529" s="1"/>
      <c r="WZM529" s="1"/>
      <c r="WZN529" s="1"/>
      <c r="WZO529" s="1"/>
      <c r="WZP529" s="1"/>
      <c r="WZQ529" s="1"/>
      <c r="WZR529" s="1"/>
      <c r="WZS529" s="1"/>
      <c r="WZT529" s="1"/>
      <c r="WZU529" s="1"/>
      <c r="WZV529" s="1"/>
      <c r="WZW529" s="1"/>
      <c r="WZX529" s="1"/>
      <c r="WZY529" s="1"/>
      <c r="WZZ529" s="1"/>
      <c r="XAA529" s="1"/>
      <c r="XAB529" s="1"/>
      <c r="XAC529" s="1"/>
      <c r="XAD529" s="1"/>
      <c r="XAE529" s="1"/>
      <c r="XAF529" s="1"/>
      <c r="XAG529" s="1"/>
      <c r="XAH529" s="1"/>
      <c r="XAI529" s="1"/>
      <c r="XAJ529" s="1"/>
      <c r="XAK529" s="1"/>
      <c r="XAL529" s="1"/>
      <c r="XAM529" s="1"/>
      <c r="XAN529" s="1"/>
      <c r="XAO529" s="1"/>
      <c r="XAP529" s="1"/>
      <c r="XAQ529" s="1"/>
      <c r="XAR529" s="1"/>
      <c r="XAS529" s="1"/>
      <c r="XAT529" s="1"/>
      <c r="XAU529" s="1"/>
      <c r="XAV529" s="1"/>
      <c r="XAW529" s="1"/>
      <c r="XAX529" s="1"/>
      <c r="XAY529" s="1"/>
      <c r="XAZ529" s="1"/>
      <c r="XBA529" s="1"/>
      <c r="XBB529" s="1"/>
      <c r="XBC529" s="1"/>
      <c r="XBD529" s="1"/>
      <c r="XBE529" s="1"/>
      <c r="XBF529" s="1"/>
      <c r="XBG529" s="1"/>
      <c r="XBH529" s="1"/>
      <c r="XBI529" s="1"/>
      <c r="XBJ529" s="1"/>
      <c r="XBK529" s="1"/>
      <c r="XBL529" s="1"/>
      <c r="XBM529" s="1"/>
      <c r="XBN529" s="1"/>
      <c r="XBO529" s="1"/>
      <c r="XBP529" s="1"/>
      <c r="XBQ529" s="1"/>
      <c r="XBR529" s="1"/>
      <c r="XBS529" s="1"/>
      <c r="XBT529" s="1"/>
      <c r="XBU529" s="1"/>
      <c r="XBV529" s="1"/>
      <c r="XBW529" s="1"/>
      <c r="XBX529" s="1"/>
      <c r="XBY529" s="1"/>
      <c r="XBZ529" s="1"/>
      <c r="XCA529" s="1"/>
      <c r="XCB529" s="1"/>
      <c r="XCC529" s="1"/>
      <c r="XCD529" s="1"/>
      <c r="XCE529" s="1"/>
      <c r="XCF529" s="1"/>
      <c r="XCG529" s="1"/>
      <c r="XCH529" s="1"/>
      <c r="XCI529" s="1"/>
      <c r="XCJ529" s="1"/>
      <c r="XCK529" s="1"/>
      <c r="XCL529" s="1"/>
      <c r="XCM529" s="1"/>
      <c r="XCN529" s="1"/>
      <c r="XCO529" s="1"/>
      <c r="XCP529" s="1"/>
      <c r="XCQ529" s="1"/>
      <c r="XCR529" s="1"/>
      <c r="XCS529" s="1"/>
      <c r="XCT529" s="1"/>
      <c r="XCU529" s="1"/>
      <c r="XCV529" s="1"/>
      <c r="XCW529" s="1"/>
      <c r="XCX529" s="1"/>
      <c r="XCY529" s="1"/>
      <c r="XCZ529" s="1"/>
      <c r="XDA529" s="1"/>
      <c r="XDB529" s="1"/>
      <c r="XDC529" s="1"/>
      <c r="XDD529" s="1"/>
      <c r="XDE529" s="1"/>
      <c r="XDF529" s="1"/>
      <c r="XDG529" s="1"/>
      <c r="XDH529" s="1"/>
      <c r="XDI529" s="1"/>
      <c r="XDJ529" s="1"/>
      <c r="XDK529" s="1"/>
      <c r="XDL529" s="1"/>
      <c r="XDM529" s="1"/>
      <c r="XDN529" s="1"/>
      <c r="XDO529" s="1"/>
      <c r="XDP529" s="1"/>
      <c r="XDQ529" s="1"/>
      <c r="XDR529" s="1"/>
      <c r="XDS529" s="1"/>
      <c r="XDT529" s="1"/>
      <c r="XDU529" s="1"/>
      <c r="XDV529" s="1"/>
      <c r="XDW529" s="1"/>
      <c r="XDX529" s="1"/>
      <c r="XDY529" s="1"/>
      <c r="XDZ529" s="1"/>
      <c r="XEA529" s="1"/>
      <c r="XEB529" s="1"/>
      <c r="XEC529" s="1"/>
      <c r="XED529" s="1"/>
      <c r="XEE529" s="1"/>
      <c r="XEF529" s="1"/>
      <c r="XEG529" s="1"/>
      <c r="XEH529" s="1"/>
      <c r="XEI529" s="1"/>
      <c r="XEJ529" s="1"/>
      <c r="XEK529" s="1"/>
      <c r="XEL529" s="1"/>
      <c r="XEM529" s="1"/>
      <c r="XEN529" s="1"/>
      <c r="XEO529" s="1"/>
      <c r="XEP529" s="1"/>
      <c r="XEQ529" s="1"/>
      <c r="XER529" s="1"/>
      <c r="XES529" s="1"/>
      <c r="XET529" s="1"/>
      <c r="XEU529" s="1"/>
      <c r="XEV529" s="1"/>
      <c r="XEW529" s="1"/>
      <c r="XEX529" s="1"/>
      <c r="XEY529" s="1"/>
      <c r="XEZ529" s="1"/>
      <c r="XFA529" s="1"/>
      <c r="XFB529" s="1"/>
      <c r="XFC529" s="1"/>
    </row>
    <row r="530" spans="1:150 16226:16383" s="3" customFormat="1" ht="20.25" customHeight="1" x14ac:dyDescent="0.25">
      <c r="A530" s="71" t="s">
        <v>725</v>
      </c>
      <c r="B530" s="71">
        <v>111.48399999999999</v>
      </c>
      <c r="C530" s="71">
        <f t="shared" si="10"/>
        <v>1200.0137759999998</v>
      </c>
      <c r="D530" s="51">
        <v>0</v>
      </c>
      <c r="E530" s="51">
        <v>0</v>
      </c>
      <c r="F530" s="124">
        <f t="shared" si="11"/>
        <v>2203.2252927359996</v>
      </c>
      <c r="G530" s="130" t="s">
        <v>95</v>
      </c>
      <c r="H530" s="13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WZB530" s="1"/>
      <c r="WZC530" s="1"/>
      <c r="WZD530" s="1"/>
      <c r="WZE530" s="1"/>
      <c r="WZF530" s="1"/>
      <c r="WZG530" s="1"/>
      <c r="WZH530" s="1"/>
      <c r="WZI530" s="1"/>
      <c r="WZJ530" s="1"/>
      <c r="WZK530" s="1"/>
      <c r="WZL530" s="1"/>
      <c r="WZM530" s="1"/>
      <c r="WZN530" s="1"/>
      <c r="WZO530" s="1"/>
      <c r="WZP530" s="1"/>
      <c r="WZQ530" s="1"/>
      <c r="WZR530" s="1"/>
      <c r="WZS530" s="1"/>
      <c r="WZT530" s="1"/>
      <c r="WZU530" s="1"/>
      <c r="WZV530" s="1"/>
      <c r="WZW530" s="1"/>
      <c r="WZX530" s="1"/>
      <c r="WZY530" s="1"/>
      <c r="WZZ530" s="1"/>
      <c r="XAA530" s="1"/>
      <c r="XAB530" s="1"/>
      <c r="XAC530" s="1"/>
      <c r="XAD530" s="1"/>
      <c r="XAE530" s="1"/>
      <c r="XAF530" s="1"/>
      <c r="XAG530" s="1"/>
      <c r="XAH530" s="1"/>
      <c r="XAI530" s="1"/>
      <c r="XAJ530" s="1"/>
      <c r="XAK530" s="1"/>
      <c r="XAL530" s="1"/>
      <c r="XAM530" s="1"/>
      <c r="XAN530" s="1"/>
      <c r="XAO530" s="1"/>
      <c r="XAP530" s="1"/>
      <c r="XAQ530" s="1"/>
      <c r="XAR530" s="1"/>
      <c r="XAS530" s="1"/>
      <c r="XAT530" s="1"/>
      <c r="XAU530" s="1"/>
      <c r="XAV530" s="1"/>
      <c r="XAW530" s="1"/>
      <c r="XAX530" s="1"/>
      <c r="XAY530" s="1"/>
      <c r="XAZ530" s="1"/>
      <c r="XBA530" s="1"/>
      <c r="XBB530" s="1"/>
      <c r="XBC530" s="1"/>
      <c r="XBD530" s="1"/>
      <c r="XBE530" s="1"/>
      <c r="XBF530" s="1"/>
      <c r="XBG530" s="1"/>
      <c r="XBH530" s="1"/>
      <c r="XBI530" s="1"/>
      <c r="XBJ530" s="1"/>
      <c r="XBK530" s="1"/>
      <c r="XBL530" s="1"/>
      <c r="XBM530" s="1"/>
      <c r="XBN530" s="1"/>
      <c r="XBO530" s="1"/>
      <c r="XBP530" s="1"/>
      <c r="XBQ530" s="1"/>
      <c r="XBR530" s="1"/>
      <c r="XBS530" s="1"/>
      <c r="XBT530" s="1"/>
      <c r="XBU530" s="1"/>
      <c r="XBV530" s="1"/>
      <c r="XBW530" s="1"/>
      <c r="XBX530" s="1"/>
      <c r="XBY530" s="1"/>
      <c r="XBZ530" s="1"/>
      <c r="XCA530" s="1"/>
      <c r="XCB530" s="1"/>
      <c r="XCC530" s="1"/>
      <c r="XCD530" s="1"/>
      <c r="XCE530" s="1"/>
      <c r="XCF530" s="1"/>
      <c r="XCG530" s="1"/>
      <c r="XCH530" s="1"/>
      <c r="XCI530" s="1"/>
      <c r="XCJ530" s="1"/>
      <c r="XCK530" s="1"/>
      <c r="XCL530" s="1"/>
      <c r="XCM530" s="1"/>
      <c r="XCN530" s="1"/>
      <c r="XCO530" s="1"/>
      <c r="XCP530" s="1"/>
      <c r="XCQ530" s="1"/>
      <c r="XCR530" s="1"/>
      <c r="XCS530" s="1"/>
      <c r="XCT530" s="1"/>
      <c r="XCU530" s="1"/>
      <c r="XCV530" s="1"/>
      <c r="XCW530" s="1"/>
      <c r="XCX530" s="1"/>
      <c r="XCY530" s="1"/>
      <c r="XCZ530" s="1"/>
      <c r="XDA530" s="1"/>
      <c r="XDB530" s="1"/>
      <c r="XDC530" s="1"/>
      <c r="XDD530" s="1"/>
      <c r="XDE530" s="1"/>
      <c r="XDF530" s="1"/>
      <c r="XDG530" s="1"/>
      <c r="XDH530" s="1"/>
      <c r="XDI530" s="1"/>
      <c r="XDJ530" s="1"/>
      <c r="XDK530" s="1"/>
      <c r="XDL530" s="1"/>
      <c r="XDM530" s="1"/>
      <c r="XDN530" s="1"/>
      <c r="XDO530" s="1"/>
      <c r="XDP530" s="1"/>
      <c r="XDQ530" s="1"/>
      <c r="XDR530" s="1"/>
      <c r="XDS530" s="1"/>
      <c r="XDT530" s="1"/>
      <c r="XDU530" s="1"/>
      <c r="XDV530" s="1"/>
      <c r="XDW530" s="1"/>
      <c r="XDX530" s="1"/>
      <c r="XDY530" s="1"/>
      <c r="XDZ530" s="1"/>
      <c r="XEA530" s="1"/>
      <c r="XEB530" s="1"/>
      <c r="XEC530" s="1"/>
      <c r="XED530" s="1"/>
      <c r="XEE530" s="1"/>
      <c r="XEF530" s="1"/>
      <c r="XEG530" s="1"/>
      <c r="XEH530" s="1"/>
      <c r="XEI530" s="1"/>
      <c r="XEJ530" s="1"/>
      <c r="XEK530" s="1"/>
      <c r="XEL530" s="1"/>
      <c r="XEM530" s="1"/>
      <c r="XEN530" s="1"/>
      <c r="XEO530" s="1"/>
      <c r="XEP530" s="1"/>
      <c r="XEQ530" s="1"/>
      <c r="XER530" s="1"/>
      <c r="XES530" s="1"/>
      <c r="XET530" s="1"/>
      <c r="XEU530" s="1"/>
      <c r="XEV530" s="1"/>
      <c r="XEW530" s="1"/>
      <c r="XEX530" s="1"/>
      <c r="XEY530" s="1"/>
      <c r="XEZ530" s="1"/>
      <c r="XFA530" s="1"/>
      <c r="XFB530" s="1"/>
      <c r="XFC530" s="1"/>
    </row>
    <row r="531" spans="1:150 16226:16383" s="3" customFormat="1" ht="20.25" customHeight="1" x14ac:dyDescent="0.25">
      <c r="A531" s="71" t="s">
        <v>726</v>
      </c>
      <c r="B531" s="71">
        <v>111.48399999999999</v>
      </c>
      <c r="C531" s="71">
        <f t="shared" si="10"/>
        <v>1200.0137759999998</v>
      </c>
      <c r="D531" s="51">
        <v>0</v>
      </c>
      <c r="E531" s="51">
        <v>0</v>
      </c>
      <c r="F531" s="124">
        <f t="shared" si="11"/>
        <v>2203.2252927359996</v>
      </c>
      <c r="G531" s="130" t="s">
        <v>95</v>
      </c>
      <c r="H531" s="13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WZB531" s="1"/>
      <c r="WZC531" s="1"/>
      <c r="WZD531" s="1"/>
      <c r="WZE531" s="1"/>
      <c r="WZF531" s="1"/>
      <c r="WZG531" s="1"/>
      <c r="WZH531" s="1"/>
      <c r="WZI531" s="1"/>
      <c r="WZJ531" s="1"/>
      <c r="WZK531" s="1"/>
      <c r="WZL531" s="1"/>
      <c r="WZM531" s="1"/>
      <c r="WZN531" s="1"/>
      <c r="WZO531" s="1"/>
      <c r="WZP531" s="1"/>
      <c r="WZQ531" s="1"/>
      <c r="WZR531" s="1"/>
      <c r="WZS531" s="1"/>
      <c r="WZT531" s="1"/>
      <c r="WZU531" s="1"/>
      <c r="WZV531" s="1"/>
      <c r="WZW531" s="1"/>
      <c r="WZX531" s="1"/>
      <c r="WZY531" s="1"/>
      <c r="WZZ531" s="1"/>
      <c r="XAA531" s="1"/>
      <c r="XAB531" s="1"/>
      <c r="XAC531" s="1"/>
      <c r="XAD531" s="1"/>
      <c r="XAE531" s="1"/>
      <c r="XAF531" s="1"/>
      <c r="XAG531" s="1"/>
      <c r="XAH531" s="1"/>
      <c r="XAI531" s="1"/>
      <c r="XAJ531" s="1"/>
      <c r="XAK531" s="1"/>
      <c r="XAL531" s="1"/>
      <c r="XAM531" s="1"/>
      <c r="XAN531" s="1"/>
      <c r="XAO531" s="1"/>
      <c r="XAP531" s="1"/>
      <c r="XAQ531" s="1"/>
      <c r="XAR531" s="1"/>
      <c r="XAS531" s="1"/>
      <c r="XAT531" s="1"/>
      <c r="XAU531" s="1"/>
      <c r="XAV531" s="1"/>
      <c r="XAW531" s="1"/>
      <c r="XAX531" s="1"/>
      <c r="XAY531" s="1"/>
      <c r="XAZ531" s="1"/>
      <c r="XBA531" s="1"/>
      <c r="XBB531" s="1"/>
      <c r="XBC531" s="1"/>
      <c r="XBD531" s="1"/>
      <c r="XBE531" s="1"/>
      <c r="XBF531" s="1"/>
      <c r="XBG531" s="1"/>
      <c r="XBH531" s="1"/>
      <c r="XBI531" s="1"/>
      <c r="XBJ531" s="1"/>
      <c r="XBK531" s="1"/>
      <c r="XBL531" s="1"/>
      <c r="XBM531" s="1"/>
      <c r="XBN531" s="1"/>
      <c r="XBO531" s="1"/>
      <c r="XBP531" s="1"/>
      <c r="XBQ531" s="1"/>
      <c r="XBR531" s="1"/>
      <c r="XBS531" s="1"/>
      <c r="XBT531" s="1"/>
      <c r="XBU531" s="1"/>
      <c r="XBV531" s="1"/>
      <c r="XBW531" s="1"/>
      <c r="XBX531" s="1"/>
      <c r="XBY531" s="1"/>
      <c r="XBZ531" s="1"/>
      <c r="XCA531" s="1"/>
      <c r="XCB531" s="1"/>
      <c r="XCC531" s="1"/>
      <c r="XCD531" s="1"/>
      <c r="XCE531" s="1"/>
      <c r="XCF531" s="1"/>
      <c r="XCG531" s="1"/>
      <c r="XCH531" s="1"/>
      <c r="XCI531" s="1"/>
      <c r="XCJ531" s="1"/>
      <c r="XCK531" s="1"/>
      <c r="XCL531" s="1"/>
      <c r="XCM531" s="1"/>
      <c r="XCN531" s="1"/>
      <c r="XCO531" s="1"/>
      <c r="XCP531" s="1"/>
      <c r="XCQ531" s="1"/>
      <c r="XCR531" s="1"/>
      <c r="XCS531" s="1"/>
      <c r="XCT531" s="1"/>
      <c r="XCU531" s="1"/>
      <c r="XCV531" s="1"/>
      <c r="XCW531" s="1"/>
      <c r="XCX531" s="1"/>
      <c r="XCY531" s="1"/>
      <c r="XCZ531" s="1"/>
      <c r="XDA531" s="1"/>
      <c r="XDB531" s="1"/>
      <c r="XDC531" s="1"/>
      <c r="XDD531" s="1"/>
      <c r="XDE531" s="1"/>
      <c r="XDF531" s="1"/>
      <c r="XDG531" s="1"/>
      <c r="XDH531" s="1"/>
      <c r="XDI531" s="1"/>
      <c r="XDJ531" s="1"/>
      <c r="XDK531" s="1"/>
      <c r="XDL531" s="1"/>
      <c r="XDM531" s="1"/>
      <c r="XDN531" s="1"/>
      <c r="XDO531" s="1"/>
      <c r="XDP531" s="1"/>
      <c r="XDQ531" s="1"/>
      <c r="XDR531" s="1"/>
      <c r="XDS531" s="1"/>
      <c r="XDT531" s="1"/>
      <c r="XDU531" s="1"/>
      <c r="XDV531" s="1"/>
      <c r="XDW531" s="1"/>
      <c r="XDX531" s="1"/>
      <c r="XDY531" s="1"/>
      <c r="XDZ531" s="1"/>
      <c r="XEA531" s="1"/>
      <c r="XEB531" s="1"/>
      <c r="XEC531" s="1"/>
      <c r="XED531" s="1"/>
      <c r="XEE531" s="1"/>
      <c r="XEF531" s="1"/>
      <c r="XEG531" s="1"/>
      <c r="XEH531" s="1"/>
      <c r="XEI531" s="1"/>
      <c r="XEJ531" s="1"/>
      <c r="XEK531" s="1"/>
      <c r="XEL531" s="1"/>
      <c r="XEM531" s="1"/>
      <c r="XEN531" s="1"/>
      <c r="XEO531" s="1"/>
      <c r="XEP531" s="1"/>
      <c r="XEQ531" s="1"/>
      <c r="XER531" s="1"/>
      <c r="XES531" s="1"/>
      <c r="XET531" s="1"/>
      <c r="XEU531" s="1"/>
      <c r="XEV531" s="1"/>
      <c r="XEW531" s="1"/>
      <c r="XEX531" s="1"/>
      <c r="XEY531" s="1"/>
      <c r="XEZ531" s="1"/>
      <c r="XFA531" s="1"/>
      <c r="XFB531" s="1"/>
      <c r="XFC531" s="1"/>
    </row>
    <row r="532" spans="1:150 16226:16383" s="3" customFormat="1" ht="20.25" customHeight="1" x14ac:dyDescent="0.25">
      <c r="A532" s="71" t="s">
        <v>727</v>
      </c>
      <c r="B532" s="71">
        <v>111.48399999999999</v>
      </c>
      <c r="C532" s="71">
        <f t="shared" si="10"/>
        <v>1200.0137759999998</v>
      </c>
      <c r="D532" s="51">
        <v>0</v>
      </c>
      <c r="E532" s="51">
        <v>0</v>
      </c>
      <c r="F532" s="124">
        <f t="shared" si="11"/>
        <v>2203.2252927359996</v>
      </c>
      <c r="G532" s="130" t="s">
        <v>95</v>
      </c>
      <c r="H532" s="13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WZB532" s="1"/>
      <c r="WZC532" s="1"/>
      <c r="WZD532" s="1"/>
      <c r="WZE532" s="1"/>
      <c r="WZF532" s="1"/>
      <c r="WZG532" s="1"/>
      <c r="WZH532" s="1"/>
      <c r="WZI532" s="1"/>
      <c r="WZJ532" s="1"/>
      <c r="WZK532" s="1"/>
      <c r="WZL532" s="1"/>
      <c r="WZM532" s="1"/>
      <c r="WZN532" s="1"/>
      <c r="WZO532" s="1"/>
      <c r="WZP532" s="1"/>
      <c r="WZQ532" s="1"/>
      <c r="WZR532" s="1"/>
      <c r="WZS532" s="1"/>
      <c r="WZT532" s="1"/>
      <c r="WZU532" s="1"/>
      <c r="WZV532" s="1"/>
      <c r="WZW532" s="1"/>
      <c r="WZX532" s="1"/>
      <c r="WZY532" s="1"/>
      <c r="WZZ532" s="1"/>
      <c r="XAA532" s="1"/>
      <c r="XAB532" s="1"/>
      <c r="XAC532" s="1"/>
      <c r="XAD532" s="1"/>
      <c r="XAE532" s="1"/>
      <c r="XAF532" s="1"/>
      <c r="XAG532" s="1"/>
      <c r="XAH532" s="1"/>
      <c r="XAI532" s="1"/>
      <c r="XAJ532" s="1"/>
      <c r="XAK532" s="1"/>
      <c r="XAL532" s="1"/>
      <c r="XAM532" s="1"/>
      <c r="XAN532" s="1"/>
      <c r="XAO532" s="1"/>
      <c r="XAP532" s="1"/>
      <c r="XAQ532" s="1"/>
      <c r="XAR532" s="1"/>
      <c r="XAS532" s="1"/>
      <c r="XAT532" s="1"/>
      <c r="XAU532" s="1"/>
      <c r="XAV532" s="1"/>
      <c r="XAW532" s="1"/>
      <c r="XAX532" s="1"/>
      <c r="XAY532" s="1"/>
      <c r="XAZ532" s="1"/>
      <c r="XBA532" s="1"/>
      <c r="XBB532" s="1"/>
      <c r="XBC532" s="1"/>
      <c r="XBD532" s="1"/>
      <c r="XBE532" s="1"/>
      <c r="XBF532" s="1"/>
      <c r="XBG532" s="1"/>
      <c r="XBH532" s="1"/>
      <c r="XBI532" s="1"/>
      <c r="XBJ532" s="1"/>
      <c r="XBK532" s="1"/>
      <c r="XBL532" s="1"/>
      <c r="XBM532" s="1"/>
      <c r="XBN532" s="1"/>
      <c r="XBO532" s="1"/>
      <c r="XBP532" s="1"/>
      <c r="XBQ532" s="1"/>
      <c r="XBR532" s="1"/>
      <c r="XBS532" s="1"/>
      <c r="XBT532" s="1"/>
      <c r="XBU532" s="1"/>
      <c r="XBV532" s="1"/>
      <c r="XBW532" s="1"/>
      <c r="XBX532" s="1"/>
      <c r="XBY532" s="1"/>
      <c r="XBZ532" s="1"/>
      <c r="XCA532" s="1"/>
      <c r="XCB532" s="1"/>
      <c r="XCC532" s="1"/>
      <c r="XCD532" s="1"/>
      <c r="XCE532" s="1"/>
      <c r="XCF532" s="1"/>
      <c r="XCG532" s="1"/>
      <c r="XCH532" s="1"/>
      <c r="XCI532" s="1"/>
      <c r="XCJ532" s="1"/>
      <c r="XCK532" s="1"/>
      <c r="XCL532" s="1"/>
      <c r="XCM532" s="1"/>
      <c r="XCN532" s="1"/>
      <c r="XCO532" s="1"/>
      <c r="XCP532" s="1"/>
      <c r="XCQ532" s="1"/>
      <c r="XCR532" s="1"/>
      <c r="XCS532" s="1"/>
      <c r="XCT532" s="1"/>
      <c r="XCU532" s="1"/>
      <c r="XCV532" s="1"/>
      <c r="XCW532" s="1"/>
      <c r="XCX532" s="1"/>
      <c r="XCY532" s="1"/>
      <c r="XCZ532" s="1"/>
      <c r="XDA532" s="1"/>
      <c r="XDB532" s="1"/>
      <c r="XDC532" s="1"/>
      <c r="XDD532" s="1"/>
      <c r="XDE532" s="1"/>
      <c r="XDF532" s="1"/>
      <c r="XDG532" s="1"/>
      <c r="XDH532" s="1"/>
      <c r="XDI532" s="1"/>
      <c r="XDJ532" s="1"/>
      <c r="XDK532" s="1"/>
      <c r="XDL532" s="1"/>
      <c r="XDM532" s="1"/>
      <c r="XDN532" s="1"/>
      <c r="XDO532" s="1"/>
      <c r="XDP532" s="1"/>
      <c r="XDQ532" s="1"/>
      <c r="XDR532" s="1"/>
      <c r="XDS532" s="1"/>
      <c r="XDT532" s="1"/>
      <c r="XDU532" s="1"/>
      <c r="XDV532" s="1"/>
      <c r="XDW532" s="1"/>
      <c r="XDX532" s="1"/>
      <c r="XDY532" s="1"/>
      <c r="XDZ532" s="1"/>
      <c r="XEA532" s="1"/>
      <c r="XEB532" s="1"/>
      <c r="XEC532" s="1"/>
      <c r="XED532" s="1"/>
      <c r="XEE532" s="1"/>
      <c r="XEF532" s="1"/>
      <c r="XEG532" s="1"/>
      <c r="XEH532" s="1"/>
      <c r="XEI532" s="1"/>
      <c r="XEJ532" s="1"/>
      <c r="XEK532" s="1"/>
      <c r="XEL532" s="1"/>
      <c r="XEM532" s="1"/>
      <c r="XEN532" s="1"/>
      <c r="XEO532" s="1"/>
      <c r="XEP532" s="1"/>
      <c r="XEQ532" s="1"/>
      <c r="XER532" s="1"/>
      <c r="XES532" s="1"/>
      <c r="XET532" s="1"/>
      <c r="XEU532" s="1"/>
      <c r="XEV532" s="1"/>
      <c r="XEW532" s="1"/>
      <c r="XEX532" s="1"/>
      <c r="XEY532" s="1"/>
      <c r="XEZ532" s="1"/>
      <c r="XFA532" s="1"/>
      <c r="XFB532" s="1"/>
      <c r="XFC532" s="1"/>
    </row>
    <row r="533" spans="1:150 16226:16383" s="3" customFormat="1" ht="20.25" customHeight="1" x14ac:dyDescent="0.25">
      <c r="A533" s="71" t="s">
        <v>728</v>
      </c>
      <c r="B533" s="71">
        <v>178.52799999999999</v>
      </c>
      <c r="C533" s="71">
        <f t="shared" si="10"/>
        <v>1921.6753919999999</v>
      </c>
      <c r="D533" s="51">
        <v>0</v>
      </c>
      <c r="E533" s="51">
        <v>0</v>
      </c>
      <c r="F533" s="124">
        <f t="shared" si="11"/>
        <v>3528.1960197119997</v>
      </c>
      <c r="G533" s="130" t="s">
        <v>95</v>
      </c>
      <c r="H533" s="13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WZB533" s="1"/>
      <c r="WZC533" s="1"/>
      <c r="WZD533" s="1"/>
      <c r="WZE533" s="1"/>
      <c r="WZF533" s="1"/>
      <c r="WZG533" s="1"/>
      <c r="WZH533" s="1"/>
      <c r="WZI533" s="1"/>
      <c r="WZJ533" s="1"/>
      <c r="WZK533" s="1"/>
      <c r="WZL533" s="1"/>
      <c r="WZM533" s="1"/>
      <c r="WZN533" s="1"/>
      <c r="WZO533" s="1"/>
      <c r="WZP533" s="1"/>
      <c r="WZQ533" s="1"/>
      <c r="WZR533" s="1"/>
      <c r="WZS533" s="1"/>
      <c r="WZT533" s="1"/>
      <c r="WZU533" s="1"/>
      <c r="WZV533" s="1"/>
      <c r="WZW533" s="1"/>
      <c r="WZX533" s="1"/>
      <c r="WZY533" s="1"/>
      <c r="WZZ533" s="1"/>
      <c r="XAA533" s="1"/>
      <c r="XAB533" s="1"/>
      <c r="XAC533" s="1"/>
      <c r="XAD533" s="1"/>
      <c r="XAE533" s="1"/>
      <c r="XAF533" s="1"/>
      <c r="XAG533" s="1"/>
      <c r="XAH533" s="1"/>
      <c r="XAI533" s="1"/>
      <c r="XAJ533" s="1"/>
      <c r="XAK533" s="1"/>
      <c r="XAL533" s="1"/>
      <c r="XAM533" s="1"/>
      <c r="XAN533" s="1"/>
      <c r="XAO533" s="1"/>
      <c r="XAP533" s="1"/>
      <c r="XAQ533" s="1"/>
      <c r="XAR533" s="1"/>
      <c r="XAS533" s="1"/>
      <c r="XAT533" s="1"/>
      <c r="XAU533" s="1"/>
      <c r="XAV533" s="1"/>
      <c r="XAW533" s="1"/>
      <c r="XAX533" s="1"/>
      <c r="XAY533" s="1"/>
      <c r="XAZ533" s="1"/>
      <c r="XBA533" s="1"/>
      <c r="XBB533" s="1"/>
      <c r="XBC533" s="1"/>
      <c r="XBD533" s="1"/>
      <c r="XBE533" s="1"/>
      <c r="XBF533" s="1"/>
      <c r="XBG533" s="1"/>
      <c r="XBH533" s="1"/>
      <c r="XBI533" s="1"/>
      <c r="XBJ533" s="1"/>
      <c r="XBK533" s="1"/>
      <c r="XBL533" s="1"/>
      <c r="XBM533" s="1"/>
      <c r="XBN533" s="1"/>
      <c r="XBO533" s="1"/>
      <c r="XBP533" s="1"/>
      <c r="XBQ533" s="1"/>
      <c r="XBR533" s="1"/>
      <c r="XBS533" s="1"/>
      <c r="XBT533" s="1"/>
      <c r="XBU533" s="1"/>
      <c r="XBV533" s="1"/>
      <c r="XBW533" s="1"/>
      <c r="XBX533" s="1"/>
      <c r="XBY533" s="1"/>
      <c r="XBZ533" s="1"/>
      <c r="XCA533" s="1"/>
      <c r="XCB533" s="1"/>
      <c r="XCC533" s="1"/>
      <c r="XCD533" s="1"/>
      <c r="XCE533" s="1"/>
      <c r="XCF533" s="1"/>
      <c r="XCG533" s="1"/>
      <c r="XCH533" s="1"/>
      <c r="XCI533" s="1"/>
      <c r="XCJ533" s="1"/>
      <c r="XCK533" s="1"/>
      <c r="XCL533" s="1"/>
      <c r="XCM533" s="1"/>
      <c r="XCN533" s="1"/>
      <c r="XCO533" s="1"/>
      <c r="XCP533" s="1"/>
      <c r="XCQ533" s="1"/>
      <c r="XCR533" s="1"/>
      <c r="XCS533" s="1"/>
      <c r="XCT533" s="1"/>
      <c r="XCU533" s="1"/>
      <c r="XCV533" s="1"/>
      <c r="XCW533" s="1"/>
      <c r="XCX533" s="1"/>
      <c r="XCY533" s="1"/>
      <c r="XCZ533" s="1"/>
      <c r="XDA533" s="1"/>
      <c r="XDB533" s="1"/>
      <c r="XDC533" s="1"/>
      <c r="XDD533" s="1"/>
      <c r="XDE533" s="1"/>
      <c r="XDF533" s="1"/>
      <c r="XDG533" s="1"/>
      <c r="XDH533" s="1"/>
      <c r="XDI533" s="1"/>
      <c r="XDJ533" s="1"/>
      <c r="XDK533" s="1"/>
      <c r="XDL533" s="1"/>
      <c r="XDM533" s="1"/>
      <c r="XDN533" s="1"/>
      <c r="XDO533" s="1"/>
      <c r="XDP533" s="1"/>
      <c r="XDQ533" s="1"/>
      <c r="XDR533" s="1"/>
      <c r="XDS533" s="1"/>
      <c r="XDT533" s="1"/>
      <c r="XDU533" s="1"/>
      <c r="XDV533" s="1"/>
      <c r="XDW533" s="1"/>
      <c r="XDX533" s="1"/>
      <c r="XDY533" s="1"/>
      <c r="XDZ533" s="1"/>
      <c r="XEA533" s="1"/>
      <c r="XEB533" s="1"/>
      <c r="XEC533" s="1"/>
      <c r="XED533" s="1"/>
      <c r="XEE533" s="1"/>
      <c r="XEF533" s="1"/>
      <c r="XEG533" s="1"/>
      <c r="XEH533" s="1"/>
      <c r="XEI533" s="1"/>
      <c r="XEJ533" s="1"/>
      <c r="XEK533" s="1"/>
      <c r="XEL533" s="1"/>
      <c r="XEM533" s="1"/>
      <c r="XEN533" s="1"/>
      <c r="XEO533" s="1"/>
      <c r="XEP533" s="1"/>
      <c r="XEQ533" s="1"/>
      <c r="XER533" s="1"/>
      <c r="XES533" s="1"/>
      <c r="XET533" s="1"/>
      <c r="XEU533" s="1"/>
      <c r="XEV533" s="1"/>
      <c r="XEW533" s="1"/>
      <c r="XEX533" s="1"/>
      <c r="XEY533" s="1"/>
      <c r="XEZ533" s="1"/>
      <c r="XFA533" s="1"/>
      <c r="XFB533" s="1"/>
      <c r="XFC533" s="1"/>
    </row>
    <row r="534" spans="1:150 16226:16383" s="3" customFormat="1" ht="20.25" customHeight="1" x14ac:dyDescent="0.25">
      <c r="A534" s="71" t="s">
        <v>729</v>
      </c>
      <c r="B534" s="71">
        <v>178.55</v>
      </c>
      <c r="C534" s="71">
        <f t="shared" si="10"/>
        <v>1921.9122</v>
      </c>
      <c r="D534" s="51">
        <v>0</v>
      </c>
      <c r="E534" s="51">
        <v>0</v>
      </c>
      <c r="F534" s="124">
        <f t="shared" si="11"/>
        <v>3528.6307992000002</v>
      </c>
      <c r="G534" s="130" t="s">
        <v>95</v>
      </c>
      <c r="H534" s="13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WZB534" s="1"/>
      <c r="WZC534" s="1"/>
      <c r="WZD534" s="1"/>
      <c r="WZE534" s="1"/>
      <c r="WZF534" s="1"/>
      <c r="WZG534" s="1"/>
      <c r="WZH534" s="1"/>
      <c r="WZI534" s="1"/>
      <c r="WZJ534" s="1"/>
      <c r="WZK534" s="1"/>
      <c r="WZL534" s="1"/>
      <c r="WZM534" s="1"/>
      <c r="WZN534" s="1"/>
      <c r="WZO534" s="1"/>
      <c r="WZP534" s="1"/>
      <c r="WZQ534" s="1"/>
      <c r="WZR534" s="1"/>
      <c r="WZS534" s="1"/>
      <c r="WZT534" s="1"/>
      <c r="WZU534" s="1"/>
      <c r="WZV534" s="1"/>
      <c r="WZW534" s="1"/>
      <c r="WZX534" s="1"/>
      <c r="WZY534" s="1"/>
      <c r="WZZ534" s="1"/>
      <c r="XAA534" s="1"/>
      <c r="XAB534" s="1"/>
      <c r="XAC534" s="1"/>
      <c r="XAD534" s="1"/>
      <c r="XAE534" s="1"/>
      <c r="XAF534" s="1"/>
      <c r="XAG534" s="1"/>
      <c r="XAH534" s="1"/>
      <c r="XAI534" s="1"/>
      <c r="XAJ534" s="1"/>
      <c r="XAK534" s="1"/>
      <c r="XAL534" s="1"/>
      <c r="XAM534" s="1"/>
      <c r="XAN534" s="1"/>
      <c r="XAO534" s="1"/>
      <c r="XAP534" s="1"/>
      <c r="XAQ534" s="1"/>
      <c r="XAR534" s="1"/>
      <c r="XAS534" s="1"/>
      <c r="XAT534" s="1"/>
      <c r="XAU534" s="1"/>
      <c r="XAV534" s="1"/>
      <c r="XAW534" s="1"/>
      <c r="XAX534" s="1"/>
      <c r="XAY534" s="1"/>
      <c r="XAZ534" s="1"/>
      <c r="XBA534" s="1"/>
      <c r="XBB534" s="1"/>
      <c r="XBC534" s="1"/>
      <c r="XBD534" s="1"/>
      <c r="XBE534" s="1"/>
      <c r="XBF534" s="1"/>
      <c r="XBG534" s="1"/>
      <c r="XBH534" s="1"/>
      <c r="XBI534" s="1"/>
      <c r="XBJ534" s="1"/>
      <c r="XBK534" s="1"/>
      <c r="XBL534" s="1"/>
      <c r="XBM534" s="1"/>
      <c r="XBN534" s="1"/>
      <c r="XBO534" s="1"/>
      <c r="XBP534" s="1"/>
      <c r="XBQ534" s="1"/>
      <c r="XBR534" s="1"/>
      <c r="XBS534" s="1"/>
      <c r="XBT534" s="1"/>
      <c r="XBU534" s="1"/>
      <c r="XBV534" s="1"/>
      <c r="XBW534" s="1"/>
      <c r="XBX534" s="1"/>
      <c r="XBY534" s="1"/>
      <c r="XBZ534" s="1"/>
      <c r="XCA534" s="1"/>
      <c r="XCB534" s="1"/>
      <c r="XCC534" s="1"/>
      <c r="XCD534" s="1"/>
      <c r="XCE534" s="1"/>
      <c r="XCF534" s="1"/>
      <c r="XCG534" s="1"/>
      <c r="XCH534" s="1"/>
      <c r="XCI534" s="1"/>
      <c r="XCJ534" s="1"/>
      <c r="XCK534" s="1"/>
      <c r="XCL534" s="1"/>
      <c r="XCM534" s="1"/>
      <c r="XCN534" s="1"/>
      <c r="XCO534" s="1"/>
      <c r="XCP534" s="1"/>
      <c r="XCQ534" s="1"/>
      <c r="XCR534" s="1"/>
      <c r="XCS534" s="1"/>
      <c r="XCT534" s="1"/>
      <c r="XCU534" s="1"/>
      <c r="XCV534" s="1"/>
      <c r="XCW534" s="1"/>
      <c r="XCX534" s="1"/>
      <c r="XCY534" s="1"/>
      <c r="XCZ534" s="1"/>
      <c r="XDA534" s="1"/>
      <c r="XDB534" s="1"/>
      <c r="XDC534" s="1"/>
      <c r="XDD534" s="1"/>
      <c r="XDE534" s="1"/>
      <c r="XDF534" s="1"/>
      <c r="XDG534" s="1"/>
      <c r="XDH534" s="1"/>
      <c r="XDI534" s="1"/>
      <c r="XDJ534" s="1"/>
      <c r="XDK534" s="1"/>
      <c r="XDL534" s="1"/>
      <c r="XDM534" s="1"/>
      <c r="XDN534" s="1"/>
      <c r="XDO534" s="1"/>
      <c r="XDP534" s="1"/>
      <c r="XDQ534" s="1"/>
      <c r="XDR534" s="1"/>
      <c r="XDS534" s="1"/>
      <c r="XDT534" s="1"/>
      <c r="XDU534" s="1"/>
      <c r="XDV534" s="1"/>
      <c r="XDW534" s="1"/>
      <c r="XDX534" s="1"/>
      <c r="XDY534" s="1"/>
      <c r="XDZ534" s="1"/>
      <c r="XEA534" s="1"/>
      <c r="XEB534" s="1"/>
      <c r="XEC534" s="1"/>
      <c r="XED534" s="1"/>
      <c r="XEE534" s="1"/>
      <c r="XEF534" s="1"/>
      <c r="XEG534" s="1"/>
      <c r="XEH534" s="1"/>
      <c r="XEI534" s="1"/>
      <c r="XEJ534" s="1"/>
      <c r="XEK534" s="1"/>
      <c r="XEL534" s="1"/>
      <c r="XEM534" s="1"/>
      <c r="XEN534" s="1"/>
      <c r="XEO534" s="1"/>
      <c r="XEP534" s="1"/>
      <c r="XEQ534" s="1"/>
      <c r="XER534" s="1"/>
      <c r="XES534" s="1"/>
      <c r="XET534" s="1"/>
      <c r="XEU534" s="1"/>
      <c r="XEV534" s="1"/>
      <c r="XEW534" s="1"/>
      <c r="XEX534" s="1"/>
      <c r="XEY534" s="1"/>
      <c r="XEZ534" s="1"/>
      <c r="XFA534" s="1"/>
      <c r="XFB534" s="1"/>
      <c r="XFC534" s="1"/>
    </row>
    <row r="535" spans="1:150 16226:16383" s="3" customFormat="1" ht="20.25" customHeight="1" x14ac:dyDescent="0.25">
      <c r="A535" s="71" t="s">
        <v>730</v>
      </c>
      <c r="B535" s="71">
        <v>111.48399999999999</v>
      </c>
      <c r="C535" s="71">
        <f t="shared" si="10"/>
        <v>1200.0137759999998</v>
      </c>
      <c r="D535" s="51">
        <v>0</v>
      </c>
      <c r="E535" s="51">
        <v>0</v>
      </c>
      <c r="F535" s="124">
        <f t="shared" si="11"/>
        <v>2203.2252927359996</v>
      </c>
      <c r="G535" s="130" t="s">
        <v>95</v>
      </c>
      <c r="H535" s="13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WZB535" s="1"/>
      <c r="WZC535" s="1"/>
      <c r="WZD535" s="1"/>
      <c r="WZE535" s="1"/>
      <c r="WZF535" s="1"/>
      <c r="WZG535" s="1"/>
      <c r="WZH535" s="1"/>
      <c r="WZI535" s="1"/>
      <c r="WZJ535" s="1"/>
      <c r="WZK535" s="1"/>
      <c r="WZL535" s="1"/>
      <c r="WZM535" s="1"/>
      <c r="WZN535" s="1"/>
      <c r="WZO535" s="1"/>
      <c r="WZP535" s="1"/>
      <c r="WZQ535" s="1"/>
      <c r="WZR535" s="1"/>
      <c r="WZS535" s="1"/>
      <c r="WZT535" s="1"/>
      <c r="WZU535" s="1"/>
      <c r="WZV535" s="1"/>
      <c r="WZW535" s="1"/>
      <c r="WZX535" s="1"/>
      <c r="WZY535" s="1"/>
      <c r="WZZ535" s="1"/>
      <c r="XAA535" s="1"/>
      <c r="XAB535" s="1"/>
      <c r="XAC535" s="1"/>
      <c r="XAD535" s="1"/>
      <c r="XAE535" s="1"/>
      <c r="XAF535" s="1"/>
      <c r="XAG535" s="1"/>
      <c r="XAH535" s="1"/>
      <c r="XAI535" s="1"/>
      <c r="XAJ535" s="1"/>
      <c r="XAK535" s="1"/>
      <c r="XAL535" s="1"/>
      <c r="XAM535" s="1"/>
      <c r="XAN535" s="1"/>
      <c r="XAO535" s="1"/>
      <c r="XAP535" s="1"/>
      <c r="XAQ535" s="1"/>
      <c r="XAR535" s="1"/>
      <c r="XAS535" s="1"/>
      <c r="XAT535" s="1"/>
      <c r="XAU535" s="1"/>
      <c r="XAV535" s="1"/>
      <c r="XAW535" s="1"/>
      <c r="XAX535" s="1"/>
      <c r="XAY535" s="1"/>
      <c r="XAZ535" s="1"/>
      <c r="XBA535" s="1"/>
      <c r="XBB535" s="1"/>
      <c r="XBC535" s="1"/>
      <c r="XBD535" s="1"/>
      <c r="XBE535" s="1"/>
      <c r="XBF535" s="1"/>
      <c r="XBG535" s="1"/>
      <c r="XBH535" s="1"/>
      <c r="XBI535" s="1"/>
      <c r="XBJ535" s="1"/>
      <c r="XBK535" s="1"/>
      <c r="XBL535" s="1"/>
      <c r="XBM535" s="1"/>
      <c r="XBN535" s="1"/>
      <c r="XBO535" s="1"/>
      <c r="XBP535" s="1"/>
      <c r="XBQ535" s="1"/>
      <c r="XBR535" s="1"/>
      <c r="XBS535" s="1"/>
      <c r="XBT535" s="1"/>
      <c r="XBU535" s="1"/>
      <c r="XBV535" s="1"/>
      <c r="XBW535" s="1"/>
      <c r="XBX535" s="1"/>
      <c r="XBY535" s="1"/>
      <c r="XBZ535" s="1"/>
      <c r="XCA535" s="1"/>
      <c r="XCB535" s="1"/>
      <c r="XCC535" s="1"/>
      <c r="XCD535" s="1"/>
      <c r="XCE535" s="1"/>
      <c r="XCF535" s="1"/>
      <c r="XCG535" s="1"/>
      <c r="XCH535" s="1"/>
      <c r="XCI535" s="1"/>
      <c r="XCJ535" s="1"/>
      <c r="XCK535" s="1"/>
      <c r="XCL535" s="1"/>
      <c r="XCM535" s="1"/>
      <c r="XCN535" s="1"/>
      <c r="XCO535" s="1"/>
      <c r="XCP535" s="1"/>
      <c r="XCQ535" s="1"/>
      <c r="XCR535" s="1"/>
      <c r="XCS535" s="1"/>
      <c r="XCT535" s="1"/>
      <c r="XCU535" s="1"/>
      <c r="XCV535" s="1"/>
      <c r="XCW535" s="1"/>
      <c r="XCX535" s="1"/>
      <c r="XCY535" s="1"/>
      <c r="XCZ535" s="1"/>
      <c r="XDA535" s="1"/>
      <c r="XDB535" s="1"/>
      <c r="XDC535" s="1"/>
      <c r="XDD535" s="1"/>
      <c r="XDE535" s="1"/>
      <c r="XDF535" s="1"/>
      <c r="XDG535" s="1"/>
      <c r="XDH535" s="1"/>
      <c r="XDI535" s="1"/>
      <c r="XDJ535" s="1"/>
      <c r="XDK535" s="1"/>
      <c r="XDL535" s="1"/>
      <c r="XDM535" s="1"/>
      <c r="XDN535" s="1"/>
      <c r="XDO535" s="1"/>
      <c r="XDP535" s="1"/>
      <c r="XDQ535" s="1"/>
      <c r="XDR535" s="1"/>
      <c r="XDS535" s="1"/>
      <c r="XDT535" s="1"/>
      <c r="XDU535" s="1"/>
      <c r="XDV535" s="1"/>
      <c r="XDW535" s="1"/>
      <c r="XDX535" s="1"/>
      <c r="XDY535" s="1"/>
      <c r="XDZ535" s="1"/>
      <c r="XEA535" s="1"/>
      <c r="XEB535" s="1"/>
      <c r="XEC535" s="1"/>
      <c r="XED535" s="1"/>
      <c r="XEE535" s="1"/>
      <c r="XEF535" s="1"/>
      <c r="XEG535" s="1"/>
      <c r="XEH535" s="1"/>
      <c r="XEI535" s="1"/>
      <c r="XEJ535" s="1"/>
      <c r="XEK535" s="1"/>
      <c r="XEL535" s="1"/>
      <c r="XEM535" s="1"/>
      <c r="XEN535" s="1"/>
      <c r="XEO535" s="1"/>
      <c r="XEP535" s="1"/>
      <c r="XEQ535" s="1"/>
      <c r="XER535" s="1"/>
      <c r="XES535" s="1"/>
      <c r="XET535" s="1"/>
      <c r="XEU535" s="1"/>
      <c r="XEV535" s="1"/>
      <c r="XEW535" s="1"/>
      <c r="XEX535" s="1"/>
      <c r="XEY535" s="1"/>
      <c r="XEZ535" s="1"/>
      <c r="XFA535" s="1"/>
      <c r="XFB535" s="1"/>
      <c r="XFC535" s="1"/>
    </row>
    <row r="536" spans="1:150 16226:16383" s="3" customFormat="1" ht="20.25" customHeight="1" x14ac:dyDescent="0.25">
      <c r="A536" s="71" t="s">
        <v>731</v>
      </c>
      <c r="B536" s="71">
        <v>111.48399999999999</v>
      </c>
      <c r="C536" s="71">
        <f t="shared" si="10"/>
        <v>1200.0137759999998</v>
      </c>
      <c r="D536" s="51">
        <v>0</v>
      </c>
      <c r="E536" s="51">
        <v>0</v>
      </c>
      <c r="F536" s="124">
        <f t="shared" si="11"/>
        <v>2203.2252927359996</v>
      </c>
      <c r="G536" s="130" t="s">
        <v>95</v>
      </c>
      <c r="H536" s="13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WZB536" s="1"/>
      <c r="WZC536" s="1"/>
      <c r="WZD536" s="1"/>
      <c r="WZE536" s="1"/>
      <c r="WZF536" s="1"/>
      <c r="WZG536" s="1"/>
      <c r="WZH536" s="1"/>
      <c r="WZI536" s="1"/>
      <c r="WZJ536" s="1"/>
      <c r="WZK536" s="1"/>
      <c r="WZL536" s="1"/>
      <c r="WZM536" s="1"/>
      <c r="WZN536" s="1"/>
      <c r="WZO536" s="1"/>
      <c r="WZP536" s="1"/>
      <c r="WZQ536" s="1"/>
      <c r="WZR536" s="1"/>
      <c r="WZS536" s="1"/>
      <c r="WZT536" s="1"/>
      <c r="WZU536" s="1"/>
      <c r="WZV536" s="1"/>
      <c r="WZW536" s="1"/>
      <c r="WZX536" s="1"/>
      <c r="WZY536" s="1"/>
      <c r="WZZ536" s="1"/>
      <c r="XAA536" s="1"/>
      <c r="XAB536" s="1"/>
      <c r="XAC536" s="1"/>
      <c r="XAD536" s="1"/>
      <c r="XAE536" s="1"/>
      <c r="XAF536" s="1"/>
      <c r="XAG536" s="1"/>
      <c r="XAH536" s="1"/>
      <c r="XAI536" s="1"/>
      <c r="XAJ536" s="1"/>
      <c r="XAK536" s="1"/>
      <c r="XAL536" s="1"/>
      <c r="XAM536" s="1"/>
      <c r="XAN536" s="1"/>
      <c r="XAO536" s="1"/>
      <c r="XAP536" s="1"/>
      <c r="XAQ536" s="1"/>
      <c r="XAR536" s="1"/>
      <c r="XAS536" s="1"/>
      <c r="XAT536" s="1"/>
      <c r="XAU536" s="1"/>
      <c r="XAV536" s="1"/>
      <c r="XAW536" s="1"/>
      <c r="XAX536" s="1"/>
      <c r="XAY536" s="1"/>
      <c r="XAZ536" s="1"/>
      <c r="XBA536" s="1"/>
      <c r="XBB536" s="1"/>
      <c r="XBC536" s="1"/>
      <c r="XBD536" s="1"/>
      <c r="XBE536" s="1"/>
      <c r="XBF536" s="1"/>
      <c r="XBG536" s="1"/>
      <c r="XBH536" s="1"/>
      <c r="XBI536" s="1"/>
      <c r="XBJ536" s="1"/>
      <c r="XBK536" s="1"/>
      <c r="XBL536" s="1"/>
      <c r="XBM536" s="1"/>
      <c r="XBN536" s="1"/>
      <c r="XBO536" s="1"/>
      <c r="XBP536" s="1"/>
      <c r="XBQ536" s="1"/>
      <c r="XBR536" s="1"/>
      <c r="XBS536" s="1"/>
      <c r="XBT536" s="1"/>
      <c r="XBU536" s="1"/>
      <c r="XBV536" s="1"/>
      <c r="XBW536" s="1"/>
      <c r="XBX536" s="1"/>
      <c r="XBY536" s="1"/>
      <c r="XBZ536" s="1"/>
      <c r="XCA536" s="1"/>
      <c r="XCB536" s="1"/>
      <c r="XCC536" s="1"/>
      <c r="XCD536" s="1"/>
      <c r="XCE536" s="1"/>
      <c r="XCF536" s="1"/>
      <c r="XCG536" s="1"/>
      <c r="XCH536" s="1"/>
      <c r="XCI536" s="1"/>
      <c r="XCJ536" s="1"/>
      <c r="XCK536" s="1"/>
      <c r="XCL536" s="1"/>
      <c r="XCM536" s="1"/>
      <c r="XCN536" s="1"/>
      <c r="XCO536" s="1"/>
      <c r="XCP536" s="1"/>
      <c r="XCQ536" s="1"/>
      <c r="XCR536" s="1"/>
      <c r="XCS536" s="1"/>
      <c r="XCT536" s="1"/>
      <c r="XCU536" s="1"/>
      <c r="XCV536" s="1"/>
      <c r="XCW536" s="1"/>
      <c r="XCX536" s="1"/>
      <c r="XCY536" s="1"/>
      <c r="XCZ536" s="1"/>
      <c r="XDA536" s="1"/>
      <c r="XDB536" s="1"/>
      <c r="XDC536" s="1"/>
      <c r="XDD536" s="1"/>
      <c r="XDE536" s="1"/>
      <c r="XDF536" s="1"/>
      <c r="XDG536" s="1"/>
      <c r="XDH536" s="1"/>
      <c r="XDI536" s="1"/>
      <c r="XDJ536" s="1"/>
      <c r="XDK536" s="1"/>
      <c r="XDL536" s="1"/>
      <c r="XDM536" s="1"/>
      <c r="XDN536" s="1"/>
      <c r="XDO536" s="1"/>
      <c r="XDP536" s="1"/>
      <c r="XDQ536" s="1"/>
      <c r="XDR536" s="1"/>
      <c r="XDS536" s="1"/>
      <c r="XDT536" s="1"/>
      <c r="XDU536" s="1"/>
      <c r="XDV536" s="1"/>
      <c r="XDW536" s="1"/>
      <c r="XDX536" s="1"/>
      <c r="XDY536" s="1"/>
      <c r="XDZ536" s="1"/>
      <c r="XEA536" s="1"/>
      <c r="XEB536" s="1"/>
      <c r="XEC536" s="1"/>
      <c r="XED536" s="1"/>
      <c r="XEE536" s="1"/>
      <c r="XEF536" s="1"/>
      <c r="XEG536" s="1"/>
      <c r="XEH536" s="1"/>
      <c r="XEI536" s="1"/>
      <c r="XEJ536" s="1"/>
      <c r="XEK536" s="1"/>
      <c r="XEL536" s="1"/>
      <c r="XEM536" s="1"/>
      <c r="XEN536" s="1"/>
      <c r="XEO536" s="1"/>
      <c r="XEP536" s="1"/>
      <c r="XEQ536" s="1"/>
      <c r="XER536" s="1"/>
      <c r="XES536" s="1"/>
      <c r="XET536" s="1"/>
      <c r="XEU536" s="1"/>
      <c r="XEV536" s="1"/>
      <c r="XEW536" s="1"/>
      <c r="XEX536" s="1"/>
      <c r="XEY536" s="1"/>
      <c r="XEZ536" s="1"/>
      <c r="XFA536" s="1"/>
      <c r="XFB536" s="1"/>
      <c r="XFC536" s="1"/>
    </row>
    <row r="537" spans="1:150 16226:16383" s="3" customFormat="1" ht="20.25" customHeight="1" x14ac:dyDescent="0.25">
      <c r="A537" s="71" t="s">
        <v>732</v>
      </c>
      <c r="B537" s="71">
        <v>111.48399999999999</v>
      </c>
      <c r="C537" s="71">
        <f t="shared" si="10"/>
        <v>1200.0137759999998</v>
      </c>
      <c r="D537" s="51">
        <v>0</v>
      </c>
      <c r="E537" s="51">
        <v>0</v>
      </c>
      <c r="F537" s="124">
        <f t="shared" si="11"/>
        <v>2203.2252927359996</v>
      </c>
      <c r="G537" s="130" t="s">
        <v>95</v>
      </c>
      <c r="H537" s="13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WZB537" s="1"/>
      <c r="WZC537" s="1"/>
      <c r="WZD537" s="1"/>
      <c r="WZE537" s="1"/>
      <c r="WZF537" s="1"/>
      <c r="WZG537" s="1"/>
      <c r="WZH537" s="1"/>
      <c r="WZI537" s="1"/>
      <c r="WZJ537" s="1"/>
      <c r="WZK537" s="1"/>
      <c r="WZL537" s="1"/>
      <c r="WZM537" s="1"/>
      <c r="WZN537" s="1"/>
      <c r="WZO537" s="1"/>
      <c r="WZP537" s="1"/>
      <c r="WZQ537" s="1"/>
      <c r="WZR537" s="1"/>
      <c r="WZS537" s="1"/>
      <c r="WZT537" s="1"/>
      <c r="WZU537" s="1"/>
      <c r="WZV537" s="1"/>
      <c r="WZW537" s="1"/>
      <c r="WZX537" s="1"/>
      <c r="WZY537" s="1"/>
      <c r="WZZ537" s="1"/>
      <c r="XAA537" s="1"/>
      <c r="XAB537" s="1"/>
      <c r="XAC537" s="1"/>
      <c r="XAD537" s="1"/>
      <c r="XAE537" s="1"/>
      <c r="XAF537" s="1"/>
      <c r="XAG537" s="1"/>
      <c r="XAH537" s="1"/>
      <c r="XAI537" s="1"/>
      <c r="XAJ537" s="1"/>
      <c r="XAK537" s="1"/>
      <c r="XAL537" s="1"/>
      <c r="XAM537" s="1"/>
      <c r="XAN537" s="1"/>
      <c r="XAO537" s="1"/>
      <c r="XAP537" s="1"/>
      <c r="XAQ537" s="1"/>
      <c r="XAR537" s="1"/>
      <c r="XAS537" s="1"/>
      <c r="XAT537" s="1"/>
      <c r="XAU537" s="1"/>
      <c r="XAV537" s="1"/>
      <c r="XAW537" s="1"/>
      <c r="XAX537" s="1"/>
      <c r="XAY537" s="1"/>
      <c r="XAZ537" s="1"/>
      <c r="XBA537" s="1"/>
      <c r="XBB537" s="1"/>
      <c r="XBC537" s="1"/>
      <c r="XBD537" s="1"/>
      <c r="XBE537" s="1"/>
      <c r="XBF537" s="1"/>
      <c r="XBG537" s="1"/>
      <c r="XBH537" s="1"/>
      <c r="XBI537" s="1"/>
      <c r="XBJ537" s="1"/>
      <c r="XBK537" s="1"/>
      <c r="XBL537" s="1"/>
      <c r="XBM537" s="1"/>
      <c r="XBN537" s="1"/>
      <c r="XBO537" s="1"/>
      <c r="XBP537" s="1"/>
      <c r="XBQ537" s="1"/>
      <c r="XBR537" s="1"/>
      <c r="XBS537" s="1"/>
      <c r="XBT537" s="1"/>
      <c r="XBU537" s="1"/>
      <c r="XBV537" s="1"/>
      <c r="XBW537" s="1"/>
      <c r="XBX537" s="1"/>
      <c r="XBY537" s="1"/>
      <c r="XBZ537" s="1"/>
      <c r="XCA537" s="1"/>
      <c r="XCB537" s="1"/>
      <c r="XCC537" s="1"/>
      <c r="XCD537" s="1"/>
      <c r="XCE537" s="1"/>
      <c r="XCF537" s="1"/>
      <c r="XCG537" s="1"/>
      <c r="XCH537" s="1"/>
      <c r="XCI537" s="1"/>
      <c r="XCJ537" s="1"/>
      <c r="XCK537" s="1"/>
      <c r="XCL537" s="1"/>
      <c r="XCM537" s="1"/>
      <c r="XCN537" s="1"/>
      <c r="XCO537" s="1"/>
      <c r="XCP537" s="1"/>
      <c r="XCQ537" s="1"/>
      <c r="XCR537" s="1"/>
      <c r="XCS537" s="1"/>
      <c r="XCT537" s="1"/>
      <c r="XCU537" s="1"/>
      <c r="XCV537" s="1"/>
      <c r="XCW537" s="1"/>
      <c r="XCX537" s="1"/>
      <c r="XCY537" s="1"/>
      <c r="XCZ537" s="1"/>
      <c r="XDA537" s="1"/>
      <c r="XDB537" s="1"/>
      <c r="XDC537" s="1"/>
      <c r="XDD537" s="1"/>
      <c r="XDE537" s="1"/>
      <c r="XDF537" s="1"/>
      <c r="XDG537" s="1"/>
      <c r="XDH537" s="1"/>
      <c r="XDI537" s="1"/>
      <c r="XDJ537" s="1"/>
      <c r="XDK537" s="1"/>
      <c r="XDL537" s="1"/>
      <c r="XDM537" s="1"/>
      <c r="XDN537" s="1"/>
      <c r="XDO537" s="1"/>
      <c r="XDP537" s="1"/>
      <c r="XDQ537" s="1"/>
      <c r="XDR537" s="1"/>
      <c r="XDS537" s="1"/>
      <c r="XDT537" s="1"/>
      <c r="XDU537" s="1"/>
      <c r="XDV537" s="1"/>
      <c r="XDW537" s="1"/>
      <c r="XDX537" s="1"/>
      <c r="XDY537" s="1"/>
      <c r="XDZ537" s="1"/>
      <c r="XEA537" s="1"/>
      <c r="XEB537" s="1"/>
      <c r="XEC537" s="1"/>
      <c r="XED537" s="1"/>
      <c r="XEE537" s="1"/>
      <c r="XEF537" s="1"/>
      <c r="XEG537" s="1"/>
      <c r="XEH537" s="1"/>
      <c r="XEI537" s="1"/>
      <c r="XEJ537" s="1"/>
      <c r="XEK537" s="1"/>
      <c r="XEL537" s="1"/>
      <c r="XEM537" s="1"/>
      <c r="XEN537" s="1"/>
      <c r="XEO537" s="1"/>
      <c r="XEP537" s="1"/>
      <c r="XEQ537" s="1"/>
      <c r="XER537" s="1"/>
      <c r="XES537" s="1"/>
      <c r="XET537" s="1"/>
      <c r="XEU537" s="1"/>
      <c r="XEV537" s="1"/>
      <c r="XEW537" s="1"/>
      <c r="XEX537" s="1"/>
      <c r="XEY537" s="1"/>
      <c r="XEZ537" s="1"/>
      <c r="XFA537" s="1"/>
      <c r="XFB537" s="1"/>
      <c r="XFC537" s="1"/>
    </row>
    <row r="538" spans="1:150 16226:16383" s="3" customFormat="1" ht="20.25" customHeight="1" x14ac:dyDescent="0.25">
      <c r="A538" s="71" t="s">
        <v>733</v>
      </c>
      <c r="B538" s="71">
        <v>111.48399999999999</v>
      </c>
      <c r="C538" s="71">
        <f t="shared" si="10"/>
        <v>1200.0137759999998</v>
      </c>
      <c r="D538" s="51">
        <v>0</v>
      </c>
      <c r="E538" s="51">
        <v>0</v>
      </c>
      <c r="F538" s="124">
        <f t="shared" si="11"/>
        <v>2203.2252927359996</v>
      </c>
      <c r="G538" s="130" t="s">
        <v>95</v>
      </c>
      <c r="H538" s="13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WZB538" s="1"/>
      <c r="WZC538" s="1"/>
      <c r="WZD538" s="1"/>
      <c r="WZE538" s="1"/>
      <c r="WZF538" s="1"/>
      <c r="WZG538" s="1"/>
      <c r="WZH538" s="1"/>
      <c r="WZI538" s="1"/>
      <c r="WZJ538" s="1"/>
      <c r="WZK538" s="1"/>
      <c r="WZL538" s="1"/>
      <c r="WZM538" s="1"/>
      <c r="WZN538" s="1"/>
      <c r="WZO538" s="1"/>
      <c r="WZP538" s="1"/>
      <c r="WZQ538" s="1"/>
      <c r="WZR538" s="1"/>
      <c r="WZS538" s="1"/>
      <c r="WZT538" s="1"/>
      <c r="WZU538" s="1"/>
      <c r="WZV538" s="1"/>
      <c r="WZW538" s="1"/>
      <c r="WZX538" s="1"/>
      <c r="WZY538" s="1"/>
      <c r="WZZ538" s="1"/>
      <c r="XAA538" s="1"/>
      <c r="XAB538" s="1"/>
      <c r="XAC538" s="1"/>
      <c r="XAD538" s="1"/>
      <c r="XAE538" s="1"/>
      <c r="XAF538" s="1"/>
      <c r="XAG538" s="1"/>
      <c r="XAH538" s="1"/>
      <c r="XAI538" s="1"/>
      <c r="XAJ538" s="1"/>
      <c r="XAK538" s="1"/>
      <c r="XAL538" s="1"/>
      <c r="XAM538" s="1"/>
      <c r="XAN538" s="1"/>
      <c r="XAO538" s="1"/>
      <c r="XAP538" s="1"/>
      <c r="XAQ538" s="1"/>
      <c r="XAR538" s="1"/>
      <c r="XAS538" s="1"/>
      <c r="XAT538" s="1"/>
      <c r="XAU538" s="1"/>
      <c r="XAV538" s="1"/>
      <c r="XAW538" s="1"/>
      <c r="XAX538" s="1"/>
      <c r="XAY538" s="1"/>
      <c r="XAZ538" s="1"/>
      <c r="XBA538" s="1"/>
      <c r="XBB538" s="1"/>
      <c r="XBC538" s="1"/>
      <c r="XBD538" s="1"/>
      <c r="XBE538" s="1"/>
      <c r="XBF538" s="1"/>
      <c r="XBG538" s="1"/>
      <c r="XBH538" s="1"/>
      <c r="XBI538" s="1"/>
      <c r="XBJ538" s="1"/>
      <c r="XBK538" s="1"/>
      <c r="XBL538" s="1"/>
      <c r="XBM538" s="1"/>
      <c r="XBN538" s="1"/>
      <c r="XBO538" s="1"/>
      <c r="XBP538" s="1"/>
      <c r="XBQ538" s="1"/>
      <c r="XBR538" s="1"/>
      <c r="XBS538" s="1"/>
      <c r="XBT538" s="1"/>
      <c r="XBU538" s="1"/>
      <c r="XBV538" s="1"/>
      <c r="XBW538" s="1"/>
      <c r="XBX538" s="1"/>
      <c r="XBY538" s="1"/>
      <c r="XBZ538" s="1"/>
      <c r="XCA538" s="1"/>
      <c r="XCB538" s="1"/>
      <c r="XCC538" s="1"/>
      <c r="XCD538" s="1"/>
      <c r="XCE538" s="1"/>
      <c r="XCF538" s="1"/>
      <c r="XCG538" s="1"/>
      <c r="XCH538" s="1"/>
      <c r="XCI538" s="1"/>
      <c r="XCJ538" s="1"/>
      <c r="XCK538" s="1"/>
      <c r="XCL538" s="1"/>
      <c r="XCM538" s="1"/>
      <c r="XCN538" s="1"/>
      <c r="XCO538" s="1"/>
      <c r="XCP538" s="1"/>
      <c r="XCQ538" s="1"/>
      <c r="XCR538" s="1"/>
      <c r="XCS538" s="1"/>
      <c r="XCT538" s="1"/>
      <c r="XCU538" s="1"/>
      <c r="XCV538" s="1"/>
      <c r="XCW538" s="1"/>
      <c r="XCX538" s="1"/>
      <c r="XCY538" s="1"/>
      <c r="XCZ538" s="1"/>
      <c r="XDA538" s="1"/>
      <c r="XDB538" s="1"/>
      <c r="XDC538" s="1"/>
      <c r="XDD538" s="1"/>
      <c r="XDE538" s="1"/>
      <c r="XDF538" s="1"/>
      <c r="XDG538" s="1"/>
      <c r="XDH538" s="1"/>
      <c r="XDI538" s="1"/>
      <c r="XDJ538" s="1"/>
      <c r="XDK538" s="1"/>
      <c r="XDL538" s="1"/>
      <c r="XDM538" s="1"/>
      <c r="XDN538" s="1"/>
      <c r="XDO538" s="1"/>
      <c r="XDP538" s="1"/>
      <c r="XDQ538" s="1"/>
      <c r="XDR538" s="1"/>
      <c r="XDS538" s="1"/>
      <c r="XDT538" s="1"/>
      <c r="XDU538" s="1"/>
      <c r="XDV538" s="1"/>
      <c r="XDW538" s="1"/>
      <c r="XDX538" s="1"/>
      <c r="XDY538" s="1"/>
      <c r="XDZ538" s="1"/>
      <c r="XEA538" s="1"/>
      <c r="XEB538" s="1"/>
      <c r="XEC538" s="1"/>
      <c r="XED538" s="1"/>
      <c r="XEE538" s="1"/>
      <c r="XEF538" s="1"/>
      <c r="XEG538" s="1"/>
      <c r="XEH538" s="1"/>
      <c r="XEI538" s="1"/>
      <c r="XEJ538" s="1"/>
      <c r="XEK538" s="1"/>
      <c r="XEL538" s="1"/>
      <c r="XEM538" s="1"/>
      <c r="XEN538" s="1"/>
      <c r="XEO538" s="1"/>
      <c r="XEP538" s="1"/>
      <c r="XEQ538" s="1"/>
      <c r="XER538" s="1"/>
      <c r="XES538" s="1"/>
      <c r="XET538" s="1"/>
      <c r="XEU538" s="1"/>
      <c r="XEV538" s="1"/>
      <c r="XEW538" s="1"/>
      <c r="XEX538" s="1"/>
      <c r="XEY538" s="1"/>
      <c r="XEZ538" s="1"/>
      <c r="XFA538" s="1"/>
      <c r="XFB538" s="1"/>
      <c r="XFC538" s="1"/>
    </row>
    <row r="539" spans="1:150 16226:16383" s="3" customFormat="1" ht="20.25" customHeight="1" x14ac:dyDescent="0.25">
      <c r="A539" s="71" t="s">
        <v>734</v>
      </c>
      <c r="B539" s="71">
        <v>111.48399999999999</v>
      </c>
      <c r="C539" s="71">
        <f t="shared" si="10"/>
        <v>1200.0137759999998</v>
      </c>
      <c r="D539" s="51">
        <v>0</v>
      </c>
      <c r="E539" s="51">
        <v>0</v>
      </c>
      <c r="F539" s="124">
        <f t="shared" si="11"/>
        <v>2203.2252927359996</v>
      </c>
      <c r="G539" s="130" t="s">
        <v>95</v>
      </c>
      <c r="H539" s="13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WZB539" s="1"/>
      <c r="WZC539" s="1"/>
      <c r="WZD539" s="1"/>
      <c r="WZE539" s="1"/>
      <c r="WZF539" s="1"/>
      <c r="WZG539" s="1"/>
      <c r="WZH539" s="1"/>
      <c r="WZI539" s="1"/>
      <c r="WZJ539" s="1"/>
      <c r="WZK539" s="1"/>
      <c r="WZL539" s="1"/>
      <c r="WZM539" s="1"/>
      <c r="WZN539" s="1"/>
      <c r="WZO539" s="1"/>
      <c r="WZP539" s="1"/>
      <c r="WZQ539" s="1"/>
      <c r="WZR539" s="1"/>
      <c r="WZS539" s="1"/>
      <c r="WZT539" s="1"/>
      <c r="WZU539" s="1"/>
      <c r="WZV539" s="1"/>
      <c r="WZW539" s="1"/>
      <c r="WZX539" s="1"/>
      <c r="WZY539" s="1"/>
      <c r="WZZ539" s="1"/>
      <c r="XAA539" s="1"/>
      <c r="XAB539" s="1"/>
      <c r="XAC539" s="1"/>
      <c r="XAD539" s="1"/>
      <c r="XAE539" s="1"/>
      <c r="XAF539" s="1"/>
      <c r="XAG539" s="1"/>
      <c r="XAH539" s="1"/>
      <c r="XAI539" s="1"/>
      <c r="XAJ539" s="1"/>
      <c r="XAK539" s="1"/>
      <c r="XAL539" s="1"/>
      <c r="XAM539" s="1"/>
      <c r="XAN539" s="1"/>
      <c r="XAO539" s="1"/>
      <c r="XAP539" s="1"/>
      <c r="XAQ539" s="1"/>
      <c r="XAR539" s="1"/>
      <c r="XAS539" s="1"/>
      <c r="XAT539" s="1"/>
      <c r="XAU539" s="1"/>
      <c r="XAV539" s="1"/>
      <c r="XAW539" s="1"/>
      <c r="XAX539" s="1"/>
      <c r="XAY539" s="1"/>
      <c r="XAZ539" s="1"/>
      <c r="XBA539" s="1"/>
      <c r="XBB539" s="1"/>
      <c r="XBC539" s="1"/>
      <c r="XBD539" s="1"/>
      <c r="XBE539" s="1"/>
      <c r="XBF539" s="1"/>
      <c r="XBG539" s="1"/>
      <c r="XBH539" s="1"/>
      <c r="XBI539" s="1"/>
      <c r="XBJ539" s="1"/>
      <c r="XBK539" s="1"/>
      <c r="XBL539" s="1"/>
      <c r="XBM539" s="1"/>
      <c r="XBN539" s="1"/>
      <c r="XBO539" s="1"/>
      <c r="XBP539" s="1"/>
      <c r="XBQ539" s="1"/>
      <c r="XBR539" s="1"/>
      <c r="XBS539" s="1"/>
      <c r="XBT539" s="1"/>
      <c r="XBU539" s="1"/>
      <c r="XBV539" s="1"/>
      <c r="XBW539" s="1"/>
      <c r="XBX539" s="1"/>
      <c r="XBY539" s="1"/>
      <c r="XBZ539" s="1"/>
      <c r="XCA539" s="1"/>
      <c r="XCB539" s="1"/>
      <c r="XCC539" s="1"/>
      <c r="XCD539" s="1"/>
      <c r="XCE539" s="1"/>
      <c r="XCF539" s="1"/>
      <c r="XCG539" s="1"/>
      <c r="XCH539" s="1"/>
      <c r="XCI539" s="1"/>
      <c r="XCJ539" s="1"/>
      <c r="XCK539" s="1"/>
      <c r="XCL539" s="1"/>
      <c r="XCM539" s="1"/>
      <c r="XCN539" s="1"/>
      <c r="XCO539" s="1"/>
      <c r="XCP539" s="1"/>
      <c r="XCQ539" s="1"/>
      <c r="XCR539" s="1"/>
      <c r="XCS539" s="1"/>
      <c r="XCT539" s="1"/>
      <c r="XCU539" s="1"/>
      <c r="XCV539" s="1"/>
      <c r="XCW539" s="1"/>
      <c r="XCX539" s="1"/>
      <c r="XCY539" s="1"/>
      <c r="XCZ539" s="1"/>
      <c r="XDA539" s="1"/>
      <c r="XDB539" s="1"/>
      <c r="XDC539" s="1"/>
      <c r="XDD539" s="1"/>
      <c r="XDE539" s="1"/>
      <c r="XDF539" s="1"/>
      <c r="XDG539" s="1"/>
      <c r="XDH539" s="1"/>
      <c r="XDI539" s="1"/>
      <c r="XDJ539" s="1"/>
      <c r="XDK539" s="1"/>
      <c r="XDL539" s="1"/>
      <c r="XDM539" s="1"/>
      <c r="XDN539" s="1"/>
      <c r="XDO539" s="1"/>
      <c r="XDP539" s="1"/>
      <c r="XDQ539" s="1"/>
      <c r="XDR539" s="1"/>
      <c r="XDS539" s="1"/>
      <c r="XDT539" s="1"/>
      <c r="XDU539" s="1"/>
      <c r="XDV539" s="1"/>
      <c r="XDW539" s="1"/>
      <c r="XDX539" s="1"/>
      <c r="XDY539" s="1"/>
      <c r="XDZ539" s="1"/>
      <c r="XEA539" s="1"/>
      <c r="XEB539" s="1"/>
      <c r="XEC539" s="1"/>
      <c r="XED539" s="1"/>
      <c r="XEE539" s="1"/>
      <c r="XEF539" s="1"/>
      <c r="XEG539" s="1"/>
      <c r="XEH539" s="1"/>
      <c r="XEI539" s="1"/>
      <c r="XEJ539" s="1"/>
      <c r="XEK539" s="1"/>
      <c r="XEL539" s="1"/>
      <c r="XEM539" s="1"/>
      <c r="XEN539" s="1"/>
      <c r="XEO539" s="1"/>
      <c r="XEP539" s="1"/>
      <c r="XEQ539" s="1"/>
      <c r="XER539" s="1"/>
      <c r="XES539" s="1"/>
      <c r="XET539" s="1"/>
      <c r="XEU539" s="1"/>
      <c r="XEV539" s="1"/>
      <c r="XEW539" s="1"/>
      <c r="XEX539" s="1"/>
      <c r="XEY539" s="1"/>
      <c r="XEZ539" s="1"/>
      <c r="XFA539" s="1"/>
      <c r="XFB539" s="1"/>
      <c r="XFC539" s="1"/>
    </row>
    <row r="540" spans="1:150 16226:16383" s="3" customFormat="1" ht="20.25" customHeight="1" x14ac:dyDescent="0.25">
      <c r="A540" s="71" t="s">
        <v>735</v>
      </c>
      <c r="B540" s="71">
        <v>139.35499999999999</v>
      </c>
      <c r="C540" s="71">
        <f t="shared" si="10"/>
        <v>1500.0172199999997</v>
      </c>
      <c r="D540" s="51">
        <v>0</v>
      </c>
      <c r="E540" s="51">
        <v>0</v>
      </c>
      <c r="F540" s="124">
        <f t="shared" si="11"/>
        <v>2754.0316159199997</v>
      </c>
      <c r="G540" s="130" t="s">
        <v>95</v>
      </c>
      <c r="H540" s="13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WZB540" s="1"/>
      <c r="WZC540" s="1"/>
      <c r="WZD540" s="1"/>
      <c r="WZE540" s="1"/>
      <c r="WZF540" s="1"/>
      <c r="WZG540" s="1"/>
      <c r="WZH540" s="1"/>
      <c r="WZI540" s="1"/>
      <c r="WZJ540" s="1"/>
      <c r="WZK540" s="1"/>
      <c r="WZL540" s="1"/>
      <c r="WZM540" s="1"/>
      <c r="WZN540" s="1"/>
      <c r="WZO540" s="1"/>
      <c r="WZP540" s="1"/>
      <c r="WZQ540" s="1"/>
      <c r="WZR540" s="1"/>
      <c r="WZS540" s="1"/>
      <c r="WZT540" s="1"/>
      <c r="WZU540" s="1"/>
      <c r="WZV540" s="1"/>
      <c r="WZW540" s="1"/>
      <c r="WZX540" s="1"/>
      <c r="WZY540" s="1"/>
      <c r="WZZ540" s="1"/>
      <c r="XAA540" s="1"/>
      <c r="XAB540" s="1"/>
      <c r="XAC540" s="1"/>
      <c r="XAD540" s="1"/>
      <c r="XAE540" s="1"/>
      <c r="XAF540" s="1"/>
      <c r="XAG540" s="1"/>
      <c r="XAH540" s="1"/>
      <c r="XAI540" s="1"/>
      <c r="XAJ540" s="1"/>
      <c r="XAK540" s="1"/>
      <c r="XAL540" s="1"/>
      <c r="XAM540" s="1"/>
      <c r="XAN540" s="1"/>
      <c r="XAO540" s="1"/>
      <c r="XAP540" s="1"/>
      <c r="XAQ540" s="1"/>
      <c r="XAR540" s="1"/>
      <c r="XAS540" s="1"/>
      <c r="XAT540" s="1"/>
      <c r="XAU540" s="1"/>
      <c r="XAV540" s="1"/>
      <c r="XAW540" s="1"/>
      <c r="XAX540" s="1"/>
      <c r="XAY540" s="1"/>
      <c r="XAZ540" s="1"/>
      <c r="XBA540" s="1"/>
      <c r="XBB540" s="1"/>
      <c r="XBC540" s="1"/>
      <c r="XBD540" s="1"/>
      <c r="XBE540" s="1"/>
      <c r="XBF540" s="1"/>
      <c r="XBG540" s="1"/>
      <c r="XBH540" s="1"/>
      <c r="XBI540" s="1"/>
      <c r="XBJ540" s="1"/>
      <c r="XBK540" s="1"/>
      <c r="XBL540" s="1"/>
      <c r="XBM540" s="1"/>
      <c r="XBN540" s="1"/>
      <c r="XBO540" s="1"/>
      <c r="XBP540" s="1"/>
      <c r="XBQ540" s="1"/>
      <c r="XBR540" s="1"/>
      <c r="XBS540" s="1"/>
      <c r="XBT540" s="1"/>
      <c r="XBU540" s="1"/>
      <c r="XBV540" s="1"/>
      <c r="XBW540" s="1"/>
      <c r="XBX540" s="1"/>
      <c r="XBY540" s="1"/>
      <c r="XBZ540" s="1"/>
      <c r="XCA540" s="1"/>
      <c r="XCB540" s="1"/>
      <c r="XCC540" s="1"/>
      <c r="XCD540" s="1"/>
      <c r="XCE540" s="1"/>
      <c r="XCF540" s="1"/>
      <c r="XCG540" s="1"/>
      <c r="XCH540" s="1"/>
      <c r="XCI540" s="1"/>
      <c r="XCJ540" s="1"/>
      <c r="XCK540" s="1"/>
      <c r="XCL540" s="1"/>
      <c r="XCM540" s="1"/>
      <c r="XCN540" s="1"/>
      <c r="XCO540" s="1"/>
      <c r="XCP540" s="1"/>
      <c r="XCQ540" s="1"/>
      <c r="XCR540" s="1"/>
      <c r="XCS540" s="1"/>
      <c r="XCT540" s="1"/>
      <c r="XCU540" s="1"/>
      <c r="XCV540" s="1"/>
      <c r="XCW540" s="1"/>
      <c r="XCX540" s="1"/>
      <c r="XCY540" s="1"/>
      <c r="XCZ540" s="1"/>
      <c r="XDA540" s="1"/>
      <c r="XDB540" s="1"/>
      <c r="XDC540" s="1"/>
      <c r="XDD540" s="1"/>
      <c r="XDE540" s="1"/>
      <c r="XDF540" s="1"/>
      <c r="XDG540" s="1"/>
      <c r="XDH540" s="1"/>
      <c r="XDI540" s="1"/>
      <c r="XDJ540" s="1"/>
      <c r="XDK540" s="1"/>
      <c r="XDL540" s="1"/>
      <c r="XDM540" s="1"/>
      <c r="XDN540" s="1"/>
      <c r="XDO540" s="1"/>
      <c r="XDP540" s="1"/>
      <c r="XDQ540" s="1"/>
      <c r="XDR540" s="1"/>
      <c r="XDS540" s="1"/>
      <c r="XDT540" s="1"/>
      <c r="XDU540" s="1"/>
      <c r="XDV540" s="1"/>
      <c r="XDW540" s="1"/>
      <c r="XDX540" s="1"/>
      <c r="XDY540" s="1"/>
      <c r="XDZ540" s="1"/>
      <c r="XEA540" s="1"/>
      <c r="XEB540" s="1"/>
      <c r="XEC540" s="1"/>
      <c r="XED540" s="1"/>
      <c r="XEE540" s="1"/>
      <c r="XEF540" s="1"/>
      <c r="XEG540" s="1"/>
      <c r="XEH540" s="1"/>
      <c r="XEI540" s="1"/>
      <c r="XEJ540" s="1"/>
      <c r="XEK540" s="1"/>
      <c r="XEL540" s="1"/>
      <c r="XEM540" s="1"/>
      <c r="XEN540" s="1"/>
      <c r="XEO540" s="1"/>
      <c r="XEP540" s="1"/>
      <c r="XEQ540" s="1"/>
      <c r="XER540" s="1"/>
      <c r="XES540" s="1"/>
      <c r="XET540" s="1"/>
      <c r="XEU540" s="1"/>
      <c r="XEV540" s="1"/>
      <c r="XEW540" s="1"/>
      <c r="XEX540" s="1"/>
      <c r="XEY540" s="1"/>
      <c r="XEZ540" s="1"/>
      <c r="XFA540" s="1"/>
      <c r="XFB540" s="1"/>
      <c r="XFC540" s="1"/>
    </row>
    <row r="541" spans="1:150 16226:16383" s="3" customFormat="1" ht="20.25" customHeight="1" x14ac:dyDescent="0.25">
      <c r="A541" s="71" t="s">
        <v>736</v>
      </c>
      <c r="B541" s="71">
        <v>196.833</v>
      </c>
      <c r="C541" s="71">
        <f t="shared" si="10"/>
        <v>2118.7104119999999</v>
      </c>
      <c r="D541" s="51">
        <v>0</v>
      </c>
      <c r="E541" s="51">
        <v>0</v>
      </c>
      <c r="F541" s="124">
        <f t="shared" si="11"/>
        <v>3889.9523164319999</v>
      </c>
      <c r="G541" s="130" t="s">
        <v>95</v>
      </c>
      <c r="H541" s="13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WZB541" s="1"/>
      <c r="WZC541" s="1"/>
      <c r="WZD541" s="1"/>
      <c r="WZE541" s="1"/>
      <c r="WZF541" s="1"/>
      <c r="WZG541" s="1"/>
      <c r="WZH541" s="1"/>
      <c r="WZI541" s="1"/>
      <c r="WZJ541" s="1"/>
      <c r="WZK541" s="1"/>
      <c r="WZL541" s="1"/>
      <c r="WZM541" s="1"/>
      <c r="WZN541" s="1"/>
      <c r="WZO541" s="1"/>
      <c r="WZP541" s="1"/>
      <c r="WZQ541" s="1"/>
      <c r="WZR541" s="1"/>
      <c r="WZS541" s="1"/>
      <c r="WZT541" s="1"/>
      <c r="WZU541" s="1"/>
      <c r="WZV541" s="1"/>
      <c r="WZW541" s="1"/>
      <c r="WZX541" s="1"/>
      <c r="WZY541" s="1"/>
      <c r="WZZ541" s="1"/>
      <c r="XAA541" s="1"/>
      <c r="XAB541" s="1"/>
      <c r="XAC541" s="1"/>
      <c r="XAD541" s="1"/>
      <c r="XAE541" s="1"/>
      <c r="XAF541" s="1"/>
      <c r="XAG541" s="1"/>
      <c r="XAH541" s="1"/>
      <c r="XAI541" s="1"/>
      <c r="XAJ541" s="1"/>
      <c r="XAK541" s="1"/>
      <c r="XAL541" s="1"/>
      <c r="XAM541" s="1"/>
      <c r="XAN541" s="1"/>
      <c r="XAO541" s="1"/>
      <c r="XAP541" s="1"/>
      <c r="XAQ541" s="1"/>
      <c r="XAR541" s="1"/>
      <c r="XAS541" s="1"/>
      <c r="XAT541" s="1"/>
      <c r="XAU541" s="1"/>
      <c r="XAV541" s="1"/>
      <c r="XAW541" s="1"/>
      <c r="XAX541" s="1"/>
      <c r="XAY541" s="1"/>
      <c r="XAZ541" s="1"/>
      <c r="XBA541" s="1"/>
      <c r="XBB541" s="1"/>
      <c r="XBC541" s="1"/>
      <c r="XBD541" s="1"/>
      <c r="XBE541" s="1"/>
      <c r="XBF541" s="1"/>
      <c r="XBG541" s="1"/>
      <c r="XBH541" s="1"/>
      <c r="XBI541" s="1"/>
      <c r="XBJ541" s="1"/>
      <c r="XBK541" s="1"/>
      <c r="XBL541" s="1"/>
      <c r="XBM541" s="1"/>
      <c r="XBN541" s="1"/>
      <c r="XBO541" s="1"/>
      <c r="XBP541" s="1"/>
      <c r="XBQ541" s="1"/>
      <c r="XBR541" s="1"/>
      <c r="XBS541" s="1"/>
      <c r="XBT541" s="1"/>
      <c r="XBU541" s="1"/>
      <c r="XBV541" s="1"/>
      <c r="XBW541" s="1"/>
      <c r="XBX541" s="1"/>
      <c r="XBY541" s="1"/>
      <c r="XBZ541" s="1"/>
      <c r="XCA541" s="1"/>
      <c r="XCB541" s="1"/>
      <c r="XCC541" s="1"/>
      <c r="XCD541" s="1"/>
      <c r="XCE541" s="1"/>
      <c r="XCF541" s="1"/>
      <c r="XCG541" s="1"/>
      <c r="XCH541" s="1"/>
      <c r="XCI541" s="1"/>
      <c r="XCJ541" s="1"/>
      <c r="XCK541" s="1"/>
      <c r="XCL541" s="1"/>
      <c r="XCM541" s="1"/>
      <c r="XCN541" s="1"/>
      <c r="XCO541" s="1"/>
      <c r="XCP541" s="1"/>
      <c r="XCQ541" s="1"/>
      <c r="XCR541" s="1"/>
      <c r="XCS541" s="1"/>
      <c r="XCT541" s="1"/>
      <c r="XCU541" s="1"/>
      <c r="XCV541" s="1"/>
      <c r="XCW541" s="1"/>
      <c r="XCX541" s="1"/>
      <c r="XCY541" s="1"/>
      <c r="XCZ541" s="1"/>
      <c r="XDA541" s="1"/>
      <c r="XDB541" s="1"/>
      <c r="XDC541" s="1"/>
      <c r="XDD541" s="1"/>
      <c r="XDE541" s="1"/>
      <c r="XDF541" s="1"/>
      <c r="XDG541" s="1"/>
      <c r="XDH541" s="1"/>
      <c r="XDI541" s="1"/>
      <c r="XDJ541" s="1"/>
      <c r="XDK541" s="1"/>
      <c r="XDL541" s="1"/>
      <c r="XDM541" s="1"/>
      <c r="XDN541" s="1"/>
      <c r="XDO541" s="1"/>
      <c r="XDP541" s="1"/>
      <c r="XDQ541" s="1"/>
      <c r="XDR541" s="1"/>
      <c r="XDS541" s="1"/>
      <c r="XDT541" s="1"/>
      <c r="XDU541" s="1"/>
      <c r="XDV541" s="1"/>
      <c r="XDW541" s="1"/>
      <c r="XDX541" s="1"/>
      <c r="XDY541" s="1"/>
      <c r="XDZ541" s="1"/>
      <c r="XEA541" s="1"/>
      <c r="XEB541" s="1"/>
      <c r="XEC541" s="1"/>
      <c r="XED541" s="1"/>
      <c r="XEE541" s="1"/>
      <c r="XEF541" s="1"/>
      <c r="XEG541" s="1"/>
      <c r="XEH541" s="1"/>
      <c r="XEI541" s="1"/>
      <c r="XEJ541" s="1"/>
      <c r="XEK541" s="1"/>
      <c r="XEL541" s="1"/>
      <c r="XEM541" s="1"/>
      <c r="XEN541" s="1"/>
      <c r="XEO541" s="1"/>
      <c r="XEP541" s="1"/>
      <c r="XEQ541" s="1"/>
      <c r="XER541" s="1"/>
      <c r="XES541" s="1"/>
      <c r="XET541" s="1"/>
      <c r="XEU541" s="1"/>
      <c r="XEV541" s="1"/>
      <c r="XEW541" s="1"/>
      <c r="XEX541" s="1"/>
      <c r="XEY541" s="1"/>
      <c r="XEZ541" s="1"/>
      <c r="XFA541" s="1"/>
      <c r="XFB541" s="1"/>
      <c r="XFC541" s="1"/>
    </row>
    <row r="542" spans="1:150 16226:16383" s="3" customFormat="1" ht="20.25" customHeight="1" x14ac:dyDescent="0.25">
      <c r="A542" s="71" t="s">
        <v>737</v>
      </c>
      <c r="B542" s="71">
        <v>281.83999999999997</v>
      </c>
      <c r="C542" s="71">
        <f t="shared" si="10"/>
        <v>3033.7257599999994</v>
      </c>
      <c r="D542" s="51">
        <v>0</v>
      </c>
      <c r="E542" s="51">
        <v>0</v>
      </c>
      <c r="F542" s="124">
        <f t="shared" si="11"/>
        <v>5569.9204953599992</v>
      </c>
      <c r="G542" s="130" t="s">
        <v>95</v>
      </c>
      <c r="H542" s="13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WZB542" s="1"/>
      <c r="WZC542" s="1"/>
      <c r="WZD542" s="1"/>
      <c r="WZE542" s="1"/>
      <c r="WZF542" s="1"/>
      <c r="WZG542" s="1"/>
      <c r="WZH542" s="1"/>
      <c r="WZI542" s="1"/>
      <c r="WZJ542" s="1"/>
      <c r="WZK542" s="1"/>
      <c r="WZL542" s="1"/>
      <c r="WZM542" s="1"/>
      <c r="WZN542" s="1"/>
      <c r="WZO542" s="1"/>
      <c r="WZP542" s="1"/>
      <c r="WZQ542" s="1"/>
      <c r="WZR542" s="1"/>
      <c r="WZS542" s="1"/>
      <c r="WZT542" s="1"/>
      <c r="WZU542" s="1"/>
      <c r="WZV542" s="1"/>
      <c r="WZW542" s="1"/>
      <c r="WZX542" s="1"/>
      <c r="WZY542" s="1"/>
      <c r="WZZ542" s="1"/>
      <c r="XAA542" s="1"/>
      <c r="XAB542" s="1"/>
      <c r="XAC542" s="1"/>
      <c r="XAD542" s="1"/>
      <c r="XAE542" s="1"/>
      <c r="XAF542" s="1"/>
      <c r="XAG542" s="1"/>
      <c r="XAH542" s="1"/>
      <c r="XAI542" s="1"/>
      <c r="XAJ542" s="1"/>
      <c r="XAK542" s="1"/>
      <c r="XAL542" s="1"/>
      <c r="XAM542" s="1"/>
      <c r="XAN542" s="1"/>
      <c r="XAO542" s="1"/>
      <c r="XAP542" s="1"/>
      <c r="XAQ542" s="1"/>
      <c r="XAR542" s="1"/>
      <c r="XAS542" s="1"/>
      <c r="XAT542" s="1"/>
      <c r="XAU542" s="1"/>
      <c r="XAV542" s="1"/>
      <c r="XAW542" s="1"/>
      <c r="XAX542" s="1"/>
      <c r="XAY542" s="1"/>
      <c r="XAZ542" s="1"/>
      <c r="XBA542" s="1"/>
      <c r="XBB542" s="1"/>
      <c r="XBC542" s="1"/>
      <c r="XBD542" s="1"/>
      <c r="XBE542" s="1"/>
      <c r="XBF542" s="1"/>
      <c r="XBG542" s="1"/>
      <c r="XBH542" s="1"/>
      <c r="XBI542" s="1"/>
      <c r="XBJ542" s="1"/>
      <c r="XBK542" s="1"/>
      <c r="XBL542" s="1"/>
      <c r="XBM542" s="1"/>
      <c r="XBN542" s="1"/>
      <c r="XBO542" s="1"/>
      <c r="XBP542" s="1"/>
      <c r="XBQ542" s="1"/>
      <c r="XBR542" s="1"/>
      <c r="XBS542" s="1"/>
      <c r="XBT542" s="1"/>
      <c r="XBU542" s="1"/>
      <c r="XBV542" s="1"/>
      <c r="XBW542" s="1"/>
      <c r="XBX542" s="1"/>
      <c r="XBY542" s="1"/>
      <c r="XBZ542" s="1"/>
      <c r="XCA542" s="1"/>
      <c r="XCB542" s="1"/>
      <c r="XCC542" s="1"/>
      <c r="XCD542" s="1"/>
      <c r="XCE542" s="1"/>
      <c r="XCF542" s="1"/>
      <c r="XCG542" s="1"/>
      <c r="XCH542" s="1"/>
      <c r="XCI542" s="1"/>
      <c r="XCJ542" s="1"/>
      <c r="XCK542" s="1"/>
      <c r="XCL542" s="1"/>
      <c r="XCM542" s="1"/>
      <c r="XCN542" s="1"/>
      <c r="XCO542" s="1"/>
      <c r="XCP542" s="1"/>
      <c r="XCQ542" s="1"/>
      <c r="XCR542" s="1"/>
      <c r="XCS542" s="1"/>
      <c r="XCT542" s="1"/>
      <c r="XCU542" s="1"/>
      <c r="XCV542" s="1"/>
      <c r="XCW542" s="1"/>
      <c r="XCX542" s="1"/>
      <c r="XCY542" s="1"/>
      <c r="XCZ542" s="1"/>
      <c r="XDA542" s="1"/>
      <c r="XDB542" s="1"/>
      <c r="XDC542" s="1"/>
      <c r="XDD542" s="1"/>
      <c r="XDE542" s="1"/>
      <c r="XDF542" s="1"/>
      <c r="XDG542" s="1"/>
      <c r="XDH542" s="1"/>
      <c r="XDI542" s="1"/>
      <c r="XDJ542" s="1"/>
      <c r="XDK542" s="1"/>
      <c r="XDL542" s="1"/>
      <c r="XDM542" s="1"/>
      <c r="XDN542" s="1"/>
      <c r="XDO542" s="1"/>
      <c r="XDP542" s="1"/>
      <c r="XDQ542" s="1"/>
      <c r="XDR542" s="1"/>
      <c r="XDS542" s="1"/>
      <c r="XDT542" s="1"/>
      <c r="XDU542" s="1"/>
      <c r="XDV542" s="1"/>
      <c r="XDW542" s="1"/>
      <c r="XDX542" s="1"/>
      <c r="XDY542" s="1"/>
      <c r="XDZ542" s="1"/>
      <c r="XEA542" s="1"/>
      <c r="XEB542" s="1"/>
      <c r="XEC542" s="1"/>
      <c r="XED542" s="1"/>
      <c r="XEE542" s="1"/>
      <c r="XEF542" s="1"/>
      <c r="XEG542" s="1"/>
      <c r="XEH542" s="1"/>
      <c r="XEI542" s="1"/>
      <c r="XEJ542" s="1"/>
      <c r="XEK542" s="1"/>
      <c r="XEL542" s="1"/>
      <c r="XEM542" s="1"/>
      <c r="XEN542" s="1"/>
      <c r="XEO542" s="1"/>
      <c r="XEP542" s="1"/>
      <c r="XEQ542" s="1"/>
      <c r="XER542" s="1"/>
      <c r="XES542" s="1"/>
      <c r="XET542" s="1"/>
      <c r="XEU542" s="1"/>
      <c r="XEV542" s="1"/>
      <c r="XEW542" s="1"/>
      <c r="XEX542" s="1"/>
      <c r="XEY542" s="1"/>
      <c r="XEZ542" s="1"/>
      <c r="XFA542" s="1"/>
      <c r="XFB542" s="1"/>
      <c r="XFC542" s="1"/>
    </row>
    <row r="543" spans="1:150 16226:16383" s="3" customFormat="1" ht="20.25" customHeight="1" x14ac:dyDescent="0.25">
      <c r="A543" s="71" t="s">
        <v>738</v>
      </c>
      <c r="B543" s="71">
        <v>162.95699999999999</v>
      </c>
      <c r="C543" s="71">
        <f t="shared" si="10"/>
        <v>1754.0691479999998</v>
      </c>
      <c r="D543" s="51">
        <v>0</v>
      </c>
      <c r="E543" s="51">
        <v>0</v>
      </c>
      <c r="F543" s="124">
        <f t="shared" si="11"/>
        <v>3220.4709557279998</v>
      </c>
      <c r="G543" s="130" t="s">
        <v>95</v>
      </c>
      <c r="H543" s="13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WZB543" s="1"/>
      <c r="WZC543" s="1"/>
      <c r="WZD543" s="1"/>
      <c r="WZE543" s="1"/>
      <c r="WZF543" s="1"/>
      <c r="WZG543" s="1"/>
      <c r="WZH543" s="1"/>
      <c r="WZI543" s="1"/>
      <c r="WZJ543" s="1"/>
      <c r="WZK543" s="1"/>
      <c r="WZL543" s="1"/>
      <c r="WZM543" s="1"/>
      <c r="WZN543" s="1"/>
      <c r="WZO543" s="1"/>
      <c r="WZP543" s="1"/>
      <c r="WZQ543" s="1"/>
      <c r="WZR543" s="1"/>
      <c r="WZS543" s="1"/>
      <c r="WZT543" s="1"/>
      <c r="WZU543" s="1"/>
      <c r="WZV543" s="1"/>
      <c r="WZW543" s="1"/>
      <c r="WZX543" s="1"/>
      <c r="WZY543" s="1"/>
      <c r="WZZ543" s="1"/>
      <c r="XAA543" s="1"/>
      <c r="XAB543" s="1"/>
      <c r="XAC543" s="1"/>
      <c r="XAD543" s="1"/>
      <c r="XAE543" s="1"/>
      <c r="XAF543" s="1"/>
      <c r="XAG543" s="1"/>
      <c r="XAH543" s="1"/>
      <c r="XAI543" s="1"/>
      <c r="XAJ543" s="1"/>
      <c r="XAK543" s="1"/>
      <c r="XAL543" s="1"/>
      <c r="XAM543" s="1"/>
      <c r="XAN543" s="1"/>
      <c r="XAO543" s="1"/>
      <c r="XAP543" s="1"/>
      <c r="XAQ543" s="1"/>
      <c r="XAR543" s="1"/>
      <c r="XAS543" s="1"/>
      <c r="XAT543" s="1"/>
      <c r="XAU543" s="1"/>
      <c r="XAV543" s="1"/>
      <c r="XAW543" s="1"/>
      <c r="XAX543" s="1"/>
      <c r="XAY543" s="1"/>
      <c r="XAZ543" s="1"/>
      <c r="XBA543" s="1"/>
      <c r="XBB543" s="1"/>
      <c r="XBC543" s="1"/>
      <c r="XBD543" s="1"/>
      <c r="XBE543" s="1"/>
      <c r="XBF543" s="1"/>
      <c r="XBG543" s="1"/>
      <c r="XBH543" s="1"/>
      <c r="XBI543" s="1"/>
      <c r="XBJ543" s="1"/>
      <c r="XBK543" s="1"/>
      <c r="XBL543" s="1"/>
      <c r="XBM543" s="1"/>
      <c r="XBN543" s="1"/>
      <c r="XBO543" s="1"/>
      <c r="XBP543" s="1"/>
      <c r="XBQ543" s="1"/>
      <c r="XBR543" s="1"/>
      <c r="XBS543" s="1"/>
      <c r="XBT543" s="1"/>
      <c r="XBU543" s="1"/>
      <c r="XBV543" s="1"/>
      <c r="XBW543" s="1"/>
      <c r="XBX543" s="1"/>
      <c r="XBY543" s="1"/>
      <c r="XBZ543" s="1"/>
      <c r="XCA543" s="1"/>
      <c r="XCB543" s="1"/>
      <c r="XCC543" s="1"/>
      <c r="XCD543" s="1"/>
      <c r="XCE543" s="1"/>
      <c r="XCF543" s="1"/>
      <c r="XCG543" s="1"/>
      <c r="XCH543" s="1"/>
      <c r="XCI543" s="1"/>
      <c r="XCJ543" s="1"/>
      <c r="XCK543" s="1"/>
      <c r="XCL543" s="1"/>
      <c r="XCM543" s="1"/>
      <c r="XCN543" s="1"/>
      <c r="XCO543" s="1"/>
      <c r="XCP543" s="1"/>
      <c r="XCQ543" s="1"/>
      <c r="XCR543" s="1"/>
      <c r="XCS543" s="1"/>
      <c r="XCT543" s="1"/>
      <c r="XCU543" s="1"/>
      <c r="XCV543" s="1"/>
      <c r="XCW543" s="1"/>
      <c r="XCX543" s="1"/>
      <c r="XCY543" s="1"/>
      <c r="XCZ543" s="1"/>
      <c r="XDA543" s="1"/>
      <c r="XDB543" s="1"/>
      <c r="XDC543" s="1"/>
      <c r="XDD543" s="1"/>
      <c r="XDE543" s="1"/>
      <c r="XDF543" s="1"/>
      <c r="XDG543" s="1"/>
      <c r="XDH543" s="1"/>
      <c r="XDI543" s="1"/>
      <c r="XDJ543" s="1"/>
      <c r="XDK543" s="1"/>
      <c r="XDL543" s="1"/>
      <c r="XDM543" s="1"/>
      <c r="XDN543" s="1"/>
      <c r="XDO543" s="1"/>
      <c r="XDP543" s="1"/>
      <c r="XDQ543" s="1"/>
      <c r="XDR543" s="1"/>
      <c r="XDS543" s="1"/>
      <c r="XDT543" s="1"/>
      <c r="XDU543" s="1"/>
      <c r="XDV543" s="1"/>
      <c r="XDW543" s="1"/>
      <c r="XDX543" s="1"/>
      <c r="XDY543" s="1"/>
      <c r="XDZ543" s="1"/>
      <c r="XEA543" s="1"/>
      <c r="XEB543" s="1"/>
      <c r="XEC543" s="1"/>
      <c r="XED543" s="1"/>
      <c r="XEE543" s="1"/>
      <c r="XEF543" s="1"/>
      <c r="XEG543" s="1"/>
      <c r="XEH543" s="1"/>
      <c r="XEI543" s="1"/>
      <c r="XEJ543" s="1"/>
      <c r="XEK543" s="1"/>
      <c r="XEL543" s="1"/>
      <c r="XEM543" s="1"/>
      <c r="XEN543" s="1"/>
      <c r="XEO543" s="1"/>
      <c r="XEP543" s="1"/>
      <c r="XEQ543" s="1"/>
      <c r="XER543" s="1"/>
      <c r="XES543" s="1"/>
      <c r="XET543" s="1"/>
      <c r="XEU543" s="1"/>
      <c r="XEV543" s="1"/>
      <c r="XEW543" s="1"/>
      <c r="XEX543" s="1"/>
      <c r="XEY543" s="1"/>
      <c r="XEZ543" s="1"/>
      <c r="XFA543" s="1"/>
      <c r="XFB543" s="1"/>
      <c r="XFC543" s="1"/>
    </row>
    <row r="544" spans="1:150 16226:16383" s="3" customFormat="1" ht="20.25" customHeight="1" x14ac:dyDescent="0.25">
      <c r="A544" s="71" t="s">
        <v>739</v>
      </c>
      <c r="B544" s="71">
        <v>111.48399999999999</v>
      </c>
      <c r="C544" s="71">
        <f t="shared" si="10"/>
        <v>1200.0137759999998</v>
      </c>
      <c r="D544" s="51">
        <v>0</v>
      </c>
      <c r="E544" s="51">
        <v>0</v>
      </c>
      <c r="F544" s="124">
        <f t="shared" si="11"/>
        <v>2203.2252927359996</v>
      </c>
      <c r="G544" s="130" t="s">
        <v>95</v>
      </c>
      <c r="H544" s="13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WZB544" s="1"/>
      <c r="WZC544" s="1"/>
      <c r="WZD544" s="1"/>
      <c r="WZE544" s="1"/>
      <c r="WZF544" s="1"/>
      <c r="WZG544" s="1"/>
      <c r="WZH544" s="1"/>
      <c r="WZI544" s="1"/>
      <c r="WZJ544" s="1"/>
      <c r="WZK544" s="1"/>
      <c r="WZL544" s="1"/>
      <c r="WZM544" s="1"/>
      <c r="WZN544" s="1"/>
      <c r="WZO544" s="1"/>
      <c r="WZP544" s="1"/>
      <c r="WZQ544" s="1"/>
      <c r="WZR544" s="1"/>
      <c r="WZS544" s="1"/>
      <c r="WZT544" s="1"/>
      <c r="WZU544" s="1"/>
      <c r="WZV544" s="1"/>
      <c r="WZW544" s="1"/>
      <c r="WZX544" s="1"/>
      <c r="WZY544" s="1"/>
      <c r="WZZ544" s="1"/>
      <c r="XAA544" s="1"/>
      <c r="XAB544" s="1"/>
      <c r="XAC544" s="1"/>
      <c r="XAD544" s="1"/>
      <c r="XAE544" s="1"/>
      <c r="XAF544" s="1"/>
      <c r="XAG544" s="1"/>
      <c r="XAH544" s="1"/>
      <c r="XAI544" s="1"/>
      <c r="XAJ544" s="1"/>
      <c r="XAK544" s="1"/>
      <c r="XAL544" s="1"/>
      <c r="XAM544" s="1"/>
      <c r="XAN544" s="1"/>
      <c r="XAO544" s="1"/>
      <c r="XAP544" s="1"/>
      <c r="XAQ544" s="1"/>
      <c r="XAR544" s="1"/>
      <c r="XAS544" s="1"/>
      <c r="XAT544" s="1"/>
      <c r="XAU544" s="1"/>
      <c r="XAV544" s="1"/>
      <c r="XAW544" s="1"/>
      <c r="XAX544" s="1"/>
      <c r="XAY544" s="1"/>
      <c r="XAZ544" s="1"/>
      <c r="XBA544" s="1"/>
      <c r="XBB544" s="1"/>
      <c r="XBC544" s="1"/>
      <c r="XBD544" s="1"/>
      <c r="XBE544" s="1"/>
      <c r="XBF544" s="1"/>
      <c r="XBG544" s="1"/>
      <c r="XBH544" s="1"/>
      <c r="XBI544" s="1"/>
      <c r="XBJ544" s="1"/>
      <c r="XBK544" s="1"/>
      <c r="XBL544" s="1"/>
      <c r="XBM544" s="1"/>
      <c r="XBN544" s="1"/>
      <c r="XBO544" s="1"/>
      <c r="XBP544" s="1"/>
      <c r="XBQ544" s="1"/>
      <c r="XBR544" s="1"/>
      <c r="XBS544" s="1"/>
      <c r="XBT544" s="1"/>
      <c r="XBU544" s="1"/>
      <c r="XBV544" s="1"/>
      <c r="XBW544" s="1"/>
      <c r="XBX544" s="1"/>
      <c r="XBY544" s="1"/>
      <c r="XBZ544" s="1"/>
      <c r="XCA544" s="1"/>
      <c r="XCB544" s="1"/>
      <c r="XCC544" s="1"/>
      <c r="XCD544" s="1"/>
      <c r="XCE544" s="1"/>
      <c r="XCF544" s="1"/>
      <c r="XCG544" s="1"/>
      <c r="XCH544" s="1"/>
      <c r="XCI544" s="1"/>
      <c r="XCJ544" s="1"/>
      <c r="XCK544" s="1"/>
      <c r="XCL544" s="1"/>
      <c r="XCM544" s="1"/>
      <c r="XCN544" s="1"/>
      <c r="XCO544" s="1"/>
      <c r="XCP544" s="1"/>
      <c r="XCQ544" s="1"/>
      <c r="XCR544" s="1"/>
      <c r="XCS544" s="1"/>
      <c r="XCT544" s="1"/>
      <c r="XCU544" s="1"/>
      <c r="XCV544" s="1"/>
      <c r="XCW544" s="1"/>
      <c r="XCX544" s="1"/>
      <c r="XCY544" s="1"/>
      <c r="XCZ544" s="1"/>
      <c r="XDA544" s="1"/>
      <c r="XDB544" s="1"/>
      <c r="XDC544" s="1"/>
      <c r="XDD544" s="1"/>
      <c r="XDE544" s="1"/>
      <c r="XDF544" s="1"/>
      <c r="XDG544" s="1"/>
      <c r="XDH544" s="1"/>
      <c r="XDI544" s="1"/>
      <c r="XDJ544" s="1"/>
      <c r="XDK544" s="1"/>
      <c r="XDL544" s="1"/>
      <c r="XDM544" s="1"/>
      <c r="XDN544" s="1"/>
      <c r="XDO544" s="1"/>
      <c r="XDP544" s="1"/>
      <c r="XDQ544" s="1"/>
      <c r="XDR544" s="1"/>
      <c r="XDS544" s="1"/>
      <c r="XDT544" s="1"/>
      <c r="XDU544" s="1"/>
      <c r="XDV544" s="1"/>
      <c r="XDW544" s="1"/>
      <c r="XDX544" s="1"/>
      <c r="XDY544" s="1"/>
      <c r="XDZ544" s="1"/>
      <c r="XEA544" s="1"/>
      <c r="XEB544" s="1"/>
      <c r="XEC544" s="1"/>
      <c r="XED544" s="1"/>
      <c r="XEE544" s="1"/>
      <c r="XEF544" s="1"/>
      <c r="XEG544" s="1"/>
      <c r="XEH544" s="1"/>
      <c r="XEI544" s="1"/>
      <c r="XEJ544" s="1"/>
      <c r="XEK544" s="1"/>
      <c r="XEL544" s="1"/>
      <c r="XEM544" s="1"/>
      <c r="XEN544" s="1"/>
      <c r="XEO544" s="1"/>
      <c r="XEP544" s="1"/>
      <c r="XEQ544" s="1"/>
      <c r="XER544" s="1"/>
      <c r="XES544" s="1"/>
      <c r="XET544" s="1"/>
      <c r="XEU544" s="1"/>
      <c r="XEV544" s="1"/>
      <c r="XEW544" s="1"/>
      <c r="XEX544" s="1"/>
      <c r="XEY544" s="1"/>
      <c r="XEZ544" s="1"/>
      <c r="XFA544" s="1"/>
      <c r="XFB544" s="1"/>
      <c r="XFC544" s="1"/>
    </row>
    <row r="545" spans="1:150 16226:16383" s="3" customFormat="1" ht="20.25" customHeight="1" x14ac:dyDescent="0.25">
      <c r="A545" s="71" t="s">
        <v>740</v>
      </c>
      <c r="B545" s="71">
        <v>111.48399999999999</v>
      </c>
      <c r="C545" s="71">
        <f t="shared" ref="C545:C608" si="12">B545*10.764</f>
        <v>1200.0137759999998</v>
      </c>
      <c r="D545" s="51">
        <v>0</v>
      </c>
      <c r="E545" s="51">
        <v>0</v>
      </c>
      <c r="F545" s="124">
        <f t="shared" ref="F545:F608" si="13">(C545*1.836)</f>
        <v>2203.2252927359996</v>
      </c>
      <c r="G545" s="130" t="s">
        <v>95</v>
      </c>
      <c r="H545" s="13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WZB545" s="1"/>
      <c r="WZC545" s="1"/>
      <c r="WZD545" s="1"/>
      <c r="WZE545" s="1"/>
      <c r="WZF545" s="1"/>
      <c r="WZG545" s="1"/>
      <c r="WZH545" s="1"/>
      <c r="WZI545" s="1"/>
      <c r="WZJ545" s="1"/>
      <c r="WZK545" s="1"/>
      <c r="WZL545" s="1"/>
      <c r="WZM545" s="1"/>
      <c r="WZN545" s="1"/>
      <c r="WZO545" s="1"/>
      <c r="WZP545" s="1"/>
      <c r="WZQ545" s="1"/>
      <c r="WZR545" s="1"/>
      <c r="WZS545" s="1"/>
      <c r="WZT545" s="1"/>
      <c r="WZU545" s="1"/>
      <c r="WZV545" s="1"/>
      <c r="WZW545" s="1"/>
      <c r="WZX545" s="1"/>
      <c r="WZY545" s="1"/>
      <c r="WZZ545" s="1"/>
      <c r="XAA545" s="1"/>
      <c r="XAB545" s="1"/>
      <c r="XAC545" s="1"/>
      <c r="XAD545" s="1"/>
      <c r="XAE545" s="1"/>
      <c r="XAF545" s="1"/>
      <c r="XAG545" s="1"/>
      <c r="XAH545" s="1"/>
      <c r="XAI545" s="1"/>
      <c r="XAJ545" s="1"/>
      <c r="XAK545" s="1"/>
      <c r="XAL545" s="1"/>
      <c r="XAM545" s="1"/>
      <c r="XAN545" s="1"/>
      <c r="XAO545" s="1"/>
      <c r="XAP545" s="1"/>
      <c r="XAQ545" s="1"/>
      <c r="XAR545" s="1"/>
      <c r="XAS545" s="1"/>
      <c r="XAT545" s="1"/>
      <c r="XAU545" s="1"/>
      <c r="XAV545" s="1"/>
      <c r="XAW545" s="1"/>
      <c r="XAX545" s="1"/>
      <c r="XAY545" s="1"/>
      <c r="XAZ545" s="1"/>
      <c r="XBA545" s="1"/>
      <c r="XBB545" s="1"/>
      <c r="XBC545" s="1"/>
      <c r="XBD545" s="1"/>
      <c r="XBE545" s="1"/>
      <c r="XBF545" s="1"/>
      <c r="XBG545" s="1"/>
      <c r="XBH545" s="1"/>
      <c r="XBI545" s="1"/>
      <c r="XBJ545" s="1"/>
      <c r="XBK545" s="1"/>
      <c r="XBL545" s="1"/>
      <c r="XBM545" s="1"/>
      <c r="XBN545" s="1"/>
      <c r="XBO545" s="1"/>
      <c r="XBP545" s="1"/>
      <c r="XBQ545" s="1"/>
      <c r="XBR545" s="1"/>
      <c r="XBS545" s="1"/>
      <c r="XBT545" s="1"/>
      <c r="XBU545" s="1"/>
      <c r="XBV545" s="1"/>
      <c r="XBW545" s="1"/>
      <c r="XBX545" s="1"/>
      <c r="XBY545" s="1"/>
      <c r="XBZ545" s="1"/>
      <c r="XCA545" s="1"/>
      <c r="XCB545" s="1"/>
      <c r="XCC545" s="1"/>
      <c r="XCD545" s="1"/>
      <c r="XCE545" s="1"/>
      <c r="XCF545" s="1"/>
      <c r="XCG545" s="1"/>
      <c r="XCH545" s="1"/>
      <c r="XCI545" s="1"/>
      <c r="XCJ545" s="1"/>
      <c r="XCK545" s="1"/>
      <c r="XCL545" s="1"/>
      <c r="XCM545" s="1"/>
      <c r="XCN545" s="1"/>
      <c r="XCO545" s="1"/>
      <c r="XCP545" s="1"/>
      <c r="XCQ545" s="1"/>
      <c r="XCR545" s="1"/>
      <c r="XCS545" s="1"/>
      <c r="XCT545" s="1"/>
      <c r="XCU545" s="1"/>
      <c r="XCV545" s="1"/>
      <c r="XCW545" s="1"/>
      <c r="XCX545" s="1"/>
      <c r="XCY545" s="1"/>
      <c r="XCZ545" s="1"/>
      <c r="XDA545" s="1"/>
      <c r="XDB545" s="1"/>
      <c r="XDC545" s="1"/>
      <c r="XDD545" s="1"/>
      <c r="XDE545" s="1"/>
      <c r="XDF545" s="1"/>
      <c r="XDG545" s="1"/>
      <c r="XDH545" s="1"/>
      <c r="XDI545" s="1"/>
      <c r="XDJ545" s="1"/>
      <c r="XDK545" s="1"/>
      <c r="XDL545" s="1"/>
      <c r="XDM545" s="1"/>
      <c r="XDN545" s="1"/>
      <c r="XDO545" s="1"/>
      <c r="XDP545" s="1"/>
      <c r="XDQ545" s="1"/>
      <c r="XDR545" s="1"/>
      <c r="XDS545" s="1"/>
      <c r="XDT545" s="1"/>
      <c r="XDU545" s="1"/>
      <c r="XDV545" s="1"/>
      <c r="XDW545" s="1"/>
      <c r="XDX545" s="1"/>
      <c r="XDY545" s="1"/>
      <c r="XDZ545" s="1"/>
      <c r="XEA545" s="1"/>
      <c r="XEB545" s="1"/>
      <c r="XEC545" s="1"/>
      <c r="XED545" s="1"/>
      <c r="XEE545" s="1"/>
      <c r="XEF545" s="1"/>
      <c r="XEG545" s="1"/>
      <c r="XEH545" s="1"/>
      <c r="XEI545" s="1"/>
      <c r="XEJ545" s="1"/>
      <c r="XEK545" s="1"/>
      <c r="XEL545" s="1"/>
      <c r="XEM545" s="1"/>
      <c r="XEN545" s="1"/>
      <c r="XEO545" s="1"/>
      <c r="XEP545" s="1"/>
      <c r="XEQ545" s="1"/>
      <c r="XER545" s="1"/>
      <c r="XES545" s="1"/>
      <c r="XET545" s="1"/>
      <c r="XEU545" s="1"/>
      <c r="XEV545" s="1"/>
      <c r="XEW545" s="1"/>
      <c r="XEX545" s="1"/>
      <c r="XEY545" s="1"/>
      <c r="XEZ545" s="1"/>
      <c r="XFA545" s="1"/>
      <c r="XFB545" s="1"/>
      <c r="XFC545" s="1"/>
    </row>
    <row r="546" spans="1:150 16226:16383" s="3" customFormat="1" ht="20.25" customHeight="1" x14ac:dyDescent="0.25">
      <c r="A546" s="71" t="s">
        <v>741</v>
      </c>
      <c r="B546" s="71">
        <v>111.48399999999999</v>
      </c>
      <c r="C546" s="71">
        <f t="shared" si="12"/>
        <v>1200.0137759999998</v>
      </c>
      <c r="D546" s="51">
        <v>0</v>
      </c>
      <c r="E546" s="51">
        <v>0</v>
      </c>
      <c r="F546" s="124">
        <f t="shared" si="13"/>
        <v>2203.2252927359996</v>
      </c>
      <c r="G546" s="130" t="s">
        <v>95</v>
      </c>
      <c r="H546" s="13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WZB546" s="1"/>
      <c r="WZC546" s="1"/>
      <c r="WZD546" s="1"/>
      <c r="WZE546" s="1"/>
      <c r="WZF546" s="1"/>
      <c r="WZG546" s="1"/>
      <c r="WZH546" s="1"/>
      <c r="WZI546" s="1"/>
      <c r="WZJ546" s="1"/>
      <c r="WZK546" s="1"/>
      <c r="WZL546" s="1"/>
      <c r="WZM546" s="1"/>
      <c r="WZN546" s="1"/>
      <c r="WZO546" s="1"/>
      <c r="WZP546" s="1"/>
      <c r="WZQ546" s="1"/>
      <c r="WZR546" s="1"/>
      <c r="WZS546" s="1"/>
      <c r="WZT546" s="1"/>
      <c r="WZU546" s="1"/>
      <c r="WZV546" s="1"/>
      <c r="WZW546" s="1"/>
      <c r="WZX546" s="1"/>
      <c r="WZY546" s="1"/>
      <c r="WZZ546" s="1"/>
      <c r="XAA546" s="1"/>
      <c r="XAB546" s="1"/>
      <c r="XAC546" s="1"/>
      <c r="XAD546" s="1"/>
      <c r="XAE546" s="1"/>
      <c r="XAF546" s="1"/>
      <c r="XAG546" s="1"/>
      <c r="XAH546" s="1"/>
      <c r="XAI546" s="1"/>
      <c r="XAJ546" s="1"/>
      <c r="XAK546" s="1"/>
      <c r="XAL546" s="1"/>
      <c r="XAM546" s="1"/>
      <c r="XAN546" s="1"/>
      <c r="XAO546" s="1"/>
      <c r="XAP546" s="1"/>
      <c r="XAQ546" s="1"/>
      <c r="XAR546" s="1"/>
      <c r="XAS546" s="1"/>
      <c r="XAT546" s="1"/>
      <c r="XAU546" s="1"/>
      <c r="XAV546" s="1"/>
      <c r="XAW546" s="1"/>
      <c r="XAX546" s="1"/>
      <c r="XAY546" s="1"/>
      <c r="XAZ546" s="1"/>
      <c r="XBA546" s="1"/>
      <c r="XBB546" s="1"/>
      <c r="XBC546" s="1"/>
      <c r="XBD546" s="1"/>
      <c r="XBE546" s="1"/>
      <c r="XBF546" s="1"/>
      <c r="XBG546" s="1"/>
      <c r="XBH546" s="1"/>
      <c r="XBI546" s="1"/>
      <c r="XBJ546" s="1"/>
      <c r="XBK546" s="1"/>
      <c r="XBL546" s="1"/>
      <c r="XBM546" s="1"/>
      <c r="XBN546" s="1"/>
      <c r="XBO546" s="1"/>
      <c r="XBP546" s="1"/>
      <c r="XBQ546" s="1"/>
      <c r="XBR546" s="1"/>
      <c r="XBS546" s="1"/>
      <c r="XBT546" s="1"/>
      <c r="XBU546" s="1"/>
      <c r="XBV546" s="1"/>
      <c r="XBW546" s="1"/>
      <c r="XBX546" s="1"/>
      <c r="XBY546" s="1"/>
      <c r="XBZ546" s="1"/>
      <c r="XCA546" s="1"/>
      <c r="XCB546" s="1"/>
      <c r="XCC546" s="1"/>
      <c r="XCD546" s="1"/>
      <c r="XCE546" s="1"/>
      <c r="XCF546" s="1"/>
      <c r="XCG546" s="1"/>
      <c r="XCH546" s="1"/>
      <c r="XCI546" s="1"/>
      <c r="XCJ546" s="1"/>
      <c r="XCK546" s="1"/>
      <c r="XCL546" s="1"/>
      <c r="XCM546" s="1"/>
      <c r="XCN546" s="1"/>
      <c r="XCO546" s="1"/>
      <c r="XCP546" s="1"/>
      <c r="XCQ546" s="1"/>
      <c r="XCR546" s="1"/>
      <c r="XCS546" s="1"/>
      <c r="XCT546" s="1"/>
      <c r="XCU546" s="1"/>
      <c r="XCV546" s="1"/>
      <c r="XCW546" s="1"/>
      <c r="XCX546" s="1"/>
      <c r="XCY546" s="1"/>
      <c r="XCZ546" s="1"/>
      <c r="XDA546" s="1"/>
      <c r="XDB546" s="1"/>
      <c r="XDC546" s="1"/>
      <c r="XDD546" s="1"/>
      <c r="XDE546" s="1"/>
      <c r="XDF546" s="1"/>
      <c r="XDG546" s="1"/>
      <c r="XDH546" s="1"/>
      <c r="XDI546" s="1"/>
      <c r="XDJ546" s="1"/>
      <c r="XDK546" s="1"/>
      <c r="XDL546" s="1"/>
      <c r="XDM546" s="1"/>
      <c r="XDN546" s="1"/>
      <c r="XDO546" s="1"/>
      <c r="XDP546" s="1"/>
      <c r="XDQ546" s="1"/>
      <c r="XDR546" s="1"/>
      <c r="XDS546" s="1"/>
      <c r="XDT546" s="1"/>
      <c r="XDU546" s="1"/>
      <c r="XDV546" s="1"/>
      <c r="XDW546" s="1"/>
      <c r="XDX546" s="1"/>
      <c r="XDY546" s="1"/>
      <c r="XDZ546" s="1"/>
      <c r="XEA546" s="1"/>
      <c r="XEB546" s="1"/>
      <c r="XEC546" s="1"/>
      <c r="XED546" s="1"/>
      <c r="XEE546" s="1"/>
      <c r="XEF546" s="1"/>
      <c r="XEG546" s="1"/>
      <c r="XEH546" s="1"/>
      <c r="XEI546" s="1"/>
      <c r="XEJ546" s="1"/>
      <c r="XEK546" s="1"/>
      <c r="XEL546" s="1"/>
      <c r="XEM546" s="1"/>
      <c r="XEN546" s="1"/>
      <c r="XEO546" s="1"/>
      <c r="XEP546" s="1"/>
      <c r="XEQ546" s="1"/>
      <c r="XER546" s="1"/>
      <c r="XES546" s="1"/>
      <c r="XET546" s="1"/>
      <c r="XEU546" s="1"/>
      <c r="XEV546" s="1"/>
      <c r="XEW546" s="1"/>
      <c r="XEX546" s="1"/>
      <c r="XEY546" s="1"/>
      <c r="XEZ546" s="1"/>
      <c r="XFA546" s="1"/>
      <c r="XFB546" s="1"/>
      <c r="XFC546" s="1"/>
    </row>
    <row r="547" spans="1:150 16226:16383" s="3" customFormat="1" ht="20.25" customHeight="1" x14ac:dyDescent="0.25">
      <c r="A547" s="71" t="s">
        <v>742</v>
      </c>
      <c r="B547" s="71">
        <v>111.48399999999999</v>
      </c>
      <c r="C547" s="71">
        <f t="shared" si="12"/>
        <v>1200.0137759999998</v>
      </c>
      <c r="D547" s="51">
        <v>0</v>
      </c>
      <c r="E547" s="51">
        <v>0</v>
      </c>
      <c r="F547" s="124">
        <f t="shared" si="13"/>
        <v>2203.2252927359996</v>
      </c>
      <c r="G547" s="130" t="s">
        <v>95</v>
      </c>
      <c r="H547" s="13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WZB547" s="1"/>
      <c r="WZC547" s="1"/>
      <c r="WZD547" s="1"/>
      <c r="WZE547" s="1"/>
      <c r="WZF547" s="1"/>
      <c r="WZG547" s="1"/>
      <c r="WZH547" s="1"/>
      <c r="WZI547" s="1"/>
      <c r="WZJ547" s="1"/>
      <c r="WZK547" s="1"/>
      <c r="WZL547" s="1"/>
      <c r="WZM547" s="1"/>
      <c r="WZN547" s="1"/>
      <c r="WZO547" s="1"/>
      <c r="WZP547" s="1"/>
      <c r="WZQ547" s="1"/>
      <c r="WZR547" s="1"/>
      <c r="WZS547" s="1"/>
      <c r="WZT547" s="1"/>
      <c r="WZU547" s="1"/>
      <c r="WZV547" s="1"/>
      <c r="WZW547" s="1"/>
      <c r="WZX547" s="1"/>
      <c r="WZY547" s="1"/>
      <c r="WZZ547" s="1"/>
      <c r="XAA547" s="1"/>
      <c r="XAB547" s="1"/>
      <c r="XAC547" s="1"/>
      <c r="XAD547" s="1"/>
      <c r="XAE547" s="1"/>
      <c r="XAF547" s="1"/>
      <c r="XAG547" s="1"/>
      <c r="XAH547" s="1"/>
      <c r="XAI547" s="1"/>
      <c r="XAJ547" s="1"/>
      <c r="XAK547" s="1"/>
      <c r="XAL547" s="1"/>
      <c r="XAM547" s="1"/>
      <c r="XAN547" s="1"/>
      <c r="XAO547" s="1"/>
      <c r="XAP547" s="1"/>
      <c r="XAQ547" s="1"/>
      <c r="XAR547" s="1"/>
      <c r="XAS547" s="1"/>
      <c r="XAT547" s="1"/>
      <c r="XAU547" s="1"/>
      <c r="XAV547" s="1"/>
      <c r="XAW547" s="1"/>
      <c r="XAX547" s="1"/>
      <c r="XAY547" s="1"/>
      <c r="XAZ547" s="1"/>
      <c r="XBA547" s="1"/>
      <c r="XBB547" s="1"/>
      <c r="XBC547" s="1"/>
      <c r="XBD547" s="1"/>
      <c r="XBE547" s="1"/>
      <c r="XBF547" s="1"/>
      <c r="XBG547" s="1"/>
      <c r="XBH547" s="1"/>
      <c r="XBI547" s="1"/>
      <c r="XBJ547" s="1"/>
      <c r="XBK547" s="1"/>
      <c r="XBL547" s="1"/>
      <c r="XBM547" s="1"/>
      <c r="XBN547" s="1"/>
      <c r="XBO547" s="1"/>
      <c r="XBP547" s="1"/>
      <c r="XBQ547" s="1"/>
      <c r="XBR547" s="1"/>
      <c r="XBS547" s="1"/>
      <c r="XBT547" s="1"/>
      <c r="XBU547" s="1"/>
      <c r="XBV547" s="1"/>
      <c r="XBW547" s="1"/>
      <c r="XBX547" s="1"/>
      <c r="XBY547" s="1"/>
      <c r="XBZ547" s="1"/>
      <c r="XCA547" s="1"/>
      <c r="XCB547" s="1"/>
      <c r="XCC547" s="1"/>
      <c r="XCD547" s="1"/>
      <c r="XCE547" s="1"/>
      <c r="XCF547" s="1"/>
      <c r="XCG547" s="1"/>
      <c r="XCH547" s="1"/>
      <c r="XCI547" s="1"/>
      <c r="XCJ547" s="1"/>
      <c r="XCK547" s="1"/>
      <c r="XCL547" s="1"/>
      <c r="XCM547" s="1"/>
      <c r="XCN547" s="1"/>
      <c r="XCO547" s="1"/>
      <c r="XCP547" s="1"/>
      <c r="XCQ547" s="1"/>
      <c r="XCR547" s="1"/>
      <c r="XCS547" s="1"/>
      <c r="XCT547" s="1"/>
      <c r="XCU547" s="1"/>
      <c r="XCV547" s="1"/>
      <c r="XCW547" s="1"/>
      <c r="XCX547" s="1"/>
      <c r="XCY547" s="1"/>
      <c r="XCZ547" s="1"/>
      <c r="XDA547" s="1"/>
      <c r="XDB547" s="1"/>
      <c r="XDC547" s="1"/>
      <c r="XDD547" s="1"/>
      <c r="XDE547" s="1"/>
      <c r="XDF547" s="1"/>
      <c r="XDG547" s="1"/>
      <c r="XDH547" s="1"/>
      <c r="XDI547" s="1"/>
      <c r="XDJ547" s="1"/>
      <c r="XDK547" s="1"/>
      <c r="XDL547" s="1"/>
      <c r="XDM547" s="1"/>
      <c r="XDN547" s="1"/>
      <c r="XDO547" s="1"/>
      <c r="XDP547" s="1"/>
      <c r="XDQ547" s="1"/>
      <c r="XDR547" s="1"/>
      <c r="XDS547" s="1"/>
      <c r="XDT547" s="1"/>
      <c r="XDU547" s="1"/>
      <c r="XDV547" s="1"/>
      <c r="XDW547" s="1"/>
      <c r="XDX547" s="1"/>
      <c r="XDY547" s="1"/>
      <c r="XDZ547" s="1"/>
      <c r="XEA547" s="1"/>
      <c r="XEB547" s="1"/>
      <c r="XEC547" s="1"/>
      <c r="XED547" s="1"/>
      <c r="XEE547" s="1"/>
      <c r="XEF547" s="1"/>
      <c r="XEG547" s="1"/>
      <c r="XEH547" s="1"/>
      <c r="XEI547" s="1"/>
      <c r="XEJ547" s="1"/>
      <c r="XEK547" s="1"/>
      <c r="XEL547" s="1"/>
      <c r="XEM547" s="1"/>
      <c r="XEN547" s="1"/>
      <c r="XEO547" s="1"/>
      <c r="XEP547" s="1"/>
      <c r="XEQ547" s="1"/>
      <c r="XER547" s="1"/>
      <c r="XES547" s="1"/>
      <c r="XET547" s="1"/>
      <c r="XEU547" s="1"/>
      <c r="XEV547" s="1"/>
      <c r="XEW547" s="1"/>
      <c r="XEX547" s="1"/>
      <c r="XEY547" s="1"/>
      <c r="XEZ547" s="1"/>
      <c r="XFA547" s="1"/>
      <c r="XFB547" s="1"/>
      <c r="XFC547" s="1"/>
    </row>
    <row r="548" spans="1:150 16226:16383" s="3" customFormat="1" ht="20.25" customHeight="1" x14ac:dyDescent="0.25">
      <c r="A548" s="71" t="s">
        <v>743</v>
      </c>
      <c r="B548" s="71">
        <v>111.48399999999999</v>
      </c>
      <c r="C548" s="71">
        <f t="shared" si="12"/>
        <v>1200.0137759999998</v>
      </c>
      <c r="D548" s="51">
        <v>0</v>
      </c>
      <c r="E548" s="51">
        <v>0</v>
      </c>
      <c r="F548" s="124">
        <f t="shared" si="13"/>
        <v>2203.2252927359996</v>
      </c>
      <c r="G548" s="130" t="s">
        <v>95</v>
      </c>
      <c r="H548" s="13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WZB548" s="1"/>
      <c r="WZC548" s="1"/>
      <c r="WZD548" s="1"/>
      <c r="WZE548" s="1"/>
      <c r="WZF548" s="1"/>
      <c r="WZG548" s="1"/>
      <c r="WZH548" s="1"/>
      <c r="WZI548" s="1"/>
      <c r="WZJ548" s="1"/>
      <c r="WZK548" s="1"/>
      <c r="WZL548" s="1"/>
      <c r="WZM548" s="1"/>
      <c r="WZN548" s="1"/>
      <c r="WZO548" s="1"/>
      <c r="WZP548" s="1"/>
      <c r="WZQ548" s="1"/>
      <c r="WZR548" s="1"/>
      <c r="WZS548" s="1"/>
      <c r="WZT548" s="1"/>
      <c r="WZU548" s="1"/>
      <c r="WZV548" s="1"/>
      <c r="WZW548" s="1"/>
      <c r="WZX548" s="1"/>
      <c r="WZY548" s="1"/>
      <c r="WZZ548" s="1"/>
      <c r="XAA548" s="1"/>
      <c r="XAB548" s="1"/>
      <c r="XAC548" s="1"/>
      <c r="XAD548" s="1"/>
      <c r="XAE548" s="1"/>
      <c r="XAF548" s="1"/>
      <c r="XAG548" s="1"/>
      <c r="XAH548" s="1"/>
      <c r="XAI548" s="1"/>
      <c r="XAJ548" s="1"/>
      <c r="XAK548" s="1"/>
      <c r="XAL548" s="1"/>
      <c r="XAM548" s="1"/>
      <c r="XAN548" s="1"/>
      <c r="XAO548" s="1"/>
      <c r="XAP548" s="1"/>
      <c r="XAQ548" s="1"/>
      <c r="XAR548" s="1"/>
      <c r="XAS548" s="1"/>
      <c r="XAT548" s="1"/>
      <c r="XAU548" s="1"/>
      <c r="XAV548" s="1"/>
      <c r="XAW548" s="1"/>
      <c r="XAX548" s="1"/>
      <c r="XAY548" s="1"/>
      <c r="XAZ548" s="1"/>
      <c r="XBA548" s="1"/>
      <c r="XBB548" s="1"/>
      <c r="XBC548" s="1"/>
      <c r="XBD548" s="1"/>
      <c r="XBE548" s="1"/>
      <c r="XBF548" s="1"/>
      <c r="XBG548" s="1"/>
      <c r="XBH548" s="1"/>
      <c r="XBI548" s="1"/>
      <c r="XBJ548" s="1"/>
      <c r="XBK548" s="1"/>
      <c r="XBL548" s="1"/>
      <c r="XBM548" s="1"/>
      <c r="XBN548" s="1"/>
      <c r="XBO548" s="1"/>
      <c r="XBP548" s="1"/>
      <c r="XBQ548" s="1"/>
      <c r="XBR548" s="1"/>
      <c r="XBS548" s="1"/>
      <c r="XBT548" s="1"/>
      <c r="XBU548" s="1"/>
      <c r="XBV548" s="1"/>
      <c r="XBW548" s="1"/>
      <c r="XBX548" s="1"/>
      <c r="XBY548" s="1"/>
      <c r="XBZ548" s="1"/>
      <c r="XCA548" s="1"/>
      <c r="XCB548" s="1"/>
      <c r="XCC548" s="1"/>
      <c r="XCD548" s="1"/>
      <c r="XCE548" s="1"/>
      <c r="XCF548" s="1"/>
      <c r="XCG548" s="1"/>
      <c r="XCH548" s="1"/>
      <c r="XCI548" s="1"/>
      <c r="XCJ548" s="1"/>
      <c r="XCK548" s="1"/>
      <c r="XCL548" s="1"/>
      <c r="XCM548" s="1"/>
      <c r="XCN548" s="1"/>
      <c r="XCO548" s="1"/>
      <c r="XCP548" s="1"/>
      <c r="XCQ548" s="1"/>
      <c r="XCR548" s="1"/>
      <c r="XCS548" s="1"/>
      <c r="XCT548" s="1"/>
      <c r="XCU548" s="1"/>
      <c r="XCV548" s="1"/>
      <c r="XCW548" s="1"/>
      <c r="XCX548" s="1"/>
      <c r="XCY548" s="1"/>
      <c r="XCZ548" s="1"/>
      <c r="XDA548" s="1"/>
      <c r="XDB548" s="1"/>
      <c r="XDC548" s="1"/>
      <c r="XDD548" s="1"/>
      <c r="XDE548" s="1"/>
      <c r="XDF548" s="1"/>
      <c r="XDG548" s="1"/>
      <c r="XDH548" s="1"/>
      <c r="XDI548" s="1"/>
      <c r="XDJ548" s="1"/>
      <c r="XDK548" s="1"/>
      <c r="XDL548" s="1"/>
      <c r="XDM548" s="1"/>
      <c r="XDN548" s="1"/>
      <c r="XDO548" s="1"/>
      <c r="XDP548" s="1"/>
      <c r="XDQ548" s="1"/>
      <c r="XDR548" s="1"/>
      <c r="XDS548" s="1"/>
      <c r="XDT548" s="1"/>
      <c r="XDU548" s="1"/>
      <c r="XDV548" s="1"/>
      <c r="XDW548" s="1"/>
      <c r="XDX548" s="1"/>
      <c r="XDY548" s="1"/>
      <c r="XDZ548" s="1"/>
      <c r="XEA548" s="1"/>
      <c r="XEB548" s="1"/>
      <c r="XEC548" s="1"/>
      <c r="XED548" s="1"/>
      <c r="XEE548" s="1"/>
      <c r="XEF548" s="1"/>
      <c r="XEG548" s="1"/>
      <c r="XEH548" s="1"/>
      <c r="XEI548" s="1"/>
      <c r="XEJ548" s="1"/>
      <c r="XEK548" s="1"/>
      <c r="XEL548" s="1"/>
      <c r="XEM548" s="1"/>
      <c r="XEN548" s="1"/>
      <c r="XEO548" s="1"/>
      <c r="XEP548" s="1"/>
      <c r="XEQ548" s="1"/>
      <c r="XER548" s="1"/>
      <c r="XES548" s="1"/>
      <c r="XET548" s="1"/>
      <c r="XEU548" s="1"/>
      <c r="XEV548" s="1"/>
      <c r="XEW548" s="1"/>
      <c r="XEX548" s="1"/>
      <c r="XEY548" s="1"/>
      <c r="XEZ548" s="1"/>
      <c r="XFA548" s="1"/>
      <c r="XFB548" s="1"/>
      <c r="XFC548" s="1"/>
    </row>
    <row r="549" spans="1:150 16226:16383" s="3" customFormat="1" ht="20.25" customHeight="1" x14ac:dyDescent="0.25">
      <c r="A549" s="71" t="s">
        <v>744</v>
      </c>
      <c r="B549" s="71">
        <v>111.48399999999999</v>
      </c>
      <c r="C549" s="71">
        <f t="shared" si="12"/>
        <v>1200.0137759999998</v>
      </c>
      <c r="D549" s="51">
        <v>0</v>
      </c>
      <c r="E549" s="51">
        <v>0</v>
      </c>
      <c r="F549" s="124">
        <f t="shared" si="13"/>
        <v>2203.2252927359996</v>
      </c>
      <c r="G549" s="130" t="s">
        <v>95</v>
      </c>
      <c r="H549" s="13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WZB549" s="1"/>
      <c r="WZC549" s="1"/>
      <c r="WZD549" s="1"/>
      <c r="WZE549" s="1"/>
      <c r="WZF549" s="1"/>
      <c r="WZG549" s="1"/>
      <c r="WZH549" s="1"/>
      <c r="WZI549" s="1"/>
      <c r="WZJ549" s="1"/>
      <c r="WZK549" s="1"/>
      <c r="WZL549" s="1"/>
      <c r="WZM549" s="1"/>
      <c r="WZN549" s="1"/>
      <c r="WZO549" s="1"/>
      <c r="WZP549" s="1"/>
      <c r="WZQ549" s="1"/>
      <c r="WZR549" s="1"/>
      <c r="WZS549" s="1"/>
      <c r="WZT549" s="1"/>
      <c r="WZU549" s="1"/>
      <c r="WZV549" s="1"/>
      <c r="WZW549" s="1"/>
      <c r="WZX549" s="1"/>
      <c r="WZY549" s="1"/>
      <c r="WZZ549" s="1"/>
      <c r="XAA549" s="1"/>
      <c r="XAB549" s="1"/>
      <c r="XAC549" s="1"/>
      <c r="XAD549" s="1"/>
      <c r="XAE549" s="1"/>
      <c r="XAF549" s="1"/>
      <c r="XAG549" s="1"/>
      <c r="XAH549" s="1"/>
      <c r="XAI549" s="1"/>
      <c r="XAJ549" s="1"/>
      <c r="XAK549" s="1"/>
      <c r="XAL549" s="1"/>
      <c r="XAM549" s="1"/>
      <c r="XAN549" s="1"/>
      <c r="XAO549" s="1"/>
      <c r="XAP549" s="1"/>
      <c r="XAQ549" s="1"/>
      <c r="XAR549" s="1"/>
      <c r="XAS549" s="1"/>
      <c r="XAT549" s="1"/>
      <c r="XAU549" s="1"/>
      <c r="XAV549" s="1"/>
      <c r="XAW549" s="1"/>
      <c r="XAX549" s="1"/>
      <c r="XAY549" s="1"/>
      <c r="XAZ549" s="1"/>
      <c r="XBA549" s="1"/>
      <c r="XBB549" s="1"/>
      <c r="XBC549" s="1"/>
      <c r="XBD549" s="1"/>
      <c r="XBE549" s="1"/>
      <c r="XBF549" s="1"/>
      <c r="XBG549" s="1"/>
      <c r="XBH549" s="1"/>
      <c r="XBI549" s="1"/>
      <c r="XBJ549" s="1"/>
      <c r="XBK549" s="1"/>
      <c r="XBL549" s="1"/>
      <c r="XBM549" s="1"/>
      <c r="XBN549" s="1"/>
      <c r="XBO549" s="1"/>
      <c r="XBP549" s="1"/>
      <c r="XBQ549" s="1"/>
      <c r="XBR549" s="1"/>
      <c r="XBS549" s="1"/>
      <c r="XBT549" s="1"/>
      <c r="XBU549" s="1"/>
      <c r="XBV549" s="1"/>
      <c r="XBW549" s="1"/>
      <c r="XBX549" s="1"/>
      <c r="XBY549" s="1"/>
      <c r="XBZ549" s="1"/>
      <c r="XCA549" s="1"/>
      <c r="XCB549" s="1"/>
      <c r="XCC549" s="1"/>
      <c r="XCD549" s="1"/>
      <c r="XCE549" s="1"/>
      <c r="XCF549" s="1"/>
      <c r="XCG549" s="1"/>
      <c r="XCH549" s="1"/>
      <c r="XCI549" s="1"/>
      <c r="XCJ549" s="1"/>
      <c r="XCK549" s="1"/>
      <c r="XCL549" s="1"/>
      <c r="XCM549" s="1"/>
      <c r="XCN549" s="1"/>
      <c r="XCO549" s="1"/>
      <c r="XCP549" s="1"/>
      <c r="XCQ549" s="1"/>
      <c r="XCR549" s="1"/>
      <c r="XCS549" s="1"/>
      <c r="XCT549" s="1"/>
      <c r="XCU549" s="1"/>
      <c r="XCV549" s="1"/>
      <c r="XCW549" s="1"/>
      <c r="XCX549" s="1"/>
      <c r="XCY549" s="1"/>
      <c r="XCZ549" s="1"/>
      <c r="XDA549" s="1"/>
      <c r="XDB549" s="1"/>
      <c r="XDC549" s="1"/>
      <c r="XDD549" s="1"/>
      <c r="XDE549" s="1"/>
      <c r="XDF549" s="1"/>
      <c r="XDG549" s="1"/>
      <c r="XDH549" s="1"/>
      <c r="XDI549" s="1"/>
      <c r="XDJ549" s="1"/>
      <c r="XDK549" s="1"/>
      <c r="XDL549" s="1"/>
      <c r="XDM549" s="1"/>
      <c r="XDN549" s="1"/>
      <c r="XDO549" s="1"/>
      <c r="XDP549" s="1"/>
      <c r="XDQ549" s="1"/>
      <c r="XDR549" s="1"/>
      <c r="XDS549" s="1"/>
      <c r="XDT549" s="1"/>
      <c r="XDU549" s="1"/>
      <c r="XDV549" s="1"/>
      <c r="XDW549" s="1"/>
      <c r="XDX549" s="1"/>
      <c r="XDY549" s="1"/>
      <c r="XDZ549" s="1"/>
      <c r="XEA549" s="1"/>
      <c r="XEB549" s="1"/>
      <c r="XEC549" s="1"/>
      <c r="XED549" s="1"/>
      <c r="XEE549" s="1"/>
      <c r="XEF549" s="1"/>
      <c r="XEG549" s="1"/>
      <c r="XEH549" s="1"/>
      <c r="XEI549" s="1"/>
      <c r="XEJ549" s="1"/>
      <c r="XEK549" s="1"/>
      <c r="XEL549" s="1"/>
      <c r="XEM549" s="1"/>
      <c r="XEN549" s="1"/>
      <c r="XEO549" s="1"/>
      <c r="XEP549" s="1"/>
      <c r="XEQ549" s="1"/>
      <c r="XER549" s="1"/>
      <c r="XES549" s="1"/>
      <c r="XET549" s="1"/>
      <c r="XEU549" s="1"/>
      <c r="XEV549" s="1"/>
      <c r="XEW549" s="1"/>
      <c r="XEX549" s="1"/>
      <c r="XEY549" s="1"/>
      <c r="XEZ549" s="1"/>
      <c r="XFA549" s="1"/>
      <c r="XFB549" s="1"/>
      <c r="XFC549" s="1"/>
    </row>
    <row r="550" spans="1:150 16226:16383" s="3" customFormat="1" ht="20.25" customHeight="1" x14ac:dyDescent="0.25">
      <c r="A550" s="71" t="s">
        <v>745</v>
      </c>
      <c r="B550" s="71">
        <v>111.48399999999999</v>
      </c>
      <c r="C550" s="71">
        <f t="shared" si="12"/>
        <v>1200.0137759999998</v>
      </c>
      <c r="D550" s="51">
        <v>0</v>
      </c>
      <c r="E550" s="51">
        <v>0</v>
      </c>
      <c r="F550" s="124">
        <f t="shared" si="13"/>
        <v>2203.2252927359996</v>
      </c>
      <c r="G550" s="130" t="s">
        <v>95</v>
      </c>
      <c r="H550" s="13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WZB550" s="1"/>
      <c r="WZC550" s="1"/>
      <c r="WZD550" s="1"/>
      <c r="WZE550" s="1"/>
      <c r="WZF550" s="1"/>
      <c r="WZG550" s="1"/>
      <c r="WZH550" s="1"/>
      <c r="WZI550" s="1"/>
      <c r="WZJ550" s="1"/>
      <c r="WZK550" s="1"/>
      <c r="WZL550" s="1"/>
      <c r="WZM550" s="1"/>
      <c r="WZN550" s="1"/>
      <c r="WZO550" s="1"/>
      <c r="WZP550" s="1"/>
      <c r="WZQ550" s="1"/>
      <c r="WZR550" s="1"/>
      <c r="WZS550" s="1"/>
      <c r="WZT550" s="1"/>
      <c r="WZU550" s="1"/>
      <c r="WZV550" s="1"/>
      <c r="WZW550" s="1"/>
      <c r="WZX550" s="1"/>
      <c r="WZY550" s="1"/>
      <c r="WZZ550" s="1"/>
      <c r="XAA550" s="1"/>
      <c r="XAB550" s="1"/>
      <c r="XAC550" s="1"/>
      <c r="XAD550" s="1"/>
      <c r="XAE550" s="1"/>
      <c r="XAF550" s="1"/>
      <c r="XAG550" s="1"/>
      <c r="XAH550" s="1"/>
      <c r="XAI550" s="1"/>
      <c r="XAJ550" s="1"/>
      <c r="XAK550" s="1"/>
      <c r="XAL550" s="1"/>
      <c r="XAM550" s="1"/>
      <c r="XAN550" s="1"/>
      <c r="XAO550" s="1"/>
      <c r="XAP550" s="1"/>
      <c r="XAQ550" s="1"/>
      <c r="XAR550" s="1"/>
      <c r="XAS550" s="1"/>
      <c r="XAT550" s="1"/>
      <c r="XAU550" s="1"/>
      <c r="XAV550" s="1"/>
      <c r="XAW550" s="1"/>
      <c r="XAX550" s="1"/>
      <c r="XAY550" s="1"/>
      <c r="XAZ550" s="1"/>
      <c r="XBA550" s="1"/>
      <c r="XBB550" s="1"/>
      <c r="XBC550" s="1"/>
      <c r="XBD550" s="1"/>
      <c r="XBE550" s="1"/>
      <c r="XBF550" s="1"/>
      <c r="XBG550" s="1"/>
      <c r="XBH550" s="1"/>
      <c r="XBI550" s="1"/>
      <c r="XBJ550" s="1"/>
      <c r="XBK550" s="1"/>
      <c r="XBL550" s="1"/>
      <c r="XBM550" s="1"/>
      <c r="XBN550" s="1"/>
      <c r="XBO550" s="1"/>
      <c r="XBP550" s="1"/>
      <c r="XBQ550" s="1"/>
      <c r="XBR550" s="1"/>
      <c r="XBS550" s="1"/>
      <c r="XBT550" s="1"/>
      <c r="XBU550" s="1"/>
      <c r="XBV550" s="1"/>
      <c r="XBW550" s="1"/>
      <c r="XBX550" s="1"/>
      <c r="XBY550" s="1"/>
      <c r="XBZ550" s="1"/>
      <c r="XCA550" s="1"/>
      <c r="XCB550" s="1"/>
      <c r="XCC550" s="1"/>
      <c r="XCD550" s="1"/>
      <c r="XCE550" s="1"/>
      <c r="XCF550" s="1"/>
      <c r="XCG550" s="1"/>
      <c r="XCH550" s="1"/>
      <c r="XCI550" s="1"/>
      <c r="XCJ550" s="1"/>
      <c r="XCK550" s="1"/>
      <c r="XCL550" s="1"/>
      <c r="XCM550" s="1"/>
      <c r="XCN550" s="1"/>
      <c r="XCO550" s="1"/>
      <c r="XCP550" s="1"/>
      <c r="XCQ550" s="1"/>
      <c r="XCR550" s="1"/>
      <c r="XCS550" s="1"/>
      <c r="XCT550" s="1"/>
      <c r="XCU550" s="1"/>
      <c r="XCV550" s="1"/>
      <c r="XCW550" s="1"/>
      <c r="XCX550" s="1"/>
      <c r="XCY550" s="1"/>
      <c r="XCZ550" s="1"/>
      <c r="XDA550" s="1"/>
      <c r="XDB550" s="1"/>
      <c r="XDC550" s="1"/>
      <c r="XDD550" s="1"/>
      <c r="XDE550" s="1"/>
      <c r="XDF550" s="1"/>
      <c r="XDG550" s="1"/>
      <c r="XDH550" s="1"/>
      <c r="XDI550" s="1"/>
      <c r="XDJ550" s="1"/>
      <c r="XDK550" s="1"/>
      <c r="XDL550" s="1"/>
      <c r="XDM550" s="1"/>
      <c r="XDN550" s="1"/>
      <c r="XDO550" s="1"/>
      <c r="XDP550" s="1"/>
      <c r="XDQ550" s="1"/>
      <c r="XDR550" s="1"/>
      <c r="XDS550" s="1"/>
      <c r="XDT550" s="1"/>
      <c r="XDU550" s="1"/>
      <c r="XDV550" s="1"/>
      <c r="XDW550" s="1"/>
      <c r="XDX550" s="1"/>
      <c r="XDY550" s="1"/>
      <c r="XDZ550" s="1"/>
      <c r="XEA550" s="1"/>
      <c r="XEB550" s="1"/>
      <c r="XEC550" s="1"/>
      <c r="XED550" s="1"/>
      <c r="XEE550" s="1"/>
      <c r="XEF550" s="1"/>
      <c r="XEG550" s="1"/>
      <c r="XEH550" s="1"/>
      <c r="XEI550" s="1"/>
      <c r="XEJ550" s="1"/>
      <c r="XEK550" s="1"/>
      <c r="XEL550" s="1"/>
      <c r="XEM550" s="1"/>
      <c r="XEN550" s="1"/>
      <c r="XEO550" s="1"/>
      <c r="XEP550" s="1"/>
      <c r="XEQ550" s="1"/>
      <c r="XER550" s="1"/>
      <c r="XES550" s="1"/>
      <c r="XET550" s="1"/>
      <c r="XEU550" s="1"/>
      <c r="XEV550" s="1"/>
      <c r="XEW550" s="1"/>
      <c r="XEX550" s="1"/>
      <c r="XEY550" s="1"/>
      <c r="XEZ550" s="1"/>
      <c r="XFA550" s="1"/>
      <c r="XFB550" s="1"/>
      <c r="XFC550" s="1"/>
    </row>
    <row r="551" spans="1:150 16226:16383" s="3" customFormat="1" ht="20.25" customHeight="1" x14ac:dyDescent="0.25">
      <c r="A551" s="71" t="s">
        <v>746</v>
      </c>
      <c r="B551" s="71">
        <v>111.48399999999999</v>
      </c>
      <c r="C551" s="71">
        <f t="shared" si="12"/>
        <v>1200.0137759999998</v>
      </c>
      <c r="D551" s="51">
        <v>0</v>
      </c>
      <c r="E551" s="51">
        <v>0</v>
      </c>
      <c r="F551" s="124">
        <f t="shared" si="13"/>
        <v>2203.2252927359996</v>
      </c>
      <c r="G551" s="130" t="s">
        <v>95</v>
      </c>
      <c r="H551" s="13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WZB551" s="1"/>
      <c r="WZC551" s="1"/>
      <c r="WZD551" s="1"/>
      <c r="WZE551" s="1"/>
      <c r="WZF551" s="1"/>
      <c r="WZG551" s="1"/>
      <c r="WZH551" s="1"/>
      <c r="WZI551" s="1"/>
      <c r="WZJ551" s="1"/>
      <c r="WZK551" s="1"/>
      <c r="WZL551" s="1"/>
      <c r="WZM551" s="1"/>
      <c r="WZN551" s="1"/>
      <c r="WZO551" s="1"/>
      <c r="WZP551" s="1"/>
      <c r="WZQ551" s="1"/>
      <c r="WZR551" s="1"/>
      <c r="WZS551" s="1"/>
      <c r="WZT551" s="1"/>
      <c r="WZU551" s="1"/>
      <c r="WZV551" s="1"/>
      <c r="WZW551" s="1"/>
      <c r="WZX551" s="1"/>
      <c r="WZY551" s="1"/>
      <c r="WZZ551" s="1"/>
      <c r="XAA551" s="1"/>
      <c r="XAB551" s="1"/>
      <c r="XAC551" s="1"/>
      <c r="XAD551" s="1"/>
      <c r="XAE551" s="1"/>
      <c r="XAF551" s="1"/>
      <c r="XAG551" s="1"/>
      <c r="XAH551" s="1"/>
      <c r="XAI551" s="1"/>
      <c r="XAJ551" s="1"/>
      <c r="XAK551" s="1"/>
      <c r="XAL551" s="1"/>
      <c r="XAM551" s="1"/>
      <c r="XAN551" s="1"/>
      <c r="XAO551" s="1"/>
      <c r="XAP551" s="1"/>
      <c r="XAQ551" s="1"/>
      <c r="XAR551" s="1"/>
      <c r="XAS551" s="1"/>
      <c r="XAT551" s="1"/>
      <c r="XAU551" s="1"/>
      <c r="XAV551" s="1"/>
      <c r="XAW551" s="1"/>
      <c r="XAX551" s="1"/>
      <c r="XAY551" s="1"/>
      <c r="XAZ551" s="1"/>
      <c r="XBA551" s="1"/>
      <c r="XBB551" s="1"/>
      <c r="XBC551" s="1"/>
      <c r="XBD551" s="1"/>
      <c r="XBE551" s="1"/>
      <c r="XBF551" s="1"/>
      <c r="XBG551" s="1"/>
      <c r="XBH551" s="1"/>
      <c r="XBI551" s="1"/>
      <c r="XBJ551" s="1"/>
      <c r="XBK551" s="1"/>
      <c r="XBL551" s="1"/>
      <c r="XBM551" s="1"/>
      <c r="XBN551" s="1"/>
      <c r="XBO551" s="1"/>
      <c r="XBP551" s="1"/>
      <c r="XBQ551" s="1"/>
      <c r="XBR551" s="1"/>
      <c r="XBS551" s="1"/>
      <c r="XBT551" s="1"/>
      <c r="XBU551" s="1"/>
      <c r="XBV551" s="1"/>
      <c r="XBW551" s="1"/>
      <c r="XBX551" s="1"/>
      <c r="XBY551" s="1"/>
      <c r="XBZ551" s="1"/>
      <c r="XCA551" s="1"/>
      <c r="XCB551" s="1"/>
      <c r="XCC551" s="1"/>
      <c r="XCD551" s="1"/>
      <c r="XCE551" s="1"/>
      <c r="XCF551" s="1"/>
      <c r="XCG551" s="1"/>
      <c r="XCH551" s="1"/>
      <c r="XCI551" s="1"/>
      <c r="XCJ551" s="1"/>
      <c r="XCK551" s="1"/>
      <c r="XCL551" s="1"/>
      <c r="XCM551" s="1"/>
      <c r="XCN551" s="1"/>
      <c r="XCO551" s="1"/>
      <c r="XCP551" s="1"/>
      <c r="XCQ551" s="1"/>
      <c r="XCR551" s="1"/>
      <c r="XCS551" s="1"/>
      <c r="XCT551" s="1"/>
      <c r="XCU551" s="1"/>
      <c r="XCV551" s="1"/>
      <c r="XCW551" s="1"/>
      <c r="XCX551" s="1"/>
      <c r="XCY551" s="1"/>
      <c r="XCZ551" s="1"/>
      <c r="XDA551" s="1"/>
      <c r="XDB551" s="1"/>
      <c r="XDC551" s="1"/>
      <c r="XDD551" s="1"/>
      <c r="XDE551" s="1"/>
      <c r="XDF551" s="1"/>
      <c r="XDG551" s="1"/>
      <c r="XDH551" s="1"/>
      <c r="XDI551" s="1"/>
      <c r="XDJ551" s="1"/>
      <c r="XDK551" s="1"/>
      <c r="XDL551" s="1"/>
      <c r="XDM551" s="1"/>
      <c r="XDN551" s="1"/>
      <c r="XDO551" s="1"/>
      <c r="XDP551" s="1"/>
      <c r="XDQ551" s="1"/>
      <c r="XDR551" s="1"/>
      <c r="XDS551" s="1"/>
      <c r="XDT551" s="1"/>
      <c r="XDU551" s="1"/>
      <c r="XDV551" s="1"/>
      <c r="XDW551" s="1"/>
      <c r="XDX551" s="1"/>
      <c r="XDY551" s="1"/>
      <c r="XDZ551" s="1"/>
      <c r="XEA551" s="1"/>
      <c r="XEB551" s="1"/>
      <c r="XEC551" s="1"/>
      <c r="XED551" s="1"/>
      <c r="XEE551" s="1"/>
      <c r="XEF551" s="1"/>
      <c r="XEG551" s="1"/>
      <c r="XEH551" s="1"/>
      <c r="XEI551" s="1"/>
      <c r="XEJ551" s="1"/>
      <c r="XEK551" s="1"/>
      <c r="XEL551" s="1"/>
      <c r="XEM551" s="1"/>
      <c r="XEN551" s="1"/>
      <c r="XEO551" s="1"/>
      <c r="XEP551" s="1"/>
      <c r="XEQ551" s="1"/>
      <c r="XER551" s="1"/>
      <c r="XES551" s="1"/>
      <c r="XET551" s="1"/>
      <c r="XEU551" s="1"/>
      <c r="XEV551" s="1"/>
      <c r="XEW551" s="1"/>
      <c r="XEX551" s="1"/>
      <c r="XEY551" s="1"/>
      <c r="XEZ551" s="1"/>
      <c r="XFA551" s="1"/>
      <c r="XFB551" s="1"/>
      <c r="XFC551" s="1"/>
    </row>
    <row r="552" spans="1:150 16226:16383" s="3" customFormat="1" ht="20.25" customHeight="1" x14ac:dyDescent="0.25">
      <c r="A552" s="71" t="s">
        <v>747</v>
      </c>
      <c r="B552" s="71">
        <v>111.48399999999999</v>
      </c>
      <c r="C552" s="71">
        <f t="shared" si="12"/>
        <v>1200.0137759999998</v>
      </c>
      <c r="D552" s="51">
        <v>0</v>
      </c>
      <c r="E552" s="51">
        <v>0</v>
      </c>
      <c r="F552" s="124">
        <f t="shared" si="13"/>
        <v>2203.2252927359996</v>
      </c>
      <c r="G552" s="130" t="s">
        <v>95</v>
      </c>
      <c r="H552" s="13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WZB552" s="1"/>
      <c r="WZC552" s="1"/>
      <c r="WZD552" s="1"/>
      <c r="WZE552" s="1"/>
      <c r="WZF552" s="1"/>
      <c r="WZG552" s="1"/>
      <c r="WZH552" s="1"/>
      <c r="WZI552" s="1"/>
      <c r="WZJ552" s="1"/>
      <c r="WZK552" s="1"/>
      <c r="WZL552" s="1"/>
      <c r="WZM552" s="1"/>
      <c r="WZN552" s="1"/>
      <c r="WZO552" s="1"/>
      <c r="WZP552" s="1"/>
      <c r="WZQ552" s="1"/>
      <c r="WZR552" s="1"/>
      <c r="WZS552" s="1"/>
      <c r="WZT552" s="1"/>
      <c r="WZU552" s="1"/>
      <c r="WZV552" s="1"/>
      <c r="WZW552" s="1"/>
      <c r="WZX552" s="1"/>
      <c r="WZY552" s="1"/>
      <c r="WZZ552" s="1"/>
      <c r="XAA552" s="1"/>
      <c r="XAB552" s="1"/>
      <c r="XAC552" s="1"/>
      <c r="XAD552" s="1"/>
      <c r="XAE552" s="1"/>
      <c r="XAF552" s="1"/>
      <c r="XAG552" s="1"/>
      <c r="XAH552" s="1"/>
      <c r="XAI552" s="1"/>
      <c r="XAJ552" s="1"/>
      <c r="XAK552" s="1"/>
      <c r="XAL552" s="1"/>
      <c r="XAM552" s="1"/>
      <c r="XAN552" s="1"/>
      <c r="XAO552" s="1"/>
      <c r="XAP552" s="1"/>
      <c r="XAQ552" s="1"/>
      <c r="XAR552" s="1"/>
      <c r="XAS552" s="1"/>
      <c r="XAT552" s="1"/>
      <c r="XAU552" s="1"/>
      <c r="XAV552" s="1"/>
      <c r="XAW552" s="1"/>
      <c r="XAX552" s="1"/>
      <c r="XAY552" s="1"/>
      <c r="XAZ552" s="1"/>
      <c r="XBA552" s="1"/>
      <c r="XBB552" s="1"/>
      <c r="XBC552" s="1"/>
      <c r="XBD552" s="1"/>
      <c r="XBE552" s="1"/>
      <c r="XBF552" s="1"/>
      <c r="XBG552" s="1"/>
      <c r="XBH552" s="1"/>
      <c r="XBI552" s="1"/>
      <c r="XBJ552" s="1"/>
      <c r="XBK552" s="1"/>
      <c r="XBL552" s="1"/>
      <c r="XBM552" s="1"/>
      <c r="XBN552" s="1"/>
      <c r="XBO552" s="1"/>
      <c r="XBP552" s="1"/>
      <c r="XBQ552" s="1"/>
      <c r="XBR552" s="1"/>
      <c r="XBS552" s="1"/>
      <c r="XBT552" s="1"/>
      <c r="XBU552" s="1"/>
      <c r="XBV552" s="1"/>
      <c r="XBW552" s="1"/>
      <c r="XBX552" s="1"/>
      <c r="XBY552" s="1"/>
      <c r="XBZ552" s="1"/>
      <c r="XCA552" s="1"/>
      <c r="XCB552" s="1"/>
      <c r="XCC552" s="1"/>
      <c r="XCD552" s="1"/>
      <c r="XCE552" s="1"/>
      <c r="XCF552" s="1"/>
      <c r="XCG552" s="1"/>
      <c r="XCH552" s="1"/>
      <c r="XCI552" s="1"/>
      <c r="XCJ552" s="1"/>
      <c r="XCK552" s="1"/>
      <c r="XCL552" s="1"/>
      <c r="XCM552" s="1"/>
      <c r="XCN552" s="1"/>
      <c r="XCO552" s="1"/>
      <c r="XCP552" s="1"/>
      <c r="XCQ552" s="1"/>
      <c r="XCR552" s="1"/>
      <c r="XCS552" s="1"/>
      <c r="XCT552" s="1"/>
      <c r="XCU552" s="1"/>
      <c r="XCV552" s="1"/>
      <c r="XCW552" s="1"/>
      <c r="XCX552" s="1"/>
      <c r="XCY552" s="1"/>
      <c r="XCZ552" s="1"/>
      <c r="XDA552" s="1"/>
      <c r="XDB552" s="1"/>
      <c r="XDC552" s="1"/>
      <c r="XDD552" s="1"/>
      <c r="XDE552" s="1"/>
      <c r="XDF552" s="1"/>
      <c r="XDG552" s="1"/>
      <c r="XDH552" s="1"/>
      <c r="XDI552" s="1"/>
      <c r="XDJ552" s="1"/>
      <c r="XDK552" s="1"/>
      <c r="XDL552" s="1"/>
      <c r="XDM552" s="1"/>
      <c r="XDN552" s="1"/>
      <c r="XDO552" s="1"/>
      <c r="XDP552" s="1"/>
      <c r="XDQ552" s="1"/>
      <c r="XDR552" s="1"/>
      <c r="XDS552" s="1"/>
      <c r="XDT552" s="1"/>
      <c r="XDU552" s="1"/>
      <c r="XDV552" s="1"/>
      <c r="XDW552" s="1"/>
      <c r="XDX552" s="1"/>
      <c r="XDY552" s="1"/>
      <c r="XDZ552" s="1"/>
      <c r="XEA552" s="1"/>
      <c r="XEB552" s="1"/>
      <c r="XEC552" s="1"/>
      <c r="XED552" s="1"/>
      <c r="XEE552" s="1"/>
      <c r="XEF552" s="1"/>
      <c r="XEG552" s="1"/>
      <c r="XEH552" s="1"/>
      <c r="XEI552" s="1"/>
      <c r="XEJ552" s="1"/>
      <c r="XEK552" s="1"/>
      <c r="XEL552" s="1"/>
      <c r="XEM552" s="1"/>
      <c r="XEN552" s="1"/>
      <c r="XEO552" s="1"/>
      <c r="XEP552" s="1"/>
      <c r="XEQ552" s="1"/>
      <c r="XER552" s="1"/>
      <c r="XES552" s="1"/>
      <c r="XET552" s="1"/>
      <c r="XEU552" s="1"/>
      <c r="XEV552" s="1"/>
      <c r="XEW552" s="1"/>
      <c r="XEX552" s="1"/>
      <c r="XEY552" s="1"/>
      <c r="XEZ552" s="1"/>
      <c r="XFA552" s="1"/>
      <c r="XFB552" s="1"/>
      <c r="XFC552" s="1"/>
    </row>
    <row r="553" spans="1:150 16226:16383" s="3" customFormat="1" ht="20.25" customHeight="1" x14ac:dyDescent="0.25">
      <c r="A553" s="71" t="s">
        <v>748</v>
      </c>
      <c r="B553" s="71">
        <v>111.48399999999999</v>
      </c>
      <c r="C553" s="71">
        <f t="shared" si="12"/>
        <v>1200.0137759999998</v>
      </c>
      <c r="D553" s="51">
        <v>0</v>
      </c>
      <c r="E553" s="51">
        <v>0</v>
      </c>
      <c r="F553" s="124">
        <f t="shared" si="13"/>
        <v>2203.2252927359996</v>
      </c>
      <c r="G553" s="130" t="s">
        <v>95</v>
      </c>
      <c r="H553" s="13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WZB553" s="1"/>
      <c r="WZC553" s="1"/>
      <c r="WZD553" s="1"/>
      <c r="WZE553" s="1"/>
      <c r="WZF553" s="1"/>
      <c r="WZG553" s="1"/>
      <c r="WZH553" s="1"/>
      <c r="WZI553" s="1"/>
      <c r="WZJ553" s="1"/>
      <c r="WZK553" s="1"/>
      <c r="WZL553" s="1"/>
      <c r="WZM553" s="1"/>
      <c r="WZN553" s="1"/>
      <c r="WZO553" s="1"/>
      <c r="WZP553" s="1"/>
      <c r="WZQ553" s="1"/>
      <c r="WZR553" s="1"/>
      <c r="WZS553" s="1"/>
      <c r="WZT553" s="1"/>
      <c r="WZU553" s="1"/>
      <c r="WZV553" s="1"/>
      <c r="WZW553" s="1"/>
      <c r="WZX553" s="1"/>
      <c r="WZY553" s="1"/>
      <c r="WZZ553" s="1"/>
      <c r="XAA553" s="1"/>
      <c r="XAB553" s="1"/>
      <c r="XAC553" s="1"/>
      <c r="XAD553" s="1"/>
      <c r="XAE553" s="1"/>
      <c r="XAF553" s="1"/>
      <c r="XAG553" s="1"/>
      <c r="XAH553" s="1"/>
      <c r="XAI553" s="1"/>
      <c r="XAJ553" s="1"/>
      <c r="XAK553" s="1"/>
      <c r="XAL553" s="1"/>
      <c r="XAM553" s="1"/>
      <c r="XAN553" s="1"/>
      <c r="XAO553" s="1"/>
      <c r="XAP553" s="1"/>
      <c r="XAQ553" s="1"/>
      <c r="XAR553" s="1"/>
      <c r="XAS553" s="1"/>
      <c r="XAT553" s="1"/>
      <c r="XAU553" s="1"/>
      <c r="XAV553" s="1"/>
      <c r="XAW553" s="1"/>
      <c r="XAX553" s="1"/>
      <c r="XAY553" s="1"/>
      <c r="XAZ553" s="1"/>
      <c r="XBA553" s="1"/>
      <c r="XBB553" s="1"/>
      <c r="XBC553" s="1"/>
      <c r="XBD553" s="1"/>
      <c r="XBE553" s="1"/>
      <c r="XBF553" s="1"/>
      <c r="XBG553" s="1"/>
      <c r="XBH553" s="1"/>
      <c r="XBI553" s="1"/>
      <c r="XBJ553" s="1"/>
      <c r="XBK553" s="1"/>
      <c r="XBL553" s="1"/>
      <c r="XBM553" s="1"/>
      <c r="XBN553" s="1"/>
      <c r="XBO553" s="1"/>
      <c r="XBP553" s="1"/>
      <c r="XBQ553" s="1"/>
      <c r="XBR553" s="1"/>
      <c r="XBS553" s="1"/>
      <c r="XBT553" s="1"/>
      <c r="XBU553" s="1"/>
      <c r="XBV553" s="1"/>
      <c r="XBW553" s="1"/>
      <c r="XBX553" s="1"/>
      <c r="XBY553" s="1"/>
      <c r="XBZ553" s="1"/>
      <c r="XCA553" s="1"/>
      <c r="XCB553" s="1"/>
      <c r="XCC553" s="1"/>
      <c r="XCD553" s="1"/>
      <c r="XCE553" s="1"/>
      <c r="XCF553" s="1"/>
      <c r="XCG553" s="1"/>
      <c r="XCH553" s="1"/>
      <c r="XCI553" s="1"/>
      <c r="XCJ553" s="1"/>
      <c r="XCK553" s="1"/>
      <c r="XCL553" s="1"/>
      <c r="XCM553" s="1"/>
      <c r="XCN553" s="1"/>
      <c r="XCO553" s="1"/>
      <c r="XCP553" s="1"/>
      <c r="XCQ553" s="1"/>
      <c r="XCR553" s="1"/>
      <c r="XCS553" s="1"/>
      <c r="XCT553" s="1"/>
      <c r="XCU553" s="1"/>
      <c r="XCV553" s="1"/>
      <c r="XCW553" s="1"/>
      <c r="XCX553" s="1"/>
      <c r="XCY553" s="1"/>
      <c r="XCZ553" s="1"/>
      <c r="XDA553" s="1"/>
      <c r="XDB553" s="1"/>
      <c r="XDC553" s="1"/>
      <c r="XDD553" s="1"/>
      <c r="XDE553" s="1"/>
      <c r="XDF553" s="1"/>
      <c r="XDG553" s="1"/>
      <c r="XDH553" s="1"/>
      <c r="XDI553" s="1"/>
      <c r="XDJ553" s="1"/>
      <c r="XDK553" s="1"/>
      <c r="XDL553" s="1"/>
      <c r="XDM553" s="1"/>
      <c r="XDN553" s="1"/>
      <c r="XDO553" s="1"/>
      <c r="XDP553" s="1"/>
      <c r="XDQ553" s="1"/>
      <c r="XDR553" s="1"/>
      <c r="XDS553" s="1"/>
      <c r="XDT553" s="1"/>
      <c r="XDU553" s="1"/>
      <c r="XDV553" s="1"/>
      <c r="XDW553" s="1"/>
      <c r="XDX553" s="1"/>
      <c r="XDY553" s="1"/>
      <c r="XDZ553" s="1"/>
      <c r="XEA553" s="1"/>
      <c r="XEB553" s="1"/>
      <c r="XEC553" s="1"/>
      <c r="XED553" s="1"/>
      <c r="XEE553" s="1"/>
      <c r="XEF553" s="1"/>
      <c r="XEG553" s="1"/>
      <c r="XEH553" s="1"/>
      <c r="XEI553" s="1"/>
      <c r="XEJ553" s="1"/>
      <c r="XEK553" s="1"/>
      <c r="XEL553" s="1"/>
      <c r="XEM553" s="1"/>
      <c r="XEN553" s="1"/>
      <c r="XEO553" s="1"/>
      <c r="XEP553" s="1"/>
      <c r="XEQ553" s="1"/>
      <c r="XER553" s="1"/>
      <c r="XES553" s="1"/>
      <c r="XET553" s="1"/>
      <c r="XEU553" s="1"/>
      <c r="XEV553" s="1"/>
      <c r="XEW553" s="1"/>
      <c r="XEX553" s="1"/>
      <c r="XEY553" s="1"/>
      <c r="XEZ553" s="1"/>
      <c r="XFA553" s="1"/>
      <c r="XFB553" s="1"/>
      <c r="XFC553" s="1"/>
    </row>
    <row r="554" spans="1:150 16226:16383" s="3" customFormat="1" ht="20.25" customHeight="1" x14ac:dyDescent="0.25">
      <c r="A554" s="71" t="s">
        <v>749</v>
      </c>
      <c r="B554" s="71">
        <v>111.48399999999999</v>
      </c>
      <c r="C554" s="71">
        <f t="shared" si="12"/>
        <v>1200.0137759999998</v>
      </c>
      <c r="D554" s="51">
        <v>0</v>
      </c>
      <c r="E554" s="51">
        <v>0</v>
      </c>
      <c r="F554" s="124">
        <f t="shared" si="13"/>
        <v>2203.2252927359996</v>
      </c>
      <c r="G554" s="130" t="s">
        <v>95</v>
      </c>
      <c r="H554" s="13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WZB554" s="1"/>
      <c r="WZC554" s="1"/>
      <c r="WZD554" s="1"/>
      <c r="WZE554" s="1"/>
      <c r="WZF554" s="1"/>
      <c r="WZG554" s="1"/>
      <c r="WZH554" s="1"/>
      <c r="WZI554" s="1"/>
      <c r="WZJ554" s="1"/>
      <c r="WZK554" s="1"/>
      <c r="WZL554" s="1"/>
      <c r="WZM554" s="1"/>
      <c r="WZN554" s="1"/>
      <c r="WZO554" s="1"/>
      <c r="WZP554" s="1"/>
      <c r="WZQ554" s="1"/>
      <c r="WZR554" s="1"/>
      <c r="WZS554" s="1"/>
      <c r="WZT554" s="1"/>
      <c r="WZU554" s="1"/>
      <c r="WZV554" s="1"/>
      <c r="WZW554" s="1"/>
      <c r="WZX554" s="1"/>
      <c r="WZY554" s="1"/>
      <c r="WZZ554" s="1"/>
      <c r="XAA554" s="1"/>
      <c r="XAB554" s="1"/>
      <c r="XAC554" s="1"/>
      <c r="XAD554" s="1"/>
      <c r="XAE554" s="1"/>
      <c r="XAF554" s="1"/>
      <c r="XAG554" s="1"/>
      <c r="XAH554" s="1"/>
      <c r="XAI554" s="1"/>
      <c r="XAJ554" s="1"/>
      <c r="XAK554" s="1"/>
      <c r="XAL554" s="1"/>
      <c r="XAM554" s="1"/>
      <c r="XAN554" s="1"/>
      <c r="XAO554" s="1"/>
      <c r="XAP554" s="1"/>
      <c r="XAQ554" s="1"/>
      <c r="XAR554" s="1"/>
      <c r="XAS554" s="1"/>
      <c r="XAT554" s="1"/>
      <c r="XAU554" s="1"/>
      <c r="XAV554" s="1"/>
      <c r="XAW554" s="1"/>
      <c r="XAX554" s="1"/>
      <c r="XAY554" s="1"/>
      <c r="XAZ554" s="1"/>
      <c r="XBA554" s="1"/>
      <c r="XBB554" s="1"/>
      <c r="XBC554" s="1"/>
      <c r="XBD554" s="1"/>
      <c r="XBE554" s="1"/>
      <c r="XBF554" s="1"/>
      <c r="XBG554" s="1"/>
      <c r="XBH554" s="1"/>
      <c r="XBI554" s="1"/>
      <c r="XBJ554" s="1"/>
      <c r="XBK554" s="1"/>
      <c r="XBL554" s="1"/>
      <c r="XBM554" s="1"/>
      <c r="XBN554" s="1"/>
      <c r="XBO554" s="1"/>
      <c r="XBP554" s="1"/>
      <c r="XBQ554" s="1"/>
      <c r="XBR554" s="1"/>
      <c r="XBS554" s="1"/>
      <c r="XBT554" s="1"/>
      <c r="XBU554" s="1"/>
      <c r="XBV554" s="1"/>
      <c r="XBW554" s="1"/>
      <c r="XBX554" s="1"/>
      <c r="XBY554" s="1"/>
      <c r="XBZ554" s="1"/>
      <c r="XCA554" s="1"/>
      <c r="XCB554" s="1"/>
      <c r="XCC554" s="1"/>
      <c r="XCD554" s="1"/>
      <c r="XCE554" s="1"/>
      <c r="XCF554" s="1"/>
      <c r="XCG554" s="1"/>
      <c r="XCH554" s="1"/>
      <c r="XCI554" s="1"/>
      <c r="XCJ554" s="1"/>
      <c r="XCK554" s="1"/>
      <c r="XCL554" s="1"/>
      <c r="XCM554" s="1"/>
      <c r="XCN554" s="1"/>
      <c r="XCO554" s="1"/>
      <c r="XCP554" s="1"/>
      <c r="XCQ554" s="1"/>
      <c r="XCR554" s="1"/>
      <c r="XCS554" s="1"/>
      <c r="XCT554" s="1"/>
      <c r="XCU554" s="1"/>
      <c r="XCV554" s="1"/>
      <c r="XCW554" s="1"/>
      <c r="XCX554" s="1"/>
      <c r="XCY554" s="1"/>
      <c r="XCZ554" s="1"/>
      <c r="XDA554" s="1"/>
      <c r="XDB554" s="1"/>
      <c r="XDC554" s="1"/>
      <c r="XDD554" s="1"/>
      <c r="XDE554" s="1"/>
      <c r="XDF554" s="1"/>
      <c r="XDG554" s="1"/>
      <c r="XDH554" s="1"/>
      <c r="XDI554" s="1"/>
      <c r="XDJ554" s="1"/>
      <c r="XDK554" s="1"/>
      <c r="XDL554" s="1"/>
      <c r="XDM554" s="1"/>
      <c r="XDN554" s="1"/>
      <c r="XDO554" s="1"/>
      <c r="XDP554" s="1"/>
      <c r="XDQ554" s="1"/>
      <c r="XDR554" s="1"/>
      <c r="XDS554" s="1"/>
      <c r="XDT554" s="1"/>
      <c r="XDU554" s="1"/>
      <c r="XDV554" s="1"/>
      <c r="XDW554" s="1"/>
      <c r="XDX554" s="1"/>
      <c r="XDY554" s="1"/>
      <c r="XDZ554" s="1"/>
      <c r="XEA554" s="1"/>
      <c r="XEB554" s="1"/>
      <c r="XEC554" s="1"/>
      <c r="XED554" s="1"/>
      <c r="XEE554" s="1"/>
      <c r="XEF554" s="1"/>
      <c r="XEG554" s="1"/>
      <c r="XEH554" s="1"/>
      <c r="XEI554" s="1"/>
      <c r="XEJ554" s="1"/>
      <c r="XEK554" s="1"/>
      <c r="XEL554" s="1"/>
      <c r="XEM554" s="1"/>
      <c r="XEN554" s="1"/>
      <c r="XEO554" s="1"/>
      <c r="XEP554" s="1"/>
      <c r="XEQ554" s="1"/>
      <c r="XER554" s="1"/>
      <c r="XES554" s="1"/>
      <c r="XET554" s="1"/>
      <c r="XEU554" s="1"/>
      <c r="XEV554" s="1"/>
      <c r="XEW554" s="1"/>
      <c r="XEX554" s="1"/>
      <c r="XEY554" s="1"/>
      <c r="XEZ554" s="1"/>
      <c r="XFA554" s="1"/>
      <c r="XFB554" s="1"/>
      <c r="XFC554" s="1"/>
    </row>
    <row r="555" spans="1:150 16226:16383" s="3" customFormat="1" ht="20.25" customHeight="1" x14ac:dyDescent="0.25">
      <c r="A555" s="71" t="s">
        <v>750</v>
      </c>
      <c r="B555" s="71">
        <v>111.48399999999999</v>
      </c>
      <c r="C555" s="71">
        <f t="shared" si="12"/>
        <v>1200.0137759999998</v>
      </c>
      <c r="D555" s="51">
        <v>0</v>
      </c>
      <c r="E555" s="51">
        <v>0</v>
      </c>
      <c r="F555" s="124">
        <f t="shared" si="13"/>
        <v>2203.2252927359996</v>
      </c>
      <c r="G555" s="130" t="s">
        <v>95</v>
      </c>
      <c r="H555" s="13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WZB555" s="1"/>
      <c r="WZC555" s="1"/>
      <c r="WZD555" s="1"/>
      <c r="WZE555" s="1"/>
      <c r="WZF555" s="1"/>
      <c r="WZG555" s="1"/>
      <c r="WZH555" s="1"/>
      <c r="WZI555" s="1"/>
      <c r="WZJ555" s="1"/>
      <c r="WZK555" s="1"/>
      <c r="WZL555" s="1"/>
      <c r="WZM555" s="1"/>
      <c r="WZN555" s="1"/>
      <c r="WZO555" s="1"/>
      <c r="WZP555" s="1"/>
      <c r="WZQ555" s="1"/>
      <c r="WZR555" s="1"/>
      <c r="WZS555" s="1"/>
      <c r="WZT555" s="1"/>
      <c r="WZU555" s="1"/>
      <c r="WZV555" s="1"/>
      <c r="WZW555" s="1"/>
      <c r="WZX555" s="1"/>
      <c r="WZY555" s="1"/>
      <c r="WZZ555" s="1"/>
      <c r="XAA555" s="1"/>
      <c r="XAB555" s="1"/>
      <c r="XAC555" s="1"/>
      <c r="XAD555" s="1"/>
      <c r="XAE555" s="1"/>
      <c r="XAF555" s="1"/>
      <c r="XAG555" s="1"/>
      <c r="XAH555" s="1"/>
      <c r="XAI555" s="1"/>
      <c r="XAJ555" s="1"/>
      <c r="XAK555" s="1"/>
      <c r="XAL555" s="1"/>
      <c r="XAM555" s="1"/>
      <c r="XAN555" s="1"/>
      <c r="XAO555" s="1"/>
      <c r="XAP555" s="1"/>
      <c r="XAQ555" s="1"/>
      <c r="XAR555" s="1"/>
      <c r="XAS555" s="1"/>
      <c r="XAT555" s="1"/>
      <c r="XAU555" s="1"/>
      <c r="XAV555" s="1"/>
      <c r="XAW555" s="1"/>
      <c r="XAX555" s="1"/>
      <c r="XAY555" s="1"/>
      <c r="XAZ555" s="1"/>
      <c r="XBA555" s="1"/>
      <c r="XBB555" s="1"/>
      <c r="XBC555" s="1"/>
      <c r="XBD555" s="1"/>
      <c r="XBE555" s="1"/>
      <c r="XBF555" s="1"/>
      <c r="XBG555" s="1"/>
      <c r="XBH555" s="1"/>
      <c r="XBI555" s="1"/>
      <c r="XBJ555" s="1"/>
      <c r="XBK555" s="1"/>
      <c r="XBL555" s="1"/>
      <c r="XBM555" s="1"/>
      <c r="XBN555" s="1"/>
      <c r="XBO555" s="1"/>
      <c r="XBP555" s="1"/>
      <c r="XBQ555" s="1"/>
      <c r="XBR555" s="1"/>
      <c r="XBS555" s="1"/>
      <c r="XBT555" s="1"/>
      <c r="XBU555" s="1"/>
      <c r="XBV555" s="1"/>
      <c r="XBW555" s="1"/>
      <c r="XBX555" s="1"/>
      <c r="XBY555" s="1"/>
      <c r="XBZ555" s="1"/>
      <c r="XCA555" s="1"/>
      <c r="XCB555" s="1"/>
      <c r="XCC555" s="1"/>
      <c r="XCD555" s="1"/>
      <c r="XCE555" s="1"/>
      <c r="XCF555" s="1"/>
      <c r="XCG555" s="1"/>
      <c r="XCH555" s="1"/>
      <c r="XCI555" s="1"/>
      <c r="XCJ555" s="1"/>
      <c r="XCK555" s="1"/>
      <c r="XCL555" s="1"/>
      <c r="XCM555" s="1"/>
      <c r="XCN555" s="1"/>
      <c r="XCO555" s="1"/>
      <c r="XCP555" s="1"/>
      <c r="XCQ555" s="1"/>
      <c r="XCR555" s="1"/>
      <c r="XCS555" s="1"/>
      <c r="XCT555" s="1"/>
      <c r="XCU555" s="1"/>
      <c r="XCV555" s="1"/>
      <c r="XCW555" s="1"/>
      <c r="XCX555" s="1"/>
      <c r="XCY555" s="1"/>
      <c r="XCZ555" s="1"/>
      <c r="XDA555" s="1"/>
      <c r="XDB555" s="1"/>
      <c r="XDC555" s="1"/>
      <c r="XDD555" s="1"/>
      <c r="XDE555" s="1"/>
      <c r="XDF555" s="1"/>
      <c r="XDG555" s="1"/>
      <c r="XDH555" s="1"/>
      <c r="XDI555" s="1"/>
      <c r="XDJ555" s="1"/>
      <c r="XDK555" s="1"/>
      <c r="XDL555" s="1"/>
      <c r="XDM555" s="1"/>
      <c r="XDN555" s="1"/>
      <c r="XDO555" s="1"/>
      <c r="XDP555" s="1"/>
      <c r="XDQ555" s="1"/>
      <c r="XDR555" s="1"/>
      <c r="XDS555" s="1"/>
      <c r="XDT555" s="1"/>
      <c r="XDU555" s="1"/>
      <c r="XDV555" s="1"/>
      <c r="XDW555" s="1"/>
      <c r="XDX555" s="1"/>
      <c r="XDY555" s="1"/>
      <c r="XDZ555" s="1"/>
      <c r="XEA555" s="1"/>
      <c r="XEB555" s="1"/>
      <c r="XEC555" s="1"/>
      <c r="XED555" s="1"/>
      <c r="XEE555" s="1"/>
      <c r="XEF555" s="1"/>
      <c r="XEG555" s="1"/>
      <c r="XEH555" s="1"/>
      <c r="XEI555" s="1"/>
      <c r="XEJ555" s="1"/>
      <c r="XEK555" s="1"/>
      <c r="XEL555" s="1"/>
      <c r="XEM555" s="1"/>
      <c r="XEN555" s="1"/>
      <c r="XEO555" s="1"/>
      <c r="XEP555" s="1"/>
      <c r="XEQ555" s="1"/>
      <c r="XER555" s="1"/>
      <c r="XES555" s="1"/>
      <c r="XET555" s="1"/>
      <c r="XEU555" s="1"/>
      <c r="XEV555" s="1"/>
      <c r="XEW555" s="1"/>
      <c r="XEX555" s="1"/>
      <c r="XEY555" s="1"/>
      <c r="XEZ555" s="1"/>
      <c r="XFA555" s="1"/>
      <c r="XFB555" s="1"/>
      <c r="XFC555" s="1"/>
    </row>
    <row r="556" spans="1:150 16226:16383" s="3" customFormat="1" ht="20.25" customHeight="1" x14ac:dyDescent="0.25">
      <c r="A556" s="71" t="s">
        <v>751</v>
      </c>
      <c r="B556" s="71">
        <v>111.48399999999999</v>
      </c>
      <c r="C556" s="71">
        <f t="shared" si="12"/>
        <v>1200.0137759999998</v>
      </c>
      <c r="D556" s="51">
        <v>0</v>
      </c>
      <c r="E556" s="51">
        <v>0</v>
      </c>
      <c r="F556" s="124">
        <f t="shared" si="13"/>
        <v>2203.2252927359996</v>
      </c>
      <c r="G556" s="130" t="s">
        <v>95</v>
      </c>
      <c r="H556" s="13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WZB556" s="1"/>
      <c r="WZC556" s="1"/>
      <c r="WZD556" s="1"/>
      <c r="WZE556" s="1"/>
      <c r="WZF556" s="1"/>
      <c r="WZG556" s="1"/>
      <c r="WZH556" s="1"/>
      <c r="WZI556" s="1"/>
      <c r="WZJ556" s="1"/>
      <c r="WZK556" s="1"/>
      <c r="WZL556" s="1"/>
      <c r="WZM556" s="1"/>
      <c r="WZN556" s="1"/>
      <c r="WZO556" s="1"/>
      <c r="WZP556" s="1"/>
      <c r="WZQ556" s="1"/>
      <c r="WZR556" s="1"/>
      <c r="WZS556" s="1"/>
      <c r="WZT556" s="1"/>
      <c r="WZU556" s="1"/>
      <c r="WZV556" s="1"/>
      <c r="WZW556" s="1"/>
      <c r="WZX556" s="1"/>
      <c r="WZY556" s="1"/>
      <c r="WZZ556" s="1"/>
      <c r="XAA556" s="1"/>
      <c r="XAB556" s="1"/>
      <c r="XAC556" s="1"/>
      <c r="XAD556" s="1"/>
      <c r="XAE556" s="1"/>
      <c r="XAF556" s="1"/>
      <c r="XAG556" s="1"/>
      <c r="XAH556" s="1"/>
      <c r="XAI556" s="1"/>
      <c r="XAJ556" s="1"/>
      <c r="XAK556" s="1"/>
      <c r="XAL556" s="1"/>
      <c r="XAM556" s="1"/>
      <c r="XAN556" s="1"/>
      <c r="XAO556" s="1"/>
      <c r="XAP556" s="1"/>
      <c r="XAQ556" s="1"/>
      <c r="XAR556" s="1"/>
      <c r="XAS556" s="1"/>
      <c r="XAT556" s="1"/>
      <c r="XAU556" s="1"/>
      <c r="XAV556" s="1"/>
      <c r="XAW556" s="1"/>
      <c r="XAX556" s="1"/>
      <c r="XAY556" s="1"/>
      <c r="XAZ556" s="1"/>
      <c r="XBA556" s="1"/>
      <c r="XBB556" s="1"/>
      <c r="XBC556" s="1"/>
      <c r="XBD556" s="1"/>
      <c r="XBE556" s="1"/>
      <c r="XBF556" s="1"/>
      <c r="XBG556" s="1"/>
      <c r="XBH556" s="1"/>
      <c r="XBI556" s="1"/>
      <c r="XBJ556" s="1"/>
      <c r="XBK556" s="1"/>
      <c r="XBL556" s="1"/>
      <c r="XBM556" s="1"/>
      <c r="XBN556" s="1"/>
      <c r="XBO556" s="1"/>
      <c r="XBP556" s="1"/>
      <c r="XBQ556" s="1"/>
      <c r="XBR556" s="1"/>
      <c r="XBS556" s="1"/>
      <c r="XBT556" s="1"/>
      <c r="XBU556" s="1"/>
      <c r="XBV556" s="1"/>
      <c r="XBW556" s="1"/>
      <c r="XBX556" s="1"/>
      <c r="XBY556" s="1"/>
      <c r="XBZ556" s="1"/>
      <c r="XCA556" s="1"/>
      <c r="XCB556" s="1"/>
      <c r="XCC556" s="1"/>
      <c r="XCD556" s="1"/>
      <c r="XCE556" s="1"/>
      <c r="XCF556" s="1"/>
      <c r="XCG556" s="1"/>
      <c r="XCH556" s="1"/>
      <c r="XCI556" s="1"/>
      <c r="XCJ556" s="1"/>
      <c r="XCK556" s="1"/>
      <c r="XCL556" s="1"/>
      <c r="XCM556" s="1"/>
      <c r="XCN556" s="1"/>
      <c r="XCO556" s="1"/>
      <c r="XCP556" s="1"/>
      <c r="XCQ556" s="1"/>
      <c r="XCR556" s="1"/>
      <c r="XCS556" s="1"/>
      <c r="XCT556" s="1"/>
      <c r="XCU556" s="1"/>
      <c r="XCV556" s="1"/>
      <c r="XCW556" s="1"/>
      <c r="XCX556" s="1"/>
      <c r="XCY556" s="1"/>
      <c r="XCZ556" s="1"/>
      <c r="XDA556" s="1"/>
      <c r="XDB556" s="1"/>
      <c r="XDC556" s="1"/>
      <c r="XDD556" s="1"/>
      <c r="XDE556" s="1"/>
      <c r="XDF556" s="1"/>
      <c r="XDG556" s="1"/>
      <c r="XDH556" s="1"/>
      <c r="XDI556" s="1"/>
      <c r="XDJ556" s="1"/>
      <c r="XDK556" s="1"/>
      <c r="XDL556" s="1"/>
      <c r="XDM556" s="1"/>
      <c r="XDN556" s="1"/>
      <c r="XDO556" s="1"/>
      <c r="XDP556" s="1"/>
      <c r="XDQ556" s="1"/>
      <c r="XDR556" s="1"/>
      <c r="XDS556" s="1"/>
      <c r="XDT556" s="1"/>
      <c r="XDU556" s="1"/>
      <c r="XDV556" s="1"/>
      <c r="XDW556" s="1"/>
      <c r="XDX556" s="1"/>
      <c r="XDY556" s="1"/>
      <c r="XDZ556" s="1"/>
      <c r="XEA556" s="1"/>
      <c r="XEB556" s="1"/>
      <c r="XEC556" s="1"/>
      <c r="XED556" s="1"/>
      <c r="XEE556" s="1"/>
      <c r="XEF556" s="1"/>
      <c r="XEG556" s="1"/>
      <c r="XEH556" s="1"/>
      <c r="XEI556" s="1"/>
      <c r="XEJ556" s="1"/>
      <c r="XEK556" s="1"/>
      <c r="XEL556" s="1"/>
      <c r="XEM556" s="1"/>
      <c r="XEN556" s="1"/>
      <c r="XEO556" s="1"/>
      <c r="XEP556" s="1"/>
      <c r="XEQ556" s="1"/>
      <c r="XER556" s="1"/>
      <c r="XES556" s="1"/>
      <c r="XET556" s="1"/>
      <c r="XEU556" s="1"/>
      <c r="XEV556" s="1"/>
      <c r="XEW556" s="1"/>
      <c r="XEX556" s="1"/>
      <c r="XEY556" s="1"/>
      <c r="XEZ556" s="1"/>
      <c r="XFA556" s="1"/>
      <c r="XFB556" s="1"/>
      <c r="XFC556" s="1"/>
    </row>
    <row r="557" spans="1:150 16226:16383" s="3" customFormat="1" ht="20.25" customHeight="1" x14ac:dyDescent="0.25">
      <c r="A557" s="71" t="s">
        <v>752</v>
      </c>
      <c r="B557" s="71">
        <v>111.48399999999999</v>
      </c>
      <c r="C557" s="71">
        <f t="shared" si="12"/>
        <v>1200.0137759999998</v>
      </c>
      <c r="D557" s="51">
        <v>0</v>
      </c>
      <c r="E557" s="51">
        <v>0</v>
      </c>
      <c r="F557" s="124">
        <f t="shared" si="13"/>
        <v>2203.2252927359996</v>
      </c>
      <c r="G557" s="130" t="s">
        <v>95</v>
      </c>
      <c r="H557" s="13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WZB557" s="1"/>
      <c r="WZC557" s="1"/>
      <c r="WZD557" s="1"/>
      <c r="WZE557" s="1"/>
      <c r="WZF557" s="1"/>
      <c r="WZG557" s="1"/>
      <c r="WZH557" s="1"/>
      <c r="WZI557" s="1"/>
      <c r="WZJ557" s="1"/>
      <c r="WZK557" s="1"/>
      <c r="WZL557" s="1"/>
      <c r="WZM557" s="1"/>
      <c r="WZN557" s="1"/>
      <c r="WZO557" s="1"/>
      <c r="WZP557" s="1"/>
      <c r="WZQ557" s="1"/>
      <c r="WZR557" s="1"/>
      <c r="WZS557" s="1"/>
      <c r="WZT557" s="1"/>
      <c r="WZU557" s="1"/>
      <c r="WZV557" s="1"/>
      <c r="WZW557" s="1"/>
      <c r="WZX557" s="1"/>
      <c r="WZY557" s="1"/>
      <c r="WZZ557" s="1"/>
      <c r="XAA557" s="1"/>
      <c r="XAB557" s="1"/>
      <c r="XAC557" s="1"/>
      <c r="XAD557" s="1"/>
      <c r="XAE557" s="1"/>
      <c r="XAF557" s="1"/>
      <c r="XAG557" s="1"/>
      <c r="XAH557" s="1"/>
      <c r="XAI557" s="1"/>
      <c r="XAJ557" s="1"/>
      <c r="XAK557" s="1"/>
      <c r="XAL557" s="1"/>
      <c r="XAM557" s="1"/>
      <c r="XAN557" s="1"/>
      <c r="XAO557" s="1"/>
      <c r="XAP557" s="1"/>
      <c r="XAQ557" s="1"/>
      <c r="XAR557" s="1"/>
      <c r="XAS557" s="1"/>
      <c r="XAT557" s="1"/>
      <c r="XAU557" s="1"/>
      <c r="XAV557" s="1"/>
      <c r="XAW557" s="1"/>
      <c r="XAX557" s="1"/>
      <c r="XAY557" s="1"/>
      <c r="XAZ557" s="1"/>
      <c r="XBA557" s="1"/>
      <c r="XBB557" s="1"/>
      <c r="XBC557" s="1"/>
      <c r="XBD557" s="1"/>
      <c r="XBE557" s="1"/>
      <c r="XBF557" s="1"/>
      <c r="XBG557" s="1"/>
      <c r="XBH557" s="1"/>
      <c r="XBI557" s="1"/>
      <c r="XBJ557" s="1"/>
      <c r="XBK557" s="1"/>
      <c r="XBL557" s="1"/>
      <c r="XBM557" s="1"/>
      <c r="XBN557" s="1"/>
      <c r="XBO557" s="1"/>
      <c r="XBP557" s="1"/>
      <c r="XBQ557" s="1"/>
      <c r="XBR557" s="1"/>
      <c r="XBS557" s="1"/>
      <c r="XBT557" s="1"/>
      <c r="XBU557" s="1"/>
      <c r="XBV557" s="1"/>
      <c r="XBW557" s="1"/>
      <c r="XBX557" s="1"/>
      <c r="XBY557" s="1"/>
      <c r="XBZ557" s="1"/>
      <c r="XCA557" s="1"/>
      <c r="XCB557" s="1"/>
      <c r="XCC557" s="1"/>
      <c r="XCD557" s="1"/>
      <c r="XCE557" s="1"/>
      <c r="XCF557" s="1"/>
      <c r="XCG557" s="1"/>
      <c r="XCH557" s="1"/>
      <c r="XCI557" s="1"/>
      <c r="XCJ557" s="1"/>
      <c r="XCK557" s="1"/>
      <c r="XCL557" s="1"/>
      <c r="XCM557" s="1"/>
      <c r="XCN557" s="1"/>
      <c r="XCO557" s="1"/>
      <c r="XCP557" s="1"/>
      <c r="XCQ557" s="1"/>
      <c r="XCR557" s="1"/>
      <c r="XCS557" s="1"/>
      <c r="XCT557" s="1"/>
      <c r="XCU557" s="1"/>
      <c r="XCV557" s="1"/>
      <c r="XCW557" s="1"/>
      <c r="XCX557" s="1"/>
      <c r="XCY557" s="1"/>
      <c r="XCZ557" s="1"/>
      <c r="XDA557" s="1"/>
      <c r="XDB557" s="1"/>
      <c r="XDC557" s="1"/>
      <c r="XDD557" s="1"/>
      <c r="XDE557" s="1"/>
      <c r="XDF557" s="1"/>
      <c r="XDG557" s="1"/>
      <c r="XDH557" s="1"/>
      <c r="XDI557" s="1"/>
      <c r="XDJ557" s="1"/>
      <c r="XDK557" s="1"/>
      <c r="XDL557" s="1"/>
      <c r="XDM557" s="1"/>
      <c r="XDN557" s="1"/>
      <c r="XDO557" s="1"/>
      <c r="XDP557" s="1"/>
      <c r="XDQ557" s="1"/>
      <c r="XDR557" s="1"/>
      <c r="XDS557" s="1"/>
      <c r="XDT557" s="1"/>
      <c r="XDU557" s="1"/>
      <c r="XDV557" s="1"/>
      <c r="XDW557" s="1"/>
      <c r="XDX557" s="1"/>
      <c r="XDY557" s="1"/>
      <c r="XDZ557" s="1"/>
      <c r="XEA557" s="1"/>
      <c r="XEB557" s="1"/>
      <c r="XEC557" s="1"/>
      <c r="XED557" s="1"/>
      <c r="XEE557" s="1"/>
      <c r="XEF557" s="1"/>
      <c r="XEG557" s="1"/>
      <c r="XEH557" s="1"/>
      <c r="XEI557" s="1"/>
      <c r="XEJ557" s="1"/>
      <c r="XEK557" s="1"/>
      <c r="XEL557" s="1"/>
      <c r="XEM557" s="1"/>
      <c r="XEN557" s="1"/>
      <c r="XEO557" s="1"/>
      <c r="XEP557" s="1"/>
      <c r="XEQ557" s="1"/>
      <c r="XER557" s="1"/>
      <c r="XES557" s="1"/>
      <c r="XET557" s="1"/>
      <c r="XEU557" s="1"/>
      <c r="XEV557" s="1"/>
      <c r="XEW557" s="1"/>
      <c r="XEX557" s="1"/>
      <c r="XEY557" s="1"/>
      <c r="XEZ557" s="1"/>
      <c r="XFA557" s="1"/>
      <c r="XFB557" s="1"/>
      <c r="XFC557" s="1"/>
    </row>
    <row r="558" spans="1:150 16226:16383" s="3" customFormat="1" ht="20.25" customHeight="1" x14ac:dyDescent="0.25">
      <c r="A558" s="71" t="s">
        <v>753</v>
      </c>
      <c r="B558" s="71">
        <v>111.48399999999999</v>
      </c>
      <c r="C558" s="71">
        <f t="shared" si="12"/>
        <v>1200.0137759999998</v>
      </c>
      <c r="D558" s="51">
        <v>0</v>
      </c>
      <c r="E558" s="51">
        <v>0</v>
      </c>
      <c r="F558" s="124">
        <f t="shared" si="13"/>
        <v>2203.2252927359996</v>
      </c>
      <c r="G558" s="130" t="s">
        <v>95</v>
      </c>
      <c r="H558" s="13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WZB558" s="1"/>
      <c r="WZC558" s="1"/>
      <c r="WZD558" s="1"/>
      <c r="WZE558" s="1"/>
      <c r="WZF558" s="1"/>
      <c r="WZG558" s="1"/>
      <c r="WZH558" s="1"/>
      <c r="WZI558" s="1"/>
      <c r="WZJ558" s="1"/>
      <c r="WZK558" s="1"/>
      <c r="WZL558" s="1"/>
      <c r="WZM558" s="1"/>
      <c r="WZN558" s="1"/>
      <c r="WZO558" s="1"/>
      <c r="WZP558" s="1"/>
      <c r="WZQ558" s="1"/>
      <c r="WZR558" s="1"/>
      <c r="WZS558" s="1"/>
      <c r="WZT558" s="1"/>
      <c r="WZU558" s="1"/>
      <c r="WZV558" s="1"/>
      <c r="WZW558" s="1"/>
      <c r="WZX558" s="1"/>
      <c r="WZY558" s="1"/>
      <c r="WZZ558" s="1"/>
      <c r="XAA558" s="1"/>
      <c r="XAB558" s="1"/>
      <c r="XAC558" s="1"/>
      <c r="XAD558" s="1"/>
      <c r="XAE558" s="1"/>
      <c r="XAF558" s="1"/>
      <c r="XAG558" s="1"/>
      <c r="XAH558" s="1"/>
      <c r="XAI558" s="1"/>
      <c r="XAJ558" s="1"/>
      <c r="XAK558" s="1"/>
      <c r="XAL558" s="1"/>
      <c r="XAM558" s="1"/>
      <c r="XAN558" s="1"/>
      <c r="XAO558" s="1"/>
      <c r="XAP558" s="1"/>
      <c r="XAQ558" s="1"/>
      <c r="XAR558" s="1"/>
      <c r="XAS558" s="1"/>
      <c r="XAT558" s="1"/>
      <c r="XAU558" s="1"/>
      <c r="XAV558" s="1"/>
      <c r="XAW558" s="1"/>
      <c r="XAX558" s="1"/>
      <c r="XAY558" s="1"/>
      <c r="XAZ558" s="1"/>
      <c r="XBA558" s="1"/>
      <c r="XBB558" s="1"/>
      <c r="XBC558" s="1"/>
      <c r="XBD558" s="1"/>
      <c r="XBE558" s="1"/>
      <c r="XBF558" s="1"/>
      <c r="XBG558" s="1"/>
      <c r="XBH558" s="1"/>
      <c r="XBI558" s="1"/>
      <c r="XBJ558" s="1"/>
      <c r="XBK558" s="1"/>
      <c r="XBL558" s="1"/>
      <c r="XBM558" s="1"/>
      <c r="XBN558" s="1"/>
      <c r="XBO558" s="1"/>
      <c r="XBP558" s="1"/>
      <c r="XBQ558" s="1"/>
      <c r="XBR558" s="1"/>
      <c r="XBS558" s="1"/>
      <c r="XBT558" s="1"/>
      <c r="XBU558" s="1"/>
      <c r="XBV558" s="1"/>
      <c r="XBW558" s="1"/>
      <c r="XBX558" s="1"/>
      <c r="XBY558" s="1"/>
      <c r="XBZ558" s="1"/>
      <c r="XCA558" s="1"/>
      <c r="XCB558" s="1"/>
      <c r="XCC558" s="1"/>
      <c r="XCD558" s="1"/>
      <c r="XCE558" s="1"/>
      <c r="XCF558" s="1"/>
      <c r="XCG558" s="1"/>
      <c r="XCH558" s="1"/>
      <c r="XCI558" s="1"/>
      <c r="XCJ558" s="1"/>
      <c r="XCK558" s="1"/>
      <c r="XCL558" s="1"/>
      <c r="XCM558" s="1"/>
      <c r="XCN558" s="1"/>
      <c r="XCO558" s="1"/>
      <c r="XCP558" s="1"/>
      <c r="XCQ558" s="1"/>
      <c r="XCR558" s="1"/>
      <c r="XCS558" s="1"/>
      <c r="XCT558" s="1"/>
      <c r="XCU558" s="1"/>
      <c r="XCV558" s="1"/>
      <c r="XCW558" s="1"/>
      <c r="XCX558" s="1"/>
      <c r="XCY558" s="1"/>
      <c r="XCZ558" s="1"/>
      <c r="XDA558" s="1"/>
      <c r="XDB558" s="1"/>
      <c r="XDC558" s="1"/>
      <c r="XDD558" s="1"/>
      <c r="XDE558" s="1"/>
      <c r="XDF558" s="1"/>
      <c r="XDG558" s="1"/>
      <c r="XDH558" s="1"/>
      <c r="XDI558" s="1"/>
      <c r="XDJ558" s="1"/>
      <c r="XDK558" s="1"/>
      <c r="XDL558" s="1"/>
      <c r="XDM558" s="1"/>
      <c r="XDN558" s="1"/>
      <c r="XDO558" s="1"/>
      <c r="XDP558" s="1"/>
      <c r="XDQ558" s="1"/>
      <c r="XDR558" s="1"/>
      <c r="XDS558" s="1"/>
      <c r="XDT558" s="1"/>
      <c r="XDU558" s="1"/>
      <c r="XDV558" s="1"/>
      <c r="XDW558" s="1"/>
      <c r="XDX558" s="1"/>
      <c r="XDY558" s="1"/>
      <c r="XDZ558" s="1"/>
      <c r="XEA558" s="1"/>
      <c r="XEB558" s="1"/>
      <c r="XEC558" s="1"/>
      <c r="XED558" s="1"/>
      <c r="XEE558" s="1"/>
      <c r="XEF558" s="1"/>
      <c r="XEG558" s="1"/>
      <c r="XEH558" s="1"/>
      <c r="XEI558" s="1"/>
      <c r="XEJ558" s="1"/>
      <c r="XEK558" s="1"/>
      <c r="XEL558" s="1"/>
      <c r="XEM558" s="1"/>
      <c r="XEN558" s="1"/>
      <c r="XEO558" s="1"/>
      <c r="XEP558" s="1"/>
      <c r="XEQ558" s="1"/>
      <c r="XER558" s="1"/>
      <c r="XES558" s="1"/>
      <c r="XET558" s="1"/>
      <c r="XEU558" s="1"/>
      <c r="XEV558" s="1"/>
      <c r="XEW558" s="1"/>
      <c r="XEX558" s="1"/>
      <c r="XEY558" s="1"/>
      <c r="XEZ558" s="1"/>
      <c r="XFA558" s="1"/>
      <c r="XFB558" s="1"/>
      <c r="XFC558" s="1"/>
    </row>
    <row r="559" spans="1:150 16226:16383" s="3" customFormat="1" ht="20.25" customHeight="1" x14ac:dyDescent="0.25">
      <c r="A559" s="71" t="s">
        <v>754</v>
      </c>
      <c r="B559" s="71">
        <v>236.33099999999999</v>
      </c>
      <c r="C559" s="71">
        <f t="shared" si="12"/>
        <v>2543.8668839999996</v>
      </c>
      <c r="D559" s="51">
        <v>0</v>
      </c>
      <c r="E559" s="51">
        <v>0</v>
      </c>
      <c r="F559" s="124">
        <f t="shared" si="13"/>
        <v>4670.5395990239995</v>
      </c>
      <c r="G559" s="130" t="s">
        <v>95</v>
      </c>
      <c r="H559" s="13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WZB559" s="1"/>
      <c r="WZC559" s="1"/>
      <c r="WZD559" s="1"/>
      <c r="WZE559" s="1"/>
      <c r="WZF559" s="1"/>
      <c r="WZG559" s="1"/>
      <c r="WZH559" s="1"/>
      <c r="WZI559" s="1"/>
      <c r="WZJ559" s="1"/>
      <c r="WZK559" s="1"/>
      <c r="WZL559" s="1"/>
      <c r="WZM559" s="1"/>
      <c r="WZN559" s="1"/>
      <c r="WZO559" s="1"/>
      <c r="WZP559" s="1"/>
      <c r="WZQ559" s="1"/>
      <c r="WZR559" s="1"/>
      <c r="WZS559" s="1"/>
      <c r="WZT559" s="1"/>
      <c r="WZU559" s="1"/>
      <c r="WZV559" s="1"/>
      <c r="WZW559" s="1"/>
      <c r="WZX559" s="1"/>
      <c r="WZY559" s="1"/>
      <c r="WZZ559" s="1"/>
      <c r="XAA559" s="1"/>
      <c r="XAB559" s="1"/>
      <c r="XAC559" s="1"/>
      <c r="XAD559" s="1"/>
      <c r="XAE559" s="1"/>
      <c r="XAF559" s="1"/>
      <c r="XAG559" s="1"/>
      <c r="XAH559" s="1"/>
      <c r="XAI559" s="1"/>
      <c r="XAJ559" s="1"/>
      <c r="XAK559" s="1"/>
      <c r="XAL559" s="1"/>
      <c r="XAM559" s="1"/>
      <c r="XAN559" s="1"/>
      <c r="XAO559" s="1"/>
      <c r="XAP559" s="1"/>
      <c r="XAQ559" s="1"/>
      <c r="XAR559" s="1"/>
      <c r="XAS559" s="1"/>
      <c r="XAT559" s="1"/>
      <c r="XAU559" s="1"/>
      <c r="XAV559" s="1"/>
      <c r="XAW559" s="1"/>
      <c r="XAX559" s="1"/>
      <c r="XAY559" s="1"/>
      <c r="XAZ559" s="1"/>
      <c r="XBA559" s="1"/>
      <c r="XBB559" s="1"/>
      <c r="XBC559" s="1"/>
      <c r="XBD559" s="1"/>
      <c r="XBE559" s="1"/>
      <c r="XBF559" s="1"/>
      <c r="XBG559" s="1"/>
      <c r="XBH559" s="1"/>
      <c r="XBI559" s="1"/>
      <c r="XBJ559" s="1"/>
      <c r="XBK559" s="1"/>
      <c r="XBL559" s="1"/>
      <c r="XBM559" s="1"/>
      <c r="XBN559" s="1"/>
      <c r="XBO559" s="1"/>
      <c r="XBP559" s="1"/>
      <c r="XBQ559" s="1"/>
      <c r="XBR559" s="1"/>
      <c r="XBS559" s="1"/>
      <c r="XBT559" s="1"/>
      <c r="XBU559" s="1"/>
      <c r="XBV559" s="1"/>
      <c r="XBW559" s="1"/>
      <c r="XBX559" s="1"/>
      <c r="XBY559" s="1"/>
      <c r="XBZ559" s="1"/>
      <c r="XCA559" s="1"/>
      <c r="XCB559" s="1"/>
      <c r="XCC559" s="1"/>
      <c r="XCD559" s="1"/>
      <c r="XCE559" s="1"/>
      <c r="XCF559" s="1"/>
      <c r="XCG559" s="1"/>
      <c r="XCH559" s="1"/>
      <c r="XCI559" s="1"/>
      <c r="XCJ559" s="1"/>
      <c r="XCK559" s="1"/>
      <c r="XCL559" s="1"/>
      <c r="XCM559" s="1"/>
      <c r="XCN559" s="1"/>
      <c r="XCO559" s="1"/>
      <c r="XCP559" s="1"/>
      <c r="XCQ559" s="1"/>
      <c r="XCR559" s="1"/>
      <c r="XCS559" s="1"/>
      <c r="XCT559" s="1"/>
      <c r="XCU559" s="1"/>
      <c r="XCV559" s="1"/>
      <c r="XCW559" s="1"/>
      <c r="XCX559" s="1"/>
      <c r="XCY559" s="1"/>
      <c r="XCZ559" s="1"/>
      <c r="XDA559" s="1"/>
      <c r="XDB559" s="1"/>
      <c r="XDC559" s="1"/>
      <c r="XDD559" s="1"/>
      <c r="XDE559" s="1"/>
      <c r="XDF559" s="1"/>
      <c r="XDG559" s="1"/>
      <c r="XDH559" s="1"/>
      <c r="XDI559" s="1"/>
      <c r="XDJ559" s="1"/>
      <c r="XDK559" s="1"/>
      <c r="XDL559" s="1"/>
      <c r="XDM559" s="1"/>
      <c r="XDN559" s="1"/>
      <c r="XDO559" s="1"/>
      <c r="XDP559" s="1"/>
      <c r="XDQ559" s="1"/>
      <c r="XDR559" s="1"/>
      <c r="XDS559" s="1"/>
      <c r="XDT559" s="1"/>
      <c r="XDU559" s="1"/>
      <c r="XDV559" s="1"/>
      <c r="XDW559" s="1"/>
      <c r="XDX559" s="1"/>
      <c r="XDY559" s="1"/>
      <c r="XDZ559" s="1"/>
      <c r="XEA559" s="1"/>
      <c r="XEB559" s="1"/>
      <c r="XEC559" s="1"/>
      <c r="XED559" s="1"/>
      <c r="XEE559" s="1"/>
      <c r="XEF559" s="1"/>
      <c r="XEG559" s="1"/>
      <c r="XEH559" s="1"/>
      <c r="XEI559" s="1"/>
      <c r="XEJ559" s="1"/>
      <c r="XEK559" s="1"/>
      <c r="XEL559" s="1"/>
      <c r="XEM559" s="1"/>
      <c r="XEN559" s="1"/>
      <c r="XEO559" s="1"/>
      <c r="XEP559" s="1"/>
      <c r="XEQ559" s="1"/>
      <c r="XER559" s="1"/>
      <c r="XES559" s="1"/>
      <c r="XET559" s="1"/>
      <c r="XEU559" s="1"/>
      <c r="XEV559" s="1"/>
      <c r="XEW559" s="1"/>
      <c r="XEX559" s="1"/>
      <c r="XEY559" s="1"/>
      <c r="XEZ559" s="1"/>
      <c r="XFA559" s="1"/>
      <c r="XFB559" s="1"/>
      <c r="XFC559" s="1"/>
    </row>
    <row r="560" spans="1:150 16226:16383" s="3" customFormat="1" ht="20.25" customHeight="1" x14ac:dyDescent="0.25">
      <c r="A560" s="71" t="s">
        <v>755</v>
      </c>
      <c r="B560" s="71">
        <v>236.768</v>
      </c>
      <c r="C560" s="71">
        <f t="shared" si="12"/>
        <v>2548.5707519999996</v>
      </c>
      <c r="D560" s="51">
        <v>0</v>
      </c>
      <c r="E560" s="51">
        <v>0</v>
      </c>
      <c r="F560" s="124">
        <f t="shared" si="13"/>
        <v>4679.1759006719994</v>
      </c>
      <c r="G560" s="130" t="s">
        <v>95</v>
      </c>
      <c r="H560" s="13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WZB560" s="1"/>
      <c r="WZC560" s="1"/>
      <c r="WZD560" s="1"/>
      <c r="WZE560" s="1"/>
      <c r="WZF560" s="1"/>
      <c r="WZG560" s="1"/>
      <c r="WZH560" s="1"/>
      <c r="WZI560" s="1"/>
      <c r="WZJ560" s="1"/>
      <c r="WZK560" s="1"/>
      <c r="WZL560" s="1"/>
      <c r="WZM560" s="1"/>
      <c r="WZN560" s="1"/>
      <c r="WZO560" s="1"/>
      <c r="WZP560" s="1"/>
      <c r="WZQ560" s="1"/>
      <c r="WZR560" s="1"/>
      <c r="WZS560" s="1"/>
      <c r="WZT560" s="1"/>
      <c r="WZU560" s="1"/>
      <c r="WZV560" s="1"/>
      <c r="WZW560" s="1"/>
      <c r="WZX560" s="1"/>
      <c r="WZY560" s="1"/>
      <c r="WZZ560" s="1"/>
      <c r="XAA560" s="1"/>
      <c r="XAB560" s="1"/>
      <c r="XAC560" s="1"/>
      <c r="XAD560" s="1"/>
      <c r="XAE560" s="1"/>
      <c r="XAF560" s="1"/>
      <c r="XAG560" s="1"/>
      <c r="XAH560" s="1"/>
      <c r="XAI560" s="1"/>
      <c r="XAJ560" s="1"/>
      <c r="XAK560" s="1"/>
      <c r="XAL560" s="1"/>
      <c r="XAM560" s="1"/>
      <c r="XAN560" s="1"/>
      <c r="XAO560" s="1"/>
      <c r="XAP560" s="1"/>
      <c r="XAQ560" s="1"/>
      <c r="XAR560" s="1"/>
      <c r="XAS560" s="1"/>
      <c r="XAT560" s="1"/>
      <c r="XAU560" s="1"/>
      <c r="XAV560" s="1"/>
      <c r="XAW560" s="1"/>
      <c r="XAX560" s="1"/>
      <c r="XAY560" s="1"/>
      <c r="XAZ560" s="1"/>
      <c r="XBA560" s="1"/>
      <c r="XBB560" s="1"/>
      <c r="XBC560" s="1"/>
      <c r="XBD560" s="1"/>
      <c r="XBE560" s="1"/>
      <c r="XBF560" s="1"/>
      <c r="XBG560" s="1"/>
      <c r="XBH560" s="1"/>
      <c r="XBI560" s="1"/>
      <c r="XBJ560" s="1"/>
      <c r="XBK560" s="1"/>
      <c r="XBL560" s="1"/>
      <c r="XBM560" s="1"/>
      <c r="XBN560" s="1"/>
      <c r="XBO560" s="1"/>
      <c r="XBP560" s="1"/>
      <c r="XBQ560" s="1"/>
      <c r="XBR560" s="1"/>
      <c r="XBS560" s="1"/>
      <c r="XBT560" s="1"/>
      <c r="XBU560" s="1"/>
      <c r="XBV560" s="1"/>
      <c r="XBW560" s="1"/>
      <c r="XBX560" s="1"/>
      <c r="XBY560" s="1"/>
      <c r="XBZ560" s="1"/>
      <c r="XCA560" s="1"/>
      <c r="XCB560" s="1"/>
      <c r="XCC560" s="1"/>
      <c r="XCD560" s="1"/>
      <c r="XCE560" s="1"/>
      <c r="XCF560" s="1"/>
      <c r="XCG560" s="1"/>
      <c r="XCH560" s="1"/>
      <c r="XCI560" s="1"/>
      <c r="XCJ560" s="1"/>
      <c r="XCK560" s="1"/>
      <c r="XCL560" s="1"/>
      <c r="XCM560" s="1"/>
      <c r="XCN560" s="1"/>
      <c r="XCO560" s="1"/>
      <c r="XCP560" s="1"/>
      <c r="XCQ560" s="1"/>
      <c r="XCR560" s="1"/>
      <c r="XCS560" s="1"/>
      <c r="XCT560" s="1"/>
      <c r="XCU560" s="1"/>
      <c r="XCV560" s="1"/>
      <c r="XCW560" s="1"/>
      <c r="XCX560" s="1"/>
      <c r="XCY560" s="1"/>
      <c r="XCZ560" s="1"/>
      <c r="XDA560" s="1"/>
      <c r="XDB560" s="1"/>
      <c r="XDC560" s="1"/>
      <c r="XDD560" s="1"/>
      <c r="XDE560" s="1"/>
      <c r="XDF560" s="1"/>
      <c r="XDG560" s="1"/>
      <c r="XDH560" s="1"/>
      <c r="XDI560" s="1"/>
      <c r="XDJ560" s="1"/>
      <c r="XDK560" s="1"/>
      <c r="XDL560" s="1"/>
      <c r="XDM560" s="1"/>
      <c r="XDN560" s="1"/>
      <c r="XDO560" s="1"/>
      <c r="XDP560" s="1"/>
      <c r="XDQ560" s="1"/>
      <c r="XDR560" s="1"/>
      <c r="XDS560" s="1"/>
      <c r="XDT560" s="1"/>
      <c r="XDU560" s="1"/>
      <c r="XDV560" s="1"/>
      <c r="XDW560" s="1"/>
      <c r="XDX560" s="1"/>
      <c r="XDY560" s="1"/>
      <c r="XDZ560" s="1"/>
      <c r="XEA560" s="1"/>
      <c r="XEB560" s="1"/>
      <c r="XEC560" s="1"/>
      <c r="XED560" s="1"/>
      <c r="XEE560" s="1"/>
      <c r="XEF560" s="1"/>
      <c r="XEG560" s="1"/>
      <c r="XEH560" s="1"/>
      <c r="XEI560" s="1"/>
      <c r="XEJ560" s="1"/>
      <c r="XEK560" s="1"/>
      <c r="XEL560" s="1"/>
      <c r="XEM560" s="1"/>
      <c r="XEN560" s="1"/>
      <c r="XEO560" s="1"/>
      <c r="XEP560" s="1"/>
      <c r="XEQ560" s="1"/>
      <c r="XER560" s="1"/>
      <c r="XES560" s="1"/>
      <c r="XET560" s="1"/>
      <c r="XEU560" s="1"/>
      <c r="XEV560" s="1"/>
      <c r="XEW560" s="1"/>
      <c r="XEX560" s="1"/>
      <c r="XEY560" s="1"/>
      <c r="XEZ560" s="1"/>
      <c r="XFA560" s="1"/>
      <c r="XFB560" s="1"/>
      <c r="XFC560" s="1"/>
    </row>
    <row r="561" spans="1:150 16226:16383" s="3" customFormat="1" ht="20.25" customHeight="1" x14ac:dyDescent="0.25">
      <c r="A561" s="71" t="s">
        <v>756</v>
      </c>
      <c r="B561" s="71">
        <v>111.48399999999999</v>
      </c>
      <c r="C561" s="71">
        <f t="shared" si="12"/>
        <v>1200.0137759999998</v>
      </c>
      <c r="D561" s="51">
        <v>0</v>
      </c>
      <c r="E561" s="51">
        <v>0</v>
      </c>
      <c r="F561" s="124">
        <f t="shared" si="13"/>
        <v>2203.2252927359996</v>
      </c>
      <c r="G561" s="130" t="s">
        <v>95</v>
      </c>
      <c r="H561" s="13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WZB561" s="1"/>
      <c r="WZC561" s="1"/>
      <c r="WZD561" s="1"/>
      <c r="WZE561" s="1"/>
      <c r="WZF561" s="1"/>
      <c r="WZG561" s="1"/>
      <c r="WZH561" s="1"/>
      <c r="WZI561" s="1"/>
      <c r="WZJ561" s="1"/>
      <c r="WZK561" s="1"/>
      <c r="WZL561" s="1"/>
      <c r="WZM561" s="1"/>
      <c r="WZN561" s="1"/>
      <c r="WZO561" s="1"/>
      <c r="WZP561" s="1"/>
      <c r="WZQ561" s="1"/>
      <c r="WZR561" s="1"/>
      <c r="WZS561" s="1"/>
      <c r="WZT561" s="1"/>
      <c r="WZU561" s="1"/>
      <c r="WZV561" s="1"/>
      <c r="WZW561" s="1"/>
      <c r="WZX561" s="1"/>
      <c r="WZY561" s="1"/>
      <c r="WZZ561" s="1"/>
      <c r="XAA561" s="1"/>
      <c r="XAB561" s="1"/>
      <c r="XAC561" s="1"/>
      <c r="XAD561" s="1"/>
      <c r="XAE561" s="1"/>
      <c r="XAF561" s="1"/>
      <c r="XAG561" s="1"/>
      <c r="XAH561" s="1"/>
      <c r="XAI561" s="1"/>
      <c r="XAJ561" s="1"/>
      <c r="XAK561" s="1"/>
      <c r="XAL561" s="1"/>
      <c r="XAM561" s="1"/>
      <c r="XAN561" s="1"/>
      <c r="XAO561" s="1"/>
      <c r="XAP561" s="1"/>
      <c r="XAQ561" s="1"/>
      <c r="XAR561" s="1"/>
      <c r="XAS561" s="1"/>
      <c r="XAT561" s="1"/>
      <c r="XAU561" s="1"/>
      <c r="XAV561" s="1"/>
      <c r="XAW561" s="1"/>
      <c r="XAX561" s="1"/>
      <c r="XAY561" s="1"/>
      <c r="XAZ561" s="1"/>
      <c r="XBA561" s="1"/>
      <c r="XBB561" s="1"/>
      <c r="XBC561" s="1"/>
      <c r="XBD561" s="1"/>
      <c r="XBE561" s="1"/>
      <c r="XBF561" s="1"/>
      <c r="XBG561" s="1"/>
      <c r="XBH561" s="1"/>
      <c r="XBI561" s="1"/>
      <c r="XBJ561" s="1"/>
      <c r="XBK561" s="1"/>
      <c r="XBL561" s="1"/>
      <c r="XBM561" s="1"/>
      <c r="XBN561" s="1"/>
      <c r="XBO561" s="1"/>
      <c r="XBP561" s="1"/>
      <c r="XBQ561" s="1"/>
      <c r="XBR561" s="1"/>
      <c r="XBS561" s="1"/>
      <c r="XBT561" s="1"/>
      <c r="XBU561" s="1"/>
      <c r="XBV561" s="1"/>
      <c r="XBW561" s="1"/>
      <c r="XBX561" s="1"/>
      <c r="XBY561" s="1"/>
      <c r="XBZ561" s="1"/>
      <c r="XCA561" s="1"/>
      <c r="XCB561" s="1"/>
      <c r="XCC561" s="1"/>
      <c r="XCD561" s="1"/>
      <c r="XCE561" s="1"/>
      <c r="XCF561" s="1"/>
      <c r="XCG561" s="1"/>
      <c r="XCH561" s="1"/>
      <c r="XCI561" s="1"/>
      <c r="XCJ561" s="1"/>
      <c r="XCK561" s="1"/>
      <c r="XCL561" s="1"/>
      <c r="XCM561" s="1"/>
      <c r="XCN561" s="1"/>
      <c r="XCO561" s="1"/>
      <c r="XCP561" s="1"/>
      <c r="XCQ561" s="1"/>
      <c r="XCR561" s="1"/>
      <c r="XCS561" s="1"/>
      <c r="XCT561" s="1"/>
      <c r="XCU561" s="1"/>
      <c r="XCV561" s="1"/>
      <c r="XCW561" s="1"/>
      <c r="XCX561" s="1"/>
      <c r="XCY561" s="1"/>
      <c r="XCZ561" s="1"/>
      <c r="XDA561" s="1"/>
      <c r="XDB561" s="1"/>
      <c r="XDC561" s="1"/>
      <c r="XDD561" s="1"/>
      <c r="XDE561" s="1"/>
      <c r="XDF561" s="1"/>
      <c r="XDG561" s="1"/>
      <c r="XDH561" s="1"/>
      <c r="XDI561" s="1"/>
      <c r="XDJ561" s="1"/>
      <c r="XDK561" s="1"/>
      <c r="XDL561" s="1"/>
      <c r="XDM561" s="1"/>
      <c r="XDN561" s="1"/>
      <c r="XDO561" s="1"/>
      <c r="XDP561" s="1"/>
      <c r="XDQ561" s="1"/>
      <c r="XDR561" s="1"/>
      <c r="XDS561" s="1"/>
      <c r="XDT561" s="1"/>
      <c r="XDU561" s="1"/>
      <c r="XDV561" s="1"/>
      <c r="XDW561" s="1"/>
      <c r="XDX561" s="1"/>
      <c r="XDY561" s="1"/>
      <c r="XDZ561" s="1"/>
      <c r="XEA561" s="1"/>
      <c r="XEB561" s="1"/>
      <c r="XEC561" s="1"/>
      <c r="XED561" s="1"/>
      <c r="XEE561" s="1"/>
      <c r="XEF561" s="1"/>
      <c r="XEG561" s="1"/>
      <c r="XEH561" s="1"/>
      <c r="XEI561" s="1"/>
      <c r="XEJ561" s="1"/>
      <c r="XEK561" s="1"/>
      <c r="XEL561" s="1"/>
      <c r="XEM561" s="1"/>
      <c r="XEN561" s="1"/>
      <c r="XEO561" s="1"/>
      <c r="XEP561" s="1"/>
      <c r="XEQ561" s="1"/>
      <c r="XER561" s="1"/>
      <c r="XES561" s="1"/>
      <c r="XET561" s="1"/>
      <c r="XEU561" s="1"/>
      <c r="XEV561" s="1"/>
      <c r="XEW561" s="1"/>
      <c r="XEX561" s="1"/>
      <c r="XEY561" s="1"/>
      <c r="XEZ561" s="1"/>
      <c r="XFA561" s="1"/>
      <c r="XFB561" s="1"/>
      <c r="XFC561" s="1"/>
    </row>
    <row r="562" spans="1:150 16226:16383" s="3" customFormat="1" ht="20.25" customHeight="1" x14ac:dyDescent="0.25">
      <c r="A562" s="71" t="s">
        <v>757</v>
      </c>
      <c r="B562" s="71">
        <v>111.48399999999999</v>
      </c>
      <c r="C562" s="71">
        <f t="shared" si="12"/>
        <v>1200.0137759999998</v>
      </c>
      <c r="D562" s="51">
        <v>0</v>
      </c>
      <c r="E562" s="51">
        <v>0</v>
      </c>
      <c r="F562" s="124">
        <f t="shared" si="13"/>
        <v>2203.2252927359996</v>
      </c>
      <c r="G562" s="130" t="s">
        <v>95</v>
      </c>
      <c r="H562" s="13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WZB562" s="1"/>
      <c r="WZC562" s="1"/>
      <c r="WZD562" s="1"/>
      <c r="WZE562" s="1"/>
      <c r="WZF562" s="1"/>
      <c r="WZG562" s="1"/>
      <c r="WZH562" s="1"/>
      <c r="WZI562" s="1"/>
      <c r="WZJ562" s="1"/>
      <c r="WZK562" s="1"/>
      <c r="WZL562" s="1"/>
      <c r="WZM562" s="1"/>
      <c r="WZN562" s="1"/>
      <c r="WZO562" s="1"/>
      <c r="WZP562" s="1"/>
      <c r="WZQ562" s="1"/>
      <c r="WZR562" s="1"/>
      <c r="WZS562" s="1"/>
      <c r="WZT562" s="1"/>
      <c r="WZU562" s="1"/>
      <c r="WZV562" s="1"/>
      <c r="WZW562" s="1"/>
      <c r="WZX562" s="1"/>
      <c r="WZY562" s="1"/>
      <c r="WZZ562" s="1"/>
      <c r="XAA562" s="1"/>
      <c r="XAB562" s="1"/>
      <c r="XAC562" s="1"/>
      <c r="XAD562" s="1"/>
      <c r="XAE562" s="1"/>
      <c r="XAF562" s="1"/>
      <c r="XAG562" s="1"/>
      <c r="XAH562" s="1"/>
      <c r="XAI562" s="1"/>
      <c r="XAJ562" s="1"/>
      <c r="XAK562" s="1"/>
      <c r="XAL562" s="1"/>
      <c r="XAM562" s="1"/>
      <c r="XAN562" s="1"/>
      <c r="XAO562" s="1"/>
      <c r="XAP562" s="1"/>
      <c r="XAQ562" s="1"/>
      <c r="XAR562" s="1"/>
      <c r="XAS562" s="1"/>
      <c r="XAT562" s="1"/>
      <c r="XAU562" s="1"/>
      <c r="XAV562" s="1"/>
      <c r="XAW562" s="1"/>
      <c r="XAX562" s="1"/>
      <c r="XAY562" s="1"/>
      <c r="XAZ562" s="1"/>
      <c r="XBA562" s="1"/>
      <c r="XBB562" s="1"/>
      <c r="XBC562" s="1"/>
      <c r="XBD562" s="1"/>
      <c r="XBE562" s="1"/>
      <c r="XBF562" s="1"/>
      <c r="XBG562" s="1"/>
      <c r="XBH562" s="1"/>
      <c r="XBI562" s="1"/>
      <c r="XBJ562" s="1"/>
      <c r="XBK562" s="1"/>
      <c r="XBL562" s="1"/>
      <c r="XBM562" s="1"/>
      <c r="XBN562" s="1"/>
      <c r="XBO562" s="1"/>
      <c r="XBP562" s="1"/>
      <c r="XBQ562" s="1"/>
      <c r="XBR562" s="1"/>
      <c r="XBS562" s="1"/>
      <c r="XBT562" s="1"/>
      <c r="XBU562" s="1"/>
      <c r="XBV562" s="1"/>
      <c r="XBW562" s="1"/>
      <c r="XBX562" s="1"/>
      <c r="XBY562" s="1"/>
      <c r="XBZ562" s="1"/>
      <c r="XCA562" s="1"/>
      <c r="XCB562" s="1"/>
      <c r="XCC562" s="1"/>
      <c r="XCD562" s="1"/>
      <c r="XCE562" s="1"/>
      <c r="XCF562" s="1"/>
      <c r="XCG562" s="1"/>
      <c r="XCH562" s="1"/>
      <c r="XCI562" s="1"/>
      <c r="XCJ562" s="1"/>
      <c r="XCK562" s="1"/>
      <c r="XCL562" s="1"/>
      <c r="XCM562" s="1"/>
      <c r="XCN562" s="1"/>
      <c r="XCO562" s="1"/>
      <c r="XCP562" s="1"/>
      <c r="XCQ562" s="1"/>
      <c r="XCR562" s="1"/>
      <c r="XCS562" s="1"/>
      <c r="XCT562" s="1"/>
      <c r="XCU562" s="1"/>
      <c r="XCV562" s="1"/>
      <c r="XCW562" s="1"/>
      <c r="XCX562" s="1"/>
      <c r="XCY562" s="1"/>
      <c r="XCZ562" s="1"/>
      <c r="XDA562" s="1"/>
      <c r="XDB562" s="1"/>
      <c r="XDC562" s="1"/>
      <c r="XDD562" s="1"/>
      <c r="XDE562" s="1"/>
      <c r="XDF562" s="1"/>
      <c r="XDG562" s="1"/>
      <c r="XDH562" s="1"/>
      <c r="XDI562" s="1"/>
      <c r="XDJ562" s="1"/>
      <c r="XDK562" s="1"/>
      <c r="XDL562" s="1"/>
      <c r="XDM562" s="1"/>
      <c r="XDN562" s="1"/>
      <c r="XDO562" s="1"/>
      <c r="XDP562" s="1"/>
      <c r="XDQ562" s="1"/>
      <c r="XDR562" s="1"/>
      <c r="XDS562" s="1"/>
      <c r="XDT562" s="1"/>
      <c r="XDU562" s="1"/>
      <c r="XDV562" s="1"/>
      <c r="XDW562" s="1"/>
      <c r="XDX562" s="1"/>
      <c r="XDY562" s="1"/>
      <c r="XDZ562" s="1"/>
      <c r="XEA562" s="1"/>
      <c r="XEB562" s="1"/>
      <c r="XEC562" s="1"/>
      <c r="XED562" s="1"/>
      <c r="XEE562" s="1"/>
      <c r="XEF562" s="1"/>
      <c r="XEG562" s="1"/>
      <c r="XEH562" s="1"/>
      <c r="XEI562" s="1"/>
      <c r="XEJ562" s="1"/>
      <c r="XEK562" s="1"/>
      <c r="XEL562" s="1"/>
      <c r="XEM562" s="1"/>
      <c r="XEN562" s="1"/>
      <c r="XEO562" s="1"/>
      <c r="XEP562" s="1"/>
      <c r="XEQ562" s="1"/>
      <c r="XER562" s="1"/>
      <c r="XES562" s="1"/>
      <c r="XET562" s="1"/>
      <c r="XEU562" s="1"/>
      <c r="XEV562" s="1"/>
      <c r="XEW562" s="1"/>
      <c r="XEX562" s="1"/>
      <c r="XEY562" s="1"/>
      <c r="XEZ562" s="1"/>
      <c r="XFA562" s="1"/>
      <c r="XFB562" s="1"/>
      <c r="XFC562" s="1"/>
    </row>
    <row r="563" spans="1:150 16226:16383" s="3" customFormat="1" ht="20.25" customHeight="1" x14ac:dyDescent="0.25">
      <c r="A563" s="71" t="s">
        <v>758</v>
      </c>
      <c r="B563" s="71">
        <v>111.48399999999999</v>
      </c>
      <c r="C563" s="71">
        <f t="shared" si="12"/>
        <v>1200.0137759999998</v>
      </c>
      <c r="D563" s="51">
        <v>0</v>
      </c>
      <c r="E563" s="51">
        <v>0</v>
      </c>
      <c r="F563" s="124">
        <f t="shared" si="13"/>
        <v>2203.2252927359996</v>
      </c>
      <c r="G563" s="130" t="s">
        <v>95</v>
      </c>
      <c r="H563" s="13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WZB563" s="1"/>
      <c r="WZC563" s="1"/>
      <c r="WZD563" s="1"/>
      <c r="WZE563" s="1"/>
      <c r="WZF563" s="1"/>
      <c r="WZG563" s="1"/>
      <c r="WZH563" s="1"/>
      <c r="WZI563" s="1"/>
      <c r="WZJ563" s="1"/>
      <c r="WZK563" s="1"/>
      <c r="WZL563" s="1"/>
      <c r="WZM563" s="1"/>
      <c r="WZN563" s="1"/>
      <c r="WZO563" s="1"/>
      <c r="WZP563" s="1"/>
      <c r="WZQ563" s="1"/>
      <c r="WZR563" s="1"/>
      <c r="WZS563" s="1"/>
      <c r="WZT563" s="1"/>
      <c r="WZU563" s="1"/>
      <c r="WZV563" s="1"/>
      <c r="WZW563" s="1"/>
      <c r="WZX563" s="1"/>
      <c r="WZY563" s="1"/>
      <c r="WZZ563" s="1"/>
      <c r="XAA563" s="1"/>
      <c r="XAB563" s="1"/>
      <c r="XAC563" s="1"/>
      <c r="XAD563" s="1"/>
      <c r="XAE563" s="1"/>
      <c r="XAF563" s="1"/>
      <c r="XAG563" s="1"/>
      <c r="XAH563" s="1"/>
      <c r="XAI563" s="1"/>
      <c r="XAJ563" s="1"/>
      <c r="XAK563" s="1"/>
      <c r="XAL563" s="1"/>
      <c r="XAM563" s="1"/>
      <c r="XAN563" s="1"/>
      <c r="XAO563" s="1"/>
      <c r="XAP563" s="1"/>
      <c r="XAQ563" s="1"/>
      <c r="XAR563" s="1"/>
      <c r="XAS563" s="1"/>
      <c r="XAT563" s="1"/>
      <c r="XAU563" s="1"/>
      <c r="XAV563" s="1"/>
      <c r="XAW563" s="1"/>
      <c r="XAX563" s="1"/>
      <c r="XAY563" s="1"/>
      <c r="XAZ563" s="1"/>
      <c r="XBA563" s="1"/>
      <c r="XBB563" s="1"/>
      <c r="XBC563" s="1"/>
      <c r="XBD563" s="1"/>
      <c r="XBE563" s="1"/>
      <c r="XBF563" s="1"/>
      <c r="XBG563" s="1"/>
      <c r="XBH563" s="1"/>
      <c r="XBI563" s="1"/>
      <c r="XBJ563" s="1"/>
      <c r="XBK563" s="1"/>
      <c r="XBL563" s="1"/>
      <c r="XBM563" s="1"/>
      <c r="XBN563" s="1"/>
      <c r="XBO563" s="1"/>
      <c r="XBP563" s="1"/>
      <c r="XBQ563" s="1"/>
      <c r="XBR563" s="1"/>
      <c r="XBS563" s="1"/>
      <c r="XBT563" s="1"/>
      <c r="XBU563" s="1"/>
      <c r="XBV563" s="1"/>
      <c r="XBW563" s="1"/>
      <c r="XBX563" s="1"/>
      <c r="XBY563" s="1"/>
      <c r="XBZ563" s="1"/>
      <c r="XCA563" s="1"/>
      <c r="XCB563" s="1"/>
      <c r="XCC563" s="1"/>
      <c r="XCD563" s="1"/>
      <c r="XCE563" s="1"/>
      <c r="XCF563" s="1"/>
      <c r="XCG563" s="1"/>
      <c r="XCH563" s="1"/>
      <c r="XCI563" s="1"/>
      <c r="XCJ563" s="1"/>
      <c r="XCK563" s="1"/>
      <c r="XCL563" s="1"/>
      <c r="XCM563" s="1"/>
      <c r="XCN563" s="1"/>
      <c r="XCO563" s="1"/>
      <c r="XCP563" s="1"/>
      <c r="XCQ563" s="1"/>
      <c r="XCR563" s="1"/>
      <c r="XCS563" s="1"/>
      <c r="XCT563" s="1"/>
      <c r="XCU563" s="1"/>
      <c r="XCV563" s="1"/>
      <c r="XCW563" s="1"/>
      <c r="XCX563" s="1"/>
      <c r="XCY563" s="1"/>
      <c r="XCZ563" s="1"/>
      <c r="XDA563" s="1"/>
      <c r="XDB563" s="1"/>
      <c r="XDC563" s="1"/>
      <c r="XDD563" s="1"/>
      <c r="XDE563" s="1"/>
      <c r="XDF563" s="1"/>
      <c r="XDG563" s="1"/>
      <c r="XDH563" s="1"/>
      <c r="XDI563" s="1"/>
      <c r="XDJ563" s="1"/>
      <c r="XDK563" s="1"/>
      <c r="XDL563" s="1"/>
      <c r="XDM563" s="1"/>
      <c r="XDN563" s="1"/>
      <c r="XDO563" s="1"/>
      <c r="XDP563" s="1"/>
      <c r="XDQ563" s="1"/>
      <c r="XDR563" s="1"/>
      <c r="XDS563" s="1"/>
      <c r="XDT563" s="1"/>
      <c r="XDU563" s="1"/>
      <c r="XDV563" s="1"/>
      <c r="XDW563" s="1"/>
      <c r="XDX563" s="1"/>
      <c r="XDY563" s="1"/>
      <c r="XDZ563" s="1"/>
      <c r="XEA563" s="1"/>
      <c r="XEB563" s="1"/>
      <c r="XEC563" s="1"/>
      <c r="XED563" s="1"/>
      <c r="XEE563" s="1"/>
      <c r="XEF563" s="1"/>
      <c r="XEG563" s="1"/>
      <c r="XEH563" s="1"/>
      <c r="XEI563" s="1"/>
      <c r="XEJ563" s="1"/>
      <c r="XEK563" s="1"/>
      <c r="XEL563" s="1"/>
      <c r="XEM563" s="1"/>
      <c r="XEN563" s="1"/>
      <c r="XEO563" s="1"/>
      <c r="XEP563" s="1"/>
      <c r="XEQ563" s="1"/>
      <c r="XER563" s="1"/>
      <c r="XES563" s="1"/>
      <c r="XET563" s="1"/>
      <c r="XEU563" s="1"/>
      <c r="XEV563" s="1"/>
      <c r="XEW563" s="1"/>
      <c r="XEX563" s="1"/>
      <c r="XEY563" s="1"/>
      <c r="XEZ563" s="1"/>
      <c r="XFA563" s="1"/>
      <c r="XFB563" s="1"/>
      <c r="XFC563" s="1"/>
    </row>
    <row r="564" spans="1:150 16226:16383" s="3" customFormat="1" ht="20.25" customHeight="1" x14ac:dyDescent="0.25">
      <c r="A564" s="71" t="s">
        <v>759</v>
      </c>
      <c r="B564" s="71">
        <v>111.48399999999999</v>
      </c>
      <c r="C564" s="71">
        <f t="shared" si="12"/>
        <v>1200.0137759999998</v>
      </c>
      <c r="D564" s="51">
        <v>0</v>
      </c>
      <c r="E564" s="51">
        <v>0</v>
      </c>
      <c r="F564" s="124">
        <f t="shared" si="13"/>
        <v>2203.2252927359996</v>
      </c>
      <c r="G564" s="130" t="s">
        <v>95</v>
      </c>
      <c r="H564" s="13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WZB564" s="1"/>
      <c r="WZC564" s="1"/>
      <c r="WZD564" s="1"/>
      <c r="WZE564" s="1"/>
      <c r="WZF564" s="1"/>
      <c r="WZG564" s="1"/>
      <c r="WZH564" s="1"/>
      <c r="WZI564" s="1"/>
      <c r="WZJ564" s="1"/>
      <c r="WZK564" s="1"/>
      <c r="WZL564" s="1"/>
      <c r="WZM564" s="1"/>
      <c r="WZN564" s="1"/>
      <c r="WZO564" s="1"/>
      <c r="WZP564" s="1"/>
      <c r="WZQ564" s="1"/>
      <c r="WZR564" s="1"/>
      <c r="WZS564" s="1"/>
      <c r="WZT564" s="1"/>
      <c r="WZU564" s="1"/>
      <c r="WZV564" s="1"/>
      <c r="WZW564" s="1"/>
      <c r="WZX564" s="1"/>
      <c r="WZY564" s="1"/>
      <c r="WZZ564" s="1"/>
      <c r="XAA564" s="1"/>
      <c r="XAB564" s="1"/>
      <c r="XAC564" s="1"/>
      <c r="XAD564" s="1"/>
      <c r="XAE564" s="1"/>
      <c r="XAF564" s="1"/>
      <c r="XAG564" s="1"/>
      <c r="XAH564" s="1"/>
      <c r="XAI564" s="1"/>
      <c r="XAJ564" s="1"/>
      <c r="XAK564" s="1"/>
      <c r="XAL564" s="1"/>
      <c r="XAM564" s="1"/>
      <c r="XAN564" s="1"/>
      <c r="XAO564" s="1"/>
      <c r="XAP564" s="1"/>
      <c r="XAQ564" s="1"/>
      <c r="XAR564" s="1"/>
      <c r="XAS564" s="1"/>
      <c r="XAT564" s="1"/>
      <c r="XAU564" s="1"/>
      <c r="XAV564" s="1"/>
      <c r="XAW564" s="1"/>
      <c r="XAX564" s="1"/>
      <c r="XAY564" s="1"/>
      <c r="XAZ564" s="1"/>
      <c r="XBA564" s="1"/>
      <c r="XBB564" s="1"/>
      <c r="XBC564" s="1"/>
      <c r="XBD564" s="1"/>
      <c r="XBE564" s="1"/>
      <c r="XBF564" s="1"/>
      <c r="XBG564" s="1"/>
      <c r="XBH564" s="1"/>
      <c r="XBI564" s="1"/>
      <c r="XBJ564" s="1"/>
      <c r="XBK564" s="1"/>
      <c r="XBL564" s="1"/>
      <c r="XBM564" s="1"/>
      <c r="XBN564" s="1"/>
      <c r="XBO564" s="1"/>
      <c r="XBP564" s="1"/>
      <c r="XBQ564" s="1"/>
      <c r="XBR564" s="1"/>
      <c r="XBS564" s="1"/>
      <c r="XBT564" s="1"/>
      <c r="XBU564" s="1"/>
      <c r="XBV564" s="1"/>
      <c r="XBW564" s="1"/>
      <c r="XBX564" s="1"/>
      <c r="XBY564" s="1"/>
      <c r="XBZ564" s="1"/>
      <c r="XCA564" s="1"/>
      <c r="XCB564" s="1"/>
      <c r="XCC564" s="1"/>
      <c r="XCD564" s="1"/>
      <c r="XCE564" s="1"/>
      <c r="XCF564" s="1"/>
      <c r="XCG564" s="1"/>
      <c r="XCH564" s="1"/>
      <c r="XCI564" s="1"/>
      <c r="XCJ564" s="1"/>
      <c r="XCK564" s="1"/>
      <c r="XCL564" s="1"/>
      <c r="XCM564" s="1"/>
      <c r="XCN564" s="1"/>
      <c r="XCO564" s="1"/>
      <c r="XCP564" s="1"/>
      <c r="XCQ564" s="1"/>
      <c r="XCR564" s="1"/>
      <c r="XCS564" s="1"/>
      <c r="XCT564" s="1"/>
      <c r="XCU564" s="1"/>
      <c r="XCV564" s="1"/>
      <c r="XCW564" s="1"/>
      <c r="XCX564" s="1"/>
      <c r="XCY564" s="1"/>
      <c r="XCZ564" s="1"/>
      <c r="XDA564" s="1"/>
      <c r="XDB564" s="1"/>
      <c r="XDC564" s="1"/>
      <c r="XDD564" s="1"/>
      <c r="XDE564" s="1"/>
      <c r="XDF564" s="1"/>
      <c r="XDG564" s="1"/>
      <c r="XDH564" s="1"/>
      <c r="XDI564" s="1"/>
      <c r="XDJ564" s="1"/>
      <c r="XDK564" s="1"/>
      <c r="XDL564" s="1"/>
      <c r="XDM564" s="1"/>
      <c r="XDN564" s="1"/>
      <c r="XDO564" s="1"/>
      <c r="XDP564" s="1"/>
      <c r="XDQ564" s="1"/>
      <c r="XDR564" s="1"/>
      <c r="XDS564" s="1"/>
      <c r="XDT564" s="1"/>
      <c r="XDU564" s="1"/>
      <c r="XDV564" s="1"/>
      <c r="XDW564" s="1"/>
      <c r="XDX564" s="1"/>
      <c r="XDY564" s="1"/>
      <c r="XDZ564" s="1"/>
      <c r="XEA564" s="1"/>
      <c r="XEB564" s="1"/>
      <c r="XEC564" s="1"/>
      <c r="XED564" s="1"/>
      <c r="XEE564" s="1"/>
      <c r="XEF564" s="1"/>
      <c r="XEG564" s="1"/>
      <c r="XEH564" s="1"/>
      <c r="XEI564" s="1"/>
      <c r="XEJ564" s="1"/>
      <c r="XEK564" s="1"/>
      <c r="XEL564" s="1"/>
      <c r="XEM564" s="1"/>
      <c r="XEN564" s="1"/>
      <c r="XEO564" s="1"/>
      <c r="XEP564" s="1"/>
      <c r="XEQ564" s="1"/>
      <c r="XER564" s="1"/>
      <c r="XES564" s="1"/>
      <c r="XET564" s="1"/>
      <c r="XEU564" s="1"/>
      <c r="XEV564" s="1"/>
      <c r="XEW564" s="1"/>
      <c r="XEX564" s="1"/>
      <c r="XEY564" s="1"/>
      <c r="XEZ564" s="1"/>
      <c r="XFA564" s="1"/>
      <c r="XFB564" s="1"/>
      <c r="XFC564" s="1"/>
    </row>
    <row r="565" spans="1:150 16226:16383" s="3" customFormat="1" ht="20.25" customHeight="1" x14ac:dyDescent="0.25">
      <c r="A565" s="71" t="s">
        <v>760</v>
      </c>
      <c r="B565" s="71">
        <v>111.48399999999999</v>
      </c>
      <c r="C565" s="71">
        <f t="shared" si="12"/>
        <v>1200.0137759999998</v>
      </c>
      <c r="D565" s="51">
        <v>0</v>
      </c>
      <c r="E565" s="51">
        <v>0</v>
      </c>
      <c r="F565" s="124">
        <f t="shared" si="13"/>
        <v>2203.2252927359996</v>
      </c>
      <c r="G565" s="130" t="s">
        <v>95</v>
      </c>
      <c r="H565" s="13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WZB565" s="1"/>
      <c r="WZC565" s="1"/>
      <c r="WZD565" s="1"/>
      <c r="WZE565" s="1"/>
      <c r="WZF565" s="1"/>
      <c r="WZG565" s="1"/>
      <c r="WZH565" s="1"/>
      <c r="WZI565" s="1"/>
      <c r="WZJ565" s="1"/>
      <c r="WZK565" s="1"/>
      <c r="WZL565" s="1"/>
      <c r="WZM565" s="1"/>
      <c r="WZN565" s="1"/>
      <c r="WZO565" s="1"/>
      <c r="WZP565" s="1"/>
      <c r="WZQ565" s="1"/>
      <c r="WZR565" s="1"/>
      <c r="WZS565" s="1"/>
      <c r="WZT565" s="1"/>
      <c r="WZU565" s="1"/>
      <c r="WZV565" s="1"/>
      <c r="WZW565" s="1"/>
      <c r="WZX565" s="1"/>
      <c r="WZY565" s="1"/>
      <c r="WZZ565" s="1"/>
      <c r="XAA565" s="1"/>
      <c r="XAB565" s="1"/>
      <c r="XAC565" s="1"/>
      <c r="XAD565" s="1"/>
      <c r="XAE565" s="1"/>
      <c r="XAF565" s="1"/>
      <c r="XAG565" s="1"/>
      <c r="XAH565" s="1"/>
      <c r="XAI565" s="1"/>
      <c r="XAJ565" s="1"/>
      <c r="XAK565" s="1"/>
      <c r="XAL565" s="1"/>
      <c r="XAM565" s="1"/>
      <c r="XAN565" s="1"/>
      <c r="XAO565" s="1"/>
      <c r="XAP565" s="1"/>
      <c r="XAQ565" s="1"/>
      <c r="XAR565" s="1"/>
      <c r="XAS565" s="1"/>
      <c r="XAT565" s="1"/>
      <c r="XAU565" s="1"/>
      <c r="XAV565" s="1"/>
      <c r="XAW565" s="1"/>
      <c r="XAX565" s="1"/>
      <c r="XAY565" s="1"/>
      <c r="XAZ565" s="1"/>
      <c r="XBA565" s="1"/>
      <c r="XBB565" s="1"/>
      <c r="XBC565" s="1"/>
      <c r="XBD565" s="1"/>
      <c r="XBE565" s="1"/>
      <c r="XBF565" s="1"/>
      <c r="XBG565" s="1"/>
      <c r="XBH565" s="1"/>
      <c r="XBI565" s="1"/>
      <c r="XBJ565" s="1"/>
      <c r="XBK565" s="1"/>
      <c r="XBL565" s="1"/>
      <c r="XBM565" s="1"/>
      <c r="XBN565" s="1"/>
      <c r="XBO565" s="1"/>
      <c r="XBP565" s="1"/>
      <c r="XBQ565" s="1"/>
      <c r="XBR565" s="1"/>
      <c r="XBS565" s="1"/>
      <c r="XBT565" s="1"/>
      <c r="XBU565" s="1"/>
      <c r="XBV565" s="1"/>
      <c r="XBW565" s="1"/>
      <c r="XBX565" s="1"/>
      <c r="XBY565" s="1"/>
      <c r="XBZ565" s="1"/>
      <c r="XCA565" s="1"/>
      <c r="XCB565" s="1"/>
      <c r="XCC565" s="1"/>
      <c r="XCD565" s="1"/>
      <c r="XCE565" s="1"/>
      <c r="XCF565" s="1"/>
      <c r="XCG565" s="1"/>
      <c r="XCH565" s="1"/>
      <c r="XCI565" s="1"/>
      <c r="XCJ565" s="1"/>
      <c r="XCK565" s="1"/>
      <c r="XCL565" s="1"/>
      <c r="XCM565" s="1"/>
      <c r="XCN565" s="1"/>
      <c r="XCO565" s="1"/>
      <c r="XCP565" s="1"/>
      <c r="XCQ565" s="1"/>
      <c r="XCR565" s="1"/>
      <c r="XCS565" s="1"/>
      <c r="XCT565" s="1"/>
      <c r="XCU565" s="1"/>
      <c r="XCV565" s="1"/>
      <c r="XCW565" s="1"/>
      <c r="XCX565" s="1"/>
      <c r="XCY565" s="1"/>
      <c r="XCZ565" s="1"/>
      <c r="XDA565" s="1"/>
      <c r="XDB565" s="1"/>
      <c r="XDC565" s="1"/>
      <c r="XDD565" s="1"/>
      <c r="XDE565" s="1"/>
      <c r="XDF565" s="1"/>
      <c r="XDG565" s="1"/>
      <c r="XDH565" s="1"/>
      <c r="XDI565" s="1"/>
      <c r="XDJ565" s="1"/>
      <c r="XDK565" s="1"/>
      <c r="XDL565" s="1"/>
      <c r="XDM565" s="1"/>
      <c r="XDN565" s="1"/>
      <c r="XDO565" s="1"/>
      <c r="XDP565" s="1"/>
      <c r="XDQ565" s="1"/>
      <c r="XDR565" s="1"/>
      <c r="XDS565" s="1"/>
      <c r="XDT565" s="1"/>
      <c r="XDU565" s="1"/>
      <c r="XDV565" s="1"/>
      <c r="XDW565" s="1"/>
      <c r="XDX565" s="1"/>
      <c r="XDY565" s="1"/>
      <c r="XDZ565" s="1"/>
      <c r="XEA565" s="1"/>
      <c r="XEB565" s="1"/>
      <c r="XEC565" s="1"/>
      <c r="XED565" s="1"/>
      <c r="XEE565" s="1"/>
      <c r="XEF565" s="1"/>
      <c r="XEG565" s="1"/>
      <c r="XEH565" s="1"/>
      <c r="XEI565" s="1"/>
      <c r="XEJ565" s="1"/>
      <c r="XEK565" s="1"/>
      <c r="XEL565" s="1"/>
      <c r="XEM565" s="1"/>
      <c r="XEN565" s="1"/>
      <c r="XEO565" s="1"/>
      <c r="XEP565" s="1"/>
      <c r="XEQ565" s="1"/>
      <c r="XER565" s="1"/>
      <c r="XES565" s="1"/>
      <c r="XET565" s="1"/>
      <c r="XEU565" s="1"/>
      <c r="XEV565" s="1"/>
      <c r="XEW565" s="1"/>
      <c r="XEX565" s="1"/>
      <c r="XEY565" s="1"/>
      <c r="XEZ565" s="1"/>
      <c r="XFA565" s="1"/>
      <c r="XFB565" s="1"/>
      <c r="XFC565" s="1"/>
    </row>
    <row r="566" spans="1:150 16226:16383" s="3" customFormat="1" ht="20.25" customHeight="1" x14ac:dyDescent="0.25">
      <c r="A566" s="71" t="s">
        <v>761</v>
      </c>
      <c r="B566" s="71">
        <v>111.48399999999999</v>
      </c>
      <c r="C566" s="71">
        <f t="shared" si="12"/>
        <v>1200.0137759999998</v>
      </c>
      <c r="D566" s="51">
        <v>0</v>
      </c>
      <c r="E566" s="51">
        <v>0</v>
      </c>
      <c r="F566" s="124">
        <f t="shared" si="13"/>
        <v>2203.2252927359996</v>
      </c>
      <c r="G566" s="130" t="s">
        <v>95</v>
      </c>
      <c r="H566" s="13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WZB566" s="1"/>
      <c r="WZC566" s="1"/>
      <c r="WZD566" s="1"/>
      <c r="WZE566" s="1"/>
      <c r="WZF566" s="1"/>
      <c r="WZG566" s="1"/>
      <c r="WZH566" s="1"/>
      <c r="WZI566" s="1"/>
      <c r="WZJ566" s="1"/>
      <c r="WZK566" s="1"/>
      <c r="WZL566" s="1"/>
      <c r="WZM566" s="1"/>
      <c r="WZN566" s="1"/>
      <c r="WZO566" s="1"/>
      <c r="WZP566" s="1"/>
      <c r="WZQ566" s="1"/>
      <c r="WZR566" s="1"/>
      <c r="WZS566" s="1"/>
      <c r="WZT566" s="1"/>
      <c r="WZU566" s="1"/>
      <c r="WZV566" s="1"/>
      <c r="WZW566" s="1"/>
      <c r="WZX566" s="1"/>
      <c r="WZY566" s="1"/>
      <c r="WZZ566" s="1"/>
      <c r="XAA566" s="1"/>
      <c r="XAB566" s="1"/>
      <c r="XAC566" s="1"/>
      <c r="XAD566" s="1"/>
      <c r="XAE566" s="1"/>
      <c r="XAF566" s="1"/>
      <c r="XAG566" s="1"/>
      <c r="XAH566" s="1"/>
      <c r="XAI566" s="1"/>
      <c r="XAJ566" s="1"/>
      <c r="XAK566" s="1"/>
      <c r="XAL566" s="1"/>
      <c r="XAM566" s="1"/>
      <c r="XAN566" s="1"/>
      <c r="XAO566" s="1"/>
      <c r="XAP566" s="1"/>
      <c r="XAQ566" s="1"/>
      <c r="XAR566" s="1"/>
      <c r="XAS566" s="1"/>
      <c r="XAT566" s="1"/>
      <c r="XAU566" s="1"/>
      <c r="XAV566" s="1"/>
      <c r="XAW566" s="1"/>
      <c r="XAX566" s="1"/>
      <c r="XAY566" s="1"/>
      <c r="XAZ566" s="1"/>
      <c r="XBA566" s="1"/>
      <c r="XBB566" s="1"/>
      <c r="XBC566" s="1"/>
      <c r="XBD566" s="1"/>
      <c r="XBE566" s="1"/>
      <c r="XBF566" s="1"/>
      <c r="XBG566" s="1"/>
      <c r="XBH566" s="1"/>
      <c r="XBI566" s="1"/>
      <c r="XBJ566" s="1"/>
      <c r="XBK566" s="1"/>
      <c r="XBL566" s="1"/>
      <c r="XBM566" s="1"/>
      <c r="XBN566" s="1"/>
      <c r="XBO566" s="1"/>
      <c r="XBP566" s="1"/>
      <c r="XBQ566" s="1"/>
      <c r="XBR566" s="1"/>
      <c r="XBS566" s="1"/>
      <c r="XBT566" s="1"/>
      <c r="XBU566" s="1"/>
      <c r="XBV566" s="1"/>
      <c r="XBW566" s="1"/>
      <c r="XBX566" s="1"/>
      <c r="XBY566" s="1"/>
      <c r="XBZ566" s="1"/>
      <c r="XCA566" s="1"/>
      <c r="XCB566" s="1"/>
      <c r="XCC566" s="1"/>
      <c r="XCD566" s="1"/>
      <c r="XCE566" s="1"/>
      <c r="XCF566" s="1"/>
      <c r="XCG566" s="1"/>
      <c r="XCH566" s="1"/>
      <c r="XCI566" s="1"/>
      <c r="XCJ566" s="1"/>
      <c r="XCK566" s="1"/>
      <c r="XCL566" s="1"/>
      <c r="XCM566" s="1"/>
      <c r="XCN566" s="1"/>
      <c r="XCO566" s="1"/>
      <c r="XCP566" s="1"/>
      <c r="XCQ566" s="1"/>
      <c r="XCR566" s="1"/>
      <c r="XCS566" s="1"/>
      <c r="XCT566" s="1"/>
      <c r="XCU566" s="1"/>
      <c r="XCV566" s="1"/>
      <c r="XCW566" s="1"/>
      <c r="XCX566" s="1"/>
      <c r="XCY566" s="1"/>
      <c r="XCZ566" s="1"/>
      <c r="XDA566" s="1"/>
      <c r="XDB566" s="1"/>
      <c r="XDC566" s="1"/>
      <c r="XDD566" s="1"/>
      <c r="XDE566" s="1"/>
      <c r="XDF566" s="1"/>
      <c r="XDG566" s="1"/>
      <c r="XDH566" s="1"/>
      <c r="XDI566" s="1"/>
      <c r="XDJ566" s="1"/>
      <c r="XDK566" s="1"/>
      <c r="XDL566" s="1"/>
      <c r="XDM566" s="1"/>
      <c r="XDN566" s="1"/>
      <c r="XDO566" s="1"/>
      <c r="XDP566" s="1"/>
      <c r="XDQ566" s="1"/>
      <c r="XDR566" s="1"/>
      <c r="XDS566" s="1"/>
      <c r="XDT566" s="1"/>
      <c r="XDU566" s="1"/>
      <c r="XDV566" s="1"/>
      <c r="XDW566" s="1"/>
      <c r="XDX566" s="1"/>
      <c r="XDY566" s="1"/>
      <c r="XDZ566" s="1"/>
      <c r="XEA566" s="1"/>
      <c r="XEB566" s="1"/>
      <c r="XEC566" s="1"/>
      <c r="XED566" s="1"/>
      <c r="XEE566" s="1"/>
      <c r="XEF566" s="1"/>
      <c r="XEG566" s="1"/>
      <c r="XEH566" s="1"/>
      <c r="XEI566" s="1"/>
      <c r="XEJ566" s="1"/>
      <c r="XEK566" s="1"/>
      <c r="XEL566" s="1"/>
      <c r="XEM566" s="1"/>
      <c r="XEN566" s="1"/>
      <c r="XEO566" s="1"/>
      <c r="XEP566" s="1"/>
      <c r="XEQ566" s="1"/>
      <c r="XER566" s="1"/>
      <c r="XES566" s="1"/>
      <c r="XET566" s="1"/>
      <c r="XEU566" s="1"/>
      <c r="XEV566" s="1"/>
      <c r="XEW566" s="1"/>
      <c r="XEX566" s="1"/>
      <c r="XEY566" s="1"/>
      <c r="XEZ566" s="1"/>
      <c r="XFA566" s="1"/>
      <c r="XFB566" s="1"/>
      <c r="XFC566" s="1"/>
    </row>
    <row r="567" spans="1:150 16226:16383" s="3" customFormat="1" ht="20.25" customHeight="1" x14ac:dyDescent="0.25">
      <c r="A567" s="71" t="s">
        <v>762</v>
      </c>
      <c r="B567" s="71">
        <v>111.48399999999999</v>
      </c>
      <c r="C567" s="71">
        <f t="shared" si="12"/>
        <v>1200.0137759999998</v>
      </c>
      <c r="D567" s="51">
        <v>0</v>
      </c>
      <c r="E567" s="51">
        <v>0</v>
      </c>
      <c r="F567" s="124">
        <f t="shared" si="13"/>
        <v>2203.2252927359996</v>
      </c>
      <c r="G567" s="130" t="s">
        <v>95</v>
      </c>
      <c r="H567" s="13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WZB567" s="1"/>
      <c r="WZC567" s="1"/>
      <c r="WZD567" s="1"/>
      <c r="WZE567" s="1"/>
      <c r="WZF567" s="1"/>
      <c r="WZG567" s="1"/>
      <c r="WZH567" s="1"/>
      <c r="WZI567" s="1"/>
      <c r="WZJ567" s="1"/>
      <c r="WZK567" s="1"/>
      <c r="WZL567" s="1"/>
      <c r="WZM567" s="1"/>
      <c r="WZN567" s="1"/>
      <c r="WZO567" s="1"/>
      <c r="WZP567" s="1"/>
      <c r="WZQ567" s="1"/>
      <c r="WZR567" s="1"/>
      <c r="WZS567" s="1"/>
      <c r="WZT567" s="1"/>
      <c r="WZU567" s="1"/>
      <c r="WZV567" s="1"/>
      <c r="WZW567" s="1"/>
      <c r="WZX567" s="1"/>
      <c r="WZY567" s="1"/>
      <c r="WZZ567" s="1"/>
      <c r="XAA567" s="1"/>
      <c r="XAB567" s="1"/>
      <c r="XAC567" s="1"/>
      <c r="XAD567" s="1"/>
      <c r="XAE567" s="1"/>
      <c r="XAF567" s="1"/>
      <c r="XAG567" s="1"/>
      <c r="XAH567" s="1"/>
      <c r="XAI567" s="1"/>
      <c r="XAJ567" s="1"/>
      <c r="XAK567" s="1"/>
      <c r="XAL567" s="1"/>
      <c r="XAM567" s="1"/>
      <c r="XAN567" s="1"/>
      <c r="XAO567" s="1"/>
      <c r="XAP567" s="1"/>
      <c r="XAQ567" s="1"/>
      <c r="XAR567" s="1"/>
      <c r="XAS567" s="1"/>
      <c r="XAT567" s="1"/>
      <c r="XAU567" s="1"/>
      <c r="XAV567" s="1"/>
      <c r="XAW567" s="1"/>
      <c r="XAX567" s="1"/>
      <c r="XAY567" s="1"/>
      <c r="XAZ567" s="1"/>
      <c r="XBA567" s="1"/>
      <c r="XBB567" s="1"/>
      <c r="XBC567" s="1"/>
      <c r="XBD567" s="1"/>
      <c r="XBE567" s="1"/>
      <c r="XBF567" s="1"/>
      <c r="XBG567" s="1"/>
      <c r="XBH567" s="1"/>
      <c r="XBI567" s="1"/>
      <c r="XBJ567" s="1"/>
      <c r="XBK567" s="1"/>
      <c r="XBL567" s="1"/>
      <c r="XBM567" s="1"/>
      <c r="XBN567" s="1"/>
      <c r="XBO567" s="1"/>
      <c r="XBP567" s="1"/>
      <c r="XBQ567" s="1"/>
      <c r="XBR567" s="1"/>
      <c r="XBS567" s="1"/>
      <c r="XBT567" s="1"/>
      <c r="XBU567" s="1"/>
      <c r="XBV567" s="1"/>
      <c r="XBW567" s="1"/>
      <c r="XBX567" s="1"/>
      <c r="XBY567" s="1"/>
      <c r="XBZ567" s="1"/>
      <c r="XCA567" s="1"/>
      <c r="XCB567" s="1"/>
      <c r="XCC567" s="1"/>
      <c r="XCD567" s="1"/>
      <c r="XCE567" s="1"/>
      <c r="XCF567" s="1"/>
      <c r="XCG567" s="1"/>
      <c r="XCH567" s="1"/>
      <c r="XCI567" s="1"/>
      <c r="XCJ567" s="1"/>
      <c r="XCK567" s="1"/>
      <c r="XCL567" s="1"/>
      <c r="XCM567" s="1"/>
      <c r="XCN567" s="1"/>
      <c r="XCO567" s="1"/>
      <c r="XCP567" s="1"/>
      <c r="XCQ567" s="1"/>
      <c r="XCR567" s="1"/>
      <c r="XCS567" s="1"/>
      <c r="XCT567" s="1"/>
      <c r="XCU567" s="1"/>
      <c r="XCV567" s="1"/>
      <c r="XCW567" s="1"/>
      <c r="XCX567" s="1"/>
      <c r="XCY567" s="1"/>
      <c r="XCZ567" s="1"/>
      <c r="XDA567" s="1"/>
      <c r="XDB567" s="1"/>
      <c r="XDC567" s="1"/>
      <c r="XDD567" s="1"/>
      <c r="XDE567" s="1"/>
      <c r="XDF567" s="1"/>
      <c r="XDG567" s="1"/>
      <c r="XDH567" s="1"/>
      <c r="XDI567" s="1"/>
      <c r="XDJ567" s="1"/>
      <c r="XDK567" s="1"/>
      <c r="XDL567" s="1"/>
      <c r="XDM567" s="1"/>
      <c r="XDN567" s="1"/>
      <c r="XDO567" s="1"/>
      <c r="XDP567" s="1"/>
      <c r="XDQ567" s="1"/>
      <c r="XDR567" s="1"/>
      <c r="XDS567" s="1"/>
      <c r="XDT567" s="1"/>
      <c r="XDU567" s="1"/>
      <c r="XDV567" s="1"/>
      <c r="XDW567" s="1"/>
      <c r="XDX567" s="1"/>
      <c r="XDY567" s="1"/>
      <c r="XDZ567" s="1"/>
      <c r="XEA567" s="1"/>
      <c r="XEB567" s="1"/>
      <c r="XEC567" s="1"/>
      <c r="XED567" s="1"/>
      <c r="XEE567" s="1"/>
      <c r="XEF567" s="1"/>
      <c r="XEG567" s="1"/>
      <c r="XEH567" s="1"/>
      <c r="XEI567" s="1"/>
      <c r="XEJ567" s="1"/>
      <c r="XEK567" s="1"/>
      <c r="XEL567" s="1"/>
      <c r="XEM567" s="1"/>
      <c r="XEN567" s="1"/>
      <c r="XEO567" s="1"/>
      <c r="XEP567" s="1"/>
      <c r="XEQ567" s="1"/>
      <c r="XER567" s="1"/>
      <c r="XES567" s="1"/>
      <c r="XET567" s="1"/>
      <c r="XEU567" s="1"/>
      <c r="XEV567" s="1"/>
      <c r="XEW567" s="1"/>
      <c r="XEX567" s="1"/>
      <c r="XEY567" s="1"/>
      <c r="XEZ567" s="1"/>
      <c r="XFA567" s="1"/>
      <c r="XFB567" s="1"/>
      <c r="XFC567" s="1"/>
    </row>
    <row r="568" spans="1:150 16226:16383" s="3" customFormat="1" ht="20.25" customHeight="1" x14ac:dyDescent="0.25">
      <c r="A568" s="71" t="s">
        <v>763</v>
      </c>
      <c r="B568" s="71">
        <v>111.48399999999999</v>
      </c>
      <c r="C568" s="71">
        <f t="shared" si="12"/>
        <v>1200.0137759999998</v>
      </c>
      <c r="D568" s="51">
        <v>0</v>
      </c>
      <c r="E568" s="51">
        <v>0</v>
      </c>
      <c r="F568" s="124">
        <f t="shared" si="13"/>
        <v>2203.2252927359996</v>
      </c>
      <c r="G568" s="130" t="s">
        <v>95</v>
      </c>
      <c r="H568" s="13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WZB568" s="1"/>
      <c r="WZC568" s="1"/>
      <c r="WZD568" s="1"/>
      <c r="WZE568" s="1"/>
      <c r="WZF568" s="1"/>
      <c r="WZG568" s="1"/>
      <c r="WZH568" s="1"/>
      <c r="WZI568" s="1"/>
      <c r="WZJ568" s="1"/>
      <c r="WZK568" s="1"/>
      <c r="WZL568" s="1"/>
      <c r="WZM568" s="1"/>
      <c r="WZN568" s="1"/>
      <c r="WZO568" s="1"/>
      <c r="WZP568" s="1"/>
      <c r="WZQ568" s="1"/>
      <c r="WZR568" s="1"/>
      <c r="WZS568" s="1"/>
      <c r="WZT568" s="1"/>
      <c r="WZU568" s="1"/>
      <c r="WZV568" s="1"/>
      <c r="WZW568" s="1"/>
      <c r="WZX568" s="1"/>
      <c r="WZY568" s="1"/>
      <c r="WZZ568" s="1"/>
      <c r="XAA568" s="1"/>
      <c r="XAB568" s="1"/>
      <c r="XAC568" s="1"/>
      <c r="XAD568" s="1"/>
      <c r="XAE568" s="1"/>
      <c r="XAF568" s="1"/>
      <c r="XAG568" s="1"/>
      <c r="XAH568" s="1"/>
      <c r="XAI568" s="1"/>
      <c r="XAJ568" s="1"/>
      <c r="XAK568" s="1"/>
      <c r="XAL568" s="1"/>
      <c r="XAM568" s="1"/>
      <c r="XAN568" s="1"/>
      <c r="XAO568" s="1"/>
      <c r="XAP568" s="1"/>
      <c r="XAQ568" s="1"/>
      <c r="XAR568" s="1"/>
      <c r="XAS568" s="1"/>
      <c r="XAT568" s="1"/>
      <c r="XAU568" s="1"/>
      <c r="XAV568" s="1"/>
      <c r="XAW568" s="1"/>
      <c r="XAX568" s="1"/>
      <c r="XAY568" s="1"/>
      <c r="XAZ568" s="1"/>
      <c r="XBA568" s="1"/>
      <c r="XBB568" s="1"/>
      <c r="XBC568" s="1"/>
      <c r="XBD568" s="1"/>
      <c r="XBE568" s="1"/>
      <c r="XBF568" s="1"/>
      <c r="XBG568" s="1"/>
      <c r="XBH568" s="1"/>
      <c r="XBI568" s="1"/>
      <c r="XBJ568" s="1"/>
      <c r="XBK568" s="1"/>
      <c r="XBL568" s="1"/>
      <c r="XBM568" s="1"/>
      <c r="XBN568" s="1"/>
      <c r="XBO568" s="1"/>
      <c r="XBP568" s="1"/>
      <c r="XBQ568" s="1"/>
      <c r="XBR568" s="1"/>
      <c r="XBS568" s="1"/>
      <c r="XBT568" s="1"/>
      <c r="XBU568" s="1"/>
      <c r="XBV568" s="1"/>
      <c r="XBW568" s="1"/>
      <c r="XBX568" s="1"/>
      <c r="XBY568" s="1"/>
      <c r="XBZ568" s="1"/>
      <c r="XCA568" s="1"/>
      <c r="XCB568" s="1"/>
      <c r="XCC568" s="1"/>
      <c r="XCD568" s="1"/>
      <c r="XCE568" s="1"/>
      <c r="XCF568" s="1"/>
      <c r="XCG568" s="1"/>
      <c r="XCH568" s="1"/>
      <c r="XCI568" s="1"/>
      <c r="XCJ568" s="1"/>
      <c r="XCK568" s="1"/>
      <c r="XCL568" s="1"/>
      <c r="XCM568" s="1"/>
      <c r="XCN568" s="1"/>
      <c r="XCO568" s="1"/>
      <c r="XCP568" s="1"/>
      <c r="XCQ568" s="1"/>
      <c r="XCR568" s="1"/>
      <c r="XCS568" s="1"/>
      <c r="XCT568" s="1"/>
      <c r="XCU568" s="1"/>
      <c r="XCV568" s="1"/>
      <c r="XCW568" s="1"/>
      <c r="XCX568" s="1"/>
      <c r="XCY568" s="1"/>
      <c r="XCZ568" s="1"/>
      <c r="XDA568" s="1"/>
      <c r="XDB568" s="1"/>
      <c r="XDC568" s="1"/>
      <c r="XDD568" s="1"/>
      <c r="XDE568" s="1"/>
      <c r="XDF568" s="1"/>
      <c r="XDG568" s="1"/>
      <c r="XDH568" s="1"/>
      <c r="XDI568" s="1"/>
      <c r="XDJ568" s="1"/>
      <c r="XDK568" s="1"/>
      <c r="XDL568" s="1"/>
      <c r="XDM568" s="1"/>
      <c r="XDN568" s="1"/>
      <c r="XDO568" s="1"/>
      <c r="XDP568" s="1"/>
      <c r="XDQ568" s="1"/>
      <c r="XDR568" s="1"/>
      <c r="XDS568" s="1"/>
      <c r="XDT568" s="1"/>
      <c r="XDU568" s="1"/>
      <c r="XDV568" s="1"/>
      <c r="XDW568" s="1"/>
      <c r="XDX568" s="1"/>
      <c r="XDY568" s="1"/>
      <c r="XDZ568" s="1"/>
      <c r="XEA568" s="1"/>
      <c r="XEB568" s="1"/>
      <c r="XEC568" s="1"/>
      <c r="XED568" s="1"/>
      <c r="XEE568" s="1"/>
      <c r="XEF568" s="1"/>
      <c r="XEG568" s="1"/>
      <c r="XEH568" s="1"/>
      <c r="XEI568" s="1"/>
      <c r="XEJ568" s="1"/>
      <c r="XEK568" s="1"/>
      <c r="XEL568" s="1"/>
      <c r="XEM568" s="1"/>
      <c r="XEN568" s="1"/>
      <c r="XEO568" s="1"/>
      <c r="XEP568" s="1"/>
      <c r="XEQ568" s="1"/>
      <c r="XER568" s="1"/>
      <c r="XES568" s="1"/>
      <c r="XET568" s="1"/>
      <c r="XEU568" s="1"/>
      <c r="XEV568" s="1"/>
      <c r="XEW568" s="1"/>
      <c r="XEX568" s="1"/>
      <c r="XEY568" s="1"/>
      <c r="XEZ568" s="1"/>
      <c r="XFA568" s="1"/>
      <c r="XFB568" s="1"/>
      <c r="XFC568" s="1"/>
    </row>
    <row r="569" spans="1:150 16226:16383" s="3" customFormat="1" ht="20.25" customHeight="1" x14ac:dyDescent="0.25">
      <c r="A569" s="71" t="s">
        <v>764</v>
      </c>
      <c r="B569" s="71">
        <v>111.48399999999999</v>
      </c>
      <c r="C569" s="71">
        <f t="shared" si="12"/>
        <v>1200.0137759999998</v>
      </c>
      <c r="D569" s="51">
        <v>0</v>
      </c>
      <c r="E569" s="51">
        <v>0</v>
      </c>
      <c r="F569" s="124">
        <f t="shared" si="13"/>
        <v>2203.2252927359996</v>
      </c>
      <c r="G569" s="130" t="s">
        <v>95</v>
      </c>
      <c r="H569" s="13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WZB569" s="1"/>
      <c r="WZC569" s="1"/>
      <c r="WZD569" s="1"/>
      <c r="WZE569" s="1"/>
      <c r="WZF569" s="1"/>
      <c r="WZG569" s="1"/>
      <c r="WZH569" s="1"/>
      <c r="WZI569" s="1"/>
      <c r="WZJ569" s="1"/>
      <c r="WZK569" s="1"/>
      <c r="WZL569" s="1"/>
      <c r="WZM569" s="1"/>
      <c r="WZN569" s="1"/>
      <c r="WZO569" s="1"/>
      <c r="WZP569" s="1"/>
      <c r="WZQ569" s="1"/>
      <c r="WZR569" s="1"/>
      <c r="WZS569" s="1"/>
      <c r="WZT569" s="1"/>
      <c r="WZU569" s="1"/>
      <c r="WZV569" s="1"/>
      <c r="WZW569" s="1"/>
      <c r="WZX569" s="1"/>
      <c r="WZY569" s="1"/>
      <c r="WZZ569" s="1"/>
      <c r="XAA569" s="1"/>
      <c r="XAB569" s="1"/>
      <c r="XAC569" s="1"/>
      <c r="XAD569" s="1"/>
      <c r="XAE569" s="1"/>
      <c r="XAF569" s="1"/>
      <c r="XAG569" s="1"/>
      <c r="XAH569" s="1"/>
      <c r="XAI569" s="1"/>
      <c r="XAJ569" s="1"/>
      <c r="XAK569" s="1"/>
      <c r="XAL569" s="1"/>
      <c r="XAM569" s="1"/>
      <c r="XAN569" s="1"/>
      <c r="XAO569" s="1"/>
      <c r="XAP569" s="1"/>
      <c r="XAQ569" s="1"/>
      <c r="XAR569" s="1"/>
      <c r="XAS569" s="1"/>
      <c r="XAT569" s="1"/>
      <c r="XAU569" s="1"/>
      <c r="XAV569" s="1"/>
      <c r="XAW569" s="1"/>
      <c r="XAX569" s="1"/>
      <c r="XAY569" s="1"/>
      <c r="XAZ569" s="1"/>
      <c r="XBA569" s="1"/>
      <c r="XBB569" s="1"/>
      <c r="XBC569" s="1"/>
      <c r="XBD569" s="1"/>
      <c r="XBE569" s="1"/>
      <c r="XBF569" s="1"/>
      <c r="XBG569" s="1"/>
      <c r="XBH569" s="1"/>
      <c r="XBI569" s="1"/>
      <c r="XBJ569" s="1"/>
      <c r="XBK569" s="1"/>
      <c r="XBL569" s="1"/>
      <c r="XBM569" s="1"/>
      <c r="XBN569" s="1"/>
      <c r="XBO569" s="1"/>
      <c r="XBP569" s="1"/>
      <c r="XBQ569" s="1"/>
      <c r="XBR569" s="1"/>
      <c r="XBS569" s="1"/>
      <c r="XBT569" s="1"/>
      <c r="XBU569" s="1"/>
      <c r="XBV569" s="1"/>
      <c r="XBW569" s="1"/>
      <c r="XBX569" s="1"/>
      <c r="XBY569" s="1"/>
      <c r="XBZ569" s="1"/>
      <c r="XCA569" s="1"/>
      <c r="XCB569" s="1"/>
      <c r="XCC569" s="1"/>
      <c r="XCD569" s="1"/>
      <c r="XCE569" s="1"/>
      <c r="XCF569" s="1"/>
      <c r="XCG569" s="1"/>
      <c r="XCH569" s="1"/>
      <c r="XCI569" s="1"/>
      <c r="XCJ569" s="1"/>
      <c r="XCK569" s="1"/>
      <c r="XCL569" s="1"/>
      <c r="XCM569" s="1"/>
      <c r="XCN569" s="1"/>
      <c r="XCO569" s="1"/>
      <c r="XCP569" s="1"/>
      <c r="XCQ569" s="1"/>
      <c r="XCR569" s="1"/>
      <c r="XCS569" s="1"/>
      <c r="XCT569" s="1"/>
      <c r="XCU569" s="1"/>
      <c r="XCV569" s="1"/>
      <c r="XCW569" s="1"/>
      <c r="XCX569" s="1"/>
      <c r="XCY569" s="1"/>
      <c r="XCZ569" s="1"/>
      <c r="XDA569" s="1"/>
      <c r="XDB569" s="1"/>
      <c r="XDC569" s="1"/>
      <c r="XDD569" s="1"/>
      <c r="XDE569" s="1"/>
      <c r="XDF569" s="1"/>
      <c r="XDG569" s="1"/>
      <c r="XDH569" s="1"/>
      <c r="XDI569" s="1"/>
      <c r="XDJ569" s="1"/>
      <c r="XDK569" s="1"/>
      <c r="XDL569" s="1"/>
      <c r="XDM569" s="1"/>
      <c r="XDN569" s="1"/>
      <c r="XDO569" s="1"/>
      <c r="XDP569" s="1"/>
      <c r="XDQ569" s="1"/>
      <c r="XDR569" s="1"/>
      <c r="XDS569" s="1"/>
      <c r="XDT569" s="1"/>
      <c r="XDU569" s="1"/>
      <c r="XDV569" s="1"/>
      <c r="XDW569" s="1"/>
      <c r="XDX569" s="1"/>
      <c r="XDY569" s="1"/>
      <c r="XDZ569" s="1"/>
      <c r="XEA569" s="1"/>
      <c r="XEB569" s="1"/>
      <c r="XEC569" s="1"/>
      <c r="XED569" s="1"/>
      <c r="XEE569" s="1"/>
      <c r="XEF569" s="1"/>
      <c r="XEG569" s="1"/>
      <c r="XEH569" s="1"/>
      <c r="XEI569" s="1"/>
      <c r="XEJ569" s="1"/>
      <c r="XEK569" s="1"/>
      <c r="XEL569" s="1"/>
      <c r="XEM569" s="1"/>
      <c r="XEN569" s="1"/>
      <c r="XEO569" s="1"/>
      <c r="XEP569" s="1"/>
      <c r="XEQ569" s="1"/>
      <c r="XER569" s="1"/>
      <c r="XES569" s="1"/>
      <c r="XET569" s="1"/>
      <c r="XEU569" s="1"/>
      <c r="XEV569" s="1"/>
      <c r="XEW569" s="1"/>
      <c r="XEX569" s="1"/>
      <c r="XEY569" s="1"/>
      <c r="XEZ569" s="1"/>
      <c r="XFA569" s="1"/>
      <c r="XFB569" s="1"/>
      <c r="XFC569" s="1"/>
    </row>
    <row r="570" spans="1:150 16226:16383" s="3" customFormat="1" ht="20.25" customHeight="1" x14ac:dyDescent="0.25">
      <c r="A570" s="71" t="s">
        <v>765</v>
      </c>
      <c r="B570" s="71">
        <v>111.48399999999999</v>
      </c>
      <c r="C570" s="71">
        <f t="shared" si="12"/>
        <v>1200.0137759999998</v>
      </c>
      <c r="D570" s="51">
        <v>0</v>
      </c>
      <c r="E570" s="51">
        <v>0</v>
      </c>
      <c r="F570" s="124">
        <f t="shared" si="13"/>
        <v>2203.2252927359996</v>
      </c>
      <c r="G570" s="130" t="s">
        <v>95</v>
      </c>
      <c r="H570" s="13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WZB570" s="1"/>
      <c r="WZC570" s="1"/>
      <c r="WZD570" s="1"/>
      <c r="WZE570" s="1"/>
      <c r="WZF570" s="1"/>
      <c r="WZG570" s="1"/>
      <c r="WZH570" s="1"/>
      <c r="WZI570" s="1"/>
      <c r="WZJ570" s="1"/>
      <c r="WZK570" s="1"/>
      <c r="WZL570" s="1"/>
      <c r="WZM570" s="1"/>
      <c r="WZN570" s="1"/>
      <c r="WZO570" s="1"/>
      <c r="WZP570" s="1"/>
      <c r="WZQ570" s="1"/>
      <c r="WZR570" s="1"/>
      <c r="WZS570" s="1"/>
      <c r="WZT570" s="1"/>
      <c r="WZU570" s="1"/>
      <c r="WZV570" s="1"/>
      <c r="WZW570" s="1"/>
      <c r="WZX570" s="1"/>
      <c r="WZY570" s="1"/>
      <c r="WZZ570" s="1"/>
      <c r="XAA570" s="1"/>
      <c r="XAB570" s="1"/>
      <c r="XAC570" s="1"/>
      <c r="XAD570" s="1"/>
      <c r="XAE570" s="1"/>
      <c r="XAF570" s="1"/>
      <c r="XAG570" s="1"/>
      <c r="XAH570" s="1"/>
      <c r="XAI570" s="1"/>
      <c r="XAJ570" s="1"/>
      <c r="XAK570" s="1"/>
      <c r="XAL570" s="1"/>
      <c r="XAM570" s="1"/>
      <c r="XAN570" s="1"/>
      <c r="XAO570" s="1"/>
      <c r="XAP570" s="1"/>
      <c r="XAQ570" s="1"/>
      <c r="XAR570" s="1"/>
      <c r="XAS570" s="1"/>
      <c r="XAT570" s="1"/>
      <c r="XAU570" s="1"/>
      <c r="XAV570" s="1"/>
      <c r="XAW570" s="1"/>
      <c r="XAX570" s="1"/>
      <c r="XAY570" s="1"/>
      <c r="XAZ570" s="1"/>
      <c r="XBA570" s="1"/>
      <c r="XBB570" s="1"/>
      <c r="XBC570" s="1"/>
      <c r="XBD570" s="1"/>
      <c r="XBE570" s="1"/>
      <c r="XBF570" s="1"/>
      <c r="XBG570" s="1"/>
      <c r="XBH570" s="1"/>
      <c r="XBI570" s="1"/>
      <c r="XBJ570" s="1"/>
      <c r="XBK570" s="1"/>
      <c r="XBL570" s="1"/>
      <c r="XBM570" s="1"/>
      <c r="XBN570" s="1"/>
      <c r="XBO570" s="1"/>
      <c r="XBP570" s="1"/>
      <c r="XBQ570" s="1"/>
      <c r="XBR570" s="1"/>
      <c r="XBS570" s="1"/>
      <c r="XBT570" s="1"/>
      <c r="XBU570" s="1"/>
      <c r="XBV570" s="1"/>
      <c r="XBW570" s="1"/>
      <c r="XBX570" s="1"/>
      <c r="XBY570" s="1"/>
      <c r="XBZ570" s="1"/>
      <c r="XCA570" s="1"/>
      <c r="XCB570" s="1"/>
      <c r="XCC570" s="1"/>
      <c r="XCD570" s="1"/>
      <c r="XCE570" s="1"/>
      <c r="XCF570" s="1"/>
      <c r="XCG570" s="1"/>
      <c r="XCH570" s="1"/>
      <c r="XCI570" s="1"/>
      <c r="XCJ570" s="1"/>
      <c r="XCK570" s="1"/>
      <c r="XCL570" s="1"/>
      <c r="XCM570" s="1"/>
      <c r="XCN570" s="1"/>
      <c r="XCO570" s="1"/>
      <c r="XCP570" s="1"/>
      <c r="XCQ570" s="1"/>
      <c r="XCR570" s="1"/>
      <c r="XCS570" s="1"/>
      <c r="XCT570" s="1"/>
      <c r="XCU570" s="1"/>
      <c r="XCV570" s="1"/>
      <c r="XCW570" s="1"/>
      <c r="XCX570" s="1"/>
      <c r="XCY570" s="1"/>
      <c r="XCZ570" s="1"/>
      <c r="XDA570" s="1"/>
      <c r="XDB570" s="1"/>
      <c r="XDC570" s="1"/>
      <c r="XDD570" s="1"/>
      <c r="XDE570" s="1"/>
      <c r="XDF570" s="1"/>
      <c r="XDG570" s="1"/>
      <c r="XDH570" s="1"/>
      <c r="XDI570" s="1"/>
      <c r="XDJ570" s="1"/>
      <c r="XDK570" s="1"/>
      <c r="XDL570" s="1"/>
      <c r="XDM570" s="1"/>
      <c r="XDN570" s="1"/>
      <c r="XDO570" s="1"/>
      <c r="XDP570" s="1"/>
      <c r="XDQ570" s="1"/>
      <c r="XDR570" s="1"/>
      <c r="XDS570" s="1"/>
      <c r="XDT570" s="1"/>
      <c r="XDU570" s="1"/>
      <c r="XDV570" s="1"/>
      <c r="XDW570" s="1"/>
      <c r="XDX570" s="1"/>
      <c r="XDY570" s="1"/>
      <c r="XDZ570" s="1"/>
      <c r="XEA570" s="1"/>
      <c r="XEB570" s="1"/>
      <c r="XEC570" s="1"/>
      <c r="XED570" s="1"/>
      <c r="XEE570" s="1"/>
      <c r="XEF570" s="1"/>
      <c r="XEG570" s="1"/>
      <c r="XEH570" s="1"/>
      <c r="XEI570" s="1"/>
      <c r="XEJ570" s="1"/>
      <c r="XEK570" s="1"/>
      <c r="XEL570" s="1"/>
      <c r="XEM570" s="1"/>
      <c r="XEN570" s="1"/>
      <c r="XEO570" s="1"/>
      <c r="XEP570" s="1"/>
      <c r="XEQ570" s="1"/>
      <c r="XER570" s="1"/>
      <c r="XES570" s="1"/>
      <c r="XET570" s="1"/>
      <c r="XEU570" s="1"/>
      <c r="XEV570" s="1"/>
      <c r="XEW570" s="1"/>
      <c r="XEX570" s="1"/>
      <c r="XEY570" s="1"/>
      <c r="XEZ570" s="1"/>
      <c r="XFA570" s="1"/>
      <c r="XFB570" s="1"/>
      <c r="XFC570" s="1"/>
    </row>
    <row r="571" spans="1:150 16226:16383" s="3" customFormat="1" ht="20.25" customHeight="1" x14ac:dyDescent="0.25">
      <c r="A571" s="71" t="s">
        <v>766</v>
      </c>
      <c r="B571" s="71">
        <v>111.48399999999999</v>
      </c>
      <c r="C571" s="71">
        <f t="shared" si="12"/>
        <v>1200.0137759999998</v>
      </c>
      <c r="D571" s="51">
        <v>0</v>
      </c>
      <c r="E571" s="51">
        <v>0</v>
      </c>
      <c r="F571" s="124">
        <f t="shared" si="13"/>
        <v>2203.2252927359996</v>
      </c>
      <c r="G571" s="130" t="s">
        <v>95</v>
      </c>
      <c r="H571" s="13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WZB571" s="1"/>
      <c r="WZC571" s="1"/>
      <c r="WZD571" s="1"/>
      <c r="WZE571" s="1"/>
      <c r="WZF571" s="1"/>
      <c r="WZG571" s="1"/>
      <c r="WZH571" s="1"/>
      <c r="WZI571" s="1"/>
      <c r="WZJ571" s="1"/>
      <c r="WZK571" s="1"/>
      <c r="WZL571" s="1"/>
      <c r="WZM571" s="1"/>
      <c r="WZN571" s="1"/>
      <c r="WZO571" s="1"/>
      <c r="WZP571" s="1"/>
      <c r="WZQ571" s="1"/>
      <c r="WZR571" s="1"/>
      <c r="WZS571" s="1"/>
      <c r="WZT571" s="1"/>
      <c r="WZU571" s="1"/>
      <c r="WZV571" s="1"/>
      <c r="WZW571" s="1"/>
      <c r="WZX571" s="1"/>
      <c r="WZY571" s="1"/>
      <c r="WZZ571" s="1"/>
      <c r="XAA571" s="1"/>
      <c r="XAB571" s="1"/>
      <c r="XAC571" s="1"/>
      <c r="XAD571" s="1"/>
      <c r="XAE571" s="1"/>
      <c r="XAF571" s="1"/>
      <c r="XAG571" s="1"/>
      <c r="XAH571" s="1"/>
      <c r="XAI571" s="1"/>
      <c r="XAJ571" s="1"/>
      <c r="XAK571" s="1"/>
      <c r="XAL571" s="1"/>
      <c r="XAM571" s="1"/>
      <c r="XAN571" s="1"/>
      <c r="XAO571" s="1"/>
      <c r="XAP571" s="1"/>
      <c r="XAQ571" s="1"/>
      <c r="XAR571" s="1"/>
      <c r="XAS571" s="1"/>
      <c r="XAT571" s="1"/>
      <c r="XAU571" s="1"/>
      <c r="XAV571" s="1"/>
      <c r="XAW571" s="1"/>
      <c r="XAX571" s="1"/>
      <c r="XAY571" s="1"/>
      <c r="XAZ571" s="1"/>
      <c r="XBA571" s="1"/>
      <c r="XBB571" s="1"/>
      <c r="XBC571" s="1"/>
      <c r="XBD571" s="1"/>
      <c r="XBE571" s="1"/>
      <c r="XBF571" s="1"/>
      <c r="XBG571" s="1"/>
      <c r="XBH571" s="1"/>
      <c r="XBI571" s="1"/>
      <c r="XBJ571" s="1"/>
      <c r="XBK571" s="1"/>
      <c r="XBL571" s="1"/>
      <c r="XBM571" s="1"/>
      <c r="XBN571" s="1"/>
      <c r="XBO571" s="1"/>
      <c r="XBP571" s="1"/>
      <c r="XBQ571" s="1"/>
      <c r="XBR571" s="1"/>
      <c r="XBS571" s="1"/>
      <c r="XBT571" s="1"/>
      <c r="XBU571" s="1"/>
      <c r="XBV571" s="1"/>
      <c r="XBW571" s="1"/>
      <c r="XBX571" s="1"/>
      <c r="XBY571" s="1"/>
      <c r="XBZ571" s="1"/>
      <c r="XCA571" s="1"/>
      <c r="XCB571" s="1"/>
      <c r="XCC571" s="1"/>
      <c r="XCD571" s="1"/>
      <c r="XCE571" s="1"/>
      <c r="XCF571" s="1"/>
      <c r="XCG571" s="1"/>
      <c r="XCH571" s="1"/>
      <c r="XCI571" s="1"/>
      <c r="XCJ571" s="1"/>
      <c r="XCK571" s="1"/>
      <c r="XCL571" s="1"/>
      <c r="XCM571" s="1"/>
      <c r="XCN571" s="1"/>
      <c r="XCO571" s="1"/>
      <c r="XCP571" s="1"/>
      <c r="XCQ571" s="1"/>
      <c r="XCR571" s="1"/>
      <c r="XCS571" s="1"/>
      <c r="XCT571" s="1"/>
      <c r="XCU571" s="1"/>
      <c r="XCV571" s="1"/>
      <c r="XCW571" s="1"/>
      <c r="XCX571" s="1"/>
      <c r="XCY571" s="1"/>
      <c r="XCZ571" s="1"/>
      <c r="XDA571" s="1"/>
      <c r="XDB571" s="1"/>
      <c r="XDC571" s="1"/>
      <c r="XDD571" s="1"/>
      <c r="XDE571" s="1"/>
      <c r="XDF571" s="1"/>
      <c r="XDG571" s="1"/>
      <c r="XDH571" s="1"/>
      <c r="XDI571" s="1"/>
      <c r="XDJ571" s="1"/>
      <c r="XDK571" s="1"/>
      <c r="XDL571" s="1"/>
      <c r="XDM571" s="1"/>
      <c r="XDN571" s="1"/>
      <c r="XDO571" s="1"/>
      <c r="XDP571" s="1"/>
      <c r="XDQ571" s="1"/>
      <c r="XDR571" s="1"/>
      <c r="XDS571" s="1"/>
      <c r="XDT571" s="1"/>
      <c r="XDU571" s="1"/>
      <c r="XDV571" s="1"/>
      <c r="XDW571" s="1"/>
      <c r="XDX571" s="1"/>
      <c r="XDY571" s="1"/>
      <c r="XDZ571" s="1"/>
      <c r="XEA571" s="1"/>
      <c r="XEB571" s="1"/>
      <c r="XEC571" s="1"/>
      <c r="XED571" s="1"/>
      <c r="XEE571" s="1"/>
      <c r="XEF571" s="1"/>
      <c r="XEG571" s="1"/>
      <c r="XEH571" s="1"/>
      <c r="XEI571" s="1"/>
      <c r="XEJ571" s="1"/>
      <c r="XEK571" s="1"/>
      <c r="XEL571" s="1"/>
      <c r="XEM571" s="1"/>
      <c r="XEN571" s="1"/>
      <c r="XEO571" s="1"/>
      <c r="XEP571" s="1"/>
      <c r="XEQ571" s="1"/>
      <c r="XER571" s="1"/>
      <c r="XES571" s="1"/>
      <c r="XET571" s="1"/>
      <c r="XEU571" s="1"/>
      <c r="XEV571" s="1"/>
      <c r="XEW571" s="1"/>
      <c r="XEX571" s="1"/>
      <c r="XEY571" s="1"/>
      <c r="XEZ571" s="1"/>
      <c r="XFA571" s="1"/>
      <c r="XFB571" s="1"/>
      <c r="XFC571" s="1"/>
    </row>
    <row r="572" spans="1:150 16226:16383" s="3" customFormat="1" ht="20.25" customHeight="1" x14ac:dyDescent="0.25">
      <c r="A572" s="71" t="s">
        <v>767</v>
      </c>
      <c r="B572" s="71">
        <v>111.48399999999999</v>
      </c>
      <c r="C572" s="71">
        <f t="shared" si="12"/>
        <v>1200.0137759999998</v>
      </c>
      <c r="D572" s="51">
        <v>0</v>
      </c>
      <c r="E572" s="51">
        <v>0</v>
      </c>
      <c r="F572" s="124">
        <f t="shared" si="13"/>
        <v>2203.2252927359996</v>
      </c>
      <c r="G572" s="130" t="s">
        <v>95</v>
      </c>
      <c r="H572" s="13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WZB572" s="1"/>
      <c r="WZC572" s="1"/>
      <c r="WZD572" s="1"/>
      <c r="WZE572" s="1"/>
      <c r="WZF572" s="1"/>
      <c r="WZG572" s="1"/>
      <c r="WZH572" s="1"/>
      <c r="WZI572" s="1"/>
      <c r="WZJ572" s="1"/>
      <c r="WZK572" s="1"/>
      <c r="WZL572" s="1"/>
      <c r="WZM572" s="1"/>
      <c r="WZN572" s="1"/>
      <c r="WZO572" s="1"/>
      <c r="WZP572" s="1"/>
      <c r="WZQ572" s="1"/>
      <c r="WZR572" s="1"/>
      <c r="WZS572" s="1"/>
      <c r="WZT572" s="1"/>
      <c r="WZU572" s="1"/>
      <c r="WZV572" s="1"/>
      <c r="WZW572" s="1"/>
      <c r="WZX572" s="1"/>
      <c r="WZY572" s="1"/>
      <c r="WZZ572" s="1"/>
      <c r="XAA572" s="1"/>
      <c r="XAB572" s="1"/>
      <c r="XAC572" s="1"/>
      <c r="XAD572" s="1"/>
      <c r="XAE572" s="1"/>
      <c r="XAF572" s="1"/>
      <c r="XAG572" s="1"/>
      <c r="XAH572" s="1"/>
      <c r="XAI572" s="1"/>
      <c r="XAJ572" s="1"/>
      <c r="XAK572" s="1"/>
      <c r="XAL572" s="1"/>
      <c r="XAM572" s="1"/>
      <c r="XAN572" s="1"/>
      <c r="XAO572" s="1"/>
      <c r="XAP572" s="1"/>
      <c r="XAQ572" s="1"/>
      <c r="XAR572" s="1"/>
      <c r="XAS572" s="1"/>
      <c r="XAT572" s="1"/>
      <c r="XAU572" s="1"/>
      <c r="XAV572" s="1"/>
      <c r="XAW572" s="1"/>
      <c r="XAX572" s="1"/>
      <c r="XAY572" s="1"/>
      <c r="XAZ572" s="1"/>
      <c r="XBA572" s="1"/>
      <c r="XBB572" s="1"/>
      <c r="XBC572" s="1"/>
      <c r="XBD572" s="1"/>
      <c r="XBE572" s="1"/>
      <c r="XBF572" s="1"/>
      <c r="XBG572" s="1"/>
      <c r="XBH572" s="1"/>
      <c r="XBI572" s="1"/>
      <c r="XBJ572" s="1"/>
      <c r="XBK572" s="1"/>
      <c r="XBL572" s="1"/>
      <c r="XBM572" s="1"/>
      <c r="XBN572" s="1"/>
      <c r="XBO572" s="1"/>
      <c r="XBP572" s="1"/>
      <c r="XBQ572" s="1"/>
      <c r="XBR572" s="1"/>
      <c r="XBS572" s="1"/>
      <c r="XBT572" s="1"/>
      <c r="XBU572" s="1"/>
      <c r="XBV572" s="1"/>
      <c r="XBW572" s="1"/>
      <c r="XBX572" s="1"/>
      <c r="XBY572" s="1"/>
      <c r="XBZ572" s="1"/>
      <c r="XCA572" s="1"/>
      <c r="XCB572" s="1"/>
      <c r="XCC572" s="1"/>
      <c r="XCD572" s="1"/>
      <c r="XCE572" s="1"/>
      <c r="XCF572" s="1"/>
      <c r="XCG572" s="1"/>
      <c r="XCH572" s="1"/>
      <c r="XCI572" s="1"/>
      <c r="XCJ572" s="1"/>
      <c r="XCK572" s="1"/>
      <c r="XCL572" s="1"/>
      <c r="XCM572" s="1"/>
      <c r="XCN572" s="1"/>
      <c r="XCO572" s="1"/>
      <c r="XCP572" s="1"/>
      <c r="XCQ572" s="1"/>
      <c r="XCR572" s="1"/>
      <c r="XCS572" s="1"/>
      <c r="XCT572" s="1"/>
      <c r="XCU572" s="1"/>
      <c r="XCV572" s="1"/>
      <c r="XCW572" s="1"/>
      <c r="XCX572" s="1"/>
      <c r="XCY572" s="1"/>
      <c r="XCZ572" s="1"/>
      <c r="XDA572" s="1"/>
      <c r="XDB572" s="1"/>
      <c r="XDC572" s="1"/>
      <c r="XDD572" s="1"/>
      <c r="XDE572" s="1"/>
      <c r="XDF572" s="1"/>
      <c r="XDG572" s="1"/>
      <c r="XDH572" s="1"/>
      <c r="XDI572" s="1"/>
      <c r="XDJ572" s="1"/>
      <c r="XDK572" s="1"/>
      <c r="XDL572" s="1"/>
      <c r="XDM572" s="1"/>
      <c r="XDN572" s="1"/>
      <c r="XDO572" s="1"/>
      <c r="XDP572" s="1"/>
      <c r="XDQ572" s="1"/>
      <c r="XDR572" s="1"/>
      <c r="XDS572" s="1"/>
      <c r="XDT572" s="1"/>
      <c r="XDU572" s="1"/>
      <c r="XDV572" s="1"/>
      <c r="XDW572" s="1"/>
      <c r="XDX572" s="1"/>
      <c r="XDY572" s="1"/>
      <c r="XDZ572" s="1"/>
      <c r="XEA572" s="1"/>
      <c r="XEB572" s="1"/>
      <c r="XEC572" s="1"/>
      <c r="XED572" s="1"/>
      <c r="XEE572" s="1"/>
      <c r="XEF572" s="1"/>
      <c r="XEG572" s="1"/>
      <c r="XEH572" s="1"/>
      <c r="XEI572" s="1"/>
      <c r="XEJ572" s="1"/>
      <c r="XEK572" s="1"/>
      <c r="XEL572" s="1"/>
      <c r="XEM572" s="1"/>
      <c r="XEN572" s="1"/>
      <c r="XEO572" s="1"/>
      <c r="XEP572" s="1"/>
      <c r="XEQ572" s="1"/>
      <c r="XER572" s="1"/>
      <c r="XES572" s="1"/>
      <c r="XET572" s="1"/>
      <c r="XEU572" s="1"/>
      <c r="XEV572" s="1"/>
      <c r="XEW572" s="1"/>
      <c r="XEX572" s="1"/>
      <c r="XEY572" s="1"/>
      <c r="XEZ572" s="1"/>
      <c r="XFA572" s="1"/>
      <c r="XFB572" s="1"/>
      <c r="XFC572" s="1"/>
    </row>
    <row r="573" spans="1:150 16226:16383" s="3" customFormat="1" ht="20.25" customHeight="1" x14ac:dyDescent="0.25">
      <c r="A573" s="71" t="s">
        <v>768</v>
      </c>
      <c r="B573" s="71">
        <v>111.48399999999999</v>
      </c>
      <c r="C573" s="71">
        <f t="shared" si="12"/>
        <v>1200.0137759999998</v>
      </c>
      <c r="D573" s="51">
        <v>0</v>
      </c>
      <c r="E573" s="51">
        <v>0</v>
      </c>
      <c r="F573" s="124">
        <f t="shared" si="13"/>
        <v>2203.2252927359996</v>
      </c>
      <c r="G573" s="130" t="s">
        <v>95</v>
      </c>
      <c r="H573" s="13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WZB573" s="1"/>
      <c r="WZC573" s="1"/>
      <c r="WZD573" s="1"/>
      <c r="WZE573" s="1"/>
      <c r="WZF573" s="1"/>
      <c r="WZG573" s="1"/>
      <c r="WZH573" s="1"/>
      <c r="WZI573" s="1"/>
      <c r="WZJ573" s="1"/>
      <c r="WZK573" s="1"/>
      <c r="WZL573" s="1"/>
      <c r="WZM573" s="1"/>
      <c r="WZN573" s="1"/>
      <c r="WZO573" s="1"/>
      <c r="WZP573" s="1"/>
      <c r="WZQ573" s="1"/>
      <c r="WZR573" s="1"/>
      <c r="WZS573" s="1"/>
      <c r="WZT573" s="1"/>
      <c r="WZU573" s="1"/>
      <c r="WZV573" s="1"/>
      <c r="WZW573" s="1"/>
      <c r="WZX573" s="1"/>
      <c r="WZY573" s="1"/>
      <c r="WZZ573" s="1"/>
      <c r="XAA573" s="1"/>
      <c r="XAB573" s="1"/>
      <c r="XAC573" s="1"/>
      <c r="XAD573" s="1"/>
      <c r="XAE573" s="1"/>
      <c r="XAF573" s="1"/>
      <c r="XAG573" s="1"/>
      <c r="XAH573" s="1"/>
      <c r="XAI573" s="1"/>
      <c r="XAJ573" s="1"/>
      <c r="XAK573" s="1"/>
      <c r="XAL573" s="1"/>
      <c r="XAM573" s="1"/>
      <c r="XAN573" s="1"/>
      <c r="XAO573" s="1"/>
      <c r="XAP573" s="1"/>
      <c r="XAQ573" s="1"/>
      <c r="XAR573" s="1"/>
      <c r="XAS573" s="1"/>
      <c r="XAT573" s="1"/>
      <c r="XAU573" s="1"/>
      <c r="XAV573" s="1"/>
      <c r="XAW573" s="1"/>
      <c r="XAX573" s="1"/>
      <c r="XAY573" s="1"/>
      <c r="XAZ573" s="1"/>
      <c r="XBA573" s="1"/>
      <c r="XBB573" s="1"/>
      <c r="XBC573" s="1"/>
      <c r="XBD573" s="1"/>
      <c r="XBE573" s="1"/>
      <c r="XBF573" s="1"/>
      <c r="XBG573" s="1"/>
      <c r="XBH573" s="1"/>
      <c r="XBI573" s="1"/>
      <c r="XBJ573" s="1"/>
      <c r="XBK573" s="1"/>
      <c r="XBL573" s="1"/>
      <c r="XBM573" s="1"/>
      <c r="XBN573" s="1"/>
      <c r="XBO573" s="1"/>
      <c r="XBP573" s="1"/>
      <c r="XBQ573" s="1"/>
      <c r="XBR573" s="1"/>
      <c r="XBS573" s="1"/>
      <c r="XBT573" s="1"/>
      <c r="XBU573" s="1"/>
      <c r="XBV573" s="1"/>
      <c r="XBW573" s="1"/>
      <c r="XBX573" s="1"/>
      <c r="XBY573" s="1"/>
      <c r="XBZ573" s="1"/>
      <c r="XCA573" s="1"/>
      <c r="XCB573" s="1"/>
      <c r="XCC573" s="1"/>
      <c r="XCD573" s="1"/>
      <c r="XCE573" s="1"/>
      <c r="XCF573" s="1"/>
      <c r="XCG573" s="1"/>
      <c r="XCH573" s="1"/>
      <c r="XCI573" s="1"/>
      <c r="XCJ573" s="1"/>
      <c r="XCK573" s="1"/>
      <c r="XCL573" s="1"/>
      <c r="XCM573" s="1"/>
      <c r="XCN573" s="1"/>
      <c r="XCO573" s="1"/>
      <c r="XCP573" s="1"/>
      <c r="XCQ573" s="1"/>
      <c r="XCR573" s="1"/>
      <c r="XCS573" s="1"/>
      <c r="XCT573" s="1"/>
      <c r="XCU573" s="1"/>
      <c r="XCV573" s="1"/>
      <c r="XCW573" s="1"/>
      <c r="XCX573" s="1"/>
      <c r="XCY573" s="1"/>
      <c r="XCZ573" s="1"/>
      <c r="XDA573" s="1"/>
      <c r="XDB573" s="1"/>
      <c r="XDC573" s="1"/>
      <c r="XDD573" s="1"/>
      <c r="XDE573" s="1"/>
      <c r="XDF573" s="1"/>
      <c r="XDG573" s="1"/>
      <c r="XDH573" s="1"/>
      <c r="XDI573" s="1"/>
      <c r="XDJ573" s="1"/>
      <c r="XDK573" s="1"/>
      <c r="XDL573" s="1"/>
      <c r="XDM573" s="1"/>
      <c r="XDN573" s="1"/>
      <c r="XDO573" s="1"/>
      <c r="XDP573" s="1"/>
      <c r="XDQ573" s="1"/>
      <c r="XDR573" s="1"/>
      <c r="XDS573" s="1"/>
      <c r="XDT573" s="1"/>
      <c r="XDU573" s="1"/>
      <c r="XDV573" s="1"/>
      <c r="XDW573" s="1"/>
      <c r="XDX573" s="1"/>
      <c r="XDY573" s="1"/>
      <c r="XDZ573" s="1"/>
      <c r="XEA573" s="1"/>
      <c r="XEB573" s="1"/>
      <c r="XEC573" s="1"/>
      <c r="XED573" s="1"/>
      <c r="XEE573" s="1"/>
      <c r="XEF573" s="1"/>
      <c r="XEG573" s="1"/>
      <c r="XEH573" s="1"/>
      <c r="XEI573" s="1"/>
      <c r="XEJ573" s="1"/>
      <c r="XEK573" s="1"/>
      <c r="XEL573" s="1"/>
      <c r="XEM573" s="1"/>
      <c r="XEN573" s="1"/>
      <c r="XEO573" s="1"/>
      <c r="XEP573" s="1"/>
      <c r="XEQ573" s="1"/>
      <c r="XER573" s="1"/>
      <c r="XES573" s="1"/>
      <c r="XET573" s="1"/>
      <c r="XEU573" s="1"/>
      <c r="XEV573" s="1"/>
      <c r="XEW573" s="1"/>
      <c r="XEX573" s="1"/>
      <c r="XEY573" s="1"/>
      <c r="XEZ573" s="1"/>
      <c r="XFA573" s="1"/>
      <c r="XFB573" s="1"/>
      <c r="XFC573" s="1"/>
    </row>
    <row r="574" spans="1:150 16226:16383" s="3" customFormat="1" ht="20.25" customHeight="1" x14ac:dyDescent="0.25">
      <c r="A574" s="71" t="s">
        <v>769</v>
      </c>
      <c r="B574" s="71">
        <v>111.48399999999999</v>
      </c>
      <c r="C574" s="71">
        <f t="shared" si="12"/>
        <v>1200.0137759999998</v>
      </c>
      <c r="D574" s="51">
        <v>0</v>
      </c>
      <c r="E574" s="51">
        <v>0</v>
      </c>
      <c r="F574" s="124">
        <f t="shared" si="13"/>
        <v>2203.2252927359996</v>
      </c>
      <c r="G574" s="130" t="s">
        <v>95</v>
      </c>
      <c r="H574" s="13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WZB574" s="1"/>
      <c r="WZC574" s="1"/>
      <c r="WZD574" s="1"/>
      <c r="WZE574" s="1"/>
      <c r="WZF574" s="1"/>
      <c r="WZG574" s="1"/>
      <c r="WZH574" s="1"/>
      <c r="WZI574" s="1"/>
      <c r="WZJ574" s="1"/>
      <c r="WZK574" s="1"/>
      <c r="WZL574" s="1"/>
      <c r="WZM574" s="1"/>
      <c r="WZN574" s="1"/>
      <c r="WZO574" s="1"/>
      <c r="WZP574" s="1"/>
      <c r="WZQ574" s="1"/>
      <c r="WZR574" s="1"/>
      <c r="WZS574" s="1"/>
      <c r="WZT574" s="1"/>
      <c r="WZU574" s="1"/>
      <c r="WZV574" s="1"/>
      <c r="WZW574" s="1"/>
      <c r="WZX574" s="1"/>
      <c r="WZY574" s="1"/>
      <c r="WZZ574" s="1"/>
      <c r="XAA574" s="1"/>
      <c r="XAB574" s="1"/>
      <c r="XAC574" s="1"/>
      <c r="XAD574" s="1"/>
      <c r="XAE574" s="1"/>
      <c r="XAF574" s="1"/>
      <c r="XAG574" s="1"/>
      <c r="XAH574" s="1"/>
      <c r="XAI574" s="1"/>
      <c r="XAJ574" s="1"/>
      <c r="XAK574" s="1"/>
      <c r="XAL574" s="1"/>
      <c r="XAM574" s="1"/>
      <c r="XAN574" s="1"/>
      <c r="XAO574" s="1"/>
      <c r="XAP574" s="1"/>
      <c r="XAQ574" s="1"/>
      <c r="XAR574" s="1"/>
      <c r="XAS574" s="1"/>
      <c r="XAT574" s="1"/>
      <c r="XAU574" s="1"/>
      <c r="XAV574" s="1"/>
      <c r="XAW574" s="1"/>
      <c r="XAX574" s="1"/>
      <c r="XAY574" s="1"/>
      <c r="XAZ574" s="1"/>
      <c r="XBA574" s="1"/>
      <c r="XBB574" s="1"/>
      <c r="XBC574" s="1"/>
      <c r="XBD574" s="1"/>
      <c r="XBE574" s="1"/>
      <c r="XBF574" s="1"/>
      <c r="XBG574" s="1"/>
      <c r="XBH574" s="1"/>
      <c r="XBI574" s="1"/>
      <c r="XBJ574" s="1"/>
      <c r="XBK574" s="1"/>
      <c r="XBL574" s="1"/>
      <c r="XBM574" s="1"/>
      <c r="XBN574" s="1"/>
      <c r="XBO574" s="1"/>
      <c r="XBP574" s="1"/>
      <c r="XBQ574" s="1"/>
      <c r="XBR574" s="1"/>
      <c r="XBS574" s="1"/>
      <c r="XBT574" s="1"/>
      <c r="XBU574" s="1"/>
      <c r="XBV574" s="1"/>
      <c r="XBW574" s="1"/>
      <c r="XBX574" s="1"/>
      <c r="XBY574" s="1"/>
      <c r="XBZ574" s="1"/>
      <c r="XCA574" s="1"/>
      <c r="XCB574" s="1"/>
      <c r="XCC574" s="1"/>
      <c r="XCD574" s="1"/>
      <c r="XCE574" s="1"/>
      <c r="XCF574" s="1"/>
      <c r="XCG574" s="1"/>
      <c r="XCH574" s="1"/>
      <c r="XCI574" s="1"/>
      <c r="XCJ574" s="1"/>
      <c r="XCK574" s="1"/>
      <c r="XCL574" s="1"/>
      <c r="XCM574" s="1"/>
      <c r="XCN574" s="1"/>
      <c r="XCO574" s="1"/>
      <c r="XCP574" s="1"/>
      <c r="XCQ574" s="1"/>
      <c r="XCR574" s="1"/>
      <c r="XCS574" s="1"/>
      <c r="XCT574" s="1"/>
      <c r="XCU574" s="1"/>
      <c r="XCV574" s="1"/>
      <c r="XCW574" s="1"/>
      <c r="XCX574" s="1"/>
      <c r="XCY574" s="1"/>
      <c r="XCZ574" s="1"/>
      <c r="XDA574" s="1"/>
      <c r="XDB574" s="1"/>
      <c r="XDC574" s="1"/>
      <c r="XDD574" s="1"/>
      <c r="XDE574" s="1"/>
      <c r="XDF574" s="1"/>
      <c r="XDG574" s="1"/>
      <c r="XDH574" s="1"/>
      <c r="XDI574" s="1"/>
      <c r="XDJ574" s="1"/>
      <c r="XDK574" s="1"/>
      <c r="XDL574" s="1"/>
      <c r="XDM574" s="1"/>
      <c r="XDN574" s="1"/>
      <c r="XDO574" s="1"/>
      <c r="XDP574" s="1"/>
      <c r="XDQ574" s="1"/>
      <c r="XDR574" s="1"/>
      <c r="XDS574" s="1"/>
      <c r="XDT574" s="1"/>
      <c r="XDU574" s="1"/>
      <c r="XDV574" s="1"/>
      <c r="XDW574" s="1"/>
      <c r="XDX574" s="1"/>
      <c r="XDY574" s="1"/>
      <c r="XDZ574" s="1"/>
      <c r="XEA574" s="1"/>
      <c r="XEB574" s="1"/>
      <c r="XEC574" s="1"/>
      <c r="XED574" s="1"/>
      <c r="XEE574" s="1"/>
      <c r="XEF574" s="1"/>
      <c r="XEG574" s="1"/>
      <c r="XEH574" s="1"/>
      <c r="XEI574" s="1"/>
      <c r="XEJ574" s="1"/>
      <c r="XEK574" s="1"/>
      <c r="XEL574" s="1"/>
      <c r="XEM574" s="1"/>
      <c r="XEN574" s="1"/>
      <c r="XEO574" s="1"/>
      <c r="XEP574" s="1"/>
      <c r="XEQ574" s="1"/>
      <c r="XER574" s="1"/>
      <c r="XES574" s="1"/>
      <c r="XET574" s="1"/>
      <c r="XEU574" s="1"/>
      <c r="XEV574" s="1"/>
      <c r="XEW574" s="1"/>
      <c r="XEX574" s="1"/>
      <c r="XEY574" s="1"/>
      <c r="XEZ574" s="1"/>
      <c r="XFA574" s="1"/>
      <c r="XFB574" s="1"/>
      <c r="XFC574" s="1"/>
    </row>
    <row r="575" spans="1:150 16226:16383" s="3" customFormat="1" ht="20.25" customHeight="1" x14ac:dyDescent="0.25">
      <c r="A575" s="71" t="s">
        <v>770</v>
      </c>
      <c r="B575" s="71">
        <v>111.48399999999999</v>
      </c>
      <c r="C575" s="71">
        <f t="shared" si="12"/>
        <v>1200.0137759999998</v>
      </c>
      <c r="D575" s="51">
        <v>0</v>
      </c>
      <c r="E575" s="51">
        <v>0</v>
      </c>
      <c r="F575" s="124">
        <f t="shared" si="13"/>
        <v>2203.2252927359996</v>
      </c>
      <c r="G575" s="130" t="s">
        <v>95</v>
      </c>
      <c r="H575" s="13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WZB575" s="1"/>
      <c r="WZC575" s="1"/>
      <c r="WZD575" s="1"/>
      <c r="WZE575" s="1"/>
      <c r="WZF575" s="1"/>
      <c r="WZG575" s="1"/>
      <c r="WZH575" s="1"/>
      <c r="WZI575" s="1"/>
      <c r="WZJ575" s="1"/>
      <c r="WZK575" s="1"/>
      <c r="WZL575" s="1"/>
      <c r="WZM575" s="1"/>
      <c r="WZN575" s="1"/>
      <c r="WZO575" s="1"/>
      <c r="WZP575" s="1"/>
      <c r="WZQ575" s="1"/>
      <c r="WZR575" s="1"/>
      <c r="WZS575" s="1"/>
      <c r="WZT575" s="1"/>
      <c r="WZU575" s="1"/>
      <c r="WZV575" s="1"/>
      <c r="WZW575" s="1"/>
      <c r="WZX575" s="1"/>
      <c r="WZY575" s="1"/>
      <c r="WZZ575" s="1"/>
      <c r="XAA575" s="1"/>
      <c r="XAB575" s="1"/>
      <c r="XAC575" s="1"/>
      <c r="XAD575" s="1"/>
      <c r="XAE575" s="1"/>
      <c r="XAF575" s="1"/>
      <c r="XAG575" s="1"/>
      <c r="XAH575" s="1"/>
      <c r="XAI575" s="1"/>
      <c r="XAJ575" s="1"/>
      <c r="XAK575" s="1"/>
      <c r="XAL575" s="1"/>
      <c r="XAM575" s="1"/>
      <c r="XAN575" s="1"/>
      <c r="XAO575" s="1"/>
      <c r="XAP575" s="1"/>
      <c r="XAQ575" s="1"/>
      <c r="XAR575" s="1"/>
      <c r="XAS575" s="1"/>
      <c r="XAT575" s="1"/>
      <c r="XAU575" s="1"/>
      <c r="XAV575" s="1"/>
      <c r="XAW575" s="1"/>
      <c r="XAX575" s="1"/>
      <c r="XAY575" s="1"/>
      <c r="XAZ575" s="1"/>
      <c r="XBA575" s="1"/>
      <c r="XBB575" s="1"/>
      <c r="XBC575" s="1"/>
      <c r="XBD575" s="1"/>
      <c r="XBE575" s="1"/>
      <c r="XBF575" s="1"/>
      <c r="XBG575" s="1"/>
      <c r="XBH575" s="1"/>
      <c r="XBI575" s="1"/>
      <c r="XBJ575" s="1"/>
      <c r="XBK575" s="1"/>
      <c r="XBL575" s="1"/>
      <c r="XBM575" s="1"/>
      <c r="XBN575" s="1"/>
      <c r="XBO575" s="1"/>
      <c r="XBP575" s="1"/>
      <c r="XBQ575" s="1"/>
      <c r="XBR575" s="1"/>
      <c r="XBS575" s="1"/>
      <c r="XBT575" s="1"/>
      <c r="XBU575" s="1"/>
      <c r="XBV575" s="1"/>
      <c r="XBW575" s="1"/>
      <c r="XBX575" s="1"/>
      <c r="XBY575" s="1"/>
      <c r="XBZ575" s="1"/>
      <c r="XCA575" s="1"/>
      <c r="XCB575" s="1"/>
      <c r="XCC575" s="1"/>
      <c r="XCD575" s="1"/>
      <c r="XCE575" s="1"/>
      <c r="XCF575" s="1"/>
      <c r="XCG575" s="1"/>
      <c r="XCH575" s="1"/>
      <c r="XCI575" s="1"/>
      <c r="XCJ575" s="1"/>
      <c r="XCK575" s="1"/>
      <c r="XCL575" s="1"/>
      <c r="XCM575" s="1"/>
      <c r="XCN575" s="1"/>
      <c r="XCO575" s="1"/>
      <c r="XCP575" s="1"/>
      <c r="XCQ575" s="1"/>
      <c r="XCR575" s="1"/>
      <c r="XCS575" s="1"/>
      <c r="XCT575" s="1"/>
      <c r="XCU575" s="1"/>
      <c r="XCV575" s="1"/>
      <c r="XCW575" s="1"/>
      <c r="XCX575" s="1"/>
      <c r="XCY575" s="1"/>
      <c r="XCZ575" s="1"/>
      <c r="XDA575" s="1"/>
      <c r="XDB575" s="1"/>
      <c r="XDC575" s="1"/>
      <c r="XDD575" s="1"/>
      <c r="XDE575" s="1"/>
      <c r="XDF575" s="1"/>
      <c r="XDG575" s="1"/>
      <c r="XDH575" s="1"/>
      <c r="XDI575" s="1"/>
      <c r="XDJ575" s="1"/>
      <c r="XDK575" s="1"/>
      <c r="XDL575" s="1"/>
      <c r="XDM575" s="1"/>
      <c r="XDN575" s="1"/>
      <c r="XDO575" s="1"/>
      <c r="XDP575" s="1"/>
      <c r="XDQ575" s="1"/>
      <c r="XDR575" s="1"/>
      <c r="XDS575" s="1"/>
      <c r="XDT575" s="1"/>
      <c r="XDU575" s="1"/>
      <c r="XDV575" s="1"/>
      <c r="XDW575" s="1"/>
      <c r="XDX575" s="1"/>
      <c r="XDY575" s="1"/>
      <c r="XDZ575" s="1"/>
      <c r="XEA575" s="1"/>
      <c r="XEB575" s="1"/>
      <c r="XEC575" s="1"/>
      <c r="XED575" s="1"/>
      <c r="XEE575" s="1"/>
      <c r="XEF575" s="1"/>
      <c r="XEG575" s="1"/>
      <c r="XEH575" s="1"/>
      <c r="XEI575" s="1"/>
      <c r="XEJ575" s="1"/>
      <c r="XEK575" s="1"/>
      <c r="XEL575" s="1"/>
      <c r="XEM575" s="1"/>
      <c r="XEN575" s="1"/>
      <c r="XEO575" s="1"/>
      <c r="XEP575" s="1"/>
      <c r="XEQ575" s="1"/>
      <c r="XER575" s="1"/>
      <c r="XES575" s="1"/>
      <c r="XET575" s="1"/>
      <c r="XEU575" s="1"/>
      <c r="XEV575" s="1"/>
      <c r="XEW575" s="1"/>
      <c r="XEX575" s="1"/>
      <c r="XEY575" s="1"/>
      <c r="XEZ575" s="1"/>
      <c r="XFA575" s="1"/>
      <c r="XFB575" s="1"/>
      <c r="XFC575" s="1"/>
    </row>
    <row r="576" spans="1:150 16226:16383" s="3" customFormat="1" ht="20.25" customHeight="1" x14ac:dyDescent="0.25">
      <c r="A576" s="71" t="s">
        <v>771</v>
      </c>
      <c r="B576" s="71">
        <v>324.39999999999998</v>
      </c>
      <c r="C576" s="71">
        <f t="shared" si="12"/>
        <v>3491.8415999999997</v>
      </c>
      <c r="D576" s="51">
        <v>0</v>
      </c>
      <c r="E576" s="51">
        <v>0</v>
      </c>
      <c r="F576" s="124">
        <f t="shared" si="13"/>
        <v>6411.0211775999996</v>
      </c>
      <c r="G576" s="130" t="s">
        <v>95</v>
      </c>
      <c r="H576" s="13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WZB576" s="1"/>
      <c r="WZC576" s="1"/>
      <c r="WZD576" s="1"/>
      <c r="WZE576" s="1"/>
      <c r="WZF576" s="1"/>
      <c r="WZG576" s="1"/>
      <c r="WZH576" s="1"/>
      <c r="WZI576" s="1"/>
      <c r="WZJ576" s="1"/>
      <c r="WZK576" s="1"/>
      <c r="WZL576" s="1"/>
      <c r="WZM576" s="1"/>
      <c r="WZN576" s="1"/>
      <c r="WZO576" s="1"/>
      <c r="WZP576" s="1"/>
      <c r="WZQ576" s="1"/>
      <c r="WZR576" s="1"/>
      <c r="WZS576" s="1"/>
      <c r="WZT576" s="1"/>
      <c r="WZU576" s="1"/>
      <c r="WZV576" s="1"/>
      <c r="WZW576" s="1"/>
      <c r="WZX576" s="1"/>
      <c r="WZY576" s="1"/>
      <c r="WZZ576" s="1"/>
      <c r="XAA576" s="1"/>
      <c r="XAB576" s="1"/>
      <c r="XAC576" s="1"/>
      <c r="XAD576" s="1"/>
      <c r="XAE576" s="1"/>
      <c r="XAF576" s="1"/>
      <c r="XAG576" s="1"/>
      <c r="XAH576" s="1"/>
      <c r="XAI576" s="1"/>
      <c r="XAJ576" s="1"/>
      <c r="XAK576" s="1"/>
      <c r="XAL576" s="1"/>
      <c r="XAM576" s="1"/>
      <c r="XAN576" s="1"/>
      <c r="XAO576" s="1"/>
      <c r="XAP576" s="1"/>
      <c r="XAQ576" s="1"/>
      <c r="XAR576" s="1"/>
      <c r="XAS576" s="1"/>
      <c r="XAT576" s="1"/>
      <c r="XAU576" s="1"/>
      <c r="XAV576" s="1"/>
      <c r="XAW576" s="1"/>
      <c r="XAX576" s="1"/>
      <c r="XAY576" s="1"/>
      <c r="XAZ576" s="1"/>
      <c r="XBA576" s="1"/>
      <c r="XBB576" s="1"/>
      <c r="XBC576" s="1"/>
      <c r="XBD576" s="1"/>
      <c r="XBE576" s="1"/>
      <c r="XBF576" s="1"/>
      <c r="XBG576" s="1"/>
      <c r="XBH576" s="1"/>
      <c r="XBI576" s="1"/>
      <c r="XBJ576" s="1"/>
      <c r="XBK576" s="1"/>
      <c r="XBL576" s="1"/>
      <c r="XBM576" s="1"/>
      <c r="XBN576" s="1"/>
      <c r="XBO576" s="1"/>
      <c r="XBP576" s="1"/>
      <c r="XBQ576" s="1"/>
      <c r="XBR576" s="1"/>
      <c r="XBS576" s="1"/>
      <c r="XBT576" s="1"/>
      <c r="XBU576" s="1"/>
      <c r="XBV576" s="1"/>
      <c r="XBW576" s="1"/>
      <c r="XBX576" s="1"/>
      <c r="XBY576" s="1"/>
      <c r="XBZ576" s="1"/>
      <c r="XCA576" s="1"/>
      <c r="XCB576" s="1"/>
      <c r="XCC576" s="1"/>
      <c r="XCD576" s="1"/>
      <c r="XCE576" s="1"/>
      <c r="XCF576" s="1"/>
      <c r="XCG576" s="1"/>
      <c r="XCH576" s="1"/>
      <c r="XCI576" s="1"/>
      <c r="XCJ576" s="1"/>
      <c r="XCK576" s="1"/>
      <c r="XCL576" s="1"/>
      <c r="XCM576" s="1"/>
      <c r="XCN576" s="1"/>
      <c r="XCO576" s="1"/>
      <c r="XCP576" s="1"/>
      <c r="XCQ576" s="1"/>
      <c r="XCR576" s="1"/>
      <c r="XCS576" s="1"/>
      <c r="XCT576" s="1"/>
      <c r="XCU576" s="1"/>
      <c r="XCV576" s="1"/>
      <c r="XCW576" s="1"/>
      <c r="XCX576" s="1"/>
      <c r="XCY576" s="1"/>
      <c r="XCZ576" s="1"/>
      <c r="XDA576" s="1"/>
      <c r="XDB576" s="1"/>
      <c r="XDC576" s="1"/>
      <c r="XDD576" s="1"/>
      <c r="XDE576" s="1"/>
      <c r="XDF576" s="1"/>
      <c r="XDG576" s="1"/>
      <c r="XDH576" s="1"/>
      <c r="XDI576" s="1"/>
      <c r="XDJ576" s="1"/>
      <c r="XDK576" s="1"/>
      <c r="XDL576" s="1"/>
      <c r="XDM576" s="1"/>
      <c r="XDN576" s="1"/>
      <c r="XDO576" s="1"/>
      <c r="XDP576" s="1"/>
      <c r="XDQ576" s="1"/>
      <c r="XDR576" s="1"/>
      <c r="XDS576" s="1"/>
      <c r="XDT576" s="1"/>
      <c r="XDU576" s="1"/>
      <c r="XDV576" s="1"/>
      <c r="XDW576" s="1"/>
      <c r="XDX576" s="1"/>
      <c r="XDY576" s="1"/>
      <c r="XDZ576" s="1"/>
      <c r="XEA576" s="1"/>
      <c r="XEB576" s="1"/>
      <c r="XEC576" s="1"/>
      <c r="XED576" s="1"/>
      <c r="XEE576" s="1"/>
      <c r="XEF576" s="1"/>
      <c r="XEG576" s="1"/>
      <c r="XEH576" s="1"/>
      <c r="XEI576" s="1"/>
      <c r="XEJ576" s="1"/>
      <c r="XEK576" s="1"/>
      <c r="XEL576" s="1"/>
      <c r="XEM576" s="1"/>
      <c r="XEN576" s="1"/>
      <c r="XEO576" s="1"/>
      <c r="XEP576" s="1"/>
      <c r="XEQ576" s="1"/>
      <c r="XER576" s="1"/>
      <c r="XES576" s="1"/>
      <c r="XET576" s="1"/>
      <c r="XEU576" s="1"/>
      <c r="XEV576" s="1"/>
      <c r="XEW576" s="1"/>
      <c r="XEX576" s="1"/>
      <c r="XEY576" s="1"/>
      <c r="XEZ576" s="1"/>
      <c r="XFA576" s="1"/>
      <c r="XFB576" s="1"/>
      <c r="XFC576" s="1"/>
    </row>
    <row r="577" spans="1:150 16226:16383" s="3" customFormat="1" ht="20.25" customHeight="1" x14ac:dyDescent="0.25">
      <c r="A577" s="71" t="s">
        <v>772</v>
      </c>
      <c r="B577" s="71">
        <v>140.66200000000001</v>
      </c>
      <c r="C577" s="71">
        <f t="shared" si="12"/>
        <v>1514.0857679999999</v>
      </c>
      <c r="D577" s="51">
        <v>0</v>
      </c>
      <c r="E577" s="51">
        <v>0</v>
      </c>
      <c r="F577" s="124">
        <f t="shared" si="13"/>
        <v>2779.8614700479998</v>
      </c>
      <c r="G577" s="130" t="s">
        <v>95</v>
      </c>
      <c r="H577" s="13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WZB577" s="1"/>
      <c r="WZC577" s="1"/>
      <c r="WZD577" s="1"/>
      <c r="WZE577" s="1"/>
      <c r="WZF577" s="1"/>
      <c r="WZG577" s="1"/>
      <c r="WZH577" s="1"/>
      <c r="WZI577" s="1"/>
      <c r="WZJ577" s="1"/>
      <c r="WZK577" s="1"/>
      <c r="WZL577" s="1"/>
      <c r="WZM577" s="1"/>
      <c r="WZN577" s="1"/>
      <c r="WZO577" s="1"/>
      <c r="WZP577" s="1"/>
      <c r="WZQ577" s="1"/>
      <c r="WZR577" s="1"/>
      <c r="WZS577" s="1"/>
      <c r="WZT577" s="1"/>
      <c r="WZU577" s="1"/>
      <c r="WZV577" s="1"/>
      <c r="WZW577" s="1"/>
      <c r="WZX577" s="1"/>
      <c r="WZY577" s="1"/>
      <c r="WZZ577" s="1"/>
      <c r="XAA577" s="1"/>
      <c r="XAB577" s="1"/>
      <c r="XAC577" s="1"/>
      <c r="XAD577" s="1"/>
      <c r="XAE577" s="1"/>
      <c r="XAF577" s="1"/>
      <c r="XAG577" s="1"/>
      <c r="XAH577" s="1"/>
      <c r="XAI577" s="1"/>
      <c r="XAJ577" s="1"/>
      <c r="XAK577" s="1"/>
      <c r="XAL577" s="1"/>
      <c r="XAM577" s="1"/>
      <c r="XAN577" s="1"/>
      <c r="XAO577" s="1"/>
      <c r="XAP577" s="1"/>
      <c r="XAQ577" s="1"/>
      <c r="XAR577" s="1"/>
      <c r="XAS577" s="1"/>
      <c r="XAT577" s="1"/>
      <c r="XAU577" s="1"/>
      <c r="XAV577" s="1"/>
      <c r="XAW577" s="1"/>
      <c r="XAX577" s="1"/>
      <c r="XAY577" s="1"/>
      <c r="XAZ577" s="1"/>
      <c r="XBA577" s="1"/>
      <c r="XBB577" s="1"/>
      <c r="XBC577" s="1"/>
      <c r="XBD577" s="1"/>
      <c r="XBE577" s="1"/>
      <c r="XBF577" s="1"/>
      <c r="XBG577" s="1"/>
      <c r="XBH577" s="1"/>
      <c r="XBI577" s="1"/>
      <c r="XBJ577" s="1"/>
      <c r="XBK577" s="1"/>
      <c r="XBL577" s="1"/>
      <c r="XBM577" s="1"/>
      <c r="XBN577" s="1"/>
      <c r="XBO577" s="1"/>
      <c r="XBP577" s="1"/>
      <c r="XBQ577" s="1"/>
      <c r="XBR577" s="1"/>
      <c r="XBS577" s="1"/>
      <c r="XBT577" s="1"/>
      <c r="XBU577" s="1"/>
      <c r="XBV577" s="1"/>
      <c r="XBW577" s="1"/>
      <c r="XBX577" s="1"/>
      <c r="XBY577" s="1"/>
      <c r="XBZ577" s="1"/>
      <c r="XCA577" s="1"/>
      <c r="XCB577" s="1"/>
      <c r="XCC577" s="1"/>
      <c r="XCD577" s="1"/>
      <c r="XCE577" s="1"/>
      <c r="XCF577" s="1"/>
      <c r="XCG577" s="1"/>
      <c r="XCH577" s="1"/>
      <c r="XCI577" s="1"/>
      <c r="XCJ577" s="1"/>
      <c r="XCK577" s="1"/>
      <c r="XCL577" s="1"/>
      <c r="XCM577" s="1"/>
      <c r="XCN577" s="1"/>
      <c r="XCO577" s="1"/>
      <c r="XCP577" s="1"/>
      <c r="XCQ577" s="1"/>
      <c r="XCR577" s="1"/>
      <c r="XCS577" s="1"/>
      <c r="XCT577" s="1"/>
      <c r="XCU577" s="1"/>
      <c r="XCV577" s="1"/>
      <c r="XCW577" s="1"/>
      <c r="XCX577" s="1"/>
      <c r="XCY577" s="1"/>
      <c r="XCZ577" s="1"/>
      <c r="XDA577" s="1"/>
      <c r="XDB577" s="1"/>
      <c r="XDC577" s="1"/>
      <c r="XDD577" s="1"/>
      <c r="XDE577" s="1"/>
      <c r="XDF577" s="1"/>
      <c r="XDG577" s="1"/>
      <c r="XDH577" s="1"/>
      <c r="XDI577" s="1"/>
      <c r="XDJ577" s="1"/>
      <c r="XDK577" s="1"/>
      <c r="XDL577" s="1"/>
      <c r="XDM577" s="1"/>
      <c r="XDN577" s="1"/>
      <c r="XDO577" s="1"/>
      <c r="XDP577" s="1"/>
      <c r="XDQ577" s="1"/>
      <c r="XDR577" s="1"/>
      <c r="XDS577" s="1"/>
      <c r="XDT577" s="1"/>
      <c r="XDU577" s="1"/>
      <c r="XDV577" s="1"/>
      <c r="XDW577" s="1"/>
      <c r="XDX577" s="1"/>
      <c r="XDY577" s="1"/>
      <c r="XDZ577" s="1"/>
      <c r="XEA577" s="1"/>
      <c r="XEB577" s="1"/>
      <c r="XEC577" s="1"/>
      <c r="XED577" s="1"/>
      <c r="XEE577" s="1"/>
      <c r="XEF577" s="1"/>
      <c r="XEG577" s="1"/>
      <c r="XEH577" s="1"/>
      <c r="XEI577" s="1"/>
      <c r="XEJ577" s="1"/>
      <c r="XEK577" s="1"/>
      <c r="XEL577" s="1"/>
      <c r="XEM577" s="1"/>
      <c r="XEN577" s="1"/>
      <c r="XEO577" s="1"/>
      <c r="XEP577" s="1"/>
      <c r="XEQ577" s="1"/>
      <c r="XER577" s="1"/>
      <c r="XES577" s="1"/>
      <c r="XET577" s="1"/>
      <c r="XEU577" s="1"/>
      <c r="XEV577" s="1"/>
      <c r="XEW577" s="1"/>
      <c r="XEX577" s="1"/>
      <c r="XEY577" s="1"/>
      <c r="XEZ577" s="1"/>
      <c r="XFA577" s="1"/>
      <c r="XFB577" s="1"/>
      <c r="XFC577" s="1"/>
    </row>
    <row r="578" spans="1:150 16226:16383" s="3" customFormat="1" ht="20.25" customHeight="1" x14ac:dyDescent="0.25">
      <c r="A578" s="71" t="s">
        <v>773</v>
      </c>
      <c r="B578" s="71">
        <v>175.303</v>
      </c>
      <c r="C578" s="71">
        <f t="shared" si="12"/>
        <v>1886.9614919999999</v>
      </c>
      <c r="D578" s="51">
        <v>0</v>
      </c>
      <c r="E578" s="51">
        <v>0</v>
      </c>
      <c r="F578" s="124">
        <f t="shared" si="13"/>
        <v>3464.4612993119999</v>
      </c>
      <c r="G578" s="130" t="s">
        <v>95</v>
      </c>
      <c r="H578" s="13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WZB578" s="1"/>
      <c r="WZC578" s="1"/>
      <c r="WZD578" s="1"/>
      <c r="WZE578" s="1"/>
      <c r="WZF578" s="1"/>
      <c r="WZG578" s="1"/>
      <c r="WZH578" s="1"/>
      <c r="WZI578" s="1"/>
      <c r="WZJ578" s="1"/>
      <c r="WZK578" s="1"/>
      <c r="WZL578" s="1"/>
      <c r="WZM578" s="1"/>
      <c r="WZN578" s="1"/>
      <c r="WZO578" s="1"/>
      <c r="WZP578" s="1"/>
      <c r="WZQ578" s="1"/>
      <c r="WZR578" s="1"/>
      <c r="WZS578" s="1"/>
      <c r="WZT578" s="1"/>
      <c r="WZU578" s="1"/>
      <c r="WZV578" s="1"/>
      <c r="WZW578" s="1"/>
      <c r="WZX578" s="1"/>
      <c r="WZY578" s="1"/>
      <c r="WZZ578" s="1"/>
      <c r="XAA578" s="1"/>
      <c r="XAB578" s="1"/>
      <c r="XAC578" s="1"/>
      <c r="XAD578" s="1"/>
      <c r="XAE578" s="1"/>
      <c r="XAF578" s="1"/>
      <c r="XAG578" s="1"/>
      <c r="XAH578" s="1"/>
      <c r="XAI578" s="1"/>
      <c r="XAJ578" s="1"/>
      <c r="XAK578" s="1"/>
      <c r="XAL578" s="1"/>
      <c r="XAM578" s="1"/>
      <c r="XAN578" s="1"/>
      <c r="XAO578" s="1"/>
      <c r="XAP578" s="1"/>
      <c r="XAQ578" s="1"/>
      <c r="XAR578" s="1"/>
      <c r="XAS578" s="1"/>
      <c r="XAT578" s="1"/>
      <c r="XAU578" s="1"/>
      <c r="XAV578" s="1"/>
      <c r="XAW578" s="1"/>
      <c r="XAX578" s="1"/>
      <c r="XAY578" s="1"/>
      <c r="XAZ578" s="1"/>
      <c r="XBA578" s="1"/>
      <c r="XBB578" s="1"/>
      <c r="XBC578" s="1"/>
      <c r="XBD578" s="1"/>
      <c r="XBE578" s="1"/>
      <c r="XBF578" s="1"/>
      <c r="XBG578" s="1"/>
      <c r="XBH578" s="1"/>
      <c r="XBI578" s="1"/>
      <c r="XBJ578" s="1"/>
      <c r="XBK578" s="1"/>
      <c r="XBL578" s="1"/>
      <c r="XBM578" s="1"/>
      <c r="XBN578" s="1"/>
      <c r="XBO578" s="1"/>
      <c r="XBP578" s="1"/>
      <c r="XBQ578" s="1"/>
      <c r="XBR578" s="1"/>
      <c r="XBS578" s="1"/>
      <c r="XBT578" s="1"/>
      <c r="XBU578" s="1"/>
      <c r="XBV578" s="1"/>
      <c r="XBW578" s="1"/>
      <c r="XBX578" s="1"/>
      <c r="XBY578" s="1"/>
      <c r="XBZ578" s="1"/>
      <c r="XCA578" s="1"/>
      <c r="XCB578" s="1"/>
      <c r="XCC578" s="1"/>
      <c r="XCD578" s="1"/>
      <c r="XCE578" s="1"/>
      <c r="XCF578" s="1"/>
      <c r="XCG578" s="1"/>
      <c r="XCH578" s="1"/>
      <c r="XCI578" s="1"/>
      <c r="XCJ578" s="1"/>
      <c r="XCK578" s="1"/>
      <c r="XCL578" s="1"/>
      <c r="XCM578" s="1"/>
      <c r="XCN578" s="1"/>
      <c r="XCO578" s="1"/>
      <c r="XCP578" s="1"/>
      <c r="XCQ578" s="1"/>
      <c r="XCR578" s="1"/>
      <c r="XCS578" s="1"/>
      <c r="XCT578" s="1"/>
      <c r="XCU578" s="1"/>
      <c r="XCV578" s="1"/>
      <c r="XCW578" s="1"/>
      <c r="XCX578" s="1"/>
      <c r="XCY578" s="1"/>
      <c r="XCZ578" s="1"/>
      <c r="XDA578" s="1"/>
      <c r="XDB578" s="1"/>
      <c r="XDC578" s="1"/>
      <c r="XDD578" s="1"/>
      <c r="XDE578" s="1"/>
      <c r="XDF578" s="1"/>
      <c r="XDG578" s="1"/>
      <c r="XDH578" s="1"/>
      <c r="XDI578" s="1"/>
      <c r="XDJ578" s="1"/>
      <c r="XDK578" s="1"/>
      <c r="XDL578" s="1"/>
      <c r="XDM578" s="1"/>
      <c r="XDN578" s="1"/>
      <c r="XDO578" s="1"/>
      <c r="XDP578" s="1"/>
      <c r="XDQ578" s="1"/>
      <c r="XDR578" s="1"/>
      <c r="XDS578" s="1"/>
      <c r="XDT578" s="1"/>
      <c r="XDU578" s="1"/>
      <c r="XDV578" s="1"/>
      <c r="XDW578" s="1"/>
      <c r="XDX578" s="1"/>
      <c r="XDY578" s="1"/>
      <c r="XDZ578" s="1"/>
      <c r="XEA578" s="1"/>
      <c r="XEB578" s="1"/>
      <c r="XEC578" s="1"/>
      <c r="XED578" s="1"/>
      <c r="XEE578" s="1"/>
      <c r="XEF578" s="1"/>
      <c r="XEG578" s="1"/>
      <c r="XEH578" s="1"/>
      <c r="XEI578" s="1"/>
      <c r="XEJ578" s="1"/>
      <c r="XEK578" s="1"/>
      <c r="XEL578" s="1"/>
      <c r="XEM578" s="1"/>
      <c r="XEN578" s="1"/>
      <c r="XEO578" s="1"/>
      <c r="XEP578" s="1"/>
      <c r="XEQ578" s="1"/>
      <c r="XER578" s="1"/>
      <c r="XES578" s="1"/>
      <c r="XET578" s="1"/>
      <c r="XEU578" s="1"/>
      <c r="XEV578" s="1"/>
      <c r="XEW578" s="1"/>
      <c r="XEX578" s="1"/>
      <c r="XEY578" s="1"/>
      <c r="XEZ578" s="1"/>
      <c r="XFA578" s="1"/>
      <c r="XFB578" s="1"/>
      <c r="XFC578" s="1"/>
    </row>
    <row r="579" spans="1:150 16226:16383" s="3" customFormat="1" ht="20.25" customHeight="1" x14ac:dyDescent="0.25">
      <c r="A579" s="71" t="s">
        <v>774</v>
      </c>
      <c r="B579" s="71">
        <v>203.917</v>
      </c>
      <c r="C579" s="71">
        <f t="shared" si="12"/>
        <v>2194.9625879999999</v>
      </c>
      <c r="D579" s="51">
        <v>0</v>
      </c>
      <c r="E579" s="51">
        <v>0</v>
      </c>
      <c r="F579" s="124">
        <f t="shared" si="13"/>
        <v>4029.9513115679997</v>
      </c>
      <c r="G579" s="130" t="s">
        <v>95</v>
      </c>
      <c r="H579" s="13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WZB579" s="1"/>
      <c r="WZC579" s="1"/>
      <c r="WZD579" s="1"/>
      <c r="WZE579" s="1"/>
      <c r="WZF579" s="1"/>
      <c r="WZG579" s="1"/>
      <c r="WZH579" s="1"/>
      <c r="WZI579" s="1"/>
      <c r="WZJ579" s="1"/>
      <c r="WZK579" s="1"/>
      <c r="WZL579" s="1"/>
      <c r="WZM579" s="1"/>
      <c r="WZN579" s="1"/>
      <c r="WZO579" s="1"/>
      <c r="WZP579" s="1"/>
      <c r="WZQ579" s="1"/>
      <c r="WZR579" s="1"/>
      <c r="WZS579" s="1"/>
      <c r="WZT579" s="1"/>
      <c r="WZU579" s="1"/>
      <c r="WZV579" s="1"/>
      <c r="WZW579" s="1"/>
      <c r="WZX579" s="1"/>
      <c r="WZY579" s="1"/>
      <c r="WZZ579" s="1"/>
      <c r="XAA579" s="1"/>
      <c r="XAB579" s="1"/>
      <c r="XAC579" s="1"/>
      <c r="XAD579" s="1"/>
      <c r="XAE579" s="1"/>
      <c r="XAF579" s="1"/>
      <c r="XAG579" s="1"/>
      <c r="XAH579" s="1"/>
      <c r="XAI579" s="1"/>
      <c r="XAJ579" s="1"/>
      <c r="XAK579" s="1"/>
      <c r="XAL579" s="1"/>
      <c r="XAM579" s="1"/>
      <c r="XAN579" s="1"/>
      <c r="XAO579" s="1"/>
      <c r="XAP579" s="1"/>
      <c r="XAQ579" s="1"/>
      <c r="XAR579" s="1"/>
      <c r="XAS579" s="1"/>
      <c r="XAT579" s="1"/>
      <c r="XAU579" s="1"/>
      <c r="XAV579" s="1"/>
      <c r="XAW579" s="1"/>
      <c r="XAX579" s="1"/>
      <c r="XAY579" s="1"/>
      <c r="XAZ579" s="1"/>
      <c r="XBA579" s="1"/>
      <c r="XBB579" s="1"/>
      <c r="XBC579" s="1"/>
      <c r="XBD579" s="1"/>
      <c r="XBE579" s="1"/>
      <c r="XBF579" s="1"/>
      <c r="XBG579" s="1"/>
      <c r="XBH579" s="1"/>
      <c r="XBI579" s="1"/>
      <c r="XBJ579" s="1"/>
      <c r="XBK579" s="1"/>
      <c r="XBL579" s="1"/>
      <c r="XBM579" s="1"/>
      <c r="XBN579" s="1"/>
      <c r="XBO579" s="1"/>
      <c r="XBP579" s="1"/>
      <c r="XBQ579" s="1"/>
      <c r="XBR579" s="1"/>
      <c r="XBS579" s="1"/>
      <c r="XBT579" s="1"/>
      <c r="XBU579" s="1"/>
      <c r="XBV579" s="1"/>
      <c r="XBW579" s="1"/>
      <c r="XBX579" s="1"/>
      <c r="XBY579" s="1"/>
      <c r="XBZ579" s="1"/>
      <c r="XCA579" s="1"/>
      <c r="XCB579" s="1"/>
      <c r="XCC579" s="1"/>
      <c r="XCD579" s="1"/>
      <c r="XCE579" s="1"/>
      <c r="XCF579" s="1"/>
      <c r="XCG579" s="1"/>
      <c r="XCH579" s="1"/>
      <c r="XCI579" s="1"/>
      <c r="XCJ579" s="1"/>
      <c r="XCK579" s="1"/>
      <c r="XCL579" s="1"/>
      <c r="XCM579" s="1"/>
      <c r="XCN579" s="1"/>
      <c r="XCO579" s="1"/>
      <c r="XCP579" s="1"/>
      <c r="XCQ579" s="1"/>
      <c r="XCR579" s="1"/>
      <c r="XCS579" s="1"/>
      <c r="XCT579" s="1"/>
      <c r="XCU579" s="1"/>
      <c r="XCV579" s="1"/>
      <c r="XCW579" s="1"/>
      <c r="XCX579" s="1"/>
      <c r="XCY579" s="1"/>
      <c r="XCZ579" s="1"/>
      <c r="XDA579" s="1"/>
      <c r="XDB579" s="1"/>
      <c r="XDC579" s="1"/>
      <c r="XDD579" s="1"/>
      <c r="XDE579" s="1"/>
      <c r="XDF579" s="1"/>
      <c r="XDG579" s="1"/>
      <c r="XDH579" s="1"/>
      <c r="XDI579" s="1"/>
      <c r="XDJ579" s="1"/>
      <c r="XDK579" s="1"/>
      <c r="XDL579" s="1"/>
      <c r="XDM579" s="1"/>
      <c r="XDN579" s="1"/>
      <c r="XDO579" s="1"/>
      <c r="XDP579" s="1"/>
      <c r="XDQ579" s="1"/>
      <c r="XDR579" s="1"/>
      <c r="XDS579" s="1"/>
      <c r="XDT579" s="1"/>
      <c r="XDU579" s="1"/>
      <c r="XDV579" s="1"/>
      <c r="XDW579" s="1"/>
      <c r="XDX579" s="1"/>
      <c r="XDY579" s="1"/>
      <c r="XDZ579" s="1"/>
      <c r="XEA579" s="1"/>
      <c r="XEB579" s="1"/>
      <c r="XEC579" s="1"/>
      <c r="XED579" s="1"/>
      <c r="XEE579" s="1"/>
      <c r="XEF579" s="1"/>
      <c r="XEG579" s="1"/>
      <c r="XEH579" s="1"/>
      <c r="XEI579" s="1"/>
      <c r="XEJ579" s="1"/>
      <c r="XEK579" s="1"/>
      <c r="XEL579" s="1"/>
      <c r="XEM579" s="1"/>
      <c r="XEN579" s="1"/>
      <c r="XEO579" s="1"/>
      <c r="XEP579" s="1"/>
      <c r="XEQ579" s="1"/>
      <c r="XER579" s="1"/>
      <c r="XES579" s="1"/>
      <c r="XET579" s="1"/>
      <c r="XEU579" s="1"/>
      <c r="XEV579" s="1"/>
      <c r="XEW579" s="1"/>
      <c r="XEX579" s="1"/>
      <c r="XEY579" s="1"/>
      <c r="XEZ579" s="1"/>
      <c r="XFA579" s="1"/>
      <c r="XFB579" s="1"/>
      <c r="XFC579" s="1"/>
    </row>
    <row r="580" spans="1:150 16226:16383" s="3" customFormat="1" ht="20.25" customHeight="1" x14ac:dyDescent="0.25">
      <c r="A580" s="71" t="s">
        <v>775</v>
      </c>
      <c r="B580" s="71">
        <v>319.214</v>
      </c>
      <c r="C580" s="71">
        <f t="shared" si="12"/>
        <v>3436.0194959999999</v>
      </c>
      <c r="D580" s="51">
        <v>0</v>
      </c>
      <c r="E580" s="51">
        <v>0</v>
      </c>
      <c r="F580" s="124">
        <f t="shared" si="13"/>
        <v>6308.5317946559999</v>
      </c>
      <c r="G580" s="130" t="s">
        <v>95</v>
      </c>
      <c r="H580" s="13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WZB580" s="1"/>
      <c r="WZC580" s="1"/>
      <c r="WZD580" s="1"/>
      <c r="WZE580" s="1"/>
      <c r="WZF580" s="1"/>
      <c r="WZG580" s="1"/>
      <c r="WZH580" s="1"/>
      <c r="WZI580" s="1"/>
      <c r="WZJ580" s="1"/>
      <c r="WZK580" s="1"/>
      <c r="WZL580" s="1"/>
      <c r="WZM580" s="1"/>
      <c r="WZN580" s="1"/>
      <c r="WZO580" s="1"/>
      <c r="WZP580" s="1"/>
      <c r="WZQ580" s="1"/>
      <c r="WZR580" s="1"/>
      <c r="WZS580" s="1"/>
      <c r="WZT580" s="1"/>
      <c r="WZU580" s="1"/>
      <c r="WZV580" s="1"/>
      <c r="WZW580" s="1"/>
      <c r="WZX580" s="1"/>
      <c r="WZY580" s="1"/>
      <c r="WZZ580" s="1"/>
      <c r="XAA580" s="1"/>
      <c r="XAB580" s="1"/>
      <c r="XAC580" s="1"/>
      <c r="XAD580" s="1"/>
      <c r="XAE580" s="1"/>
      <c r="XAF580" s="1"/>
      <c r="XAG580" s="1"/>
      <c r="XAH580" s="1"/>
      <c r="XAI580" s="1"/>
      <c r="XAJ580" s="1"/>
      <c r="XAK580" s="1"/>
      <c r="XAL580" s="1"/>
      <c r="XAM580" s="1"/>
      <c r="XAN580" s="1"/>
      <c r="XAO580" s="1"/>
      <c r="XAP580" s="1"/>
      <c r="XAQ580" s="1"/>
      <c r="XAR580" s="1"/>
      <c r="XAS580" s="1"/>
      <c r="XAT580" s="1"/>
      <c r="XAU580" s="1"/>
      <c r="XAV580" s="1"/>
      <c r="XAW580" s="1"/>
      <c r="XAX580" s="1"/>
      <c r="XAY580" s="1"/>
      <c r="XAZ580" s="1"/>
      <c r="XBA580" s="1"/>
      <c r="XBB580" s="1"/>
      <c r="XBC580" s="1"/>
      <c r="XBD580" s="1"/>
      <c r="XBE580" s="1"/>
      <c r="XBF580" s="1"/>
      <c r="XBG580" s="1"/>
      <c r="XBH580" s="1"/>
      <c r="XBI580" s="1"/>
      <c r="XBJ580" s="1"/>
      <c r="XBK580" s="1"/>
      <c r="XBL580" s="1"/>
      <c r="XBM580" s="1"/>
      <c r="XBN580" s="1"/>
      <c r="XBO580" s="1"/>
      <c r="XBP580" s="1"/>
      <c r="XBQ580" s="1"/>
      <c r="XBR580" s="1"/>
      <c r="XBS580" s="1"/>
      <c r="XBT580" s="1"/>
      <c r="XBU580" s="1"/>
      <c r="XBV580" s="1"/>
      <c r="XBW580" s="1"/>
      <c r="XBX580" s="1"/>
      <c r="XBY580" s="1"/>
      <c r="XBZ580" s="1"/>
      <c r="XCA580" s="1"/>
      <c r="XCB580" s="1"/>
      <c r="XCC580" s="1"/>
      <c r="XCD580" s="1"/>
      <c r="XCE580" s="1"/>
      <c r="XCF580" s="1"/>
      <c r="XCG580" s="1"/>
      <c r="XCH580" s="1"/>
      <c r="XCI580" s="1"/>
      <c r="XCJ580" s="1"/>
      <c r="XCK580" s="1"/>
      <c r="XCL580" s="1"/>
      <c r="XCM580" s="1"/>
      <c r="XCN580" s="1"/>
      <c r="XCO580" s="1"/>
      <c r="XCP580" s="1"/>
      <c r="XCQ580" s="1"/>
      <c r="XCR580" s="1"/>
      <c r="XCS580" s="1"/>
      <c r="XCT580" s="1"/>
      <c r="XCU580" s="1"/>
      <c r="XCV580" s="1"/>
      <c r="XCW580" s="1"/>
      <c r="XCX580" s="1"/>
      <c r="XCY580" s="1"/>
      <c r="XCZ580" s="1"/>
      <c r="XDA580" s="1"/>
      <c r="XDB580" s="1"/>
      <c r="XDC580" s="1"/>
      <c r="XDD580" s="1"/>
      <c r="XDE580" s="1"/>
      <c r="XDF580" s="1"/>
      <c r="XDG580" s="1"/>
      <c r="XDH580" s="1"/>
      <c r="XDI580" s="1"/>
      <c r="XDJ580" s="1"/>
      <c r="XDK580" s="1"/>
      <c r="XDL580" s="1"/>
      <c r="XDM580" s="1"/>
      <c r="XDN580" s="1"/>
      <c r="XDO580" s="1"/>
      <c r="XDP580" s="1"/>
      <c r="XDQ580" s="1"/>
      <c r="XDR580" s="1"/>
      <c r="XDS580" s="1"/>
      <c r="XDT580" s="1"/>
      <c r="XDU580" s="1"/>
      <c r="XDV580" s="1"/>
      <c r="XDW580" s="1"/>
      <c r="XDX580" s="1"/>
      <c r="XDY580" s="1"/>
      <c r="XDZ580" s="1"/>
      <c r="XEA580" s="1"/>
      <c r="XEB580" s="1"/>
      <c r="XEC580" s="1"/>
      <c r="XED580" s="1"/>
      <c r="XEE580" s="1"/>
      <c r="XEF580" s="1"/>
      <c r="XEG580" s="1"/>
      <c r="XEH580" s="1"/>
      <c r="XEI580" s="1"/>
      <c r="XEJ580" s="1"/>
      <c r="XEK580" s="1"/>
      <c r="XEL580" s="1"/>
      <c r="XEM580" s="1"/>
      <c r="XEN580" s="1"/>
      <c r="XEO580" s="1"/>
      <c r="XEP580" s="1"/>
      <c r="XEQ580" s="1"/>
      <c r="XER580" s="1"/>
      <c r="XES580" s="1"/>
      <c r="XET580" s="1"/>
      <c r="XEU580" s="1"/>
      <c r="XEV580" s="1"/>
      <c r="XEW580" s="1"/>
      <c r="XEX580" s="1"/>
      <c r="XEY580" s="1"/>
      <c r="XEZ580" s="1"/>
      <c r="XFA580" s="1"/>
      <c r="XFB580" s="1"/>
      <c r="XFC580" s="1"/>
    </row>
    <row r="581" spans="1:150 16226:16383" s="3" customFormat="1" ht="20.25" customHeight="1" x14ac:dyDescent="0.25">
      <c r="A581" s="71" t="s">
        <v>776</v>
      </c>
      <c r="B581" s="71">
        <v>111.48399999999999</v>
      </c>
      <c r="C581" s="71">
        <f t="shared" si="12"/>
        <v>1200.0137759999998</v>
      </c>
      <c r="D581" s="51">
        <v>0</v>
      </c>
      <c r="E581" s="51">
        <v>0</v>
      </c>
      <c r="F581" s="124">
        <f t="shared" si="13"/>
        <v>2203.2252927359996</v>
      </c>
      <c r="G581" s="130" t="s">
        <v>95</v>
      </c>
      <c r="H581" s="13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WZB581" s="1"/>
      <c r="WZC581" s="1"/>
      <c r="WZD581" s="1"/>
      <c r="WZE581" s="1"/>
      <c r="WZF581" s="1"/>
      <c r="WZG581" s="1"/>
      <c r="WZH581" s="1"/>
      <c r="WZI581" s="1"/>
      <c r="WZJ581" s="1"/>
      <c r="WZK581" s="1"/>
      <c r="WZL581" s="1"/>
      <c r="WZM581" s="1"/>
      <c r="WZN581" s="1"/>
      <c r="WZO581" s="1"/>
      <c r="WZP581" s="1"/>
      <c r="WZQ581" s="1"/>
      <c r="WZR581" s="1"/>
      <c r="WZS581" s="1"/>
      <c r="WZT581" s="1"/>
      <c r="WZU581" s="1"/>
      <c r="WZV581" s="1"/>
      <c r="WZW581" s="1"/>
      <c r="WZX581" s="1"/>
      <c r="WZY581" s="1"/>
      <c r="WZZ581" s="1"/>
      <c r="XAA581" s="1"/>
      <c r="XAB581" s="1"/>
      <c r="XAC581" s="1"/>
      <c r="XAD581" s="1"/>
      <c r="XAE581" s="1"/>
      <c r="XAF581" s="1"/>
      <c r="XAG581" s="1"/>
      <c r="XAH581" s="1"/>
      <c r="XAI581" s="1"/>
      <c r="XAJ581" s="1"/>
      <c r="XAK581" s="1"/>
      <c r="XAL581" s="1"/>
      <c r="XAM581" s="1"/>
      <c r="XAN581" s="1"/>
      <c r="XAO581" s="1"/>
      <c r="XAP581" s="1"/>
      <c r="XAQ581" s="1"/>
      <c r="XAR581" s="1"/>
      <c r="XAS581" s="1"/>
      <c r="XAT581" s="1"/>
      <c r="XAU581" s="1"/>
      <c r="XAV581" s="1"/>
      <c r="XAW581" s="1"/>
      <c r="XAX581" s="1"/>
      <c r="XAY581" s="1"/>
      <c r="XAZ581" s="1"/>
      <c r="XBA581" s="1"/>
      <c r="XBB581" s="1"/>
      <c r="XBC581" s="1"/>
      <c r="XBD581" s="1"/>
      <c r="XBE581" s="1"/>
      <c r="XBF581" s="1"/>
      <c r="XBG581" s="1"/>
      <c r="XBH581" s="1"/>
      <c r="XBI581" s="1"/>
      <c r="XBJ581" s="1"/>
      <c r="XBK581" s="1"/>
      <c r="XBL581" s="1"/>
      <c r="XBM581" s="1"/>
      <c r="XBN581" s="1"/>
      <c r="XBO581" s="1"/>
      <c r="XBP581" s="1"/>
      <c r="XBQ581" s="1"/>
      <c r="XBR581" s="1"/>
      <c r="XBS581" s="1"/>
      <c r="XBT581" s="1"/>
      <c r="XBU581" s="1"/>
      <c r="XBV581" s="1"/>
      <c r="XBW581" s="1"/>
      <c r="XBX581" s="1"/>
      <c r="XBY581" s="1"/>
      <c r="XBZ581" s="1"/>
      <c r="XCA581" s="1"/>
      <c r="XCB581" s="1"/>
      <c r="XCC581" s="1"/>
      <c r="XCD581" s="1"/>
      <c r="XCE581" s="1"/>
      <c r="XCF581" s="1"/>
      <c r="XCG581" s="1"/>
      <c r="XCH581" s="1"/>
      <c r="XCI581" s="1"/>
      <c r="XCJ581" s="1"/>
      <c r="XCK581" s="1"/>
      <c r="XCL581" s="1"/>
      <c r="XCM581" s="1"/>
      <c r="XCN581" s="1"/>
      <c r="XCO581" s="1"/>
      <c r="XCP581" s="1"/>
      <c r="XCQ581" s="1"/>
      <c r="XCR581" s="1"/>
      <c r="XCS581" s="1"/>
      <c r="XCT581" s="1"/>
      <c r="XCU581" s="1"/>
      <c r="XCV581" s="1"/>
      <c r="XCW581" s="1"/>
      <c r="XCX581" s="1"/>
      <c r="XCY581" s="1"/>
      <c r="XCZ581" s="1"/>
      <c r="XDA581" s="1"/>
      <c r="XDB581" s="1"/>
      <c r="XDC581" s="1"/>
      <c r="XDD581" s="1"/>
      <c r="XDE581" s="1"/>
      <c r="XDF581" s="1"/>
      <c r="XDG581" s="1"/>
      <c r="XDH581" s="1"/>
      <c r="XDI581" s="1"/>
      <c r="XDJ581" s="1"/>
      <c r="XDK581" s="1"/>
      <c r="XDL581" s="1"/>
      <c r="XDM581" s="1"/>
      <c r="XDN581" s="1"/>
      <c r="XDO581" s="1"/>
      <c r="XDP581" s="1"/>
      <c r="XDQ581" s="1"/>
      <c r="XDR581" s="1"/>
      <c r="XDS581" s="1"/>
      <c r="XDT581" s="1"/>
      <c r="XDU581" s="1"/>
      <c r="XDV581" s="1"/>
      <c r="XDW581" s="1"/>
      <c r="XDX581" s="1"/>
      <c r="XDY581" s="1"/>
      <c r="XDZ581" s="1"/>
      <c r="XEA581" s="1"/>
      <c r="XEB581" s="1"/>
      <c r="XEC581" s="1"/>
      <c r="XED581" s="1"/>
      <c r="XEE581" s="1"/>
      <c r="XEF581" s="1"/>
      <c r="XEG581" s="1"/>
      <c r="XEH581" s="1"/>
      <c r="XEI581" s="1"/>
      <c r="XEJ581" s="1"/>
      <c r="XEK581" s="1"/>
      <c r="XEL581" s="1"/>
      <c r="XEM581" s="1"/>
      <c r="XEN581" s="1"/>
      <c r="XEO581" s="1"/>
      <c r="XEP581" s="1"/>
      <c r="XEQ581" s="1"/>
      <c r="XER581" s="1"/>
      <c r="XES581" s="1"/>
      <c r="XET581" s="1"/>
      <c r="XEU581" s="1"/>
      <c r="XEV581" s="1"/>
      <c r="XEW581" s="1"/>
      <c r="XEX581" s="1"/>
      <c r="XEY581" s="1"/>
      <c r="XEZ581" s="1"/>
      <c r="XFA581" s="1"/>
      <c r="XFB581" s="1"/>
      <c r="XFC581" s="1"/>
    </row>
    <row r="582" spans="1:150 16226:16383" s="3" customFormat="1" ht="20.25" customHeight="1" x14ac:dyDescent="0.25">
      <c r="A582" s="71" t="s">
        <v>777</v>
      </c>
      <c r="B582" s="71">
        <v>111.48399999999999</v>
      </c>
      <c r="C582" s="71">
        <f t="shared" si="12"/>
        <v>1200.0137759999998</v>
      </c>
      <c r="D582" s="51">
        <v>0</v>
      </c>
      <c r="E582" s="51">
        <v>0</v>
      </c>
      <c r="F582" s="124">
        <f t="shared" si="13"/>
        <v>2203.2252927359996</v>
      </c>
      <c r="G582" s="130" t="s">
        <v>95</v>
      </c>
      <c r="H582" s="13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WZB582" s="1"/>
      <c r="WZC582" s="1"/>
      <c r="WZD582" s="1"/>
      <c r="WZE582" s="1"/>
      <c r="WZF582" s="1"/>
      <c r="WZG582" s="1"/>
      <c r="WZH582" s="1"/>
      <c r="WZI582" s="1"/>
      <c r="WZJ582" s="1"/>
      <c r="WZK582" s="1"/>
      <c r="WZL582" s="1"/>
      <c r="WZM582" s="1"/>
      <c r="WZN582" s="1"/>
      <c r="WZO582" s="1"/>
      <c r="WZP582" s="1"/>
      <c r="WZQ582" s="1"/>
      <c r="WZR582" s="1"/>
      <c r="WZS582" s="1"/>
      <c r="WZT582" s="1"/>
      <c r="WZU582" s="1"/>
      <c r="WZV582" s="1"/>
      <c r="WZW582" s="1"/>
      <c r="WZX582" s="1"/>
      <c r="WZY582" s="1"/>
      <c r="WZZ582" s="1"/>
      <c r="XAA582" s="1"/>
      <c r="XAB582" s="1"/>
      <c r="XAC582" s="1"/>
      <c r="XAD582" s="1"/>
      <c r="XAE582" s="1"/>
      <c r="XAF582" s="1"/>
      <c r="XAG582" s="1"/>
      <c r="XAH582" s="1"/>
      <c r="XAI582" s="1"/>
      <c r="XAJ582" s="1"/>
      <c r="XAK582" s="1"/>
      <c r="XAL582" s="1"/>
      <c r="XAM582" s="1"/>
      <c r="XAN582" s="1"/>
      <c r="XAO582" s="1"/>
      <c r="XAP582" s="1"/>
      <c r="XAQ582" s="1"/>
      <c r="XAR582" s="1"/>
      <c r="XAS582" s="1"/>
      <c r="XAT582" s="1"/>
      <c r="XAU582" s="1"/>
      <c r="XAV582" s="1"/>
      <c r="XAW582" s="1"/>
      <c r="XAX582" s="1"/>
      <c r="XAY582" s="1"/>
      <c r="XAZ582" s="1"/>
      <c r="XBA582" s="1"/>
      <c r="XBB582" s="1"/>
      <c r="XBC582" s="1"/>
      <c r="XBD582" s="1"/>
      <c r="XBE582" s="1"/>
      <c r="XBF582" s="1"/>
      <c r="XBG582" s="1"/>
      <c r="XBH582" s="1"/>
      <c r="XBI582" s="1"/>
      <c r="XBJ582" s="1"/>
      <c r="XBK582" s="1"/>
      <c r="XBL582" s="1"/>
      <c r="XBM582" s="1"/>
      <c r="XBN582" s="1"/>
      <c r="XBO582" s="1"/>
      <c r="XBP582" s="1"/>
      <c r="XBQ582" s="1"/>
      <c r="XBR582" s="1"/>
      <c r="XBS582" s="1"/>
      <c r="XBT582" s="1"/>
      <c r="XBU582" s="1"/>
      <c r="XBV582" s="1"/>
      <c r="XBW582" s="1"/>
      <c r="XBX582" s="1"/>
      <c r="XBY582" s="1"/>
      <c r="XBZ582" s="1"/>
      <c r="XCA582" s="1"/>
      <c r="XCB582" s="1"/>
      <c r="XCC582" s="1"/>
      <c r="XCD582" s="1"/>
      <c r="XCE582" s="1"/>
      <c r="XCF582" s="1"/>
      <c r="XCG582" s="1"/>
      <c r="XCH582" s="1"/>
      <c r="XCI582" s="1"/>
      <c r="XCJ582" s="1"/>
      <c r="XCK582" s="1"/>
      <c r="XCL582" s="1"/>
      <c r="XCM582" s="1"/>
      <c r="XCN582" s="1"/>
      <c r="XCO582" s="1"/>
      <c r="XCP582" s="1"/>
      <c r="XCQ582" s="1"/>
      <c r="XCR582" s="1"/>
      <c r="XCS582" s="1"/>
      <c r="XCT582" s="1"/>
      <c r="XCU582" s="1"/>
      <c r="XCV582" s="1"/>
      <c r="XCW582" s="1"/>
      <c r="XCX582" s="1"/>
      <c r="XCY582" s="1"/>
      <c r="XCZ582" s="1"/>
      <c r="XDA582" s="1"/>
      <c r="XDB582" s="1"/>
      <c r="XDC582" s="1"/>
      <c r="XDD582" s="1"/>
      <c r="XDE582" s="1"/>
      <c r="XDF582" s="1"/>
      <c r="XDG582" s="1"/>
      <c r="XDH582" s="1"/>
      <c r="XDI582" s="1"/>
      <c r="XDJ582" s="1"/>
      <c r="XDK582" s="1"/>
      <c r="XDL582" s="1"/>
      <c r="XDM582" s="1"/>
      <c r="XDN582" s="1"/>
      <c r="XDO582" s="1"/>
      <c r="XDP582" s="1"/>
      <c r="XDQ582" s="1"/>
      <c r="XDR582" s="1"/>
      <c r="XDS582" s="1"/>
      <c r="XDT582" s="1"/>
      <c r="XDU582" s="1"/>
      <c r="XDV582" s="1"/>
      <c r="XDW582" s="1"/>
      <c r="XDX582" s="1"/>
      <c r="XDY582" s="1"/>
      <c r="XDZ582" s="1"/>
      <c r="XEA582" s="1"/>
      <c r="XEB582" s="1"/>
      <c r="XEC582" s="1"/>
      <c r="XED582" s="1"/>
      <c r="XEE582" s="1"/>
      <c r="XEF582" s="1"/>
      <c r="XEG582" s="1"/>
      <c r="XEH582" s="1"/>
      <c r="XEI582" s="1"/>
      <c r="XEJ582" s="1"/>
      <c r="XEK582" s="1"/>
      <c r="XEL582" s="1"/>
      <c r="XEM582" s="1"/>
      <c r="XEN582" s="1"/>
      <c r="XEO582" s="1"/>
      <c r="XEP582" s="1"/>
      <c r="XEQ582" s="1"/>
      <c r="XER582" s="1"/>
      <c r="XES582" s="1"/>
      <c r="XET582" s="1"/>
      <c r="XEU582" s="1"/>
      <c r="XEV582" s="1"/>
      <c r="XEW582" s="1"/>
      <c r="XEX582" s="1"/>
      <c r="XEY582" s="1"/>
      <c r="XEZ582" s="1"/>
      <c r="XFA582" s="1"/>
      <c r="XFB582" s="1"/>
      <c r="XFC582" s="1"/>
    </row>
    <row r="583" spans="1:150 16226:16383" s="3" customFormat="1" ht="20.25" customHeight="1" x14ac:dyDescent="0.25">
      <c r="A583" s="71" t="s">
        <v>778</v>
      </c>
      <c r="B583" s="71">
        <v>111.48399999999999</v>
      </c>
      <c r="C583" s="71">
        <f t="shared" si="12"/>
        <v>1200.0137759999998</v>
      </c>
      <c r="D583" s="51">
        <v>0</v>
      </c>
      <c r="E583" s="51">
        <v>0</v>
      </c>
      <c r="F583" s="124">
        <f t="shared" si="13"/>
        <v>2203.2252927359996</v>
      </c>
      <c r="G583" s="130" t="s">
        <v>95</v>
      </c>
      <c r="H583" s="13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WZB583" s="1"/>
      <c r="WZC583" s="1"/>
      <c r="WZD583" s="1"/>
      <c r="WZE583" s="1"/>
      <c r="WZF583" s="1"/>
      <c r="WZG583" s="1"/>
      <c r="WZH583" s="1"/>
      <c r="WZI583" s="1"/>
      <c r="WZJ583" s="1"/>
      <c r="WZK583" s="1"/>
      <c r="WZL583" s="1"/>
      <c r="WZM583" s="1"/>
      <c r="WZN583" s="1"/>
      <c r="WZO583" s="1"/>
      <c r="WZP583" s="1"/>
      <c r="WZQ583" s="1"/>
      <c r="WZR583" s="1"/>
      <c r="WZS583" s="1"/>
      <c r="WZT583" s="1"/>
      <c r="WZU583" s="1"/>
      <c r="WZV583" s="1"/>
      <c r="WZW583" s="1"/>
      <c r="WZX583" s="1"/>
      <c r="WZY583" s="1"/>
      <c r="WZZ583" s="1"/>
      <c r="XAA583" s="1"/>
      <c r="XAB583" s="1"/>
      <c r="XAC583" s="1"/>
      <c r="XAD583" s="1"/>
      <c r="XAE583" s="1"/>
      <c r="XAF583" s="1"/>
      <c r="XAG583" s="1"/>
      <c r="XAH583" s="1"/>
      <c r="XAI583" s="1"/>
      <c r="XAJ583" s="1"/>
      <c r="XAK583" s="1"/>
      <c r="XAL583" s="1"/>
      <c r="XAM583" s="1"/>
      <c r="XAN583" s="1"/>
      <c r="XAO583" s="1"/>
      <c r="XAP583" s="1"/>
      <c r="XAQ583" s="1"/>
      <c r="XAR583" s="1"/>
      <c r="XAS583" s="1"/>
      <c r="XAT583" s="1"/>
      <c r="XAU583" s="1"/>
      <c r="XAV583" s="1"/>
      <c r="XAW583" s="1"/>
      <c r="XAX583" s="1"/>
      <c r="XAY583" s="1"/>
      <c r="XAZ583" s="1"/>
      <c r="XBA583" s="1"/>
      <c r="XBB583" s="1"/>
      <c r="XBC583" s="1"/>
      <c r="XBD583" s="1"/>
      <c r="XBE583" s="1"/>
      <c r="XBF583" s="1"/>
      <c r="XBG583" s="1"/>
      <c r="XBH583" s="1"/>
      <c r="XBI583" s="1"/>
      <c r="XBJ583" s="1"/>
      <c r="XBK583" s="1"/>
      <c r="XBL583" s="1"/>
      <c r="XBM583" s="1"/>
      <c r="XBN583" s="1"/>
      <c r="XBO583" s="1"/>
      <c r="XBP583" s="1"/>
      <c r="XBQ583" s="1"/>
      <c r="XBR583" s="1"/>
      <c r="XBS583" s="1"/>
      <c r="XBT583" s="1"/>
      <c r="XBU583" s="1"/>
      <c r="XBV583" s="1"/>
      <c r="XBW583" s="1"/>
      <c r="XBX583" s="1"/>
      <c r="XBY583" s="1"/>
      <c r="XBZ583" s="1"/>
      <c r="XCA583" s="1"/>
      <c r="XCB583" s="1"/>
      <c r="XCC583" s="1"/>
      <c r="XCD583" s="1"/>
      <c r="XCE583" s="1"/>
      <c r="XCF583" s="1"/>
      <c r="XCG583" s="1"/>
      <c r="XCH583" s="1"/>
      <c r="XCI583" s="1"/>
      <c r="XCJ583" s="1"/>
      <c r="XCK583" s="1"/>
      <c r="XCL583" s="1"/>
      <c r="XCM583" s="1"/>
      <c r="XCN583" s="1"/>
      <c r="XCO583" s="1"/>
      <c r="XCP583" s="1"/>
      <c r="XCQ583" s="1"/>
      <c r="XCR583" s="1"/>
      <c r="XCS583" s="1"/>
      <c r="XCT583" s="1"/>
      <c r="XCU583" s="1"/>
      <c r="XCV583" s="1"/>
      <c r="XCW583" s="1"/>
      <c r="XCX583" s="1"/>
      <c r="XCY583" s="1"/>
      <c r="XCZ583" s="1"/>
      <c r="XDA583" s="1"/>
      <c r="XDB583" s="1"/>
      <c r="XDC583" s="1"/>
      <c r="XDD583" s="1"/>
      <c r="XDE583" s="1"/>
      <c r="XDF583" s="1"/>
      <c r="XDG583" s="1"/>
      <c r="XDH583" s="1"/>
      <c r="XDI583" s="1"/>
      <c r="XDJ583" s="1"/>
      <c r="XDK583" s="1"/>
      <c r="XDL583" s="1"/>
      <c r="XDM583" s="1"/>
      <c r="XDN583" s="1"/>
      <c r="XDO583" s="1"/>
      <c r="XDP583" s="1"/>
      <c r="XDQ583" s="1"/>
      <c r="XDR583" s="1"/>
      <c r="XDS583" s="1"/>
      <c r="XDT583" s="1"/>
      <c r="XDU583" s="1"/>
      <c r="XDV583" s="1"/>
      <c r="XDW583" s="1"/>
      <c r="XDX583" s="1"/>
      <c r="XDY583" s="1"/>
      <c r="XDZ583" s="1"/>
      <c r="XEA583" s="1"/>
      <c r="XEB583" s="1"/>
      <c r="XEC583" s="1"/>
      <c r="XED583" s="1"/>
      <c r="XEE583" s="1"/>
      <c r="XEF583" s="1"/>
      <c r="XEG583" s="1"/>
      <c r="XEH583" s="1"/>
      <c r="XEI583" s="1"/>
      <c r="XEJ583" s="1"/>
      <c r="XEK583" s="1"/>
      <c r="XEL583" s="1"/>
      <c r="XEM583" s="1"/>
      <c r="XEN583" s="1"/>
      <c r="XEO583" s="1"/>
      <c r="XEP583" s="1"/>
      <c r="XEQ583" s="1"/>
      <c r="XER583" s="1"/>
      <c r="XES583" s="1"/>
      <c r="XET583" s="1"/>
      <c r="XEU583" s="1"/>
      <c r="XEV583" s="1"/>
      <c r="XEW583" s="1"/>
      <c r="XEX583" s="1"/>
      <c r="XEY583" s="1"/>
      <c r="XEZ583" s="1"/>
      <c r="XFA583" s="1"/>
      <c r="XFB583" s="1"/>
      <c r="XFC583" s="1"/>
    </row>
    <row r="584" spans="1:150 16226:16383" s="3" customFormat="1" ht="20.25" customHeight="1" x14ac:dyDescent="0.25">
      <c r="A584" s="71" t="s">
        <v>779</v>
      </c>
      <c r="B584" s="71">
        <v>111.48399999999999</v>
      </c>
      <c r="C584" s="71">
        <f t="shared" si="12"/>
        <v>1200.0137759999998</v>
      </c>
      <c r="D584" s="51">
        <v>0</v>
      </c>
      <c r="E584" s="51">
        <v>0</v>
      </c>
      <c r="F584" s="124">
        <f t="shared" si="13"/>
        <v>2203.2252927359996</v>
      </c>
      <c r="G584" s="130" t="s">
        <v>95</v>
      </c>
      <c r="H584" s="13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WZB584" s="1"/>
      <c r="WZC584" s="1"/>
      <c r="WZD584" s="1"/>
      <c r="WZE584" s="1"/>
      <c r="WZF584" s="1"/>
      <c r="WZG584" s="1"/>
      <c r="WZH584" s="1"/>
      <c r="WZI584" s="1"/>
      <c r="WZJ584" s="1"/>
      <c r="WZK584" s="1"/>
      <c r="WZL584" s="1"/>
      <c r="WZM584" s="1"/>
      <c r="WZN584" s="1"/>
      <c r="WZO584" s="1"/>
      <c r="WZP584" s="1"/>
      <c r="WZQ584" s="1"/>
      <c r="WZR584" s="1"/>
      <c r="WZS584" s="1"/>
      <c r="WZT584" s="1"/>
      <c r="WZU584" s="1"/>
      <c r="WZV584" s="1"/>
      <c r="WZW584" s="1"/>
      <c r="WZX584" s="1"/>
      <c r="WZY584" s="1"/>
      <c r="WZZ584" s="1"/>
      <c r="XAA584" s="1"/>
      <c r="XAB584" s="1"/>
      <c r="XAC584" s="1"/>
      <c r="XAD584" s="1"/>
      <c r="XAE584" s="1"/>
      <c r="XAF584" s="1"/>
      <c r="XAG584" s="1"/>
      <c r="XAH584" s="1"/>
      <c r="XAI584" s="1"/>
      <c r="XAJ584" s="1"/>
      <c r="XAK584" s="1"/>
      <c r="XAL584" s="1"/>
      <c r="XAM584" s="1"/>
      <c r="XAN584" s="1"/>
      <c r="XAO584" s="1"/>
      <c r="XAP584" s="1"/>
      <c r="XAQ584" s="1"/>
      <c r="XAR584" s="1"/>
      <c r="XAS584" s="1"/>
      <c r="XAT584" s="1"/>
      <c r="XAU584" s="1"/>
      <c r="XAV584" s="1"/>
      <c r="XAW584" s="1"/>
      <c r="XAX584" s="1"/>
      <c r="XAY584" s="1"/>
      <c r="XAZ584" s="1"/>
      <c r="XBA584" s="1"/>
      <c r="XBB584" s="1"/>
      <c r="XBC584" s="1"/>
      <c r="XBD584" s="1"/>
      <c r="XBE584" s="1"/>
      <c r="XBF584" s="1"/>
      <c r="XBG584" s="1"/>
      <c r="XBH584" s="1"/>
      <c r="XBI584" s="1"/>
      <c r="XBJ584" s="1"/>
      <c r="XBK584" s="1"/>
      <c r="XBL584" s="1"/>
      <c r="XBM584" s="1"/>
      <c r="XBN584" s="1"/>
      <c r="XBO584" s="1"/>
      <c r="XBP584" s="1"/>
      <c r="XBQ584" s="1"/>
      <c r="XBR584" s="1"/>
      <c r="XBS584" s="1"/>
      <c r="XBT584" s="1"/>
      <c r="XBU584" s="1"/>
      <c r="XBV584" s="1"/>
      <c r="XBW584" s="1"/>
      <c r="XBX584" s="1"/>
      <c r="XBY584" s="1"/>
      <c r="XBZ584" s="1"/>
      <c r="XCA584" s="1"/>
      <c r="XCB584" s="1"/>
      <c r="XCC584" s="1"/>
      <c r="XCD584" s="1"/>
      <c r="XCE584" s="1"/>
      <c r="XCF584" s="1"/>
      <c r="XCG584" s="1"/>
      <c r="XCH584" s="1"/>
      <c r="XCI584" s="1"/>
      <c r="XCJ584" s="1"/>
      <c r="XCK584" s="1"/>
      <c r="XCL584" s="1"/>
      <c r="XCM584" s="1"/>
      <c r="XCN584" s="1"/>
      <c r="XCO584" s="1"/>
      <c r="XCP584" s="1"/>
      <c r="XCQ584" s="1"/>
      <c r="XCR584" s="1"/>
      <c r="XCS584" s="1"/>
      <c r="XCT584" s="1"/>
      <c r="XCU584" s="1"/>
      <c r="XCV584" s="1"/>
      <c r="XCW584" s="1"/>
      <c r="XCX584" s="1"/>
      <c r="XCY584" s="1"/>
      <c r="XCZ584" s="1"/>
      <c r="XDA584" s="1"/>
      <c r="XDB584" s="1"/>
      <c r="XDC584" s="1"/>
      <c r="XDD584" s="1"/>
      <c r="XDE584" s="1"/>
      <c r="XDF584" s="1"/>
      <c r="XDG584" s="1"/>
      <c r="XDH584" s="1"/>
      <c r="XDI584" s="1"/>
      <c r="XDJ584" s="1"/>
      <c r="XDK584" s="1"/>
      <c r="XDL584" s="1"/>
      <c r="XDM584" s="1"/>
      <c r="XDN584" s="1"/>
      <c r="XDO584" s="1"/>
      <c r="XDP584" s="1"/>
      <c r="XDQ584" s="1"/>
      <c r="XDR584" s="1"/>
      <c r="XDS584" s="1"/>
      <c r="XDT584" s="1"/>
      <c r="XDU584" s="1"/>
      <c r="XDV584" s="1"/>
      <c r="XDW584" s="1"/>
      <c r="XDX584" s="1"/>
      <c r="XDY584" s="1"/>
      <c r="XDZ584" s="1"/>
      <c r="XEA584" s="1"/>
      <c r="XEB584" s="1"/>
      <c r="XEC584" s="1"/>
      <c r="XED584" s="1"/>
      <c r="XEE584" s="1"/>
      <c r="XEF584" s="1"/>
      <c r="XEG584" s="1"/>
      <c r="XEH584" s="1"/>
      <c r="XEI584" s="1"/>
      <c r="XEJ584" s="1"/>
      <c r="XEK584" s="1"/>
      <c r="XEL584" s="1"/>
      <c r="XEM584" s="1"/>
      <c r="XEN584" s="1"/>
      <c r="XEO584" s="1"/>
      <c r="XEP584" s="1"/>
      <c r="XEQ584" s="1"/>
      <c r="XER584" s="1"/>
      <c r="XES584" s="1"/>
      <c r="XET584" s="1"/>
      <c r="XEU584" s="1"/>
      <c r="XEV584" s="1"/>
      <c r="XEW584" s="1"/>
      <c r="XEX584" s="1"/>
      <c r="XEY584" s="1"/>
      <c r="XEZ584" s="1"/>
      <c r="XFA584" s="1"/>
      <c r="XFB584" s="1"/>
      <c r="XFC584" s="1"/>
    </row>
    <row r="585" spans="1:150 16226:16383" s="3" customFormat="1" ht="20.25" customHeight="1" x14ac:dyDescent="0.25">
      <c r="A585" s="71" t="s">
        <v>780</v>
      </c>
      <c r="B585" s="71">
        <v>111.48399999999999</v>
      </c>
      <c r="C585" s="71">
        <f t="shared" si="12"/>
        <v>1200.0137759999998</v>
      </c>
      <c r="D585" s="51">
        <v>0</v>
      </c>
      <c r="E585" s="51">
        <v>0</v>
      </c>
      <c r="F585" s="124">
        <f t="shared" si="13"/>
        <v>2203.2252927359996</v>
      </c>
      <c r="G585" s="130" t="s">
        <v>95</v>
      </c>
      <c r="H585" s="13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WZB585" s="1"/>
      <c r="WZC585" s="1"/>
      <c r="WZD585" s="1"/>
      <c r="WZE585" s="1"/>
      <c r="WZF585" s="1"/>
      <c r="WZG585" s="1"/>
      <c r="WZH585" s="1"/>
      <c r="WZI585" s="1"/>
      <c r="WZJ585" s="1"/>
      <c r="WZK585" s="1"/>
      <c r="WZL585" s="1"/>
      <c r="WZM585" s="1"/>
      <c r="WZN585" s="1"/>
      <c r="WZO585" s="1"/>
      <c r="WZP585" s="1"/>
      <c r="WZQ585" s="1"/>
      <c r="WZR585" s="1"/>
      <c r="WZS585" s="1"/>
      <c r="WZT585" s="1"/>
      <c r="WZU585" s="1"/>
      <c r="WZV585" s="1"/>
      <c r="WZW585" s="1"/>
      <c r="WZX585" s="1"/>
      <c r="WZY585" s="1"/>
      <c r="WZZ585" s="1"/>
      <c r="XAA585" s="1"/>
      <c r="XAB585" s="1"/>
      <c r="XAC585" s="1"/>
      <c r="XAD585" s="1"/>
      <c r="XAE585" s="1"/>
      <c r="XAF585" s="1"/>
      <c r="XAG585" s="1"/>
      <c r="XAH585" s="1"/>
      <c r="XAI585" s="1"/>
      <c r="XAJ585" s="1"/>
      <c r="XAK585" s="1"/>
      <c r="XAL585" s="1"/>
      <c r="XAM585" s="1"/>
      <c r="XAN585" s="1"/>
      <c r="XAO585" s="1"/>
      <c r="XAP585" s="1"/>
      <c r="XAQ585" s="1"/>
      <c r="XAR585" s="1"/>
      <c r="XAS585" s="1"/>
      <c r="XAT585" s="1"/>
      <c r="XAU585" s="1"/>
      <c r="XAV585" s="1"/>
      <c r="XAW585" s="1"/>
      <c r="XAX585" s="1"/>
      <c r="XAY585" s="1"/>
      <c r="XAZ585" s="1"/>
      <c r="XBA585" s="1"/>
      <c r="XBB585" s="1"/>
      <c r="XBC585" s="1"/>
      <c r="XBD585" s="1"/>
      <c r="XBE585" s="1"/>
      <c r="XBF585" s="1"/>
      <c r="XBG585" s="1"/>
      <c r="XBH585" s="1"/>
      <c r="XBI585" s="1"/>
      <c r="XBJ585" s="1"/>
      <c r="XBK585" s="1"/>
      <c r="XBL585" s="1"/>
      <c r="XBM585" s="1"/>
      <c r="XBN585" s="1"/>
      <c r="XBO585" s="1"/>
      <c r="XBP585" s="1"/>
      <c r="XBQ585" s="1"/>
      <c r="XBR585" s="1"/>
      <c r="XBS585" s="1"/>
      <c r="XBT585" s="1"/>
      <c r="XBU585" s="1"/>
      <c r="XBV585" s="1"/>
      <c r="XBW585" s="1"/>
      <c r="XBX585" s="1"/>
      <c r="XBY585" s="1"/>
      <c r="XBZ585" s="1"/>
      <c r="XCA585" s="1"/>
      <c r="XCB585" s="1"/>
      <c r="XCC585" s="1"/>
      <c r="XCD585" s="1"/>
      <c r="XCE585" s="1"/>
      <c r="XCF585" s="1"/>
      <c r="XCG585" s="1"/>
      <c r="XCH585" s="1"/>
      <c r="XCI585" s="1"/>
      <c r="XCJ585" s="1"/>
      <c r="XCK585" s="1"/>
      <c r="XCL585" s="1"/>
      <c r="XCM585" s="1"/>
      <c r="XCN585" s="1"/>
      <c r="XCO585" s="1"/>
      <c r="XCP585" s="1"/>
      <c r="XCQ585" s="1"/>
      <c r="XCR585" s="1"/>
      <c r="XCS585" s="1"/>
      <c r="XCT585" s="1"/>
      <c r="XCU585" s="1"/>
      <c r="XCV585" s="1"/>
      <c r="XCW585" s="1"/>
      <c r="XCX585" s="1"/>
      <c r="XCY585" s="1"/>
      <c r="XCZ585" s="1"/>
      <c r="XDA585" s="1"/>
      <c r="XDB585" s="1"/>
      <c r="XDC585" s="1"/>
      <c r="XDD585" s="1"/>
      <c r="XDE585" s="1"/>
      <c r="XDF585" s="1"/>
      <c r="XDG585" s="1"/>
      <c r="XDH585" s="1"/>
      <c r="XDI585" s="1"/>
      <c r="XDJ585" s="1"/>
      <c r="XDK585" s="1"/>
      <c r="XDL585" s="1"/>
      <c r="XDM585" s="1"/>
      <c r="XDN585" s="1"/>
      <c r="XDO585" s="1"/>
      <c r="XDP585" s="1"/>
      <c r="XDQ585" s="1"/>
      <c r="XDR585" s="1"/>
      <c r="XDS585" s="1"/>
      <c r="XDT585" s="1"/>
      <c r="XDU585" s="1"/>
      <c r="XDV585" s="1"/>
      <c r="XDW585" s="1"/>
      <c r="XDX585" s="1"/>
      <c r="XDY585" s="1"/>
      <c r="XDZ585" s="1"/>
      <c r="XEA585" s="1"/>
      <c r="XEB585" s="1"/>
      <c r="XEC585" s="1"/>
      <c r="XED585" s="1"/>
      <c r="XEE585" s="1"/>
      <c r="XEF585" s="1"/>
      <c r="XEG585" s="1"/>
      <c r="XEH585" s="1"/>
      <c r="XEI585" s="1"/>
      <c r="XEJ585" s="1"/>
      <c r="XEK585" s="1"/>
      <c r="XEL585" s="1"/>
      <c r="XEM585" s="1"/>
      <c r="XEN585" s="1"/>
      <c r="XEO585" s="1"/>
      <c r="XEP585" s="1"/>
      <c r="XEQ585" s="1"/>
      <c r="XER585" s="1"/>
      <c r="XES585" s="1"/>
      <c r="XET585" s="1"/>
      <c r="XEU585" s="1"/>
      <c r="XEV585" s="1"/>
      <c r="XEW585" s="1"/>
      <c r="XEX585" s="1"/>
      <c r="XEY585" s="1"/>
      <c r="XEZ585" s="1"/>
      <c r="XFA585" s="1"/>
      <c r="XFB585" s="1"/>
      <c r="XFC585" s="1"/>
    </row>
    <row r="586" spans="1:150 16226:16383" s="3" customFormat="1" ht="20.25" customHeight="1" x14ac:dyDescent="0.25">
      <c r="A586" s="71" t="s">
        <v>781</v>
      </c>
      <c r="B586" s="71">
        <v>111.48399999999999</v>
      </c>
      <c r="C586" s="71">
        <f t="shared" si="12"/>
        <v>1200.0137759999998</v>
      </c>
      <c r="D586" s="51">
        <v>0</v>
      </c>
      <c r="E586" s="51">
        <v>0</v>
      </c>
      <c r="F586" s="124">
        <f t="shared" si="13"/>
        <v>2203.2252927359996</v>
      </c>
      <c r="G586" s="130" t="s">
        <v>95</v>
      </c>
      <c r="H586" s="13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WZB586" s="1"/>
      <c r="WZC586" s="1"/>
      <c r="WZD586" s="1"/>
      <c r="WZE586" s="1"/>
      <c r="WZF586" s="1"/>
      <c r="WZG586" s="1"/>
      <c r="WZH586" s="1"/>
      <c r="WZI586" s="1"/>
      <c r="WZJ586" s="1"/>
      <c r="WZK586" s="1"/>
      <c r="WZL586" s="1"/>
      <c r="WZM586" s="1"/>
      <c r="WZN586" s="1"/>
      <c r="WZO586" s="1"/>
      <c r="WZP586" s="1"/>
      <c r="WZQ586" s="1"/>
      <c r="WZR586" s="1"/>
      <c r="WZS586" s="1"/>
      <c r="WZT586" s="1"/>
      <c r="WZU586" s="1"/>
      <c r="WZV586" s="1"/>
      <c r="WZW586" s="1"/>
      <c r="WZX586" s="1"/>
      <c r="WZY586" s="1"/>
      <c r="WZZ586" s="1"/>
      <c r="XAA586" s="1"/>
      <c r="XAB586" s="1"/>
      <c r="XAC586" s="1"/>
      <c r="XAD586" s="1"/>
      <c r="XAE586" s="1"/>
      <c r="XAF586" s="1"/>
      <c r="XAG586" s="1"/>
      <c r="XAH586" s="1"/>
      <c r="XAI586" s="1"/>
      <c r="XAJ586" s="1"/>
      <c r="XAK586" s="1"/>
      <c r="XAL586" s="1"/>
      <c r="XAM586" s="1"/>
      <c r="XAN586" s="1"/>
      <c r="XAO586" s="1"/>
      <c r="XAP586" s="1"/>
      <c r="XAQ586" s="1"/>
      <c r="XAR586" s="1"/>
      <c r="XAS586" s="1"/>
      <c r="XAT586" s="1"/>
      <c r="XAU586" s="1"/>
      <c r="XAV586" s="1"/>
      <c r="XAW586" s="1"/>
      <c r="XAX586" s="1"/>
      <c r="XAY586" s="1"/>
      <c r="XAZ586" s="1"/>
      <c r="XBA586" s="1"/>
      <c r="XBB586" s="1"/>
      <c r="XBC586" s="1"/>
      <c r="XBD586" s="1"/>
      <c r="XBE586" s="1"/>
      <c r="XBF586" s="1"/>
      <c r="XBG586" s="1"/>
      <c r="XBH586" s="1"/>
      <c r="XBI586" s="1"/>
      <c r="XBJ586" s="1"/>
      <c r="XBK586" s="1"/>
      <c r="XBL586" s="1"/>
      <c r="XBM586" s="1"/>
      <c r="XBN586" s="1"/>
      <c r="XBO586" s="1"/>
      <c r="XBP586" s="1"/>
      <c r="XBQ586" s="1"/>
      <c r="XBR586" s="1"/>
      <c r="XBS586" s="1"/>
      <c r="XBT586" s="1"/>
      <c r="XBU586" s="1"/>
      <c r="XBV586" s="1"/>
      <c r="XBW586" s="1"/>
      <c r="XBX586" s="1"/>
      <c r="XBY586" s="1"/>
      <c r="XBZ586" s="1"/>
      <c r="XCA586" s="1"/>
      <c r="XCB586" s="1"/>
      <c r="XCC586" s="1"/>
      <c r="XCD586" s="1"/>
      <c r="XCE586" s="1"/>
      <c r="XCF586" s="1"/>
      <c r="XCG586" s="1"/>
      <c r="XCH586" s="1"/>
      <c r="XCI586" s="1"/>
      <c r="XCJ586" s="1"/>
      <c r="XCK586" s="1"/>
      <c r="XCL586" s="1"/>
      <c r="XCM586" s="1"/>
      <c r="XCN586" s="1"/>
      <c r="XCO586" s="1"/>
      <c r="XCP586" s="1"/>
      <c r="XCQ586" s="1"/>
      <c r="XCR586" s="1"/>
      <c r="XCS586" s="1"/>
      <c r="XCT586" s="1"/>
      <c r="XCU586" s="1"/>
      <c r="XCV586" s="1"/>
      <c r="XCW586" s="1"/>
      <c r="XCX586" s="1"/>
      <c r="XCY586" s="1"/>
      <c r="XCZ586" s="1"/>
      <c r="XDA586" s="1"/>
      <c r="XDB586" s="1"/>
      <c r="XDC586" s="1"/>
      <c r="XDD586" s="1"/>
      <c r="XDE586" s="1"/>
      <c r="XDF586" s="1"/>
      <c r="XDG586" s="1"/>
      <c r="XDH586" s="1"/>
      <c r="XDI586" s="1"/>
      <c r="XDJ586" s="1"/>
      <c r="XDK586" s="1"/>
      <c r="XDL586" s="1"/>
      <c r="XDM586" s="1"/>
      <c r="XDN586" s="1"/>
      <c r="XDO586" s="1"/>
      <c r="XDP586" s="1"/>
      <c r="XDQ586" s="1"/>
      <c r="XDR586" s="1"/>
      <c r="XDS586" s="1"/>
      <c r="XDT586" s="1"/>
      <c r="XDU586" s="1"/>
      <c r="XDV586" s="1"/>
      <c r="XDW586" s="1"/>
      <c r="XDX586" s="1"/>
      <c r="XDY586" s="1"/>
      <c r="XDZ586" s="1"/>
      <c r="XEA586" s="1"/>
      <c r="XEB586" s="1"/>
      <c r="XEC586" s="1"/>
      <c r="XED586" s="1"/>
      <c r="XEE586" s="1"/>
      <c r="XEF586" s="1"/>
      <c r="XEG586" s="1"/>
      <c r="XEH586" s="1"/>
      <c r="XEI586" s="1"/>
      <c r="XEJ586" s="1"/>
      <c r="XEK586" s="1"/>
      <c r="XEL586" s="1"/>
      <c r="XEM586" s="1"/>
      <c r="XEN586" s="1"/>
      <c r="XEO586" s="1"/>
      <c r="XEP586" s="1"/>
      <c r="XEQ586" s="1"/>
      <c r="XER586" s="1"/>
      <c r="XES586" s="1"/>
      <c r="XET586" s="1"/>
      <c r="XEU586" s="1"/>
      <c r="XEV586" s="1"/>
      <c r="XEW586" s="1"/>
      <c r="XEX586" s="1"/>
      <c r="XEY586" s="1"/>
      <c r="XEZ586" s="1"/>
      <c r="XFA586" s="1"/>
      <c r="XFB586" s="1"/>
      <c r="XFC586" s="1"/>
    </row>
    <row r="587" spans="1:150 16226:16383" s="3" customFormat="1" ht="20.25" customHeight="1" x14ac:dyDescent="0.25">
      <c r="A587" s="71" t="s">
        <v>782</v>
      </c>
      <c r="B587" s="71">
        <v>111.48399999999999</v>
      </c>
      <c r="C587" s="71">
        <f t="shared" si="12"/>
        <v>1200.0137759999998</v>
      </c>
      <c r="D587" s="51">
        <v>0</v>
      </c>
      <c r="E587" s="51">
        <v>0</v>
      </c>
      <c r="F587" s="124">
        <f t="shared" si="13"/>
        <v>2203.2252927359996</v>
      </c>
      <c r="G587" s="130" t="s">
        <v>95</v>
      </c>
      <c r="H587" s="13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WZB587" s="1"/>
      <c r="WZC587" s="1"/>
      <c r="WZD587" s="1"/>
      <c r="WZE587" s="1"/>
      <c r="WZF587" s="1"/>
      <c r="WZG587" s="1"/>
      <c r="WZH587" s="1"/>
      <c r="WZI587" s="1"/>
      <c r="WZJ587" s="1"/>
      <c r="WZK587" s="1"/>
      <c r="WZL587" s="1"/>
      <c r="WZM587" s="1"/>
      <c r="WZN587" s="1"/>
      <c r="WZO587" s="1"/>
      <c r="WZP587" s="1"/>
      <c r="WZQ587" s="1"/>
      <c r="WZR587" s="1"/>
      <c r="WZS587" s="1"/>
      <c r="WZT587" s="1"/>
      <c r="WZU587" s="1"/>
      <c r="WZV587" s="1"/>
      <c r="WZW587" s="1"/>
      <c r="WZX587" s="1"/>
      <c r="WZY587" s="1"/>
      <c r="WZZ587" s="1"/>
      <c r="XAA587" s="1"/>
      <c r="XAB587" s="1"/>
      <c r="XAC587" s="1"/>
      <c r="XAD587" s="1"/>
      <c r="XAE587" s="1"/>
      <c r="XAF587" s="1"/>
      <c r="XAG587" s="1"/>
      <c r="XAH587" s="1"/>
      <c r="XAI587" s="1"/>
      <c r="XAJ587" s="1"/>
      <c r="XAK587" s="1"/>
      <c r="XAL587" s="1"/>
      <c r="XAM587" s="1"/>
      <c r="XAN587" s="1"/>
      <c r="XAO587" s="1"/>
      <c r="XAP587" s="1"/>
      <c r="XAQ587" s="1"/>
      <c r="XAR587" s="1"/>
      <c r="XAS587" s="1"/>
      <c r="XAT587" s="1"/>
      <c r="XAU587" s="1"/>
      <c r="XAV587" s="1"/>
      <c r="XAW587" s="1"/>
      <c r="XAX587" s="1"/>
      <c r="XAY587" s="1"/>
      <c r="XAZ587" s="1"/>
      <c r="XBA587" s="1"/>
      <c r="XBB587" s="1"/>
      <c r="XBC587" s="1"/>
      <c r="XBD587" s="1"/>
      <c r="XBE587" s="1"/>
      <c r="XBF587" s="1"/>
      <c r="XBG587" s="1"/>
      <c r="XBH587" s="1"/>
      <c r="XBI587" s="1"/>
      <c r="XBJ587" s="1"/>
      <c r="XBK587" s="1"/>
      <c r="XBL587" s="1"/>
      <c r="XBM587" s="1"/>
      <c r="XBN587" s="1"/>
      <c r="XBO587" s="1"/>
      <c r="XBP587" s="1"/>
      <c r="XBQ587" s="1"/>
      <c r="XBR587" s="1"/>
      <c r="XBS587" s="1"/>
      <c r="XBT587" s="1"/>
      <c r="XBU587" s="1"/>
      <c r="XBV587" s="1"/>
      <c r="XBW587" s="1"/>
      <c r="XBX587" s="1"/>
      <c r="XBY587" s="1"/>
      <c r="XBZ587" s="1"/>
      <c r="XCA587" s="1"/>
      <c r="XCB587" s="1"/>
      <c r="XCC587" s="1"/>
      <c r="XCD587" s="1"/>
      <c r="XCE587" s="1"/>
      <c r="XCF587" s="1"/>
      <c r="XCG587" s="1"/>
      <c r="XCH587" s="1"/>
      <c r="XCI587" s="1"/>
      <c r="XCJ587" s="1"/>
      <c r="XCK587" s="1"/>
      <c r="XCL587" s="1"/>
      <c r="XCM587" s="1"/>
      <c r="XCN587" s="1"/>
      <c r="XCO587" s="1"/>
      <c r="XCP587" s="1"/>
      <c r="XCQ587" s="1"/>
      <c r="XCR587" s="1"/>
      <c r="XCS587" s="1"/>
      <c r="XCT587" s="1"/>
      <c r="XCU587" s="1"/>
      <c r="XCV587" s="1"/>
      <c r="XCW587" s="1"/>
      <c r="XCX587" s="1"/>
      <c r="XCY587" s="1"/>
      <c r="XCZ587" s="1"/>
      <c r="XDA587" s="1"/>
      <c r="XDB587" s="1"/>
      <c r="XDC587" s="1"/>
      <c r="XDD587" s="1"/>
      <c r="XDE587" s="1"/>
      <c r="XDF587" s="1"/>
      <c r="XDG587" s="1"/>
      <c r="XDH587" s="1"/>
      <c r="XDI587" s="1"/>
      <c r="XDJ587" s="1"/>
      <c r="XDK587" s="1"/>
      <c r="XDL587" s="1"/>
      <c r="XDM587" s="1"/>
      <c r="XDN587" s="1"/>
      <c r="XDO587" s="1"/>
      <c r="XDP587" s="1"/>
      <c r="XDQ587" s="1"/>
      <c r="XDR587" s="1"/>
      <c r="XDS587" s="1"/>
      <c r="XDT587" s="1"/>
      <c r="XDU587" s="1"/>
      <c r="XDV587" s="1"/>
      <c r="XDW587" s="1"/>
      <c r="XDX587" s="1"/>
      <c r="XDY587" s="1"/>
      <c r="XDZ587" s="1"/>
      <c r="XEA587" s="1"/>
      <c r="XEB587" s="1"/>
      <c r="XEC587" s="1"/>
      <c r="XED587" s="1"/>
      <c r="XEE587" s="1"/>
      <c r="XEF587" s="1"/>
      <c r="XEG587" s="1"/>
      <c r="XEH587" s="1"/>
      <c r="XEI587" s="1"/>
      <c r="XEJ587" s="1"/>
      <c r="XEK587" s="1"/>
      <c r="XEL587" s="1"/>
      <c r="XEM587" s="1"/>
      <c r="XEN587" s="1"/>
      <c r="XEO587" s="1"/>
      <c r="XEP587" s="1"/>
      <c r="XEQ587" s="1"/>
      <c r="XER587" s="1"/>
      <c r="XES587" s="1"/>
      <c r="XET587" s="1"/>
      <c r="XEU587" s="1"/>
      <c r="XEV587" s="1"/>
      <c r="XEW587" s="1"/>
      <c r="XEX587" s="1"/>
      <c r="XEY587" s="1"/>
      <c r="XEZ587" s="1"/>
      <c r="XFA587" s="1"/>
      <c r="XFB587" s="1"/>
      <c r="XFC587" s="1"/>
    </row>
    <row r="588" spans="1:150 16226:16383" s="3" customFormat="1" ht="20.25" customHeight="1" x14ac:dyDescent="0.25">
      <c r="A588" s="71" t="s">
        <v>783</v>
      </c>
      <c r="B588" s="71">
        <v>111.48399999999999</v>
      </c>
      <c r="C588" s="71">
        <f t="shared" si="12"/>
        <v>1200.0137759999998</v>
      </c>
      <c r="D588" s="51">
        <v>0</v>
      </c>
      <c r="E588" s="51">
        <v>0</v>
      </c>
      <c r="F588" s="124">
        <f t="shared" si="13"/>
        <v>2203.2252927359996</v>
      </c>
      <c r="G588" s="130" t="s">
        <v>95</v>
      </c>
      <c r="H588" s="13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WZB588" s="1"/>
      <c r="WZC588" s="1"/>
      <c r="WZD588" s="1"/>
      <c r="WZE588" s="1"/>
      <c r="WZF588" s="1"/>
      <c r="WZG588" s="1"/>
      <c r="WZH588" s="1"/>
      <c r="WZI588" s="1"/>
      <c r="WZJ588" s="1"/>
      <c r="WZK588" s="1"/>
      <c r="WZL588" s="1"/>
      <c r="WZM588" s="1"/>
      <c r="WZN588" s="1"/>
      <c r="WZO588" s="1"/>
      <c r="WZP588" s="1"/>
      <c r="WZQ588" s="1"/>
      <c r="WZR588" s="1"/>
      <c r="WZS588" s="1"/>
      <c r="WZT588" s="1"/>
      <c r="WZU588" s="1"/>
      <c r="WZV588" s="1"/>
      <c r="WZW588" s="1"/>
      <c r="WZX588" s="1"/>
      <c r="WZY588" s="1"/>
      <c r="WZZ588" s="1"/>
      <c r="XAA588" s="1"/>
      <c r="XAB588" s="1"/>
      <c r="XAC588" s="1"/>
      <c r="XAD588" s="1"/>
      <c r="XAE588" s="1"/>
      <c r="XAF588" s="1"/>
      <c r="XAG588" s="1"/>
      <c r="XAH588" s="1"/>
      <c r="XAI588" s="1"/>
      <c r="XAJ588" s="1"/>
      <c r="XAK588" s="1"/>
      <c r="XAL588" s="1"/>
      <c r="XAM588" s="1"/>
      <c r="XAN588" s="1"/>
      <c r="XAO588" s="1"/>
      <c r="XAP588" s="1"/>
      <c r="XAQ588" s="1"/>
      <c r="XAR588" s="1"/>
      <c r="XAS588" s="1"/>
      <c r="XAT588" s="1"/>
      <c r="XAU588" s="1"/>
      <c r="XAV588" s="1"/>
      <c r="XAW588" s="1"/>
      <c r="XAX588" s="1"/>
      <c r="XAY588" s="1"/>
      <c r="XAZ588" s="1"/>
      <c r="XBA588" s="1"/>
      <c r="XBB588" s="1"/>
      <c r="XBC588" s="1"/>
      <c r="XBD588" s="1"/>
      <c r="XBE588" s="1"/>
      <c r="XBF588" s="1"/>
      <c r="XBG588" s="1"/>
      <c r="XBH588" s="1"/>
      <c r="XBI588" s="1"/>
      <c r="XBJ588" s="1"/>
      <c r="XBK588" s="1"/>
      <c r="XBL588" s="1"/>
      <c r="XBM588" s="1"/>
      <c r="XBN588" s="1"/>
      <c r="XBO588" s="1"/>
      <c r="XBP588" s="1"/>
      <c r="XBQ588" s="1"/>
      <c r="XBR588" s="1"/>
      <c r="XBS588" s="1"/>
      <c r="XBT588" s="1"/>
      <c r="XBU588" s="1"/>
      <c r="XBV588" s="1"/>
      <c r="XBW588" s="1"/>
      <c r="XBX588" s="1"/>
      <c r="XBY588" s="1"/>
      <c r="XBZ588" s="1"/>
      <c r="XCA588" s="1"/>
      <c r="XCB588" s="1"/>
      <c r="XCC588" s="1"/>
      <c r="XCD588" s="1"/>
      <c r="XCE588" s="1"/>
      <c r="XCF588" s="1"/>
      <c r="XCG588" s="1"/>
      <c r="XCH588" s="1"/>
      <c r="XCI588" s="1"/>
      <c r="XCJ588" s="1"/>
      <c r="XCK588" s="1"/>
      <c r="XCL588" s="1"/>
      <c r="XCM588" s="1"/>
      <c r="XCN588" s="1"/>
      <c r="XCO588" s="1"/>
      <c r="XCP588" s="1"/>
      <c r="XCQ588" s="1"/>
      <c r="XCR588" s="1"/>
      <c r="XCS588" s="1"/>
      <c r="XCT588" s="1"/>
      <c r="XCU588" s="1"/>
      <c r="XCV588" s="1"/>
      <c r="XCW588" s="1"/>
      <c r="XCX588" s="1"/>
      <c r="XCY588" s="1"/>
      <c r="XCZ588" s="1"/>
      <c r="XDA588" s="1"/>
      <c r="XDB588" s="1"/>
      <c r="XDC588" s="1"/>
      <c r="XDD588" s="1"/>
      <c r="XDE588" s="1"/>
      <c r="XDF588" s="1"/>
      <c r="XDG588" s="1"/>
      <c r="XDH588" s="1"/>
      <c r="XDI588" s="1"/>
      <c r="XDJ588" s="1"/>
      <c r="XDK588" s="1"/>
      <c r="XDL588" s="1"/>
      <c r="XDM588" s="1"/>
      <c r="XDN588" s="1"/>
      <c r="XDO588" s="1"/>
      <c r="XDP588" s="1"/>
      <c r="XDQ588" s="1"/>
      <c r="XDR588" s="1"/>
      <c r="XDS588" s="1"/>
      <c r="XDT588" s="1"/>
      <c r="XDU588" s="1"/>
      <c r="XDV588" s="1"/>
      <c r="XDW588" s="1"/>
      <c r="XDX588" s="1"/>
      <c r="XDY588" s="1"/>
      <c r="XDZ588" s="1"/>
      <c r="XEA588" s="1"/>
      <c r="XEB588" s="1"/>
      <c r="XEC588" s="1"/>
      <c r="XED588" s="1"/>
      <c r="XEE588" s="1"/>
      <c r="XEF588" s="1"/>
      <c r="XEG588" s="1"/>
      <c r="XEH588" s="1"/>
      <c r="XEI588" s="1"/>
      <c r="XEJ588" s="1"/>
      <c r="XEK588" s="1"/>
      <c r="XEL588" s="1"/>
      <c r="XEM588" s="1"/>
      <c r="XEN588" s="1"/>
      <c r="XEO588" s="1"/>
      <c r="XEP588" s="1"/>
      <c r="XEQ588" s="1"/>
      <c r="XER588" s="1"/>
      <c r="XES588" s="1"/>
      <c r="XET588" s="1"/>
      <c r="XEU588" s="1"/>
      <c r="XEV588" s="1"/>
      <c r="XEW588" s="1"/>
      <c r="XEX588" s="1"/>
      <c r="XEY588" s="1"/>
      <c r="XEZ588" s="1"/>
      <c r="XFA588" s="1"/>
      <c r="XFB588" s="1"/>
      <c r="XFC588" s="1"/>
    </row>
    <row r="589" spans="1:150 16226:16383" s="3" customFormat="1" ht="20.25" customHeight="1" x14ac:dyDescent="0.25">
      <c r="A589" s="71" t="s">
        <v>784</v>
      </c>
      <c r="B589" s="71">
        <v>111.48399999999999</v>
      </c>
      <c r="C589" s="71">
        <f t="shared" si="12"/>
        <v>1200.0137759999998</v>
      </c>
      <c r="D589" s="51">
        <v>0</v>
      </c>
      <c r="E589" s="51">
        <v>0</v>
      </c>
      <c r="F589" s="124">
        <f t="shared" si="13"/>
        <v>2203.2252927359996</v>
      </c>
      <c r="G589" s="130" t="s">
        <v>95</v>
      </c>
      <c r="H589" s="13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WZB589" s="1"/>
      <c r="WZC589" s="1"/>
      <c r="WZD589" s="1"/>
      <c r="WZE589" s="1"/>
      <c r="WZF589" s="1"/>
      <c r="WZG589" s="1"/>
      <c r="WZH589" s="1"/>
      <c r="WZI589" s="1"/>
      <c r="WZJ589" s="1"/>
      <c r="WZK589" s="1"/>
      <c r="WZL589" s="1"/>
      <c r="WZM589" s="1"/>
      <c r="WZN589" s="1"/>
      <c r="WZO589" s="1"/>
      <c r="WZP589" s="1"/>
      <c r="WZQ589" s="1"/>
      <c r="WZR589" s="1"/>
      <c r="WZS589" s="1"/>
      <c r="WZT589" s="1"/>
      <c r="WZU589" s="1"/>
      <c r="WZV589" s="1"/>
      <c r="WZW589" s="1"/>
      <c r="WZX589" s="1"/>
      <c r="WZY589" s="1"/>
      <c r="WZZ589" s="1"/>
      <c r="XAA589" s="1"/>
      <c r="XAB589" s="1"/>
      <c r="XAC589" s="1"/>
      <c r="XAD589" s="1"/>
      <c r="XAE589" s="1"/>
      <c r="XAF589" s="1"/>
      <c r="XAG589" s="1"/>
      <c r="XAH589" s="1"/>
      <c r="XAI589" s="1"/>
      <c r="XAJ589" s="1"/>
      <c r="XAK589" s="1"/>
      <c r="XAL589" s="1"/>
      <c r="XAM589" s="1"/>
      <c r="XAN589" s="1"/>
      <c r="XAO589" s="1"/>
      <c r="XAP589" s="1"/>
      <c r="XAQ589" s="1"/>
      <c r="XAR589" s="1"/>
      <c r="XAS589" s="1"/>
      <c r="XAT589" s="1"/>
      <c r="XAU589" s="1"/>
      <c r="XAV589" s="1"/>
      <c r="XAW589" s="1"/>
      <c r="XAX589" s="1"/>
      <c r="XAY589" s="1"/>
      <c r="XAZ589" s="1"/>
      <c r="XBA589" s="1"/>
      <c r="XBB589" s="1"/>
      <c r="XBC589" s="1"/>
      <c r="XBD589" s="1"/>
      <c r="XBE589" s="1"/>
      <c r="XBF589" s="1"/>
      <c r="XBG589" s="1"/>
      <c r="XBH589" s="1"/>
      <c r="XBI589" s="1"/>
      <c r="XBJ589" s="1"/>
      <c r="XBK589" s="1"/>
      <c r="XBL589" s="1"/>
      <c r="XBM589" s="1"/>
      <c r="XBN589" s="1"/>
      <c r="XBO589" s="1"/>
      <c r="XBP589" s="1"/>
      <c r="XBQ589" s="1"/>
      <c r="XBR589" s="1"/>
      <c r="XBS589" s="1"/>
      <c r="XBT589" s="1"/>
      <c r="XBU589" s="1"/>
      <c r="XBV589" s="1"/>
      <c r="XBW589" s="1"/>
      <c r="XBX589" s="1"/>
      <c r="XBY589" s="1"/>
      <c r="XBZ589" s="1"/>
      <c r="XCA589" s="1"/>
      <c r="XCB589" s="1"/>
      <c r="XCC589" s="1"/>
      <c r="XCD589" s="1"/>
      <c r="XCE589" s="1"/>
      <c r="XCF589" s="1"/>
      <c r="XCG589" s="1"/>
      <c r="XCH589" s="1"/>
      <c r="XCI589" s="1"/>
      <c r="XCJ589" s="1"/>
      <c r="XCK589" s="1"/>
      <c r="XCL589" s="1"/>
      <c r="XCM589" s="1"/>
      <c r="XCN589" s="1"/>
      <c r="XCO589" s="1"/>
      <c r="XCP589" s="1"/>
      <c r="XCQ589" s="1"/>
      <c r="XCR589" s="1"/>
      <c r="XCS589" s="1"/>
      <c r="XCT589" s="1"/>
      <c r="XCU589" s="1"/>
      <c r="XCV589" s="1"/>
      <c r="XCW589" s="1"/>
      <c r="XCX589" s="1"/>
      <c r="XCY589" s="1"/>
      <c r="XCZ589" s="1"/>
      <c r="XDA589" s="1"/>
      <c r="XDB589" s="1"/>
      <c r="XDC589" s="1"/>
      <c r="XDD589" s="1"/>
      <c r="XDE589" s="1"/>
      <c r="XDF589" s="1"/>
      <c r="XDG589" s="1"/>
      <c r="XDH589" s="1"/>
      <c r="XDI589" s="1"/>
      <c r="XDJ589" s="1"/>
      <c r="XDK589" s="1"/>
      <c r="XDL589" s="1"/>
      <c r="XDM589" s="1"/>
      <c r="XDN589" s="1"/>
      <c r="XDO589" s="1"/>
      <c r="XDP589" s="1"/>
      <c r="XDQ589" s="1"/>
      <c r="XDR589" s="1"/>
      <c r="XDS589" s="1"/>
      <c r="XDT589" s="1"/>
      <c r="XDU589" s="1"/>
      <c r="XDV589" s="1"/>
      <c r="XDW589" s="1"/>
      <c r="XDX589" s="1"/>
      <c r="XDY589" s="1"/>
      <c r="XDZ589" s="1"/>
      <c r="XEA589" s="1"/>
      <c r="XEB589" s="1"/>
      <c r="XEC589" s="1"/>
      <c r="XED589" s="1"/>
      <c r="XEE589" s="1"/>
      <c r="XEF589" s="1"/>
      <c r="XEG589" s="1"/>
      <c r="XEH589" s="1"/>
      <c r="XEI589" s="1"/>
      <c r="XEJ589" s="1"/>
      <c r="XEK589" s="1"/>
      <c r="XEL589" s="1"/>
      <c r="XEM589" s="1"/>
      <c r="XEN589" s="1"/>
      <c r="XEO589" s="1"/>
      <c r="XEP589" s="1"/>
      <c r="XEQ589" s="1"/>
      <c r="XER589" s="1"/>
      <c r="XES589" s="1"/>
      <c r="XET589" s="1"/>
      <c r="XEU589" s="1"/>
      <c r="XEV589" s="1"/>
      <c r="XEW589" s="1"/>
      <c r="XEX589" s="1"/>
      <c r="XEY589" s="1"/>
      <c r="XEZ589" s="1"/>
      <c r="XFA589" s="1"/>
      <c r="XFB589" s="1"/>
      <c r="XFC589" s="1"/>
    </row>
    <row r="590" spans="1:150 16226:16383" s="3" customFormat="1" ht="20.25" customHeight="1" x14ac:dyDescent="0.25">
      <c r="A590" s="71" t="s">
        <v>785</v>
      </c>
      <c r="B590" s="71">
        <v>111.48399999999999</v>
      </c>
      <c r="C590" s="71">
        <f t="shared" si="12"/>
        <v>1200.0137759999998</v>
      </c>
      <c r="D590" s="51">
        <v>0</v>
      </c>
      <c r="E590" s="51">
        <v>0</v>
      </c>
      <c r="F590" s="124">
        <f t="shared" si="13"/>
        <v>2203.2252927359996</v>
      </c>
      <c r="G590" s="130" t="s">
        <v>95</v>
      </c>
      <c r="H590" s="13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WZB590" s="1"/>
      <c r="WZC590" s="1"/>
      <c r="WZD590" s="1"/>
      <c r="WZE590" s="1"/>
      <c r="WZF590" s="1"/>
      <c r="WZG590" s="1"/>
      <c r="WZH590" s="1"/>
      <c r="WZI590" s="1"/>
      <c r="WZJ590" s="1"/>
      <c r="WZK590" s="1"/>
      <c r="WZL590" s="1"/>
      <c r="WZM590" s="1"/>
      <c r="WZN590" s="1"/>
      <c r="WZO590" s="1"/>
      <c r="WZP590" s="1"/>
      <c r="WZQ590" s="1"/>
      <c r="WZR590" s="1"/>
      <c r="WZS590" s="1"/>
      <c r="WZT590" s="1"/>
      <c r="WZU590" s="1"/>
      <c r="WZV590" s="1"/>
      <c r="WZW590" s="1"/>
      <c r="WZX590" s="1"/>
      <c r="WZY590" s="1"/>
      <c r="WZZ590" s="1"/>
      <c r="XAA590" s="1"/>
      <c r="XAB590" s="1"/>
      <c r="XAC590" s="1"/>
      <c r="XAD590" s="1"/>
      <c r="XAE590" s="1"/>
      <c r="XAF590" s="1"/>
      <c r="XAG590" s="1"/>
      <c r="XAH590" s="1"/>
      <c r="XAI590" s="1"/>
      <c r="XAJ590" s="1"/>
      <c r="XAK590" s="1"/>
      <c r="XAL590" s="1"/>
      <c r="XAM590" s="1"/>
      <c r="XAN590" s="1"/>
      <c r="XAO590" s="1"/>
      <c r="XAP590" s="1"/>
      <c r="XAQ590" s="1"/>
      <c r="XAR590" s="1"/>
      <c r="XAS590" s="1"/>
      <c r="XAT590" s="1"/>
      <c r="XAU590" s="1"/>
      <c r="XAV590" s="1"/>
      <c r="XAW590" s="1"/>
      <c r="XAX590" s="1"/>
      <c r="XAY590" s="1"/>
      <c r="XAZ590" s="1"/>
      <c r="XBA590" s="1"/>
      <c r="XBB590" s="1"/>
      <c r="XBC590" s="1"/>
      <c r="XBD590" s="1"/>
      <c r="XBE590" s="1"/>
      <c r="XBF590" s="1"/>
      <c r="XBG590" s="1"/>
      <c r="XBH590" s="1"/>
      <c r="XBI590" s="1"/>
      <c r="XBJ590" s="1"/>
      <c r="XBK590" s="1"/>
      <c r="XBL590" s="1"/>
      <c r="XBM590" s="1"/>
      <c r="XBN590" s="1"/>
      <c r="XBO590" s="1"/>
      <c r="XBP590" s="1"/>
      <c r="XBQ590" s="1"/>
      <c r="XBR590" s="1"/>
      <c r="XBS590" s="1"/>
      <c r="XBT590" s="1"/>
      <c r="XBU590" s="1"/>
      <c r="XBV590" s="1"/>
      <c r="XBW590" s="1"/>
      <c r="XBX590" s="1"/>
      <c r="XBY590" s="1"/>
      <c r="XBZ590" s="1"/>
      <c r="XCA590" s="1"/>
      <c r="XCB590" s="1"/>
      <c r="XCC590" s="1"/>
      <c r="XCD590" s="1"/>
      <c r="XCE590" s="1"/>
      <c r="XCF590" s="1"/>
      <c r="XCG590" s="1"/>
      <c r="XCH590" s="1"/>
      <c r="XCI590" s="1"/>
      <c r="XCJ590" s="1"/>
      <c r="XCK590" s="1"/>
      <c r="XCL590" s="1"/>
      <c r="XCM590" s="1"/>
      <c r="XCN590" s="1"/>
      <c r="XCO590" s="1"/>
      <c r="XCP590" s="1"/>
      <c r="XCQ590" s="1"/>
      <c r="XCR590" s="1"/>
      <c r="XCS590" s="1"/>
      <c r="XCT590" s="1"/>
      <c r="XCU590" s="1"/>
      <c r="XCV590" s="1"/>
      <c r="XCW590" s="1"/>
      <c r="XCX590" s="1"/>
      <c r="XCY590" s="1"/>
      <c r="XCZ590" s="1"/>
      <c r="XDA590" s="1"/>
      <c r="XDB590" s="1"/>
      <c r="XDC590" s="1"/>
      <c r="XDD590" s="1"/>
      <c r="XDE590" s="1"/>
      <c r="XDF590" s="1"/>
      <c r="XDG590" s="1"/>
      <c r="XDH590" s="1"/>
      <c r="XDI590" s="1"/>
      <c r="XDJ590" s="1"/>
      <c r="XDK590" s="1"/>
      <c r="XDL590" s="1"/>
      <c r="XDM590" s="1"/>
      <c r="XDN590" s="1"/>
      <c r="XDO590" s="1"/>
      <c r="XDP590" s="1"/>
      <c r="XDQ590" s="1"/>
      <c r="XDR590" s="1"/>
      <c r="XDS590" s="1"/>
      <c r="XDT590" s="1"/>
      <c r="XDU590" s="1"/>
      <c r="XDV590" s="1"/>
      <c r="XDW590" s="1"/>
      <c r="XDX590" s="1"/>
      <c r="XDY590" s="1"/>
      <c r="XDZ590" s="1"/>
      <c r="XEA590" s="1"/>
      <c r="XEB590" s="1"/>
      <c r="XEC590" s="1"/>
      <c r="XED590" s="1"/>
      <c r="XEE590" s="1"/>
      <c r="XEF590" s="1"/>
      <c r="XEG590" s="1"/>
      <c r="XEH590" s="1"/>
      <c r="XEI590" s="1"/>
      <c r="XEJ590" s="1"/>
      <c r="XEK590" s="1"/>
      <c r="XEL590" s="1"/>
      <c r="XEM590" s="1"/>
      <c r="XEN590" s="1"/>
      <c r="XEO590" s="1"/>
      <c r="XEP590" s="1"/>
      <c r="XEQ590" s="1"/>
      <c r="XER590" s="1"/>
      <c r="XES590" s="1"/>
      <c r="XET590" s="1"/>
      <c r="XEU590" s="1"/>
      <c r="XEV590" s="1"/>
      <c r="XEW590" s="1"/>
      <c r="XEX590" s="1"/>
      <c r="XEY590" s="1"/>
      <c r="XEZ590" s="1"/>
      <c r="XFA590" s="1"/>
      <c r="XFB590" s="1"/>
      <c r="XFC590" s="1"/>
    </row>
    <row r="591" spans="1:150 16226:16383" s="3" customFormat="1" ht="20.25" customHeight="1" x14ac:dyDescent="0.25">
      <c r="A591" s="71" t="s">
        <v>786</v>
      </c>
      <c r="B591" s="71">
        <v>111.48399999999999</v>
      </c>
      <c r="C591" s="71">
        <f t="shared" si="12"/>
        <v>1200.0137759999998</v>
      </c>
      <c r="D591" s="51">
        <v>0</v>
      </c>
      <c r="E591" s="51">
        <v>0</v>
      </c>
      <c r="F591" s="124">
        <f t="shared" si="13"/>
        <v>2203.2252927359996</v>
      </c>
      <c r="G591" s="130" t="s">
        <v>95</v>
      </c>
      <c r="H591" s="13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WZB591" s="1"/>
      <c r="WZC591" s="1"/>
      <c r="WZD591" s="1"/>
      <c r="WZE591" s="1"/>
      <c r="WZF591" s="1"/>
      <c r="WZG591" s="1"/>
      <c r="WZH591" s="1"/>
      <c r="WZI591" s="1"/>
      <c r="WZJ591" s="1"/>
      <c r="WZK591" s="1"/>
      <c r="WZL591" s="1"/>
      <c r="WZM591" s="1"/>
      <c r="WZN591" s="1"/>
      <c r="WZO591" s="1"/>
      <c r="WZP591" s="1"/>
      <c r="WZQ591" s="1"/>
      <c r="WZR591" s="1"/>
      <c r="WZS591" s="1"/>
      <c r="WZT591" s="1"/>
      <c r="WZU591" s="1"/>
      <c r="WZV591" s="1"/>
      <c r="WZW591" s="1"/>
      <c r="WZX591" s="1"/>
      <c r="WZY591" s="1"/>
      <c r="WZZ591" s="1"/>
      <c r="XAA591" s="1"/>
      <c r="XAB591" s="1"/>
      <c r="XAC591" s="1"/>
      <c r="XAD591" s="1"/>
      <c r="XAE591" s="1"/>
      <c r="XAF591" s="1"/>
      <c r="XAG591" s="1"/>
      <c r="XAH591" s="1"/>
      <c r="XAI591" s="1"/>
      <c r="XAJ591" s="1"/>
      <c r="XAK591" s="1"/>
      <c r="XAL591" s="1"/>
      <c r="XAM591" s="1"/>
      <c r="XAN591" s="1"/>
      <c r="XAO591" s="1"/>
      <c r="XAP591" s="1"/>
      <c r="XAQ591" s="1"/>
      <c r="XAR591" s="1"/>
      <c r="XAS591" s="1"/>
      <c r="XAT591" s="1"/>
      <c r="XAU591" s="1"/>
      <c r="XAV591" s="1"/>
      <c r="XAW591" s="1"/>
      <c r="XAX591" s="1"/>
      <c r="XAY591" s="1"/>
      <c r="XAZ591" s="1"/>
      <c r="XBA591" s="1"/>
      <c r="XBB591" s="1"/>
      <c r="XBC591" s="1"/>
      <c r="XBD591" s="1"/>
      <c r="XBE591" s="1"/>
      <c r="XBF591" s="1"/>
      <c r="XBG591" s="1"/>
      <c r="XBH591" s="1"/>
      <c r="XBI591" s="1"/>
      <c r="XBJ591" s="1"/>
      <c r="XBK591" s="1"/>
      <c r="XBL591" s="1"/>
      <c r="XBM591" s="1"/>
      <c r="XBN591" s="1"/>
      <c r="XBO591" s="1"/>
      <c r="XBP591" s="1"/>
      <c r="XBQ591" s="1"/>
      <c r="XBR591" s="1"/>
      <c r="XBS591" s="1"/>
      <c r="XBT591" s="1"/>
      <c r="XBU591" s="1"/>
      <c r="XBV591" s="1"/>
      <c r="XBW591" s="1"/>
      <c r="XBX591" s="1"/>
      <c r="XBY591" s="1"/>
      <c r="XBZ591" s="1"/>
      <c r="XCA591" s="1"/>
      <c r="XCB591" s="1"/>
      <c r="XCC591" s="1"/>
      <c r="XCD591" s="1"/>
      <c r="XCE591" s="1"/>
      <c r="XCF591" s="1"/>
      <c r="XCG591" s="1"/>
      <c r="XCH591" s="1"/>
      <c r="XCI591" s="1"/>
      <c r="XCJ591" s="1"/>
      <c r="XCK591" s="1"/>
      <c r="XCL591" s="1"/>
      <c r="XCM591" s="1"/>
      <c r="XCN591" s="1"/>
      <c r="XCO591" s="1"/>
      <c r="XCP591" s="1"/>
      <c r="XCQ591" s="1"/>
      <c r="XCR591" s="1"/>
      <c r="XCS591" s="1"/>
      <c r="XCT591" s="1"/>
      <c r="XCU591" s="1"/>
      <c r="XCV591" s="1"/>
      <c r="XCW591" s="1"/>
      <c r="XCX591" s="1"/>
      <c r="XCY591" s="1"/>
      <c r="XCZ591" s="1"/>
      <c r="XDA591" s="1"/>
      <c r="XDB591" s="1"/>
      <c r="XDC591" s="1"/>
      <c r="XDD591" s="1"/>
      <c r="XDE591" s="1"/>
      <c r="XDF591" s="1"/>
      <c r="XDG591" s="1"/>
      <c r="XDH591" s="1"/>
      <c r="XDI591" s="1"/>
      <c r="XDJ591" s="1"/>
      <c r="XDK591" s="1"/>
      <c r="XDL591" s="1"/>
      <c r="XDM591" s="1"/>
      <c r="XDN591" s="1"/>
      <c r="XDO591" s="1"/>
      <c r="XDP591" s="1"/>
      <c r="XDQ591" s="1"/>
      <c r="XDR591" s="1"/>
      <c r="XDS591" s="1"/>
      <c r="XDT591" s="1"/>
      <c r="XDU591" s="1"/>
      <c r="XDV591" s="1"/>
      <c r="XDW591" s="1"/>
      <c r="XDX591" s="1"/>
      <c r="XDY591" s="1"/>
      <c r="XDZ591" s="1"/>
      <c r="XEA591" s="1"/>
      <c r="XEB591" s="1"/>
      <c r="XEC591" s="1"/>
      <c r="XED591" s="1"/>
      <c r="XEE591" s="1"/>
      <c r="XEF591" s="1"/>
      <c r="XEG591" s="1"/>
      <c r="XEH591" s="1"/>
      <c r="XEI591" s="1"/>
      <c r="XEJ591" s="1"/>
      <c r="XEK591" s="1"/>
      <c r="XEL591" s="1"/>
      <c r="XEM591" s="1"/>
      <c r="XEN591" s="1"/>
      <c r="XEO591" s="1"/>
      <c r="XEP591" s="1"/>
      <c r="XEQ591" s="1"/>
      <c r="XER591" s="1"/>
      <c r="XES591" s="1"/>
      <c r="XET591" s="1"/>
      <c r="XEU591" s="1"/>
      <c r="XEV591" s="1"/>
      <c r="XEW591" s="1"/>
      <c r="XEX591" s="1"/>
      <c r="XEY591" s="1"/>
      <c r="XEZ591" s="1"/>
      <c r="XFA591" s="1"/>
      <c r="XFB591" s="1"/>
      <c r="XFC591" s="1"/>
    </row>
    <row r="592" spans="1:150 16226:16383" s="3" customFormat="1" ht="20.25" customHeight="1" x14ac:dyDescent="0.25">
      <c r="A592" s="71" t="s">
        <v>787</v>
      </c>
      <c r="B592" s="71">
        <v>204.607</v>
      </c>
      <c r="C592" s="71">
        <f t="shared" si="12"/>
        <v>2202.3897480000001</v>
      </c>
      <c r="D592" s="51">
        <v>0</v>
      </c>
      <c r="E592" s="51">
        <v>0</v>
      </c>
      <c r="F592" s="124">
        <f t="shared" si="13"/>
        <v>4043.5875773280004</v>
      </c>
      <c r="G592" s="130" t="s">
        <v>95</v>
      </c>
      <c r="H592" s="13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WZB592" s="1"/>
      <c r="WZC592" s="1"/>
      <c r="WZD592" s="1"/>
      <c r="WZE592" s="1"/>
      <c r="WZF592" s="1"/>
      <c r="WZG592" s="1"/>
      <c r="WZH592" s="1"/>
      <c r="WZI592" s="1"/>
      <c r="WZJ592" s="1"/>
      <c r="WZK592" s="1"/>
      <c r="WZL592" s="1"/>
      <c r="WZM592" s="1"/>
      <c r="WZN592" s="1"/>
      <c r="WZO592" s="1"/>
      <c r="WZP592" s="1"/>
      <c r="WZQ592" s="1"/>
      <c r="WZR592" s="1"/>
      <c r="WZS592" s="1"/>
      <c r="WZT592" s="1"/>
      <c r="WZU592" s="1"/>
      <c r="WZV592" s="1"/>
      <c r="WZW592" s="1"/>
      <c r="WZX592" s="1"/>
      <c r="WZY592" s="1"/>
      <c r="WZZ592" s="1"/>
      <c r="XAA592" s="1"/>
      <c r="XAB592" s="1"/>
      <c r="XAC592" s="1"/>
      <c r="XAD592" s="1"/>
      <c r="XAE592" s="1"/>
      <c r="XAF592" s="1"/>
      <c r="XAG592" s="1"/>
      <c r="XAH592" s="1"/>
      <c r="XAI592" s="1"/>
      <c r="XAJ592" s="1"/>
      <c r="XAK592" s="1"/>
      <c r="XAL592" s="1"/>
      <c r="XAM592" s="1"/>
      <c r="XAN592" s="1"/>
      <c r="XAO592" s="1"/>
      <c r="XAP592" s="1"/>
      <c r="XAQ592" s="1"/>
      <c r="XAR592" s="1"/>
      <c r="XAS592" s="1"/>
      <c r="XAT592" s="1"/>
      <c r="XAU592" s="1"/>
      <c r="XAV592" s="1"/>
      <c r="XAW592" s="1"/>
      <c r="XAX592" s="1"/>
      <c r="XAY592" s="1"/>
      <c r="XAZ592" s="1"/>
      <c r="XBA592" s="1"/>
      <c r="XBB592" s="1"/>
      <c r="XBC592" s="1"/>
      <c r="XBD592" s="1"/>
      <c r="XBE592" s="1"/>
      <c r="XBF592" s="1"/>
      <c r="XBG592" s="1"/>
      <c r="XBH592" s="1"/>
      <c r="XBI592" s="1"/>
      <c r="XBJ592" s="1"/>
      <c r="XBK592" s="1"/>
      <c r="XBL592" s="1"/>
      <c r="XBM592" s="1"/>
      <c r="XBN592" s="1"/>
      <c r="XBO592" s="1"/>
      <c r="XBP592" s="1"/>
      <c r="XBQ592" s="1"/>
      <c r="XBR592" s="1"/>
      <c r="XBS592" s="1"/>
      <c r="XBT592" s="1"/>
      <c r="XBU592" s="1"/>
      <c r="XBV592" s="1"/>
      <c r="XBW592" s="1"/>
      <c r="XBX592" s="1"/>
      <c r="XBY592" s="1"/>
      <c r="XBZ592" s="1"/>
      <c r="XCA592" s="1"/>
      <c r="XCB592" s="1"/>
      <c r="XCC592" s="1"/>
      <c r="XCD592" s="1"/>
      <c r="XCE592" s="1"/>
      <c r="XCF592" s="1"/>
      <c r="XCG592" s="1"/>
      <c r="XCH592" s="1"/>
      <c r="XCI592" s="1"/>
      <c r="XCJ592" s="1"/>
      <c r="XCK592" s="1"/>
      <c r="XCL592" s="1"/>
      <c r="XCM592" s="1"/>
      <c r="XCN592" s="1"/>
      <c r="XCO592" s="1"/>
      <c r="XCP592" s="1"/>
      <c r="XCQ592" s="1"/>
      <c r="XCR592" s="1"/>
      <c r="XCS592" s="1"/>
      <c r="XCT592" s="1"/>
      <c r="XCU592" s="1"/>
      <c r="XCV592" s="1"/>
      <c r="XCW592" s="1"/>
      <c r="XCX592" s="1"/>
      <c r="XCY592" s="1"/>
      <c r="XCZ592" s="1"/>
      <c r="XDA592" s="1"/>
      <c r="XDB592" s="1"/>
      <c r="XDC592" s="1"/>
      <c r="XDD592" s="1"/>
      <c r="XDE592" s="1"/>
      <c r="XDF592" s="1"/>
      <c r="XDG592" s="1"/>
      <c r="XDH592" s="1"/>
      <c r="XDI592" s="1"/>
      <c r="XDJ592" s="1"/>
      <c r="XDK592" s="1"/>
      <c r="XDL592" s="1"/>
      <c r="XDM592" s="1"/>
      <c r="XDN592" s="1"/>
      <c r="XDO592" s="1"/>
      <c r="XDP592" s="1"/>
      <c r="XDQ592" s="1"/>
      <c r="XDR592" s="1"/>
      <c r="XDS592" s="1"/>
      <c r="XDT592" s="1"/>
      <c r="XDU592" s="1"/>
      <c r="XDV592" s="1"/>
      <c r="XDW592" s="1"/>
      <c r="XDX592" s="1"/>
      <c r="XDY592" s="1"/>
      <c r="XDZ592" s="1"/>
      <c r="XEA592" s="1"/>
      <c r="XEB592" s="1"/>
      <c r="XEC592" s="1"/>
      <c r="XED592" s="1"/>
      <c r="XEE592" s="1"/>
      <c r="XEF592" s="1"/>
      <c r="XEG592" s="1"/>
      <c r="XEH592" s="1"/>
      <c r="XEI592" s="1"/>
      <c r="XEJ592" s="1"/>
      <c r="XEK592" s="1"/>
      <c r="XEL592" s="1"/>
      <c r="XEM592" s="1"/>
      <c r="XEN592" s="1"/>
      <c r="XEO592" s="1"/>
      <c r="XEP592" s="1"/>
      <c r="XEQ592" s="1"/>
      <c r="XER592" s="1"/>
      <c r="XES592" s="1"/>
      <c r="XET592" s="1"/>
      <c r="XEU592" s="1"/>
      <c r="XEV592" s="1"/>
      <c r="XEW592" s="1"/>
      <c r="XEX592" s="1"/>
      <c r="XEY592" s="1"/>
      <c r="XEZ592" s="1"/>
      <c r="XFA592" s="1"/>
      <c r="XFB592" s="1"/>
      <c r="XFC592" s="1"/>
    </row>
    <row r="593" spans="1:150 16226:16383" s="3" customFormat="1" ht="20.25" customHeight="1" x14ac:dyDescent="0.25">
      <c r="A593" s="71" t="s">
        <v>788</v>
      </c>
      <c r="B593" s="71">
        <v>204.34100000000001</v>
      </c>
      <c r="C593" s="71">
        <f t="shared" si="12"/>
        <v>2199.5265239999999</v>
      </c>
      <c r="D593" s="51">
        <v>0</v>
      </c>
      <c r="E593" s="51">
        <v>0</v>
      </c>
      <c r="F593" s="124">
        <f t="shared" si="13"/>
        <v>4038.330698064</v>
      </c>
      <c r="G593" s="130" t="s">
        <v>95</v>
      </c>
      <c r="H593" s="13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WZB593" s="1"/>
      <c r="WZC593" s="1"/>
      <c r="WZD593" s="1"/>
      <c r="WZE593" s="1"/>
      <c r="WZF593" s="1"/>
      <c r="WZG593" s="1"/>
      <c r="WZH593" s="1"/>
      <c r="WZI593" s="1"/>
      <c r="WZJ593" s="1"/>
      <c r="WZK593" s="1"/>
      <c r="WZL593" s="1"/>
      <c r="WZM593" s="1"/>
      <c r="WZN593" s="1"/>
      <c r="WZO593" s="1"/>
      <c r="WZP593" s="1"/>
      <c r="WZQ593" s="1"/>
      <c r="WZR593" s="1"/>
      <c r="WZS593" s="1"/>
      <c r="WZT593" s="1"/>
      <c r="WZU593" s="1"/>
      <c r="WZV593" s="1"/>
      <c r="WZW593" s="1"/>
      <c r="WZX593" s="1"/>
      <c r="WZY593" s="1"/>
      <c r="WZZ593" s="1"/>
      <c r="XAA593" s="1"/>
      <c r="XAB593" s="1"/>
      <c r="XAC593" s="1"/>
      <c r="XAD593" s="1"/>
      <c r="XAE593" s="1"/>
      <c r="XAF593" s="1"/>
      <c r="XAG593" s="1"/>
      <c r="XAH593" s="1"/>
      <c r="XAI593" s="1"/>
      <c r="XAJ593" s="1"/>
      <c r="XAK593" s="1"/>
      <c r="XAL593" s="1"/>
      <c r="XAM593" s="1"/>
      <c r="XAN593" s="1"/>
      <c r="XAO593" s="1"/>
      <c r="XAP593" s="1"/>
      <c r="XAQ593" s="1"/>
      <c r="XAR593" s="1"/>
      <c r="XAS593" s="1"/>
      <c r="XAT593" s="1"/>
      <c r="XAU593" s="1"/>
      <c r="XAV593" s="1"/>
      <c r="XAW593" s="1"/>
      <c r="XAX593" s="1"/>
      <c r="XAY593" s="1"/>
      <c r="XAZ593" s="1"/>
      <c r="XBA593" s="1"/>
      <c r="XBB593" s="1"/>
      <c r="XBC593" s="1"/>
      <c r="XBD593" s="1"/>
      <c r="XBE593" s="1"/>
      <c r="XBF593" s="1"/>
      <c r="XBG593" s="1"/>
      <c r="XBH593" s="1"/>
      <c r="XBI593" s="1"/>
      <c r="XBJ593" s="1"/>
      <c r="XBK593" s="1"/>
      <c r="XBL593" s="1"/>
      <c r="XBM593" s="1"/>
      <c r="XBN593" s="1"/>
      <c r="XBO593" s="1"/>
      <c r="XBP593" s="1"/>
      <c r="XBQ593" s="1"/>
      <c r="XBR593" s="1"/>
      <c r="XBS593" s="1"/>
      <c r="XBT593" s="1"/>
      <c r="XBU593" s="1"/>
      <c r="XBV593" s="1"/>
      <c r="XBW593" s="1"/>
      <c r="XBX593" s="1"/>
      <c r="XBY593" s="1"/>
      <c r="XBZ593" s="1"/>
      <c r="XCA593" s="1"/>
      <c r="XCB593" s="1"/>
      <c r="XCC593" s="1"/>
      <c r="XCD593" s="1"/>
      <c r="XCE593" s="1"/>
      <c r="XCF593" s="1"/>
      <c r="XCG593" s="1"/>
      <c r="XCH593" s="1"/>
      <c r="XCI593" s="1"/>
      <c r="XCJ593" s="1"/>
      <c r="XCK593" s="1"/>
      <c r="XCL593" s="1"/>
      <c r="XCM593" s="1"/>
      <c r="XCN593" s="1"/>
      <c r="XCO593" s="1"/>
      <c r="XCP593" s="1"/>
      <c r="XCQ593" s="1"/>
      <c r="XCR593" s="1"/>
      <c r="XCS593" s="1"/>
      <c r="XCT593" s="1"/>
      <c r="XCU593" s="1"/>
      <c r="XCV593" s="1"/>
      <c r="XCW593" s="1"/>
      <c r="XCX593" s="1"/>
      <c r="XCY593" s="1"/>
      <c r="XCZ593" s="1"/>
      <c r="XDA593" s="1"/>
      <c r="XDB593" s="1"/>
      <c r="XDC593" s="1"/>
      <c r="XDD593" s="1"/>
      <c r="XDE593" s="1"/>
      <c r="XDF593" s="1"/>
      <c r="XDG593" s="1"/>
      <c r="XDH593" s="1"/>
      <c r="XDI593" s="1"/>
      <c r="XDJ593" s="1"/>
      <c r="XDK593" s="1"/>
      <c r="XDL593" s="1"/>
      <c r="XDM593" s="1"/>
      <c r="XDN593" s="1"/>
      <c r="XDO593" s="1"/>
      <c r="XDP593" s="1"/>
      <c r="XDQ593" s="1"/>
      <c r="XDR593" s="1"/>
      <c r="XDS593" s="1"/>
      <c r="XDT593" s="1"/>
      <c r="XDU593" s="1"/>
      <c r="XDV593" s="1"/>
      <c r="XDW593" s="1"/>
      <c r="XDX593" s="1"/>
      <c r="XDY593" s="1"/>
      <c r="XDZ593" s="1"/>
      <c r="XEA593" s="1"/>
      <c r="XEB593" s="1"/>
      <c r="XEC593" s="1"/>
      <c r="XED593" s="1"/>
      <c r="XEE593" s="1"/>
      <c r="XEF593" s="1"/>
      <c r="XEG593" s="1"/>
      <c r="XEH593" s="1"/>
      <c r="XEI593" s="1"/>
      <c r="XEJ593" s="1"/>
      <c r="XEK593" s="1"/>
      <c r="XEL593" s="1"/>
      <c r="XEM593" s="1"/>
      <c r="XEN593" s="1"/>
      <c r="XEO593" s="1"/>
      <c r="XEP593" s="1"/>
      <c r="XEQ593" s="1"/>
      <c r="XER593" s="1"/>
      <c r="XES593" s="1"/>
      <c r="XET593" s="1"/>
      <c r="XEU593" s="1"/>
      <c r="XEV593" s="1"/>
      <c r="XEW593" s="1"/>
      <c r="XEX593" s="1"/>
      <c r="XEY593" s="1"/>
      <c r="XEZ593" s="1"/>
      <c r="XFA593" s="1"/>
      <c r="XFB593" s="1"/>
      <c r="XFC593" s="1"/>
    </row>
    <row r="594" spans="1:150 16226:16383" s="3" customFormat="1" ht="20.25" customHeight="1" x14ac:dyDescent="0.25">
      <c r="A594" s="71" t="s">
        <v>789</v>
      </c>
      <c r="B594" s="71">
        <v>111.48399999999999</v>
      </c>
      <c r="C594" s="71">
        <f t="shared" si="12"/>
        <v>1200.0137759999998</v>
      </c>
      <c r="D594" s="51">
        <v>0</v>
      </c>
      <c r="E594" s="51">
        <v>0</v>
      </c>
      <c r="F594" s="124">
        <f t="shared" si="13"/>
        <v>2203.2252927359996</v>
      </c>
      <c r="G594" s="130" t="s">
        <v>95</v>
      </c>
      <c r="H594" s="13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WZB594" s="1"/>
      <c r="WZC594" s="1"/>
      <c r="WZD594" s="1"/>
      <c r="WZE594" s="1"/>
      <c r="WZF594" s="1"/>
      <c r="WZG594" s="1"/>
      <c r="WZH594" s="1"/>
      <c r="WZI594" s="1"/>
      <c r="WZJ594" s="1"/>
      <c r="WZK594" s="1"/>
      <c r="WZL594" s="1"/>
      <c r="WZM594" s="1"/>
      <c r="WZN594" s="1"/>
      <c r="WZO594" s="1"/>
      <c r="WZP594" s="1"/>
      <c r="WZQ594" s="1"/>
      <c r="WZR594" s="1"/>
      <c r="WZS594" s="1"/>
      <c r="WZT594" s="1"/>
      <c r="WZU594" s="1"/>
      <c r="WZV594" s="1"/>
      <c r="WZW594" s="1"/>
      <c r="WZX594" s="1"/>
      <c r="WZY594" s="1"/>
      <c r="WZZ594" s="1"/>
      <c r="XAA594" s="1"/>
      <c r="XAB594" s="1"/>
      <c r="XAC594" s="1"/>
      <c r="XAD594" s="1"/>
      <c r="XAE594" s="1"/>
      <c r="XAF594" s="1"/>
      <c r="XAG594" s="1"/>
      <c r="XAH594" s="1"/>
      <c r="XAI594" s="1"/>
      <c r="XAJ594" s="1"/>
      <c r="XAK594" s="1"/>
      <c r="XAL594" s="1"/>
      <c r="XAM594" s="1"/>
      <c r="XAN594" s="1"/>
      <c r="XAO594" s="1"/>
      <c r="XAP594" s="1"/>
      <c r="XAQ594" s="1"/>
      <c r="XAR594" s="1"/>
      <c r="XAS594" s="1"/>
      <c r="XAT594" s="1"/>
      <c r="XAU594" s="1"/>
      <c r="XAV594" s="1"/>
      <c r="XAW594" s="1"/>
      <c r="XAX594" s="1"/>
      <c r="XAY594" s="1"/>
      <c r="XAZ594" s="1"/>
      <c r="XBA594" s="1"/>
      <c r="XBB594" s="1"/>
      <c r="XBC594" s="1"/>
      <c r="XBD594" s="1"/>
      <c r="XBE594" s="1"/>
      <c r="XBF594" s="1"/>
      <c r="XBG594" s="1"/>
      <c r="XBH594" s="1"/>
      <c r="XBI594" s="1"/>
      <c r="XBJ594" s="1"/>
      <c r="XBK594" s="1"/>
      <c r="XBL594" s="1"/>
      <c r="XBM594" s="1"/>
      <c r="XBN594" s="1"/>
      <c r="XBO594" s="1"/>
      <c r="XBP594" s="1"/>
      <c r="XBQ594" s="1"/>
      <c r="XBR594" s="1"/>
      <c r="XBS594" s="1"/>
      <c r="XBT594" s="1"/>
      <c r="XBU594" s="1"/>
      <c r="XBV594" s="1"/>
      <c r="XBW594" s="1"/>
      <c r="XBX594" s="1"/>
      <c r="XBY594" s="1"/>
      <c r="XBZ594" s="1"/>
      <c r="XCA594" s="1"/>
      <c r="XCB594" s="1"/>
      <c r="XCC594" s="1"/>
      <c r="XCD594" s="1"/>
      <c r="XCE594" s="1"/>
      <c r="XCF594" s="1"/>
      <c r="XCG594" s="1"/>
      <c r="XCH594" s="1"/>
      <c r="XCI594" s="1"/>
      <c r="XCJ594" s="1"/>
      <c r="XCK594" s="1"/>
      <c r="XCL594" s="1"/>
      <c r="XCM594" s="1"/>
      <c r="XCN594" s="1"/>
      <c r="XCO594" s="1"/>
      <c r="XCP594" s="1"/>
      <c r="XCQ594" s="1"/>
      <c r="XCR594" s="1"/>
      <c r="XCS594" s="1"/>
      <c r="XCT594" s="1"/>
      <c r="XCU594" s="1"/>
      <c r="XCV594" s="1"/>
      <c r="XCW594" s="1"/>
      <c r="XCX594" s="1"/>
      <c r="XCY594" s="1"/>
      <c r="XCZ594" s="1"/>
      <c r="XDA594" s="1"/>
      <c r="XDB594" s="1"/>
      <c r="XDC594" s="1"/>
      <c r="XDD594" s="1"/>
      <c r="XDE594" s="1"/>
      <c r="XDF594" s="1"/>
      <c r="XDG594" s="1"/>
      <c r="XDH594" s="1"/>
      <c r="XDI594" s="1"/>
      <c r="XDJ594" s="1"/>
      <c r="XDK594" s="1"/>
      <c r="XDL594" s="1"/>
      <c r="XDM594" s="1"/>
      <c r="XDN594" s="1"/>
      <c r="XDO594" s="1"/>
      <c r="XDP594" s="1"/>
      <c r="XDQ594" s="1"/>
      <c r="XDR594" s="1"/>
      <c r="XDS594" s="1"/>
      <c r="XDT594" s="1"/>
      <c r="XDU594" s="1"/>
      <c r="XDV594" s="1"/>
      <c r="XDW594" s="1"/>
      <c r="XDX594" s="1"/>
      <c r="XDY594" s="1"/>
      <c r="XDZ594" s="1"/>
      <c r="XEA594" s="1"/>
      <c r="XEB594" s="1"/>
      <c r="XEC594" s="1"/>
      <c r="XED594" s="1"/>
      <c r="XEE594" s="1"/>
      <c r="XEF594" s="1"/>
      <c r="XEG594" s="1"/>
      <c r="XEH594" s="1"/>
      <c r="XEI594" s="1"/>
      <c r="XEJ594" s="1"/>
      <c r="XEK594" s="1"/>
      <c r="XEL594" s="1"/>
      <c r="XEM594" s="1"/>
      <c r="XEN594" s="1"/>
      <c r="XEO594" s="1"/>
      <c r="XEP594" s="1"/>
      <c r="XEQ594" s="1"/>
      <c r="XER594" s="1"/>
      <c r="XES594" s="1"/>
      <c r="XET594" s="1"/>
      <c r="XEU594" s="1"/>
      <c r="XEV594" s="1"/>
      <c r="XEW594" s="1"/>
      <c r="XEX594" s="1"/>
      <c r="XEY594" s="1"/>
      <c r="XEZ594" s="1"/>
      <c r="XFA594" s="1"/>
      <c r="XFB594" s="1"/>
      <c r="XFC594" s="1"/>
    </row>
    <row r="595" spans="1:150 16226:16383" s="3" customFormat="1" ht="20.25" customHeight="1" x14ac:dyDescent="0.25">
      <c r="A595" s="71" t="s">
        <v>790</v>
      </c>
      <c r="B595" s="71">
        <v>111.48399999999999</v>
      </c>
      <c r="C595" s="71">
        <f t="shared" si="12"/>
        <v>1200.0137759999998</v>
      </c>
      <c r="D595" s="51">
        <v>0</v>
      </c>
      <c r="E595" s="51">
        <v>0</v>
      </c>
      <c r="F595" s="124">
        <f t="shared" si="13"/>
        <v>2203.2252927359996</v>
      </c>
      <c r="G595" s="130" t="s">
        <v>95</v>
      </c>
      <c r="H595" s="13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WZB595" s="1"/>
      <c r="WZC595" s="1"/>
      <c r="WZD595" s="1"/>
      <c r="WZE595" s="1"/>
      <c r="WZF595" s="1"/>
      <c r="WZG595" s="1"/>
      <c r="WZH595" s="1"/>
      <c r="WZI595" s="1"/>
      <c r="WZJ595" s="1"/>
      <c r="WZK595" s="1"/>
      <c r="WZL595" s="1"/>
      <c r="WZM595" s="1"/>
      <c r="WZN595" s="1"/>
      <c r="WZO595" s="1"/>
      <c r="WZP595" s="1"/>
      <c r="WZQ595" s="1"/>
      <c r="WZR595" s="1"/>
      <c r="WZS595" s="1"/>
      <c r="WZT595" s="1"/>
      <c r="WZU595" s="1"/>
      <c r="WZV595" s="1"/>
      <c r="WZW595" s="1"/>
      <c r="WZX595" s="1"/>
      <c r="WZY595" s="1"/>
      <c r="WZZ595" s="1"/>
      <c r="XAA595" s="1"/>
      <c r="XAB595" s="1"/>
      <c r="XAC595" s="1"/>
      <c r="XAD595" s="1"/>
      <c r="XAE595" s="1"/>
      <c r="XAF595" s="1"/>
      <c r="XAG595" s="1"/>
      <c r="XAH595" s="1"/>
      <c r="XAI595" s="1"/>
      <c r="XAJ595" s="1"/>
      <c r="XAK595" s="1"/>
      <c r="XAL595" s="1"/>
      <c r="XAM595" s="1"/>
      <c r="XAN595" s="1"/>
      <c r="XAO595" s="1"/>
      <c r="XAP595" s="1"/>
      <c r="XAQ595" s="1"/>
      <c r="XAR595" s="1"/>
      <c r="XAS595" s="1"/>
      <c r="XAT595" s="1"/>
      <c r="XAU595" s="1"/>
      <c r="XAV595" s="1"/>
      <c r="XAW595" s="1"/>
      <c r="XAX595" s="1"/>
      <c r="XAY595" s="1"/>
      <c r="XAZ595" s="1"/>
      <c r="XBA595" s="1"/>
      <c r="XBB595" s="1"/>
      <c r="XBC595" s="1"/>
      <c r="XBD595" s="1"/>
      <c r="XBE595" s="1"/>
      <c r="XBF595" s="1"/>
      <c r="XBG595" s="1"/>
      <c r="XBH595" s="1"/>
      <c r="XBI595" s="1"/>
      <c r="XBJ595" s="1"/>
      <c r="XBK595" s="1"/>
      <c r="XBL595" s="1"/>
      <c r="XBM595" s="1"/>
      <c r="XBN595" s="1"/>
      <c r="XBO595" s="1"/>
      <c r="XBP595" s="1"/>
      <c r="XBQ595" s="1"/>
      <c r="XBR595" s="1"/>
      <c r="XBS595" s="1"/>
      <c r="XBT595" s="1"/>
      <c r="XBU595" s="1"/>
      <c r="XBV595" s="1"/>
      <c r="XBW595" s="1"/>
      <c r="XBX595" s="1"/>
      <c r="XBY595" s="1"/>
      <c r="XBZ595" s="1"/>
      <c r="XCA595" s="1"/>
      <c r="XCB595" s="1"/>
      <c r="XCC595" s="1"/>
      <c r="XCD595" s="1"/>
      <c r="XCE595" s="1"/>
      <c r="XCF595" s="1"/>
      <c r="XCG595" s="1"/>
      <c r="XCH595" s="1"/>
      <c r="XCI595" s="1"/>
      <c r="XCJ595" s="1"/>
      <c r="XCK595" s="1"/>
      <c r="XCL595" s="1"/>
      <c r="XCM595" s="1"/>
      <c r="XCN595" s="1"/>
      <c r="XCO595" s="1"/>
      <c r="XCP595" s="1"/>
      <c r="XCQ595" s="1"/>
      <c r="XCR595" s="1"/>
      <c r="XCS595" s="1"/>
      <c r="XCT595" s="1"/>
      <c r="XCU595" s="1"/>
      <c r="XCV595" s="1"/>
      <c r="XCW595" s="1"/>
      <c r="XCX595" s="1"/>
      <c r="XCY595" s="1"/>
      <c r="XCZ595" s="1"/>
      <c r="XDA595" s="1"/>
      <c r="XDB595" s="1"/>
      <c r="XDC595" s="1"/>
      <c r="XDD595" s="1"/>
      <c r="XDE595" s="1"/>
      <c r="XDF595" s="1"/>
      <c r="XDG595" s="1"/>
      <c r="XDH595" s="1"/>
      <c r="XDI595" s="1"/>
      <c r="XDJ595" s="1"/>
      <c r="XDK595" s="1"/>
      <c r="XDL595" s="1"/>
      <c r="XDM595" s="1"/>
      <c r="XDN595" s="1"/>
      <c r="XDO595" s="1"/>
      <c r="XDP595" s="1"/>
      <c r="XDQ595" s="1"/>
      <c r="XDR595" s="1"/>
      <c r="XDS595" s="1"/>
      <c r="XDT595" s="1"/>
      <c r="XDU595" s="1"/>
      <c r="XDV595" s="1"/>
      <c r="XDW595" s="1"/>
      <c r="XDX595" s="1"/>
      <c r="XDY595" s="1"/>
      <c r="XDZ595" s="1"/>
      <c r="XEA595" s="1"/>
      <c r="XEB595" s="1"/>
      <c r="XEC595" s="1"/>
      <c r="XED595" s="1"/>
      <c r="XEE595" s="1"/>
      <c r="XEF595" s="1"/>
      <c r="XEG595" s="1"/>
      <c r="XEH595" s="1"/>
      <c r="XEI595" s="1"/>
      <c r="XEJ595" s="1"/>
      <c r="XEK595" s="1"/>
      <c r="XEL595" s="1"/>
      <c r="XEM595" s="1"/>
      <c r="XEN595" s="1"/>
      <c r="XEO595" s="1"/>
      <c r="XEP595" s="1"/>
      <c r="XEQ595" s="1"/>
      <c r="XER595" s="1"/>
      <c r="XES595" s="1"/>
      <c r="XET595" s="1"/>
      <c r="XEU595" s="1"/>
      <c r="XEV595" s="1"/>
      <c r="XEW595" s="1"/>
      <c r="XEX595" s="1"/>
      <c r="XEY595" s="1"/>
      <c r="XEZ595" s="1"/>
      <c r="XFA595" s="1"/>
      <c r="XFB595" s="1"/>
      <c r="XFC595" s="1"/>
    </row>
    <row r="596" spans="1:150 16226:16383" s="3" customFormat="1" ht="20.25" customHeight="1" x14ac:dyDescent="0.25">
      <c r="A596" s="71" t="s">
        <v>791</v>
      </c>
      <c r="B596" s="71">
        <v>111.48399999999999</v>
      </c>
      <c r="C596" s="71">
        <f t="shared" si="12"/>
        <v>1200.0137759999998</v>
      </c>
      <c r="D596" s="51">
        <v>0</v>
      </c>
      <c r="E596" s="51">
        <v>0</v>
      </c>
      <c r="F596" s="124">
        <f t="shared" si="13"/>
        <v>2203.2252927359996</v>
      </c>
      <c r="G596" s="130" t="s">
        <v>95</v>
      </c>
      <c r="H596" s="13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WZB596" s="1"/>
      <c r="WZC596" s="1"/>
      <c r="WZD596" s="1"/>
      <c r="WZE596" s="1"/>
      <c r="WZF596" s="1"/>
      <c r="WZG596" s="1"/>
      <c r="WZH596" s="1"/>
      <c r="WZI596" s="1"/>
      <c r="WZJ596" s="1"/>
      <c r="WZK596" s="1"/>
      <c r="WZL596" s="1"/>
      <c r="WZM596" s="1"/>
      <c r="WZN596" s="1"/>
      <c r="WZO596" s="1"/>
      <c r="WZP596" s="1"/>
      <c r="WZQ596" s="1"/>
      <c r="WZR596" s="1"/>
      <c r="WZS596" s="1"/>
      <c r="WZT596" s="1"/>
      <c r="WZU596" s="1"/>
      <c r="WZV596" s="1"/>
      <c r="WZW596" s="1"/>
      <c r="WZX596" s="1"/>
      <c r="WZY596" s="1"/>
      <c r="WZZ596" s="1"/>
      <c r="XAA596" s="1"/>
      <c r="XAB596" s="1"/>
      <c r="XAC596" s="1"/>
      <c r="XAD596" s="1"/>
      <c r="XAE596" s="1"/>
      <c r="XAF596" s="1"/>
      <c r="XAG596" s="1"/>
      <c r="XAH596" s="1"/>
      <c r="XAI596" s="1"/>
      <c r="XAJ596" s="1"/>
      <c r="XAK596" s="1"/>
      <c r="XAL596" s="1"/>
      <c r="XAM596" s="1"/>
      <c r="XAN596" s="1"/>
      <c r="XAO596" s="1"/>
      <c r="XAP596" s="1"/>
      <c r="XAQ596" s="1"/>
      <c r="XAR596" s="1"/>
      <c r="XAS596" s="1"/>
      <c r="XAT596" s="1"/>
      <c r="XAU596" s="1"/>
      <c r="XAV596" s="1"/>
      <c r="XAW596" s="1"/>
      <c r="XAX596" s="1"/>
      <c r="XAY596" s="1"/>
      <c r="XAZ596" s="1"/>
      <c r="XBA596" s="1"/>
      <c r="XBB596" s="1"/>
      <c r="XBC596" s="1"/>
      <c r="XBD596" s="1"/>
      <c r="XBE596" s="1"/>
      <c r="XBF596" s="1"/>
      <c r="XBG596" s="1"/>
      <c r="XBH596" s="1"/>
      <c r="XBI596" s="1"/>
      <c r="XBJ596" s="1"/>
      <c r="XBK596" s="1"/>
      <c r="XBL596" s="1"/>
      <c r="XBM596" s="1"/>
      <c r="XBN596" s="1"/>
      <c r="XBO596" s="1"/>
      <c r="XBP596" s="1"/>
      <c r="XBQ596" s="1"/>
      <c r="XBR596" s="1"/>
      <c r="XBS596" s="1"/>
      <c r="XBT596" s="1"/>
      <c r="XBU596" s="1"/>
      <c r="XBV596" s="1"/>
      <c r="XBW596" s="1"/>
      <c r="XBX596" s="1"/>
      <c r="XBY596" s="1"/>
      <c r="XBZ596" s="1"/>
      <c r="XCA596" s="1"/>
      <c r="XCB596" s="1"/>
      <c r="XCC596" s="1"/>
      <c r="XCD596" s="1"/>
      <c r="XCE596" s="1"/>
      <c r="XCF596" s="1"/>
      <c r="XCG596" s="1"/>
      <c r="XCH596" s="1"/>
      <c r="XCI596" s="1"/>
      <c r="XCJ596" s="1"/>
      <c r="XCK596" s="1"/>
      <c r="XCL596" s="1"/>
      <c r="XCM596" s="1"/>
      <c r="XCN596" s="1"/>
      <c r="XCO596" s="1"/>
      <c r="XCP596" s="1"/>
      <c r="XCQ596" s="1"/>
      <c r="XCR596" s="1"/>
      <c r="XCS596" s="1"/>
      <c r="XCT596" s="1"/>
      <c r="XCU596" s="1"/>
      <c r="XCV596" s="1"/>
      <c r="XCW596" s="1"/>
      <c r="XCX596" s="1"/>
      <c r="XCY596" s="1"/>
      <c r="XCZ596" s="1"/>
      <c r="XDA596" s="1"/>
      <c r="XDB596" s="1"/>
      <c r="XDC596" s="1"/>
      <c r="XDD596" s="1"/>
      <c r="XDE596" s="1"/>
      <c r="XDF596" s="1"/>
      <c r="XDG596" s="1"/>
      <c r="XDH596" s="1"/>
      <c r="XDI596" s="1"/>
      <c r="XDJ596" s="1"/>
      <c r="XDK596" s="1"/>
      <c r="XDL596" s="1"/>
      <c r="XDM596" s="1"/>
      <c r="XDN596" s="1"/>
      <c r="XDO596" s="1"/>
      <c r="XDP596" s="1"/>
      <c r="XDQ596" s="1"/>
      <c r="XDR596" s="1"/>
      <c r="XDS596" s="1"/>
      <c r="XDT596" s="1"/>
      <c r="XDU596" s="1"/>
      <c r="XDV596" s="1"/>
      <c r="XDW596" s="1"/>
      <c r="XDX596" s="1"/>
      <c r="XDY596" s="1"/>
      <c r="XDZ596" s="1"/>
      <c r="XEA596" s="1"/>
      <c r="XEB596" s="1"/>
      <c r="XEC596" s="1"/>
      <c r="XED596" s="1"/>
      <c r="XEE596" s="1"/>
      <c r="XEF596" s="1"/>
      <c r="XEG596" s="1"/>
      <c r="XEH596" s="1"/>
      <c r="XEI596" s="1"/>
      <c r="XEJ596" s="1"/>
      <c r="XEK596" s="1"/>
      <c r="XEL596" s="1"/>
      <c r="XEM596" s="1"/>
      <c r="XEN596" s="1"/>
      <c r="XEO596" s="1"/>
      <c r="XEP596" s="1"/>
      <c r="XEQ596" s="1"/>
      <c r="XER596" s="1"/>
      <c r="XES596" s="1"/>
      <c r="XET596" s="1"/>
      <c r="XEU596" s="1"/>
      <c r="XEV596" s="1"/>
      <c r="XEW596" s="1"/>
      <c r="XEX596" s="1"/>
      <c r="XEY596" s="1"/>
      <c r="XEZ596" s="1"/>
      <c r="XFA596" s="1"/>
      <c r="XFB596" s="1"/>
      <c r="XFC596" s="1"/>
    </row>
    <row r="597" spans="1:150 16226:16383" s="3" customFormat="1" ht="20.25" customHeight="1" x14ac:dyDescent="0.25">
      <c r="A597" s="71" t="s">
        <v>792</v>
      </c>
      <c r="B597" s="71">
        <v>111.48399999999999</v>
      </c>
      <c r="C597" s="71">
        <f t="shared" si="12"/>
        <v>1200.0137759999998</v>
      </c>
      <c r="D597" s="51">
        <v>0</v>
      </c>
      <c r="E597" s="51">
        <v>0</v>
      </c>
      <c r="F597" s="124">
        <f t="shared" si="13"/>
        <v>2203.2252927359996</v>
      </c>
      <c r="G597" s="130" t="s">
        <v>95</v>
      </c>
      <c r="H597" s="13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WZB597" s="1"/>
      <c r="WZC597" s="1"/>
      <c r="WZD597" s="1"/>
      <c r="WZE597" s="1"/>
      <c r="WZF597" s="1"/>
      <c r="WZG597" s="1"/>
      <c r="WZH597" s="1"/>
      <c r="WZI597" s="1"/>
      <c r="WZJ597" s="1"/>
      <c r="WZK597" s="1"/>
      <c r="WZL597" s="1"/>
      <c r="WZM597" s="1"/>
      <c r="WZN597" s="1"/>
      <c r="WZO597" s="1"/>
      <c r="WZP597" s="1"/>
      <c r="WZQ597" s="1"/>
      <c r="WZR597" s="1"/>
      <c r="WZS597" s="1"/>
      <c r="WZT597" s="1"/>
      <c r="WZU597" s="1"/>
      <c r="WZV597" s="1"/>
      <c r="WZW597" s="1"/>
      <c r="WZX597" s="1"/>
      <c r="WZY597" s="1"/>
      <c r="WZZ597" s="1"/>
      <c r="XAA597" s="1"/>
      <c r="XAB597" s="1"/>
      <c r="XAC597" s="1"/>
      <c r="XAD597" s="1"/>
      <c r="XAE597" s="1"/>
      <c r="XAF597" s="1"/>
      <c r="XAG597" s="1"/>
      <c r="XAH597" s="1"/>
      <c r="XAI597" s="1"/>
      <c r="XAJ597" s="1"/>
      <c r="XAK597" s="1"/>
      <c r="XAL597" s="1"/>
      <c r="XAM597" s="1"/>
      <c r="XAN597" s="1"/>
      <c r="XAO597" s="1"/>
      <c r="XAP597" s="1"/>
      <c r="XAQ597" s="1"/>
      <c r="XAR597" s="1"/>
      <c r="XAS597" s="1"/>
      <c r="XAT597" s="1"/>
      <c r="XAU597" s="1"/>
      <c r="XAV597" s="1"/>
      <c r="XAW597" s="1"/>
      <c r="XAX597" s="1"/>
      <c r="XAY597" s="1"/>
      <c r="XAZ597" s="1"/>
      <c r="XBA597" s="1"/>
      <c r="XBB597" s="1"/>
      <c r="XBC597" s="1"/>
      <c r="XBD597" s="1"/>
      <c r="XBE597" s="1"/>
      <c r="XBF597" s="1"/>
      <c r="XBG597" s="1"/>
      <c r="XBH597" s="1"/>
      <c r="XBI597" s="1"/>
      <c r="XBJ597" s="1"/>
      <c r="XBK597" s="1"/>
      <c r="XBL597" s="1"/>
      <c r="XBM597" s="1"/>
      <c r="XBN597" s="1"/>
      <c r="XBO597" s="1"/>
      <c r="XBP597" s="1"/>
      <c r="XBQ597" s="1"/>
      <c r="XBR597" s="1"/>
      <c r="XBS597" s="1"/>
      <c r="XBT597" s="1"/>
      <c r="XBU597" s="1"/>
      <c r="XBV597" s="1"/>
      <c r="XBW597" s="1"/>
      <c r="XBX597" s="1"/>
      <c r="XBY597" s="1"/>
      <c r="XBZ597" s="1"/>
      <c r="XCA597" s="1"/>
      <c r="XCB597" s="1"/>
      <c r="XCC597" s="1"/>
      <c r="XCD597" s="1"/>
      <c r="XCE597" s="1"/>
      <c r="XCF597" s="1"/>
      <c r="XCG597" s="1"/>
      <c r="XCH597" s="1"/>
      <c r="XCI597" s="1"/>
      <c r="XCJ597" s="1"/>
      <c r="XCK597" s="1"/>
      <c r="XCL597" s="1"/>
      <c r="XCM597" s="1"/>
      <c r="XCN597" s="1"/>
      <c r="XCO597" s="1"/>
      <c r="XCP597" s="1"/>
      <c r="XCQ597" s="1"/>
      <c r="XCR597" s="1"/>
      <c r="XCS597" s="1"/>
      <c r="XCT597" s="1"/>
      <c r="XCU597" s="1"/>
      <c r="XCV597" s="1"/>
      <c r="XCW597" s="1"/>
      <c r="XCX597" s="1"/>
      <c r="XCY597" s="1"/>
      <c r="XCZ597" s="1"/>
      <c r="XDA597" s="1"/>
      <c r="XDB597" s="1"/>
      <c r="XDC597" s="1"/>
      <c r="XDD597" s="1"/>
      <c r="XDE597" s="1"/>
      <c r="XDF597" s="1"/>
      <c r="XDG597" s="1"/>
      <c r="XDH597" s="1"/>
      <c r="XDI597" s="1"/>
      <c r="XDJ597" s="1"/>
      <c r="XDK597" s="1"/>
      <c r="XDL597" s="1"/>
      <c r="XDM597" s="1"/>
      <c r="XDN597" s="1"/>
      <c r="XDO597" s="1"/>
      <c r="XDP597" s="1"/>
      <c r="XDQ597" s="1"/>
      <c r="XDR597" s="1"/>
      <c r="XDS597" s="1"/>
      <c r="XDT597" s="1"/>
      <c r="XDU597" s="1"/>
      <c r="XDV597" s="1"/>
      <c r="XDW597" s="1"/>
      <c r="XDX597" s="1"/>
      <c r="XDY597" s="1"/>
      <c r="XDZ597" s="1"/>
      <c r="XEA597" s="1"/>
      <c r="XEB597" s="1"/>
      <c r="XEC597" s="1"/>
      <c r="XED597" s="1"/>
      <c r="XEE597" s="1"/>
      <c r="XEF597" s="1"/>
      <c r="XEG597" s="1"/>
      <c r="XEH597" s="1"/>
      <c r="XEI597" s="1"/>
      <c r="XEJ597" s="1"/>
      <c r="XEK597" s="1"/>
      <c r="XEL597" s="1"/>
      <c r="XEM597" s="1"/>
      <c r="XEN597" s="1"/>
      <c r="XEO597" s="1"/>
      <c r="XEP597" s="1"/>
      <c r="XEQ597" s="1"/>
      <c r="XER597" s="1"/>
      <c r="XES597" s="1"/>
      <c r="XET597" s="1"/>
      <c r="XEU597" s="1"/>
      <c r="XEV597" s="1"/>
      <c r="XEW597" s="1"/>
      <c r="XEX597" s="1"/>
      <c r="XEY597" s="1"/>
      <c r="XEZ597" s="1"/>
      <c r="XFA597" s="1"/>
      <c r="XFB597" s="1"/>
      <c r="XFC597" s="1"/>
    </row>
    <row r="598" spans="1:150 16226:16383" s="3" customFormat="1" ht="20.25" customHeight="1" x14ac:dyDescent="0.25">
      <c r="A598" s="71" t="s">
        <v>793</v>
      </c>
      <c r="B598" s="71">
        <v>111.48399999999999</v>
      </c>
      <c r="C598" s="71">
        <f t="shared" si="12"/>
        <v>1200.0137759999998</v>
      </c>
      <c r="D598" s="51">
        <v>0</v>
      </c>
      <c r="E598" s="51">
        <v>0</v>
      </c>
      <c r="F598" s="124">
        <f t="shared" si="13"/>
        <v>2203.2252927359996</v>
      </c>
      <c r="G598" s="130" t="s">
        <v>95</v>
      </c>
      <c r="H598" s="13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WZB598" s="1"/>
      <c r="WZC598" s="1"/>
      <c r="WZD598" s="1"/>
      <c r="WZE598" s="1"/>
      <c r="WZF598" s="1"/>
      <c r="WZG598" s="1"/>
      <c r="WZH598" s="1"/>
      <c r="WZI598" s="1"/>
      <c r="WZJ598" s="1"/>
      <c r="WZK598" s="1"/>
      <c r="WZL598" s="1"/>
      <c r="WZM598" s="1"/>
      <c r="WZN598" s="1"/>
      <c r="WZO598" s="1"/>
      <c r="WZP598" s="1"/>
      <c r="WZQ598" s="1"/>
      <c r="WZR598" s="1"/>
      <c r="WZS598" s="1"/>
      <c r="WZT598" s="1"/>
      <c r="WZU598" s="1"/>
      <c r="WZV598" s="1"/>
      <c r="WZW598" s="1"/>
      <c r="WZX598" s="1"/>
      <c r="WZY598" s="1"/>
      <c r="WZZ598" s="1"/>
      <c r="XAA598" s="1"/>
      <c r="XAB598" s="1"/>
      <c r="XAC598" s="1"/>
      <c r="XAD598" s="1"/>
      <c r="XAE598" s="1"/>
      <c r="XAF598" s="1"/>
      <c r="XAG598" s="1"/>
      <c r="XAH598" s="1"/>
      <c r="XAI598" s="1"/>
      <c r="XAJ598" s="1"/>
      <c r="XAK598" s="1"/>
      <c r="XAL598" s="1"/>
      <c r="XAM598" s="1"/>
      <c r="XAN598" s="1"/>
      <c r="XAO598" s="1"/>
      <c r="XAP598" s="1"/>
      <c r="XAQ598" s="1"/>
      <c r="XAR598" s="1"/>
      <c r="XAS598" s="1"/>
      <c r="XAT598" s="1"/>
      <c r="XAU598" s="1"/>
      <c r="XAV598" s="1"/>
      <c r="XAW598" s="1"/>
      <c r="XAX598" s="1"/>
      <c r="XAY598" s="1"/>
      <c r="XAZ598" s="1"/>
      <c r="XBA598" s="1"/>
      <c r="XBB598" s="1"/>
      <c r="XBC598" s="1"/>
      <c r="XBD598" s="1"/>
      <c r="XBE598" s="1"/>
      <c r="XBF598" s="1"/>
      <c r="XBG598" s="1"/>
      <c r="XBH598" s="1"/>
      <c r="XBI598" s="1"/>
      <c r="XBJ598" s="1"/>
      <c r="XBK598" s="1"/>
      <c r="XBL598" s="1"/>
      <c r="XBM598" s="1"/>
      <c r="XBN598" s="1"/>
      <c r="XBO598" s="1"/>
      <c r="XBP598" s="1"/>
      <c r="XBQ598" s="1"/>
      <c r="XBR598" s="1"/>
      <c r="XBS598" s="1"/>
      <c r="XBT598" s="1"/>
      <c r="XBU598" s="1"/>
      <c r="XBV598" s="1"/>
      <c r="XBW598" s="1"/>
      <c r="XBX598" s="1"/>
      <c r="XBY598" s="1"/>
      <c r="XBZ598" s="1"/>
      <c r="XCA598" s="1"/>
      <c r="XCB598" s="1"/>
      <c r="XCC598" s="1"/>
      <c r="XCD598" s="1"/>
      <c r="XCE598" s="1"/>
      <c r="XCF598" s="1"/>
      <c r="XCG598" s="1"/>
      <c r="XCH598" s="1"/>
      <c r="XCI598" s="1"/>
      <c r="XCJ598" s="1"/>
      <c r="XCK598" s="1"/>
      <c r="XCL598" s="1"/>
      <c r="XCM598" s="1"/>
      <c r="XCN598" s="1"/>
      <c r="XCO598" s="1"/>
      <c r="XCP598" s="1"/>
      <c r="XCQ598" s="1"/>
      <c r="XCR598" s="1"/>
      <c r="XCS598" s="1"/>
      <c r="XCT598" s="1"/>
      <c r="XCU598" s="1"/>
      <c r="XCV598" s="1"/>
      <c r="XCW598" s="1"/>
      <c r="XCX598" s="1"/>
      <c r="XCY598" s="1"/>
      <c r="XCZ598" s="1"/>
      <c r="XDA598" s="1"/>
      <c r="XDB598" s="1"/>
      <c r="XDC598" s="1"/>
      <c r="XDD598" s="1"/>
      <c r="XDE598" s="1"/>
      <c r="XDF598" s="1"/>
      <c r="XDG598" s="1"/>
      <c r="XDH598" s="1"/>
      <c r="XDI598" s="1"/>
      <c r="XDJ598" s="1"/>
      <c r="XDK598" s="1"/>
      <c r="XDL598" s="1"/>
      <c r="XDM598" s="1"/>
      <c r="XDN598" s="1"/>
      <c r="XDO598" s="1"/>
      <c r="XDP598" s="1"/>
      <c r="XDQ598" s="1"/>
      <c r="XDR598" s="1"/>
      <c r="XDS598" s="1"/>
      <c r="XDT598" s="1"/>
      <c r="XDU598" s="1"/>
      <c r="XDV598" s="1"/>
      <c r="XDW598" s="1"/>
      <c r="XDX598" s="1"/>
      <c r="XDY598" s="1"/>
      <c r="XDZ598" s="1"/>
      <c r="XEA598" s="1"/>
      <c r="XEB598" s="1"/>
      <c r="XEC598" s="1"/>
      <c r="XED598" s="1"/>
      <c r="XEE598" s="1"/>
      <c r="XEF598" s="1"/>
      <c r="XEG598" s="1"/>
      <c r="XEH598" s="1"/>
      <c r="XEI598" s="1"/>
      <c r="XEJ598" s="1"/>
      <c r="XEK598" s="1"/>
      <c r="XEL598" s="1"/>
      <c r="XEM598" s="1"/>
      <c r="XEN598" s="1"/>
      <c r="XEO598" s="1"/>
      <c r="XEP598" s="1"/>
      <c r="XEQ598" s="1"/>
      <c r="XER598" s="1"/>
      <c r="XES598" s="1"/>
      <c r="XET598" s="1"/>
      <c r="XEU598" s="1"/>
      <c r="XEV598" s="1"/>
      <c r="XEW598" s="1"/>
      <c r="XEX598" s="1"/>
      <c r="XEY598" s="1"/>
      <c r="XEZ598" s="1"/>
      <c r="XFA598" s="1"/>
      <c r="XFB598" s="1"/>
      <c r="XFC598" s="1"/>
    </row>
    <row r="599" spans="1:150 16226:16383" s="3" customFormat="1" ht="20.25" customHeight="1" x14ac:dyDescent="0.25">
      <c r="A599" s="71" t="s">
        <v>794</v>
      </c>
      <c r="B599" s="71">
        <v>111.48399999999999</v>
      </c>
      <c r="C599" s="71">
        <f t="shared" si="12"/>
        <v>1200.0137759999998</v>
      </c>
      <c r="D599" s="51">
        <v>0</v>
      </c>
      <c r="E599" s="51">
        <v>0</v>
      </c>
      <c r="F599" s="124">
        <f t="shared" si="13"/>
        <v>2203.2252927359996</v>
      </c>
      <c r="G599" s="130" t="s">
        <v>95</v>
      </c>
      <c r="H599" s="13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WZB599" s="1"/>
      <c r="WZC599" s="1"/>
      <c r="WZD599" s="1"/>
      <c r="WZE599" s="1"/>
      <c r="WZF599" s="1"/>
      <c r="WZG599" s="1"/>
      <c r="WZH599" s="1"/>
      <c r="WZI599" s="1"/>
      <c r="WZJ599" s="1"/>
      <c r="WZK599" s="1"/>
      <c r="WZL599" s="1"/>
      <c r="WZM599" s="1"/>
      <c r="WZN599" s="1"/>
      <c r="WZO599" s="1"/>
      <c r="WZP599" s="1"/>
      <c r="WZQ599" s="1"/>
      <c r="WZR599" s="1"/>
      <c r="WZS599" s="1"/>
      <c r="WZT599" s="1"/>
      <c r="WZU599" s="1"/>
      <c r="WZV599" s="1"/>
      <c r="WZW599" s="1"/>
      <c r="WZX599" s="1"/>
      <c r="WZY599" s="1"/>
      <c r="WZZ599" s="1"/>
      <c r="XAA599" s="1"/>
      <c r="XAB599" s="1"/>
      <c r="XAC599" s="1"/>
      <c r="XAD599" s="1"/>
      <c r="XAE599" s="1"/>
      <c r="XAF599" s="1"/>
      <c r="XAG599" s="1"/>
      <c r="XAH599" s="1"/>
      <c r="XAI599" s="1"/>
      <c r="XAJ599" s="1"/>
      <c r="XAK599" s="1"/>
      <c r="XAL599" s="1"/>
      <c r="XAM599" s="1"/>
      <c r="XAN599" s="1"/>
      <c r="XAO599" s="1"/>
      <c r="XAP599" s="1"/>
      <c r="XAQ599" s="1"/>
      <c r="XAR599" s="1"/>
      <c r="XAS599" s="1"/>
      <c r="XAT599" s="1"/>
      <c r="XAU599" s="1"/>
      <c r="XAV599" s="1"/>
      <c r="XAW599" s="1"/>
      <c r="XAX599" s="1"/>
      <c r="XAY599" s="1"/>
      <c r="XAZ599" s="1"/>
      <c r="XBA599" s="1"/>
      <c r="XBB599" s="1"/>
      <c r="XBC599" s="1"/>
      <c r="XBD599" s="1"/>
      <c r="XBE599" s="1"/>
      <c r="XBF599" s="1"/>
      <c r="XBG599" s="1"/>
      <c r="XBH599" s="1"/>
      <c r="XBI599" s="1"/>
      <c r="XBJ599" s="1"/>
      <c r="XBK599" s="1"/>
      <c r="XBL599" s="1"/>
      <c r="XBM599" s="1"/>
      <c r="XBN599" s="1"/>
      <c r="XBO599" s="1"/>
      <c r="XBP599" s="1"/>
      <c r="XBQ599" s="1"/>
      <c r="XBR599" s="1"/>
      <c r="XBS599" s="1"/>
      <c r="XBT599" s="1"/>
      <c r="XBU599" s="1"/>
      <c r="XBV599" s="1"/>
      <c r="XBW599" s="1"/>
      <c r="XBX599" s="1"/>
      <c r="XBY599" s="1"/>
      <c r="XBZ599" s="1"/>
      <c r="XCA599" s="1"/>
      <c r="XCB599" s="1"/>
      <c r="XCC599" s="1"/>
      <c r="XCD599" s="1"/>
      <c r="XCE599" s="1"/>
      <c r="XCF599" s="1"/>
      <c r="XCG599" s="1"/>
      <c r="XCH599" s="1"/>
      <c r="XCI599" s="1"/>
      <c r="XCJ599" s="1"/>
      <c r="XCK599" s="1"/>
      <c r="XCL599" s="1"/>
      <c r="XCM599" s="1"/>
      <c r="XCN599" s="1"/>
      <c r="XCO599" s="1"/>
      <c r="XCP599" s="1"/>
      <c r="XCQ599" s="1"/>
      <c r="XCR599" s="1"/>
      <c r="XCS599" s="1"/>
      <c r="XCT599" s="1"/>
      <c r="XCU599" s="1"/>
      <c r="XCV599" s="1"/>
      <c r="XCW599" s="1"/>
      <c r="XCX599" s="1"/>
      <c r="XCY599" s="1"/>
      <c r="XCZ599" s="1"/>
      <c r="XDA599" s="1"/>
      <c r="XDB599" s="1"/>
      <c r="XDC599" s="1"/>
      <c r="XDD599" s="1"/>
      <c r="XDE599" s="1"/>
      <c r="XDF599" s="1"/>
      <c r="XDG599" s="1"/>
      <c r="XDH599" s="1"/>
      <c r="XDI599" s="1"/>
      <c r="XDJ599" s="1"/>
      <c r="XDK599" s="1"/>
      <c r="XDL599" s="1"/>
      <c r="XDM599" s="1"/>
      <c r="XDN599" s="1"/>
      <c r="XDO599" s="1"/>
      <c r="XDP599" s="1"/>
      <c r="XDQ599" s="1"/>
      <c r="XDR599" s="1"/>
      <c r="XDS599" s="1"/>
      <c r="XDT599" s="1"/>
      <c r="XDU599" s="1"/>
      <c r="XDV599" s="1"/>
      <c r="XDW599" s="1"/>
      <c r="XDX599" s="1"/>
      <c r="XDY599" s="1"/>
      <c r="XDZ599" s="1"/>
      <c r="XEA599" s="1"/>
      <c r="XEB599" s="1"/>
      <c r="XEC599" s="1"/>
      <c r="XED599" s="1"/>
      <c r="XEE599" s="1"/>
      <c r="XEF599" s="1"/>
      <c r="XEG599" s="1"/>
      <c r="XEH599" s="1"/>
      <c r="XEI599" s="1"/>
      <c r="XEJ599" s="1"/>
      <c r="XEK599" s="1"/>
      <c r="XEL599" s="1"/>
      <c r="XEM599" s="1"/>
      <c r="XEN599" s="1"/>
      <c r="XEO599" s="1"/>
      <c r="XEP599" s="1"/>
      <c r="XEQ599" s="1"/>
      <c r="XER599" s="1"/>
      <c r="XES599" s="1"/>
      <c r="XET599" s="1"/>
      <c r="XEU599" s="1"/>
      <c r="XEV599" s="1"/>
      <c r="XEW599" s="1"/>
      <c r="XEX599" s="1"/>
      <c r="XEY599" s="1"/>
      <c r="XEZ599" s="1"/>
      <c r="XFA599" s="1"/>
      <c r="XFB599" s="1"/>
      <c r="XFC599" s="1"/>
    </row>
    <row r="600" spans="1:150 16226:16383" s="3" customFormat="1" ht="20.25" customHeight="1" x14ac:dyDescent="0.25">
      <c r="A600" s="71" t="s">
        <v>795</v>
      </c>
      <c r="B600" s="71">
        <v>111.48399999999999</v>
      </c>
      <c r="C600" s="71">
        <f t="shared" si="12"/>
        <v>1200.0137759999998</v>
      </c>
      <c r="D600" s="51">
        <v>0</v>
      </c>
      <c r="E600" s="51">
        <v>0</v>
      </c>
      <c r="F600" s="124">
        <f t="shared" si="13"/>
        <v>2203.2252927359996</v>
      </c>
      <c r="G600" s="130" t="s">
        <v>95</v>
      </c>
      <c r="H600" s="13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WZB600" s="1"/>
      <c r="WZC600" s="1"/>
      <c r="WZD600" s="1"/>
      <c r="WZE600" s="1"/>
      <c r="WZF600" s="1"/>
      <c r="WZG600" s="1"/>
      <c r="WZH600" s="1"/>
      <c r="WZI600" s="1"/>
      <c r="WZJ600" s="1"/>
      <c r="WZK600" s="1"/>
      <c r="WZL600" s="1"/>
      <c r="WZM600" s="1"/>
      <c r="WZN600" s="1"/>
      <c r="WZO600" s="1"/>
      <c r="WZP600" s="1"/>
      <c r="WZQ600" s="1"/>
      <c r="WZR600" s="1"/>
      <c r="WZS600" s="1"/>
      <c r="WZT600" s="1"/>
      <c r="WZU600" s="1"/>
      <c r="WZV600" s="1"/>
      <c r="WZW600" s="1"/>
      <c r="WZX600" s="1"/>
      <c r="WZY600" s="1"/>
      <c r="WZZ600" s="1"/>
      <c r="XAA600" s="1"/>
      <c r="XAB600" s="1"/>
      <c r="XAC600" s="1"/>
      <c r="XAD600" s="1"/>
      <c r="XAE600" s="1"/>
      <c r="XAF600" s="1"/>
      <c r="XAG600" s="1"/>
      <c r="XAH600" s="1"/>
      <c r="XAI600" s="1"/>
      <c r="XAJ600" s="1"/>
      <c r="XAK600" s="1"/>
      <c r="XAL600" s="1"/>
      <c r="XAM600" s="1"/>
      <c r="XAN600" s="1"/>
      <c r="XAO600" s="1"/>
      <c r="XAP600" s="1"/>
      <c r="XAQ600" s="1"/>
      <c r="XAR600" s="1"/>
      <c r="XAS600" s="1"/>
      <c r="XAT600" s="1"/>
      <c r="XAU600" s="1"/>
      <c r="XAV600" s="1"/>
      <c r="XAW600" s="1"/>
      <c r="XAX600" s="1"/>
      <c r="XAY600" s="1"/>
      <c r="XAZ600" s="1"/>
      <c r="XBA600" s="1"/>
      <c r="XBB600" s="1"/>
      <c r="XBC600" s="1"/>
      <c r="XBD600" s="1"/>
      <c r="XBE600" s="1"/>
      <c r="XBF600" s="1"/>
      <c r="XBG600" s="1"/>
      <c r="XBH600" s="1"/>
      <c r="XBI600" s="1"/>
      <c r="XBJ600" s="1"/>
      <c r="XBK600" s="1"/>
      <c r="XBL600" s="1"/>
      <c r="XBM600" s="1"/>
      <c r="XBN600" s="1"/>
      <c r="XBO600" s="1"/>
      <c r="XBP600" s="1"/>
      <c r="XBQ600" s="1"/>
      <c r="XBR600" s="1"/>
      <c r="XBS600" s="1"/>
      <c r="XBT600" s="1"/>
      <c r="XBU600" s="1"/>
      <c r="XBV600" s="1"/>
      <c r="XBW600" s="1"/>
      <c r="XBX600" s="1"/>
      <c r="XBY600" s="1"/>
      <c r="XBZ600" s="1"/>
      <c r="XCA600" s="1"/>
      <c r="XCB600" s="1"/>
      <c r="XCC600" s="1"/>
      <c r="XCD600" s="1"/>
      <c r="XCE600" s="1"/>
      <c r="XCF600" s="1"/>
      <c r="XCG600" s="1"/>
      <c r="XCH600" s="1"/>
      <c r="XCI600" s="1"/>
      <c r="XCJ600" s="1"/>
      <c r="XCK600" s="1"/>
      <c r="XCL600" s="1"/>
      <c r="XCM600" s="1"/>
      <c r="XCN600" s="1"/>
      <c r="XCO600" s="1"/>
      <c r="XCP600" s="1"/>
      <c r="XCQ600" s="1"/>
      <c r="XCR600" s="1"/>
      <c r="XCS600" s="1"/>
      <c r="XCT600" s="1"/>
      <c r="XCU600" s="1"/>
      <c r="XCV600" s="1"/>
      <c r="XCW600" s="1"/>
      <c r="XCX600" s="1"/>
      <c r="XCY600" s="1"/>
      <c r="XCZ600" s="1"/>
      <c r="XDA600" s="1"/>
      <c r="XDB600" s="1"/>
      <c r="XDC600" s="1"/>
      <c r="XDD600" s="1"/>
      <c r="XDE600" s="1"/>
      <c r="XDF600" s="1"/>
      <c r="XDG600" s="1"/>
      <c r="XDH600" s="1"/>
      <c r="XDI600" s="1"/>
      <c r="XDJ600" s="1"/>
      <c r="XDK600" s="1"/>
      <c r="XDL600" s="1"/>
      <c r="XDM600" s="1"/>
      <c r="XDN600" s="1"/>
      <c r="XDO600" s="1"/>
      <c r="XDP600" s="1"/>
      <c r="XDQ600" s="1"/>
      <c r="XDR600" s="1"/>
      <c r="XDS600" s="1"/>
      <c r="XDT600" s="1"/>
      <c r="XDU600" s="1"/>
      <c r="XDV600" s="1"/>
      <c r="XDW600" s="1"/>
      <c r="XDX600" s="1"/>
      <c r="XDY600" s="1"/>
      <c r="XDZ600" s="1"/>
      <c r="XEA600" s="1"/>
      <c r="XEB600" s="1"/>
      <c r="XEC600" s="1"/>
      <c r="XED600" s="1"/>
      <c r="XEE600" s="1"/>
      <c r="XEF600" s="1"/>
      <c r="XEG600" s="1"/>
      <c r="XEH600" s="1"/>
      <c r="XEI600" s="1"/>
      <c r="XEJ600" s="1"/>
      <c r="XEK600" s="1"/>
      <c r="XEL600" s="1"/>
      <c r="XEM600" s="1"/>
      <c r="XEN600" s="1"/>
      <c r="XEO600" s="1"/>
      <c r="XEP600" s="1"/>
      <c r="XEQ600" s="1"/>
      <c r="XER600" s="1"/>
      <c r="XES600" s="1"/>
      <c r="XET600" s="1"/>
      <c r="XEU600" s="1"/>
      <c r="XEV600" s="1"/>
      <c r="XEW600" s="1"/>
      <c r="XEX600" s="1"/>
      <c r="XEY600" s="1"/>
      <c r="XEZ600" s="1"/>
      <c r="XFA600" s="1"/>
      <c r="XFB600" s="1"/>
      <c r="XFC600" s="1"/>
    </row>
    <row r="601" spans="1:150 16226:16383" s="3" customFormat="1" ht="20.25" customHeight="1" x14ac:dyDescent="0.25">
      <c r="A601" s="71" t="s">
        <v>796</v>
      </c>
      <c r="B601" s="71">
        <v>111.48399999999999</v>
      </c>
      <c r="C601" s="71">
        <f t="shared" si="12"/>
        <v>1200.0137759999998</v>
      </c>
      <c r="D601" s="51">
        <v>0</v>
      </c>
      <c r="E601" s="51">
        <v>0</v>
      </c>
      <c r="F601" s="124">
        <f t="shared" si="13"/>
        <v>2203.2252927359996</v>
      </c>
      <c r="G601" s="130" t="s">
        <v>95</v>
      </c>
      <c r="H601" s="13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WZB601" s="1"/>
      <c r="WZC601" s="1"/>
      <c r="WZD601" s="1"/>
      <c r="WZE601" s="1"/>
      <c r="WZF601" s="1"/>
      <c r="WZG601" s="1"/>
      <c r="WZH601" s="1"/>
      <c r="WZI601" s="1"/>
      <c r="WZJ601" s="1"/>
      <c r="WZK601" s="1"/>
      <c r="WZL601" s="1"/>
      <c r="WZM601" s="1"/>
      <c r="WZN601" s="1"/>
      <c r="WZO601" s="1"/>
      <c r="WZP601" s="1"/>
      <c r="WZQ601" s="1"/>
      <c r="WZR601" s="1"/>
      <c r="WZS601" s="1"/>
      <c r="WZT601" s="1"/>
      <c r="WZU601" s="1"/>
      <c r="WZV601" s="1"/>
      <c r="WZW601" s="1"/>
      <c r="WZX601" s="1"/>
      <c r="WZY601" s="1"/>
      <c r="WZZ601" s="1"/>
      <c r="XAA601" s="1"/>
      <c r="XAB601" s="1"/>
      <c r="XAC601" s="1"/>
      <c r="XAD601" s="1"/>
      <c r="XAE601" s="1"/>
      <c r="XAF601" s="1"/>
      <c r="XAG601" s="1"/>
      <c r="XAH601" s="1"/>
      <c r="XAI601" s="1"/>
      <c r="XAJ601" s="1"/>
      <c r="XAK601" s="1"/>
      <c r="XAL601" s="1"/>
      <c r="XAM601" s="1"/>
      <c r="XAN601" s="1"/>
      <c r="XAO601" s="1"/>
      <c r="XAP601" s="1"/>
      <c r="XAQ601" s="1"/>
      <c r="XAR601" s="1"/>
      <c r="XAS601" s="1"/>
      <c r="XAT601" s="1"/>
      <c r="XAU601" s="1"/>
      <c r="XAV601" s="1"/>
      <c r="XAW601" s="1"/>
      <c r="XAX601" s="1"/>
      <c r="XAY601" s="1"/>
      <c r="XAZ601" s="1"/>
      <c r="XBA601" s="1"/>
      <c r="XBB601" s="1"/>
      <c r="XBC601" s="1"/>
      <c r="XBD601" s="1"/>
      <c r="XBE601" s="1"/>
      <c r="XBF601" s="1"/>
      <c r="XBG601" s="1"/>
      <c r="XBH601" s="1"/>
      <c r="XBI601" s="1"/>
      <c r="XBJ601" s="1"/>
      <c r="XBK601" s="1"/>
      <c r="XBL601" s="1"/>
      <c r="XBM601" s="1"/>
      <c r="XBN601" s="1"/>
      <c r="XBO601" s="1"/>
      <c r="XBP601" s="1"/>
      <c r="XBQ601" s="1"/>
      <c r="XBR601" s="1"/>
      <c r="XBS601" s="1"/>
      <c r="XBT601" s="1"/>
      <c r="XBU601" s="1"/>
      <c r="XBV601" s="1"/>
      <c r="XBW601" s="1"/>
      <c r="XBX601" s="1"/>
      <c r="XBY601" s="1"/>
      <c r="XBZ601" s="1"/>
      <c r="XCA601" s="1"/>
      <c r="XCB601" s="1"/>
      <c r="XCC601" s="1"/>
      <c r="XCD601" s="1"/>
      <c r="XCE601" s="1"/>
      <c r="XCF601" s="1"/>
      <c r="XCG601" s="1"/>
      <c r="XCH601" s="1"/>
      <c r="XCI601" s="1"/>
      <c r="XCJ601" s="1"/>
      <c r="XCK601" s="1"/>
      <c r="XCL601" s="1"/>
      <c r="XCM601" s="1"/>
      <c r="XCN601" s="1"/>
      <c r="XCO601" s="1"/>
      <c r="XCP601" s="1"/>
      <c r="XCQ601" s="1"/>
      <c r="XCR601" s="1"/>
      <c r="XCS601" s="1"/>
      <c r="XCT601" s="1"/>
      <c r="XCU601" s="1"/>
      <c r="XCV601" s="1"/>
      <c r="XCW601" s="1"/>
      <c r="XCX601" s="1"/>
      <c r="XCY601" s="1"/>
      <c r="XCZ601" s="1"/>
      <c r="XDA601" s="1"/>
      <c r="XDB601" s="1"/>
      <c r="XDC601" s="1"/>
      <c r="XDD601" s="1"/>
      <c r="XDE601" s="1"/>
      <c r="XDF601" s="1"/>
      <c r="XDG601" s="1"/>
      <c r="XDH601" s="1"/>
      <c r="XDI601" s="1"/>
      <c r="XDJ601" s="1"/>
      <c r="XDK601" s="1"/>
      <c r="XDL601" s="1"/>
      <c r="XDM601" s="1"/>
      <c r="XDN601" s="1"/>
      <c r="XDO601" s="1"/>
      <c r="XDP601" s="1"/>
      <c r="XDQ601" s="1"/>
      <c r="XDR601" s="1"/>
      <c r="XDS601" s="1"/>
      <c r="XDT601" s="1"/>
      <c r="XDU601" s="1"/>
      <c r="XDV601" s="1"/>
      <c r="XDW601" s="1"/>
      <c r="XDX601" s="1"/>
      <c r="XDY601" s="1"/>
      <c r="XDZ601" s="1"/>
      <c r="XEA601" s="1"/>
      <c r="XEB601" s="1"/>
      <c r="XEC601" s="1"/>
      <c r="XED601" s="1"/>
      <c r="XEE601" s="1"/>
      <c r="XEF601" s="1"/>
      <c r="XEG601" s="1"/>
      <c r="XEH601" s="1"/>
      <c r="XEI601" s="1"/>
      <c r="XEJ601" s="1"/>
      <c r="XEK601" s="1"/>
      <c r="XEL601" s="1"/>
      <c r="XEM601" s="1"/>
      <c r="XEN601" s="1"/>
      <c r="XEO601" s="1"/>
      <c r="XEP601" s="1"/>
      <c r="XEQ601" s="1"/>
      <c r="XER601" s="1"/>
      <c r="XES601" s="1"/>
      <c r="XET601" s="1"/>
      <c r="XEU601" s="1"/>
      <c r="XEV601" s="1"/>
      <c r="XEW601" s="1"/>
      <c r="XEX601" s="1"/>
      <c r="XEY601" s="1"/>
      <c r="XEZ601" s="1"/>
      <c r="XFA601" s="1"/>
      <c r="XFB601" s="1"/>
      <c r="XFC601" s="1"/>
    </row>
    <row r="602" spans="1:150 16226:16383" s="3" customFormat="1" ht="20.25" customHeight="1" x14ac:dyDescent="0.25">
      <c r="A602" s="71" t="s">
        <v>797</v>
      </c>
      <c r="B602" s="71">
        <v>174.25</v>
      </c>
      <c r="C602" s="71">
        <f t="shared" si="12"/>
        <v>1875.627</v>
      </c>
      <c r="D602" s="51">
        <v>0</v>
      </c>
      <c r="E602" s="51">
        <v>0</v>
      </c>
      <c r="F602" s="124">
        <f t="shared" si="13"/>
        <v>3443.6511719999999</v>
      </c>
      <c r="G602" s="130" t="s">
        <v>95</v>
      </c>
      <c r="H602" s="13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WZB602" s="1"/>
      <c r="WZC602" s="1"/>
      <c r="WZD602" s="1"/>
      <c r="WZE602" s="1"/>
      <c r="WZF602" s="1"/>
      <c r="WZG602" s="1"/>
      <c r="WZH602" s="1"/>
      <c r="WZI602" s="1"/>
      <c r="WZJ602" s="1"/>
      <c r="WZK602" s="1"/>
      <c r="WZL602" s="1"/>
      <c r="WZM602" s="1"/>
      <c r="WZN602" s="1"/>
      <c r="WZO602" s="1"/>
      <c r="WZP602" s="1"/>
      <c r="WZQ602" s="1"/>
      <c r="WZR602" s="1"/>
      <c r="WZS602" s="1"/>
      <c r="WZT602" s="1"/>
      <c r="WZU602" s="1"/>
      <c r="WZV602" s="1"/>
      <c r="WZW602" s="1"/>
      <c r="WZX602" s="1"/>
      <c r="WZY602" s="1"/>
      <c r="WZZ602" s="1"/>
      <c r="XAA602" s="1"/>
      <c r="XAB602" s="1"/>
      <c r="XAC602" s="1"/>
      <c r="XAD602" s="1"/>
      <c r="XAE602" s="1"/>
      <c r="XAF602" s="1"/>
      <c r="XAG602" s="1"/>
      <c r="XAH602" s="1"/>
      <c r="XAI602" s="1"/>
      <c r="XAJ602" s="1"/>
      <c r="XAK602" s="1"/>
      <c r="XAL602" s="1"/>
      <c r="XAM602" s="1"/>
      <c r="XAN602" s="1"/>
      <c r="XAO602" s="1"/>
      <c r="XAP602" s="1"/>
      <c r="XAQ602" s="1"/>
      <c r="XAR602" s="1"/>
      <c r="XAS602" s="1"/>
      <c r="XAT602" s="1"/>
      <c r="XAU602" s="1"/>
      <c r="XAV602" s="1"/>
      <c r="XAW602" s="1"/>
      <c r="XAX602" s="1"/>
      <c r="XAY602" s="1"/>
      <c r="XAZ602" s="1"/>
      <c r="XBA602" s="1"/>
      <c r="XBB602" s="1"/>
      <c r="XBC602" s="1"/>
      <c r="XBD602" s="1"/>
      <c r="XBE602" s="1"/>
      <c r="XBF602" s="1"/>
      <c r="XBG602" s="1"/>
      <c r="XBH602" s="1"/>
      <c r="XBI602" s="1"/>
      <c r="XBJ602" s="1"/>
      <c r="XBK602" s="1"/>
      <c r="XBL602" s="1"/>
      <c r="XBM602" s="1"/>
      <c r="XBN602" s="1"/>
      <c r="XBO602" s="1"/>
      <c r="XBP602" s="1"/>
      <c r="XBQ602" s="1"/>
      <c r="XBR602" s="1"/>
      <c r="XBS602" s="1"/>
      <c r="XBT602" s="1"/>
      <c r="XBU602" s="1"/>
      <c r="XBV602" s="1"/>
      <c r="XBW602" s="1"/>
      <c r="XBX602" s="1"/>
      <c r="XBY602" s="1"/>
      <c r="XBZ602" s="1"/>
      <c r="XCA602" s="1"/>
      <c r="XCB602" s="1"/>
      <c r="XCC602" s="1"/>
      <c r="XCD602" s="1"/>
      <c r="XCE602" s="1"/>
      <c r="XCF602" s="1"/>
      <c r="XCG602" s="1"/>
      <c r="XCH602" s="1"/>
      <c r="XCI602" s="1"/>
      <c r="XCJ602" s="1"/>
      <c r="XCK602" s="1"/>
      <c r="XCL602" s="1"/>
      <c r="XCM602" s="1"/>
      <c r="XCN602" s="1"/>
      <c r="XCO602" s="1"/>
      <c r="XCP602" s="1"/>
      <c r="XCQ602" s="1"/>
      <c r="XCR602" s="1"/>
      <c r="XCS602" s="1"/>
      <c r="XCT602" s="1"/>
      <c r="XCU602" s="1"/>
      <c r="XCV602" s="1"/>
      <c r="XCW602" s="1"/>
      <c r="XCX602" s="1"/>
      <c r="XCY602" s="1"/>
      <c r="XCZ602" s="1"/>
      <c r="XDA602" s="1"/>
      <c r="XDB602" s="1"/>
      <c r="XDC602" s="1"/>
      <c r="XDD602" s="1"/>
      <c r="XDE602" s="1"/>
      <c r="XDF602" s="1"/>
      <c r="XDG602" s="1"/>
      <c r="XDH602" s="1"/>
      <c r="XDI602" s="1"/>
      <c r="XDJ602" s="1"/>
      <c r="XDK602" s="1"/>
      <c r="XDL602" s="1"/>
      <c r="XDM602" s="1"/>
      <c r="XDN602" s="1"/>
      <c r="XDO602" s="1"/>
      <c r="XDP602" s="1"/>
      <c r="XDQ602" s="1"/>
      <c r="XDR602" s="1"/>
      <c r="XDS602" s="1"/>
      <c r="XDT602" s="1"/>
      <c r="XDU602" s="1"/>
      <c r="XDV602" s="1"/>
      <c r="XDW602" s="1"/>
      <c r="XDX602" s="1"/>
      <c r="XDY602" s="1"/>
      <c r="XDZ602" s="1"/>
      <c r="XEA602" s="1"/>
      <c r="XEB602" s="1"/>
      <c r="XEC602" s="1"/>
      <c r="XED602" s="1"/>
      <c r="XEE602" s="1"/>
      <c r="XEF602" s="1"/>
      <c r="XEG602" s="1"/>
      <c r="XEH602" s="1"/>
      <c r="XEI602" s="1"/>
      <c r="XEJ602" s="1"/>
      <c r="XEK602" s="1"/>
      <c r="XEL602" s="1"/>
      <c r="XEM602" s="1"/>
      <c r="XEN602" s="1"/>
      <c r="XEO602" s="1"/>
      <c r="XEP602" s="1"/>
      <c r="XEQ602" s="1"/>
      <c r="XER602" s="1"/>
      <c r="XES602" s="1"/>
      <c r="XET602" s="1"/>
      <c r="XEU602" s="1"/>
      <c r="XEV602" s="1"/>
      <c r="XEW602" s="1"/>
      <c r="XEX602" s="1"/>
      <c r="XEY602" s="1"/>
      <c r="XEZ602" s="1"/>
      <c r="XFA602" s="1"/>
      <c r="XFB602" s="1"/>
      <c r="XFC602" s="1"/>
    </row>
    <row r="603" spans="1:150 16226:16383" s="3" customFormat="1" ht="20.25" customHeight="1" x14ac:dyDescent="0.25">
      <c r="A603" s="71" t="s">
        <v>798</v>
      </c>
      <c r="B603" s="71">
        <v>223.583</v>
      </c>
      <c r="C603" s="71">
        <f t="shared" si="12"/>
        <v>2406.6474119999998</v>
      </c>
      <c r="D603" s="51">
        <v>0</v>
      </c>
      <c r="E603" s="51">
        <v>0</v>
      </c>
      <c r="F603" s="124">
        <f t="shared" si="13"/>
        <v>4418.6046484319995</v>
      </c>
      <c r="G603" s="130" t="s">
        <v>95</v>
      </c>
      <c r="H603" s="13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WZB603" s="1"/>
      <c r="WZC603" s="1"/>
      <c r="WZD603" s="1"/>
      <c r="WZE603" s="1"/>
      <c r="WZF603" s="1"/>
      <c r="WZG603" s="1"/>
      <c r="WZH603" s="1"/>
      <c r="WZI603" s="1"/>
      <c r="WZJ603" s="1"/>
      <c r="WZK603" s="1"/>
      <c r="WZL603" s="1"/>
      <c r="WZM603" s="1"/>
      <c r="WZN603" s="1"/>
      <c r="WZO603" s="1"/>
      <c r="WZP603" s="1"/>
      <c r="WZQ603" s="1"/>
      <c r="WZR603" s="1"/>
      <c r="WZS603" s="1"/>
      <c r="WZT603" s="1"/>
      <c r="WZU603" s="1"/>
      <c r="WZV603" s="1"/>
      <c r="WZW603" s="1"/>
      <c r="WZX603" s="1"/>
      <c r="WZY603" s="1"/>
      <c r="WZZ603" s="1"/>
      <c r="XAA603" s="1"/>
      <c r="XAB603" s="1"/>
      <c r="XAC603" s="1"/>
      <c r="XAD603" s="1"/>
      <c r="XAE603" s="1"/>
      <c r="XAF603" s="1"/>
      <c r="XAG603" s="1"/>
      <c r="XAH603" s="1"/>
      <c r="XAI603" s="1"/>
      <c r="XAJ603" s="1"/>
      <c r="XAK603" s="1"/>
      <c r="XAL603" s="1"/>
      <c r="XAM603" s="1"/>
      <c r="XAN603" s="1"/>
      <c r="XAO603" s="1"/>
      <c r="XAP603" s="1"/>
      <c r="XAQ603" s="1"/>
      <c r="XAR603" s="1"/>
      <c r="XAS603" s="1"/>
      <c r="XAT603" s="1"/>
      <c r="XAU603" s="1"/>
      <c r="XAV603" s="1"/>
      <c r="XAW603" s="1"/>
      <c r="XAX603" s="1"/>
      <c r="XAY603" s="1"/>
      <c r="XAZ603" s="1"/>
      <c r="XBA603" s="1"/>
      <c r="XBB603" s="1"/>
      <c r="XBC603" s="1"/>
      <c r="XBD603" s="1"/>
      <c r="XBE603" s="1"/>
      <c r="XBF603" s="1"/>
      <c r="XBG603" s="1"/>
      <c r="XBH603" s="1"/>
      <c r="XBI603" s="1"/>
      <c r="XBJ603" s="1"/>
      <c r="XBK603" s="1"/>
      <c r="XBL603" s="1"/>
      <c r="XBM603" s="1"/>
      <c r="XBN603" s="1"/>
      <c r="XBO603" s="1"/>
      <c r="XBP603" s="1"/>
      <c r="XBQ603" s="1"/>
      <c r="XBR603" s="1"/>
      <c r="XBS603" s="1"/>
      <c r="XBT603" s="1"/>
      <c r="XBU603" s="1"/>
      <c r="XBV603" s="1"/>
      <c r="XBW603" s="1"/>
      <c r="XBX603" s="1"/>
      <c r="XBY603" s="1"/>
      <c r="XBZ603" s="1"/>
      <c r="XCA603" s="1"/>
      <c r="XCB603" s="1"/>
      <c r="XCC603" s="1"/>
      <c r="XCD603" s="1"/>
      <c r="XCE603" s="1"/>
      <c r="XCF603" s="1"/>
      <c r="XCG603" s="1"/>
      <c r="XCH603" s="1"/>
      <c r="XCI603" s="1"/>
      <c r="XCJ603" s="1"/>
      <c r="XCK603" s="1"/>
      <c r="XCL603" s="1"/>
      <c r="XCM603" s="1"/>
      <c r="XCN603" s="1"/>
      <c r="XCO603" s="1"/>
      <c r="XCP603" s="1"/>
      <c r="XCQ603" s="1"/>
      <c r="XCR603" s="1"/>
      <c r="XCS603" s="1"/>
      <c r="XCT603" s="1"/>
      <c r="XCU603" s="1"/>
      <c r="XCV603" s="1"/>
      <c r="XCW603" s="1"/>
      <c r="XCX603" s="1"/>
      <c r="XCY603" s="1"/>
      <c r="XCZ603" s="1"/>
      <c r="XDA603" s="1"/>
      <c r="XDB603" s="1"/>
      <c r="XDC603" s="1"/>
      <c r="XDD603" s="1"/>
      <c r="XDE603" s="1"/>
      <c r="XDF603" s="1"/>
      <c r="XDG603" s="1"/>
      <c r="XDH603" s="1"/>
      <c r="XDI603" s="1"/>
      <c r="XDJ603" s="1"/>
      <c r="XDK603" s="1"/>
      <c r="XDL603" s="1"/>
      <c r="XDM603" s="1"/>
      <c r="XDN603" s="1"/>
      <c r="XDO603" s="1"/>
      <c r="XDP603" s="1"/>
      <c r="XDQ603" s="1"/>
      <c r="XDR603" s="1"/>
      <c r="XDS603" s="1"/>
      <c r="XDT603" s="1"/>
      <c r="XDU603" s="1"/>
      <c r="XDV603" s="1"/>
      <c r="XDW603" s="1"/>
      <c r="XDX603" s="1"/>
      <c r="XDY603" s="1"/>
      <c r="XDZ603" s="1"/>
      <c r="XEA603" s="1"/>
      <c r="XEB603" s="1"/>
      <c r="XEC603" s="1"/>
      <c r="XED603" s="1"/>
      <c r="XEE603" s="1"/>
      <c r="XEF603" s="1"/>
      <c r="XEG603" s="1"/>
      <c r="XEH603" s="1"/>
      <c r="XEI603" s="1"/>
      <c r="XEJ603" s="1"/>
      <c r="XEK603" s="1"/>
      <c r="XEL603" s="1"/>
      <c r="XEM603" s="1"/>
      <c r="XEN603" s="1"/>
      <c r="XEO603" s="1"/>
      <c r="XEP603" s="1"/>
      <c r="XEQ603" s="1"/>
      <c r="XER603" s="1"/>
      <c r="XES603" s="1"/>
      <c r="XET603" s="1"/>
      <c r="XEU603" s="1"/>
      <c r="XEV603" s="1"/>
      <c r="XEW603" s="1"/>
      <c r="XEX603" s="1"/>
      <c r="XEY603" s="1"/>
      <c r="XEZ603" s="1"/>
      <c r="XFA603" s="1"/>
      <c r="XFB603" s="1"/>
      <c r="XFC603" s="1"/>
    </row>
    <row r="604" spans="1:150 16226:16383" s="3" customFormat="1" ht="20.25" customHeight="1" x14ac:dyDescent="0.25">
      <c r="A604" s="71" t="s">
        <v>799</v>
      </c>
      <c r="B604" s="71">
        <v>215.71</v>
      </c>
      <c r="C604" s="71">
        <f t="shared" si="12"/>
        <v>2321.9024399999998</v>
      </c>
      <c r="D604" s="51">
        <v>0</v>
      </c>
      <c r="E604" s="51">
        <v>0</v>
      </c>
      <c r="F604" s="124">
        <f t="shared" si="13"/>
        <v>4263.0128798400001</v>
      </c>
      <c r="G604" s="130" t="s">
        <v>95</v>
      </c>
      <c r="H604" s="13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WZB604" s="1"/>
      <c r="WZC604" s="1"/>
      <c r="WZD604" s="1"/>
      <c r="WZE604" s="1"/>
      <c r="WZF604" s="1"/>
      <c r="WZG604" s="1"/>
      <c r="WZH604" s="1"/>
      <c r="WZI604" s="1"/>
      <c r="WZJ604" s="1"/>
      <c r="WZK604" s="1"/>
      <c r="WZL604" s="1"/>
      <c r="WZM604" s="1"/>
      <c r="WZN604" s="1"/>
      <c r="WZO604" s="1"/>
      <c r="WZP604" s="1"/>
      <c r="WZQ604" s="1"/>
      <c r="WZR604" s="1"/>
      <c r="WZS604" s="1"/>
      <c r="WZT604" s="1"/>
      <c r="WZU604" s="1"/>
      <c r="WZV604" s="1"/>
      <c r="WZW604" s="1"/>
      <c r="WZX604" s="1"/>
      <c r="WZY604" s="1"/>
      <c r="WZZ604" s="1"/>
      <c r="XAA604" s="1"/>
      <c r="XAB604" s="1"/>
      <c r="XAC604" s="1"/>
      <c r="XAD604" s="1"/>
      <c r="XAE604" s="1"/>
      <c r="XAF604" s="1"/>
      <c r="XAG604" s="1"/>
      <c r="XAH604" s="1"/>
      <c r="XAI604" s="1"/>
      <c r="XAJ604" s="1"/>
      <c r="XAK604" s="1"/>
      <c r="XAL604" s="1"/>
      <c r="XAM604" s="1"/>
      <c r="XAN604" s="1"/>
      <c r="XAO604" s="1"/>
      <c r="XAP604" s="1"/>
      <c r="XAQ604" s="1"/>
      <c r="XAR604" s="1"/>
      <c r="XAS604" s="1"/>
      <c r="XAT604" s="1"/>
      <c r="XAU604" s="1"/>
      <c r="XAV604" s="1"/>
      <c r="XAW604" s="1"/>
      <c r="XAX604" s="1"/>
      <c r="XAY604" s="1"/>
      <c r="XAZ604" s="1"/>
      <c r="XBA604" s="1"/>
      <c r="XBB604" s="1"/>
      <c r="XBC604" s="1"/>
      <c r="XBD604" s="1"/>
      <c r="XBE604" s="1"/>
      <c r="XBF604" s="1"/>
      <c r="XBG604" s="1"/>
      <c r="XBH604" s="1"/>
      <c r="XBI604" s="1"/>
      <c r="XBJ604" s="1"/>
      <c r="XBK604" s="1"/>
      <c r="XBL604" s="1"/>
      <c r="XBM604" s="1"/>
      <c r="XBN604" s="1"/>
      <c r="XBO604" s="1"/>
      <c r="XBP604" s="1"/>
      <c r="XBQ604" s="1"/>
      <c r="XBR604" s="1"/>
      <c r="XBS604" s="1"/>
      <c r="XBT604" s="1"/>
      <c r="XBU604" s="1"/>
      <c r="XBV604" s="1"/>
      <c r="XBW604" s="1"/>
      <c r="XBX604" s="1"/>
      <c r="XBY604" s="1"/>
      <c r="XBZ604" s="1"/>
      <c r="XCA604" s="1"/>
      <c r="XCB604" s="1"/>
      <c r="XCC604" s="1"/>
      <c r="XCD604" s="1"/>
      <c r="XCE604" s="1"/>
      <c r="XCF604" s="1"/>
      <c r="XCG604" s="1"/>
      <c r="XCH604" s="1"/>
      <c r="XCI604" s="1"/>
      <c r="XCJ604" s="1"/>
      <c r="XCK604" s="1"/>
      <c r="XCL604" s="1"/>
      <c r="XCM604" s="1"/>
      <c r="XCN604" s="1"/>
      <c r="XCO604" s="1"/>
      <c r="XCP604" s="1"/>
      <c r="XCQ604" s="1"/>
      <c r="XCR604" s="1"/>
      <c r="XCS604" s="1"/>
      <c r="XCT604" s="1"/>
      <c r="XCU604" s="1"/>
      <c r="XCV604" s="1"/>
      <c r="XCW604" s="1"/>
      <c r="XCX604" s="1"/>
      <c r="XCY604" s="1"/>
      <c r="XCZ604" s="1"/>
      <c r="XDA604" s="1"/>
      <c r="XDB604" s="1"/>
      <c r="XDC604" s="1"/>
      <c r="XDD604" s="1"/>
      <c r="XDE604" s="1"/>
      <c r="XDF604" s="1"/>
      <c r="XDG604" s="1"/>
      <c r="XDH604" s="1"/>
      <c r="XDI604" s="1"/>
      <c r="XDJ604" s="1"/>
      <c r="XDK604" s="1"/>
      <c r="XDL604" s="1"/>
      <c r="XDM604" s="1"/>
      <c r="XDN604" s="1"/>
      <c r="XDO604" s="1"/>
      <c r="XDP604" s="1"/>
      <c r="XDQ604" s="1"/>
      <c r="XDR604" s="1"/>
      <c r="XDS604" s="1"/>
      <c r="XDT604" s="1"/>
      <c r="XDU604" s="1"/>
      <c r="XDV604" s="1"/>
      <c r="XDW604" s="1"/>
      <c r="XDX604" s="1"/>
      <c r="XDY604" s="1"/>
      <c r="XDZ604" s="1"/>
      <c r="XEA604" s="1"/>
      <c r="XEB604" s="1"/>
      <c r="XEC604" s="1"/>
      <c r="XED604" s="1"/>
      <c r="XEE604" s="1"/>
      <c r="XEF604" s="1"/>
      <c r="XEG604" s="1"/>
      <c r="XEH604" s="1"/>
      <c r="XEI604" s="1"/>
      <c r="XEJ604" s="1"/>
      <c r="XEK604" s="1"/>
      <c r="XEL604" s="1"/>
      <c r="XEM604" s="1"/>
      <c r="XEN604" s="1"/>
      <c r="XEO604" s="1"/>
      <c r="XEP604" s="1"/>
      <c r="XEQ604" s="1"/>
      <c r="XER604" s="1"/>
      <c r="XES604" s="1"/>
      <c r="XET604" s="1"/>
      <c r="XEU604" s="1"/>
      <c r="XEV604" s="1"/>
      <c r="XEW604" s="1"/>
      <c r="XEX604" s="1"/>
      <c r="XEY604" s="1"/>
      <c r="XEZ604" s="1"/>
      <c r="XFA604" s="1"/>
      <c r="XFB604" s="1"/>
      <c r="XFC604" s="1"/>
    </row>
    <row r="605" spans="1:150 16226:16383" s="3" customFormat="1" ht="20.25" customHeight="1" x14ac:dyDescent="0.25">
      <c r="A605" s="71" t="s">
        <v>800</v>
      </c>
      <c r="B605" s="71">
        <v>111.48399999999999</v>
      </c>
      <c r="C605" s="71">
        <f t="shared" si="12"/>
        <v>1200.0137759999998</v>
      </c>
      <c r="D605" s="51">
        <v>0</v>
      </c>
      <c r="E605" s="51">
        <v>0</v>
      </c>
      <c r="F605" s="124">
        <f t="shared" si="13"/>
        <v>2203.2252927359996</v>
      </c>
      <c r="G605" s="130" t="s">
        <v>95</v>
      </c>
      <c r="H605" s="13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WZB605" s="1"/>
      <c r="WZC605" s="1"/>
      <c r="WZD605" s="1"/>
      <c r="WZE605" s="1"/>
      <c r="WZF605" s="1"/>
      <c r="WZG605" s="1"/>
      <c r="WZH605" s="1"/>
      <c r="WZI605" s="1"/>
      <c r="WZJ605" s="1"/>
      <c r="WZK605" s="1"/>
      <c r="WZL605" s="1"/>
      <c r="WZM605" s="1"/>
      <c r="WZN605" s="1"/>
      <c r="WZO605" s="1"/>
      <c r="WZP605" s="1"/>
      <c r="WZQ605" s="1"/>
      <c r="WZR605" s="1"/>
      <c r="WZS605" s="1"/>
      <c r="WZT605" s="1"/>
      <c r="WZU605" s="1"/>
      <c r="WZV605" s="1"/>
      <c r="WZW605" s="1"/>
      <c r="WZX605" s="1"/>
      <c r="WZY605" s="1"/>
      <c r="WZZ605" s="1"/>
      <c r="XAA605" s="1"/>
      <c r="XAB605" s="1"/>
      <c r="XAC605" s="1"/>
      <c r="XAD605" s="1"/>
      <c r="XAE605" s="1"/>
      <c r="XAF605" s="1"/>
      <c r="XAG605" s="1"/>
      <c r="XAH605" s="1"/>
      <c r="XAI605" s="1"/>
      <c r="XAJ605" s="1"/>
      <c r="XAK605" s="1"/>
      <c r="XAL605" s="1"/>
      <c r="XAM605" s="1"/>
      <c r="XAN605" s="1"/>
      <c r="XAO605" s="1"/>
      <c r="XAP605" s="1"/>
      <c r="XAQ605" s="1"/>
      <c r="XAR605" s="1"/>
      <c r="XAS605" s="1"/>
      <c r="XAT605" s="1"/>
      <c r="XAU605" s="1"/>
      <c r="XAV605" s="1"/>
      <c r="XAW605" s="1"/>
      <c r="XAX605" s="1"/>
      <c r="XAY605" s="1"/>
      <c r="XAZ605" s="1"/>
      <c r="XBA605" s="1"/>
      <c r="XBB605" s="1"/>
      <c r="XBC605" s="1"/>
      <c r="XBD605" s="1"/>
      <c r="XBE605" s="1"/>
      <c r="XBF605" s="1"/>
      <c r="XBG605" s="1"/>
      <c r="XBH605" s="1"/>
      <c r="XBI605" s="1"/>
      <c r="XBJ605" s="1"/>
      <c r="XBK605" s="1"/>
      <c r="XBL605" s="1"/>
      <c r="XBM605" s="1"/>
      <c r="XBN605" s="1"/>
      <c r="XBO605" s="1"/>
      <c r="XBP605" s="1"/>
      <c r="XBQ605" s="1"/>
      <c r="XBR605" s="1"/>
      <c r="XBS605" s="1"/>
      <c r="XBT605" s="1"/>
      <c r="XBU605" s="1"/>
      <c r="XBV605" s="1"/>
      <c r="XBW605" s="1"/>
      <c r="XBX605" s="1"/>
      <c r="XBY605" s="1"/>
      <c r="XBZ605" s="1"/>
      <c r="XCA605" s="1"/>
      <c r="XCB605" s="1"/>
      <c r="XCC605" s="1"/>
      <c r="XCD605" s="1"/>
      <c r="XCE605" s="1"/>
      <c r="XCF605" s="1"/>
      <c r="XCG605" s="1"/>
      <c r="XCH605" s="1"/>
      <c r="XCI605" s="1"/>
      <c r="XCJ605" s="1"/>
      <c r="XCK605" s="1"/>
      <c r="XCL605" s="1"/>
      <c r="XCM605" s="1"/>
      <c r="XCN605" s="1"/>
      <c r="XCO605" s="1"/>
      <c r="XCP605" s="1"/>
      <c r="XCQ605" s="1"/>
      <c r="XCR605" s="1"/>
      <c r="XCS605" s="1"/>
      <c r="XCT605" s="1"/>
      <c r="XCU605" s="1"/>
      <c r="XCV605" s="1"/>
      <c r="XCW605" s="1"/>
      <c r="XCX605" s="1"/>
      <c r="XCY605" s="1"/>
      <c r="XCZ605" s="1"/>
      <c r="XDA605" s="1"/>
      <c r="XDB605" s="1"/>
      <c r="XDC605" s="1"/>
      <c r="XDD605" s="1"/>
      <c r="XDE605" s="1"/>
      <c r="XDF605" s="1"/>
      <c r="XDG605" s="1"/>
      <c r="XDH605" s="1"/>
      <c r="XDI605" s="1"/>
      <c r="XDJ605" s="1"/>
      <c r="XDK605" s="1"/>
      <c r="XDL605" s="1"/>
      <c r="XDM605" s="1"/>
      <c r="XDN605" s="1"/>
      <c r="XDO605" s="1"/>
      <c r="XDP605" s="1"/>
      <c r="XDQ605" s="1"/>
      <c r="XDR605" s="1"/>
      <c r="XDS605" s="1"/>
      <c r="XDT605" s="1"/>
      <c r="XDU605" s="1"/>
      <c r="XDV605" s="1"/>
      <c r="XDW605" s="1"/>
      <c r="XDX605" s="1"/>
      <c r="XDY605" s="1"/>
      <c r="XDZ605" s="1"/>
      <c r="XEA605" s="1"/>
      <c r="XEB605" s="1"/>
      <c r="XEC605" s="1"/>
      <c r="XED605" s="1"/>
      <c r="XEE605" s="1"/>
      <c r="XEF605" s="1"/>
      <c r="XEG605" s="1"/>
      <c r="XEH605" s="1"/>
      <c r="XEI605" s="1"/>
      <c r="XEJ605" s="1"/>
      <c r="XEK605" s="1"/>
      <c r="XEL605" s="1"/>
      <c r="XEM605" s="1"/>
      <c r="XEN605" s="1"/>
      <c r="XEO605" s="1"/>
      <c r="XEP605" s="1"/>
      <c r="XEQ605" s="1"/>
      <c r="XER605" s="1"/>
      <c r="XES605" s="1"/>
      <c r="XET605" s="1"/>
      <c r="XEU605" s="1"/>
      <c r="XEV605" s="1"/>
      <c r="XEW605" s="1"/>
      <c r="XEX605" s="1"/>
      <c r="XEY605" s="1"/>
      <c r="XEZ605" s="1"/>
      <c r="XFA605" s="1"/>
      <c r="XFB605" s="1"/>
      <c r="XFC605" s="1"/>
    </row>
    <row r="606" spans="1:150 16226:16383" s="3" customFormat="1" ht="20.25" customHeight="1" x14ac:dyDescent="0.25">
      <c r="A606" s="71" t="s">
        <v>801</v>
      </c>
      <c r="B606" s="71">
        <v>111.48399999999999</v>
      </c>
      <c r="C606" s="71">
        <f t="shared" si="12"/>
        <v>1200.0137759999998</v>
      </c>
      <c r="D606" s="51">
        <v>0</v>
      </c>
      <c r="E606" s="51">
        <v>0</v>
      </c>
      <c r="F606" s="124">
        <f t="shared" si="13"/>
        <v>2203.2252927359996</v>
      </c>
      <c r="G606" s="130" t="s">
        <v>95</v>
      </c>
      <c r="H606" s="13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WZB606" s="1"/>
      <c r="WZC606" s="1"/>
      <c r="WZD606" s="1"/>
      <c r="WZE606" s="1"/>
      <c r="WZF606" s="1"/>
      <c r="WZG606" s="1"/>
      <c r="WZH606" s="1"/>
      <c r="WZI606" s="1"/>
      <c r="WZJ606" s="1"/>
      <c r="WZK606" s="1"/>
      <c r="WZL606" s="1"/>
      <c r="WZM606" s="1"/>
      <c r="WZN606" s="1"/>
      <c r="WZO606" s="1"/>
      <c r="WZP606" s="1"/>
      <c r="WZQ606" s="1"/>
      <c r="WZR606" s="1"/>
      <c r="WZS606" s="1"/>
      <c r="WZT606" s="1"/>
      <c r="WZU606" s="1"/>
      <c r="WZV606" s="1"/>
      <c r="WZW606" s="1"/>
      <c r="WZX606" s="1"/>
      <c r="WZY606" s="1"/>
      <c r="WZZ606" s="1"/>
      <c r="XAA606" s="1"/>
      <c r="XAB606" s="1"/>
      <c r="XAC606" s="1"/>
      <c r="XAD606" s="1"/>
      <c r="XAE606" s="1"/>
      <c r="XAF606" s="1"/>
      <c r="XAG606" s="1"/>
      <c r="XAH606" s="1"/>
      <c r="XAI606" s="1"/>
      <c r="XAJ606" s="1"/>
      <c r="XAK606" s="1"/>
      <c r="XAL606" s="1"/>
      <c r="XAM606" s="1"/>
      <c r="XAN606" s="1"/>
      <c r="XAO606" s="1"/>
      <c r="XAP606" s="1"/>
      <c r="XAQ606" s="1"/>
      <c r="XAR606" s="1"/>
      <c r="XAS606" s="1"/>
      <c r="XAT606" s="1"/>
      <c r="XAU606" s="1"/>
      <c r="XAV606" s="1"/>
      <c r="XAW606" s="1"/>
      <c r="XAX606" s="1"/>
      <c r="XAY606" s="1"/>
      <c r="XAZ606" s="1"/>
      <c r="XBA606" s="1"/>
      <c r="XBB606" s="1"/>
      <c r="XBC606" s="1"/>
      <c r="XBD606" s="1"/>
      <c r="XBE606" s="1"/>
      <c r="XBF606" s="1"/>
      <c r="XBG606" s="1"/>
      <c r="XBH606" s="1"/>
      <c r="XBI606" s="1"/>
      <c r="XBJ606" s="1"/>
      <c r="XBK606" s="1"/>
      <c r="XBL606" s="1"/>
      <c r="XBM606" s="1"/>
      <c r="XBN606" s="1"/>
      <c r="XBO606" s="1"/>
      <c r="XBP606" s="1"/>
      <c r="XBQ606" s="1"/>
      <c r="XBR606" s="1"/>
      <c r="XBS606" s="1"/>
      <c r="XBT606" s="1"/>
      <c r="XBU606" s="1"/>
      <c r="XBV606" s="1"/>
      <c r="XBW606" s="1"/>
      <c r="XBX606" s="1"/>
      <c r="XBY606" s="1"/>
      <c r="XBZ606" s="1"/>
      <c r="XCA606" s="1"/>
      <c r="XCB606" s="1"/>
      <c r="XCC606" s="1"/>
      <c r="XCD606" s="1"/>
      <c r="XCE606" s="1"/>
      <c r="XCF606" s="1"/>
      <c r="XCG606" s="1"/>
      <c r="XCH606" s="1"/>
      <c r="XCI606" s="1"/>
      <c r="XCJ606" s="1"/>
      <c r="XCK606" s="1"/>
      <c r="XCL606" s="1"/>
      <c r="XCM606" s="1"/>
      <c r="XCN606" s="1"/>
      <c r="XCO606" s="1"/>
      <c r="XCP606" s="1"/>
      <c r="XCQ606" s="1"/>
      <c r="XCR606" s="1"/>
      <c r="XCS606" s="1"/>
      <c r="XCT606" s="1"/>
      <c r="XCU606" s="1"/>
      <c r="XCV606" s="1"/>
      <c r="XCW606" s="1"/>
      <c r="XCX606" s="1"/>
      <c r="XCY606" s="1"/>
      <c r="XCZ606" s="1"/>
      <c r="XDA606" s="1"/>
      <c r="XDB606" s="1"/>
      <c r="XDC606" s="1"/>
      <c r="XDD606" s="1"/>
      <c r="XDE606" s="1"/>
      <c r="XDF606" s="1"/>
      <c r="XDG606" s="1"/>
      <c r="XDH606" s="1"/>
      <c r="XDI606" s="1"/>
      <c r="XDJ606" s="1"/>
      <c r="XDK606" s="1"/>
      <c r="XDL606" s="1"/>
      <c r="XDM606" s="1"/>
      <c r="XDN606" s="1"/>
      <c r="XDO606" s="1"/>
      <c r="XDP606" s="1"/>
      <c r="XDQ606" s="1"/>
      <c r="XDR606" s="1"/>
      <c r="XDS606" s="1"/>
      <c r="XDT606" s="1"/>
      <c r="XDU606" s="1"/>
      <c r="XDV606" s="1"/>
      <c r="XDW606" s="1"/>
      <c r="XDX606" s="1"/>
      <c r="XDY606" s="1"/>
      <c r="XDZ606" s="1"/>
      <c r="XEA606" s="1"/>
      <c r="XEB606" s="1"/>
      <c r="XEC606" s="1"/>
      <c r="XED606" s="1"/>
      <c r="XEE606" s="1"/>
      <c r="XEF606" s="1"/>
      <c r="XEG606" s="1"/>
      <c r="XEH606" s="1"/>
      <c r="XEI606" s="1"/>
      <c r="XEJ606" s="1"/>
      <c r="XEK606" s="1"/>
      <c r="XEL606" s="1"/>
      <c r="XEM606" s="1"/>
      <c r="XEN606" s="1"/>
      <c r="XEO606" s="1"/>
      <c r="XEP606" s="1"/>
      <c r="XEQ606" s="1"/>
      <c r="XER606" s="1"/>
      <c r="XES606" s="1"/>
      <c r="XET606" s="1"/>
      <c r="XEU606" s="1"/>
      <c r="XEV606" s="1"/>
      <c r="XEW606" s="1"/>
      <c r="XEX606" s="1"/>
      <c r="XEY606" s="1"/>
      <c r="XEZ606" s="1"/>
      <c r="XFA606" s="1"/>
      <c r="XFB606" s="1"/>
      <c r="XFC606" s="1"/>
    </row>
    <row r="607" spans="1:150 16226:16383" s="3" customFormat="1" ht="20.25" customHeight="1" x14ac:dyDescent="0.25">
      <c r="A607" s="71" t="s">
        <v>802</v>
      </c>
      <c r="B607" s="71">
        <v>111.48399999999999</v>
      </c>
      <c r="C607" s="71">
        <f t="shared" si="12"/>
        <v>1200.0137759999998</v>
      </c>
      <c r="D607" s="51">
        <v>0</v>
      </c>
      <c r="E607" s="51">
        <v>0</v>
      </c>
      <c r="F607" s="124">
        <f t="shared" si="13"/>
        <v>2203.2252927359996</v>
      </c>
      <c r="G607" s="130" t="s">
        <v>95</v>
      </c>
      <c r="H607" s="13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WZB607" s="1"/>
      <c r="WZC607" s="1"/>
      <c r="WZD607" s="1"/>
      <c r="WZE607" s="1"/>
      <c r="WZF607" s="1"/>
      <c r="WZG607" s="1"/>
      <c r="WZH607" s="1"/>
      <c r="WZI607" s="1"/>
      <c r="WZJ607" s="1"/>
      <c r="WZK607" s="1"/>
      <c r="WZL607" s="1"/>
      <c r="WZM607" s="1"/>
      <c r="WZN607" s="1"/>
      <c r="WZO607" s="1"/>
      <c r="WZP607" s="1"/>
      <c r="WZQ607" s="1"/>
      <c r="WZR607" s="1"/>
      <c r="WZS607" s="1"/>
      <c r="WZT607" s="1"/>
      <c r="WZU607" s="1"/>
      <c r="WZV607" s="1"/>
      <c r="WZW607" s="1"/>
      <c r="WZX607" s="1"/>
      <c r="WZY607" s="1"/>
      <c r="WZZ607" s="1"/>
      <c r="XAA607" s="1"/>
      <c r="XAB607" s="1"/>
      <c r="XAC607" s="1"/>
      <c r="XAD607" s="1"/>
      <c r="XAE607" s="1"/>
      <c r="XAF607" s="1"/>
      <c r="XAG607" s="1"/>
      <c r="XAH607" s="1"/>
      <c r="XAI607" s="1"/>
      <c r="XAJ607" s="1"/>
      <c r="XAK607" s="1"/>
      <c r="XAL607" s="1"/>
      <c r="XAM607" s="1"/>
      <c r="XAN607" s="1"/>
      <c r="XAO607" s="1"/>
      <c r="XAP607" s="1"/>
      <c r="XAQ607" s="1"/>
      <c r="XAR607" s="1"/>
      <c r="XAS607" s="1"/>
      <c r="XAT607" s="1"/>
      <c r="XAU607" s="1"/>
      <c r="XAV607" s="1"/>
      <c r="XAW607" s="1"/>
      <c r="XAX607" s="1"/>
      <c r="XAY607" s="1"/>
      <c r="XAZ607" s="1"/>
      <c r="XBA607" s="1"/>
      <c r="XBB607" s="1"/>
      <c r="XBC607" s="1"/>
      <c r="XBD607" s="1"/>
      <c r="XBE607" s="1"/>
      <c r="XBF607" s="1"/>
      <c r="XBG607" s="1"/>
      <c r="XBH607" s="1"/>
      <c r="XBI607" s="1"/>
      <c r="XBJ607" s="1"/>
      <c r="XBK607" s="1"/>
      <c r="XBL607" s="1"/>
      <c r="XBM607" s="1"/>
      <c r="XBN607" s="1"/>
      <c r="XBO607" s="1"/>
      <c r="XBP607" s="1"/>
      <c r="XBQ607" s="1"/>
      <c r="XBR607" s="1"/>
      <c r="XBS607" s="1"/>
      <c r="XBT607" s="1"/>
      <c r="XBU607" s="1"/>
      <c r="XBV607" s="1"/>
      <c r="XBW607" s="1"/>
      <c r="XBX607" s="1"/>
      <c r="XBY607" s="1"/>
      <c r="XBZ607" s="1"/>
      <c r="XCA607" s="1"/>
      <c r="XCB607" s="1"/>
      <c r="XCC607" s="1"/>
      <c r="XCD607" s="1"/>
      <c r="XCE607" s="1"/>
      <c r="XCF607" s="1"/>
      <c r="XCG607" s="1"/>
      <c r="XCH607" s="1"/>
      <c r="XCI607" s="1"/>
      <c r="XCJ607" s="1"/>
      <c r="XCK607" s="1"/>
      <c r="XCL607" s="1"/>
      <c r="XCM607" s="1"/>
      <c r="XCN607" s="1"/>
      <c r="XCO607" s="1"/>
      <c r="XCP607" s="1"/>
      <c r="XCQ607" s="1"/>
      <c r="XCR607" s="1"/>
      <c r="XCS607" s="1"/>
      <c r="XCT607" s="1"/>
      <c r="XCU607" s="1"/>
      <c r="XCV607" s="1"/>
      <c r="XCW607" s="1"/>
      <c r="XCX607" s="1"/>
      <c r="XCY607" s="1"/>
      <c r="XCZ607" s="1"/>
      <c r="XDA607" s="1"/>
      <c r="XDB607" s="1"/>
      <c r="XDC607" s="1"/>
      <c r="XDD607" s="1"/>
      <c r="XDE607" s="1"/>
      <c r="XDF607" s="1"/>
      <c r="XDG607" s="1"/>
      <c r="XDH607" s="1"/>
      <c r="XDI607" s="1"/>
      <c r="XDJ607" s="1"/>
      <c r="XDK607" s="1"/>
      <c r="XDL607" s="1"/>
      <c r="XDM607" s="1"/>
      <c r="XDN607" s="1"/>
      <c r="XDO607" s="1"/>
      <c r="XDP607" s="1"/>
      <c r="XDQ607" s="1"/>
      <c r="XDR607" s="1"/>
      <c r="XDS607" s="1"/>
      <c r="XDT607" s="1"/>
      <c r="XDU607" s="1"/>
      <c r="XDV607" s="1"/>
      <c r="XDW607" s="1"/>
      <c r="XDX607" s="1"/>
      <c r="XDY607" s="1"/>
      <c r="XDZ607" s="1"/>
      <c r="XEA607" s="1"/>
      <c r="XEB607" s="1"/>
      <c r="XEC607" s="1"/>
      <c r="XED607" s="1"/>
      <c r="XEE607" s="1"/>
      <c r="XEF607" s="1"/>
      <c r="XEG607" s="1"/>
      <c r="XEH607" s="1"/>
      <c r="XEI607" s="1"/>
      <c r="XEJ607" s="1"/>
      <c r="XEK607" s="1"/>
      <c r="XEL607" s="1"/>
      <c r="XEM607" s="1"/>
      <c r="XEN607" s="1"/>
      <c r="XEO607" s="1"/>
      <c r="XEP607" s="1"/>
      <c r="XEQ607" s="1"/>
      <c r="XER607" s="1"/>
      <c r="XES607" s="1"/>
      <c r="XET607" s="1"/>
      <c r="XEU607" s="1"/>
      <c r="XEV607" s="1"/>
      <c r="XEW607" s="1"/>
      <c r="XEX607" s="1"/>
      <c r="XEY607" s="1"/>
      <c r="XEZ607" s="1"/>
      <c r="XFA607" s="1"/>
      <c r="XFB607" s="1"/>
      <c r="XFC607" s="1"/>
    </row>
    <row r="608" spans="1:150 16226:16383" s="3" customFormat="1" ht="20.25" customHeight="1" x14ac:dyDescent="0.25">
      <c r="A608" s="71" t="s">
        <v>803</v>
      </c>
      <c r="B608" s="71">
        <v>111.48399999999999</v>
      </c>
      <c r="C608" s="71">
        <f t="shared" si="12"/>
        <v>1200.0137759999998</v>
      </c>
      <c r="D608" s="51">
        <v>0</v>
      </c>
      <c r="E608" s="51">
        <v>0</v>
      </c>
      <c r="F608" s="124">
        <f t="shared" si="13"/>
        <v>2203.2252927359996</v>
      </c>
      <c r="G608" s="130" t="s">
        <v>95</v>
      </c>
      <c r="H608" s="13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WZB608" s="1"/>
      <c r="WZC608" s="1"/>
      <c r="WZD608" s="1"/>
      <c r="WZE608" s="1"/>
      <c r="WZF608" s="1"/>
      <c r="WZG608" s="1"/>
      <c r="WZH608" s="1"/>
      <c r="WZI608" s="1"/>
      <c r="WZJ608" s="1"/>
      <c r="WZK608" s="1"/>
      <c r="WZL608" s="1"/>
      <c r="WZM608" s="1"/>
      <c r="WZN608" s="1"/>
      <c r="WZO608" s="1"/>
      <c r="WZP608" s="1"/>
      <c r="WZQ608" s="1"/>
      <c r="WZR608" s="1"/>
      <c r="WZS608" s="1"/>
      <c r="WZT608" s="1"/>
      <c r="WZU608" s="1"/>
      <c r="WZV608" s="1"/>
      <c r="WZW608" s="1"/>
      <c r="WZX608" s="1"/>
      <c r="WZY608" s="1"/>
      <c r="WZZ608" s="1"/>
      <c r="XAA608" s="1"/>
      <c r="XAB608" s="1"/>
      <c r="XAC608" s="1"/>
      <c r="XAD608" s="1"/>
      <c r="XAE608" s="1"/>
      <c r="XAF608" s="1"/>
      <c r="XAG608" s="1"/>
      <c r="XAH608" s="1"/>
      <c r="XAI608" s="1"/>
      <c r="XAJ608" s="1"/>
      <c r="XAK608" s="1"/>
      <c r="XAL608" s="1"/>
      <c r="XAM608" s="1"/>
      <c r="XAN608" s="1"/>
      <c r="XAO608" s="1"/>
      <c r="XAP608" s="1"/>
      <c r="XAQ608" s="1"/>
      <c r="XAR608" s="1"/>
      <c r="XAS608" s="1"/>
      <c r="XAT608" s="1"/>
      <c r="XAU608" s="1"/>
      <c r="XAV608" s="1"/>
      <c r="XAW608" s="1"/>
      <c r="XAX608" s="1"/>
      <c r="XAY608" s="1"/>
      <c r="XAZ608" s="1"/>
      <c r="XBA608" s="1"/>
      <c r="XBB608" s="1"/>
      <c r="XBC608" s="1"/>
      <c r="XBD608" s="1"/>
      <c r="XBE608" s="1"/>
      <c r="XBF608" s="1"/>
      <c r="XBG608" s="1"/>
      <c r="XBH608" s="1"/>
      <c r="XBI608" s="1"/>
      <c r="XBJ608" s="1"/>
      <c r="XBK608" s="1"/>
      <c r="XBL608" s="1"/>
      <c r="XBM608" s="1"/>
      <c r="XBN608" s="1"/>
      <c r="XBO608" s="1"/>
      <c r="XBP608" s="1"/>
      <c r="XBQ608" s="1"/>
      <c r="XBR608" s="1"/>
      <c r="XBS608" s="1"/>
      <c r="XBT608" s="1"/>
      <c r="XBU608" s="1"/>
      <c r="XBV608" s="1"/>
      <c r="XBW608" s="1"/>
      <c r="XBX608" s="1"/>
      <c r="XBY608" s="1"/>
      <c r="XBZ608" s="1"/>
      <c r="XCA608" s="1"/>
      <c r="XCB608" s="1"/>
      <c r="XCC608" s="1"/>
      <c r="XCD608" s="1"/>
      <c r="XCE608" s="1"/>
      <c r="XCF608" s="1"/>
      <c r="XCG608" s="1"/>
      <c r="XCH608" s="1"/>
      <c r="XCI608" s="1"/>
      <c r="XCJ608" s="1"/>
      <c r="XCK608" s="1"/>
      <c r="XCL608" s="1"/>
      <c r="XCM608" s="1"/>
      <c r="XCN608" s="1"/>
      <c r="XCO608" s="1"/>
      <c r="XCP608" s="1"/>
      <c r="XCQ608" s="1"/>
      <c r="XCR608" s="1"/>
      <c r="XCS608" s="1"/>
      <c r="XCT608" s="1"/>
      <c r="XCU608" s="1"/>
      <c r="XCV608" s="1"/>
      <c r="XCW608" s="1"/>
      <c r="XCX608" s="1"/>
      <c r="XCY608" s="1"/>
      <c r="XCZ608" s="1"/>
      <c r="XDA608" s="1"/>
      <c r="XDB608" s="1"/>
      <c r="XDC608" s="1"/>
      <c r="XDD608" s="1"/>
      <c r="XDE608" s="1"/>
      <c r="XDF608" s="1"/>
      <c r="XDG608" s="1"/>
      <c r="XDH608" s="1"/>
      <c r="XDI608" s="1"/>
      <c r="XDJ608" s="1"/>
      <c r="XDK608" s="1"/>
      <c r="XDL608" s="1"/>
      <c r="XDM608" s="1"/>
      <c r="XDN608" s="1"/>
      <c r="XDO608" s="1"/>
      <c r="XDP608" s="1"/>
      <c r="XDQ608" s="1"/>
      <c r="XDR608" s="1"/>
      <c r="XDS608" s="1"/>
      <c r="XDT608" s="1"/>
      <c r="XDU608" s="1"/>
      <c r="XDV608" s="1"/>
      <c r="XDW608" s="1"/>
      <c r="XDX608" s="1"/>
      <c r="XDY608" s="1"/>
      <c r="XDZ608" s="1"/>
      <c r="XEA608" s="1"/>
      <c r="XEB608" s="1"/>
      <c r="XEC608" s="1"/>
      <c r="XED608" s="1"/>
      <c r="XEE608" s="1"/>
      <c r="XEF608" s="1"/>
      <c r="XEG608" s="1"/>
      <c r="XEH608" s="1"/>
      <c r="XEI608" s="1"/>
      <c r="XEJ608" s="1"/>
      <c r="XEK608" s="1"/>
      <c r="XEL608" s="1"/>
      <c r="XEM608" s="1"/>
      <c r="XEN608" s="1"/>
      <c r="XEO608" s="1"/>
      <c r="XEP608" s="1"/>
      <c r="XEQ608" s="1"/>
      <c r="XER608" s="1"/>
      <c r="XES608" s="1"/>
      <c r="XET608" s="1"/>
      <c r="XEU608" s="1"/>
      <c r="XEV608" s="1"/>
      <c r="XEW608" s="1"/>
      <c r="XEX608" s="1"/>
      <c r="XEY608" s="1"/>
      <c r="XEZ608" s="1"/>
      <c r="XFA608" s="1"/>
      <c r="XFB608" s="1"/>
      <c r="XFC608" s="1"/>
    </row>
    <row r="609" spans="1:150 16226:16383" s="3" customFormat="1" ht="20.25" customHeight="1" x14ac:dyDescent="0.25">
      <c r="A609" s="71" t="s">
        <v>804</v>
      </c>
      <c r="B609" s="71">
        <v>111.48399999999999</v>
      </c>
      <c r="C609" s="71">
        <f t="shared" ref="C609:C672" si="14">B609*10.764</f>
        <v>1200.0137759999998</v>
      </c>
      <c r="D609" s="51">
        <v>0</v>
      </c>
      <c r="E609" s="51">
        <v>0</v>
      </c>
      <c r="F609" s="124">
        <f t="shared" ref="F609:F672" si="15">(C609*1.836)</f>
        <v>2203.2252927359996</v>
      </c>
      <c r="G609" s="130" t="s">
        <v>95</v>
      </c>
      <c r="H609" s="13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WZB609" s="1"/>
      <c r="WZC609" s="1"/>
      <c r="WZD609" s="1"/>
      <c r="WZE609" s="1"/>
      <c r="WZF609" s="1"/>
      <c r="WZG609" s="1"/>
      <c r="WZH609" s="1"/>
      <c r="WZI609" s="1"/>
      <c r="WZJ609" s="1"/>
      <c r="WZK609" s="1"/>
      <c r="WZL609" s="1"/>
      <c r="WZM609" s="1"/>
      <c r="WZN609" s="1"/>
      <c r="WZO609" s="1"/>
      <c r="WZP609" s="1"/>
      <c r="WZQ609" s="1"/>
      <c r="WZR609" s="1"/>
      <c r="WZS609" s="1"/>
      <c r="WZT609" s="1"/>
      <c r="WZU609" s="1"/>
      <c r="WZV609" s="1"/>
      <c r="WZW609" s="1"/>
      <c r="WZX609" s="1"/>
      <c r="WZY609" s="1"/>
      <c r="WZZ609" s="1"/>
      <c r="XAA609" s="1"/>
      <c r="XAB609" s="1"/>
      <c r="XAC609" s="1"/>
      <c r="XAD609" s="1"/>
      <c r="XAE609" s="1"/>
      <c r="XAF609" s="1"/>
      <c r="XAG609" s="1"/>
      <c r="XAH609" s="1"/>
      <c r="XAI609" s="1"/>
      <c r="XAJ609" s="1"/>
      <c r="XAK609" s="1"/>
      <c r="XAL609" s="1"/>
      <c r="XAM609" s="1"/>
      <c r="XAN609" s="1"/>
      <c r="XAO609" s="1"/>
      <c r="XAP609" s="1"/>
      <c r="XAQ609" s="1"/>
      <c r="XAR609" s="1"/>
      <c r="XAS609" s="1"/>
      <c r="XAT609" s="1"/>
      <c r="XAU609" s="1"/>
      <c r="XAV609" s="1"/>
      <c r="XAW609" s="1"/>
      <c r="XAX609" s="1"/>
      <c r="XAY609" s="1"/>
      <c r="XAZ609" s="1"/>
      <c r="XBA609" s="1"/>
      <c r="XBB609" s="1"/>
      <c r="XBC609" s="1"/>
      <c r="XBD609" s="1"/>
      <c r="XBE609" s="1"/>
      <c r="XBF609" s="1"/>
      <c r="XBG609" s="1"/>
      <c r="XBH609" s="1"/>
      <c r="XBI609" s="1"/>
      <c r="XBJ609" s="1"/>
      <c r="XBK609" s="1"/>
      <c r="XBL609" s="1"/>
      <c r="XBM609" s="1"/>
      <c r="XBN609" s="1"/>
      <c r="XBO609" s="1"/>
      <c r="XBP609" s="1"/>
      <c r="XBQ609" s="1"/>
      <c r="XBR609" s="1"/>
      <c r="XBS609" s="1"/>
      <c r="XBT609" s="1"/>
      <c r="XBU609" s="1"/>
      <c r="XBV609" s="1"/>
      <c r="XBW609" s="1"/>
      <c r="XBX609" s="1"/>
      <c r="XBY609" s="1"/>
      <c r="XBZ609" s="1"/>
      <c r="XCA609" s="1"/>
      <c r="XCB609" s="1"/>
      <c r="XCC609" s="1"/>
      <c r="XCD609" s="1"/>
      <c r="XCE609" s="1"/>
      <c r="XCF609" s="1"/>
      <c r="XCG609" s="1"/>
      <c r="XCH609" s="1"/>
      <c r="XCI609" s="1"/>
      <c r="XCJ609" s="1"/>
      <c r="XCK609" s="1"/>
      <c r="XCL609" s="1"/>
      <c r="XCM609" s="1"/>
      <c r="XCN609" s="1"/>
      <c r="XCO609" s="1"/>
      <c r="XCP609" s="1"/>
      <c r="XCQ609" s="1"/>
      <c r="XCR609" s="1"/>
      <c r="XCS609" s="1"/>
      <c r="XCT609" s="1"/>
      <c r="XCU609" s="1"/>
      <c r="XCV609" s="1"/>
      <c r="XCW609" s="1"/>
      <c r="XCX609" s="1"/>
      <c r="XCY609" s="1"/>
      <c r="XCZ609" s="1"/>
      <c r="XDA609" s="1"/>
      <c r="XDB609" s="1"/>
      <c r="XDC609" s="1"/>
      <c r="XDD609" s="1"/>
      <c r="XDE609" s="1"/>
      <c r="XDF609" s="1"/>
      <c r="XDG609" s="1"/>
      <c r="XDH609" s="1"/>
      <c r="XDI609" s="1"/>
      <c r="XDJ609" s="1"/>
      <c r="XDK609" s="1"/>
      <c r="XDL609" s="1"/>
      <c r="XDM609" s="1"/>
      <c r="XDN609" s="1"/>
      <c r="XDO609" s="1"/>
      <c r="XDP609" s="1"/>
      <c r="XDQ609" s="1"/>
      <c r="XDR609" s="1"/>
      <c r="XDS609" s="1"/>
      <c r="XDT609" s="1"/>
      <c r="XDU609" s="1"/>
      <c r="XDV609" s="1"/>
      <c r="XDW609" s="1"/>
      <c r="XDX609" s="1"/>
      <c r="XDY609" s="1"/>
      <c r="XDZ609" s="1"/>
      <c r="XEA609" s="1"/>
      <c r="XEB609" s="1"/>
      <c r="XEC609" s="1"/>
      <c r="XED609" s="1"/>
      <c r="XEE609" s="1"/>
      <c r="XEF609" s="1"/>
      <c r="XEG609" s="1"/>
      <c r="XEH609" s="1"/>
      <c r="XEI609" s="1"/>
      <c r="XEJ609" s="1"/>
      <c r="XEK609" s="1"/>
      <c r="XEL609" s="1"/>
      <c r="XEM609" s="1"/>
      <c r="XEN609" s="1"/>
      <c r="XEO609" s="1"/>
      <c r="XEP609" s="1"/>
      <c r="XEQ609" s="1"/>
      <c r="XER609" s="1"/>
      <c r="XES609" s="1"/>
      <c r="XET609" s="1"/>
      <c r="XEU609" s="1"/>
      <c r="XEV609" s="1"/>
      <c r="XEW609" s="1"/>
      <c r="XEX609" s="1"/>
      <c r="XEY609" s="1"/>
      <c r="XEZ609" s="1"/>
      <c r="XFA609" s="1"/>
      <c r="XFB609" s="1"/>
      <c r="XFC609" s="1"/>
    </row>
    <row r="610" spans="1:150 16226:16383" s="3" customFormat="1" ht="20.25" customHeight="1" x14ac:dyDescent="0.25">
      <c r="A610" s="71" t="s">
        <v>805</v>
      </c>
      <c r="B610" s="71">
        <v>111.48399999999999</v>
      </c>
      <c r="C610" s="71">
        <f t="shared" si="14"/>
        <v>1200.0137759999998</v>
      </c>
      <c r="D610" s="51">
        <v>0</v>
      </c>
      <c r="E610" s="51">
        <v>0</v>
      </c>
      <c r="F610" s="124">
        <f t="shared" si="15"/>
        <v>2203.2252927359996</v>
      </c>
      <c r="G610" s="130" t="s">
        <v>95</v>
      </c>
      <c r="H610" s="13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WZB610" s="1"/>
      <c r="WZC610" s="1"/>
      <c r="WZD610" s="1"/>
      <c r="WZE610" s="1"/>
      <c r="WZF610" s="1"/>
      <c r="WZG610" s="1"/>
      <c r="WZH610" s="1"/>
      <c r="WZI610" s="1"/>
      <c r="WZJ610" s="1"/>
      <c r="WZK610" s="1"/>
      <c r="WZL610" s="1"/>
      <c r="WZM610" s="1"/>
      <c r="WZN610" s="1"/>
      <c r="WZO610" s="1"/>
      <c r="WZP610" s="1"/>
      <c r="WZQ610" s="1"/>
      <c r="WZR610" s="1"/>
      <c r="WZS610" s="1"/>
      <c r="WZT610" s="1"/>
      <c r="WZU610" s="1"/>
      <c r="WZV610" s="1"/>
      <c r="WZW610" s="1"/>
      <c r="WZX610" s="1"/>
      <c r="WZY610" s="1"/>
      <c r="WZZ610" s="1"/>
      <c r="XAA610" s="1"/>
      <c r="XAB610" s="1"/>
      <c r="XAC610" s="1"/>
      <c r="XAD610" s="1"/>
      <c r="XAE610" s="1"/>
      <c r="XAF610" s="1"/>
      <c r="XAG610" s="1"/>
      <c r="XAH610" s="1"/>
      <c r="XAI610" s="1"/>
      <c r="XAJ610" s="1"/>
      <c r="XAK610" s="1"/>
      <c r="XAL610" s="1"/>
      <c r="XAM610" s="1"/>
      <c r="XAN610" s="1"/>
      <c r="XAO610" s="1"/>
      <c r="XAP610" s="1"/>
      <c r="XAQ610" s="1"/>
      <c r="XAR610" s="1"/>
      <c r="XAS610" s="1"/>
      <c r="XAT610" s="1"/>
      <c r="XAU610" s="1"/>
      <c r="XAV610" s="1"/>
      <c r="XAW610" s="1"/>
      <c r="XAX610" s="1"/>
      <c r="XAY610" s="1"/>
      <c r="XAZ610" s="1"/>
      <c r="XBA610" s="1"/>
      <c r="XBB610" s="1"/>
      <c r="XBC610" s="1"/>
      <c r="XBD610" s="1"/>
      <c r="XBE610" s="1"/>
      <c r="XBF610" s="1"/>
      <c r="XBG610" s="1"/>
      <c r="XBH610" s="1"/>
      <c r="XBI610" s="1"/>
      <c r="XBJ610" s="1"/>
      <c r="XBK610" s="1"/>
      <c r="XBL610" s="1"/>
      <c r="XBM610" s="1"/>
      <c r="XBN610" s="1"/>
      <c r="XBO610" s="1"/>
      <c r="XBP610" s="1"/>
      <c r="XBQ610" s="1"/>
      <c r="XBR610" s="1"/>
      <c r="XBS610" s="1"/>
      <c r="XBT610" s="1"/>
      <c r="XBU610" s="1"/>
      <c r="XBV610" s="1"/>
      <c r="XBW610" s="1"/>
      <c r="XBX610" s="1"/>
      <c r="XBY610" s="1"/>
      <c r="XBZ610" s="1"/>
      <c r="XCA610" s="1"/>
      <c r="XCB610" s="1"/>
      <c r="XCC610" s="1"/>
      <c r="XCD610" s="1"/>
      <c r="XCE610" s="1"/>
      <c r="XCF610" s="1"/>
      <c r="XCG610" s="1"/>
      <c r="XCH610" s="1"/>
      <c r="XCI610" s="1"/>
      <c r="XCJ610" s="1"/>
      <c r="XCK610" s="1"/>
      <c r="XCL610" s="1"/>
      <c r="XCM610" s="1"/>
      <c r="XCN610" s="1"/>
      <c r="XCO610" s="1"/>
      <c r="XCP610" s="1"/>
      <c r="XCQ610" s="1"/>
      <c r="XCR610" s="1"/>
      <c r="XCS610" s="1"/>
      <c r="XCT610" s="1"/>
      <c r="XCU610" s="1"/>
      <c r="XCV610" s="1"/>
      <c r="XCW610" s="1"/>
      <c r="XCX610" s="1"/>
      <c r="XCY610" s="1"/>
      <c r="XCZ610" s="1"/>
      <c r="XDA610" s="1"/>
      <c r="XDB610" s="1"/>
      <c r="XDC610" s="1"/>
      <c r="XDD610" s="1"/>
      <c r="XDE610" s="1"/>
      <c r="XDF610" s="1"/>
      <c r="XDG610" s="1"/>
      <c r="XDH610" s="1"/>
      <c r="XDI610" s="1"/>
      <c r="XDJ610" s="1"/>
      <c r="XDK610" s="1"/>
      <c r="XDL610" s="1"/>
      <c r="XDM610" s="1"/>
      <c r="XDN610" s="1"/>
      <c r="XDO610" s="1"/>
      <c r="XDP610" s="1"/>
      <c r="XDQ610" s="1"/>
      <c r="XDR610" s="1"/>
      <c r="XDS610" s="1"/>
      <c r="XDT610" s="1"/>
      <c r="XDU610" s="1"/>
      <c r="XDV610" s="1"/>
      <c r="XDW610" s="1"/>
      <c r="XDX610" s="1"/>
      <c r="XDY610" s="1"/>
      <c r="XDZ610" s="1"/>
      <c r="XEA610" s="1"/>
      <c r="XEB610" s="1"/>
      <c r="XEC610" s="1"/>
      <c r="XED610" s="1"/>
      <c r="XEE610" s="1"/>
      <c r="XEF610" s="1"/>
      <c r="XEG610" s="1"/>
      <c r="XEH610" s="1"/>
      <c r="XEI610" s="1"/>
      <c r="XEJ610" s="1"/>
      <c r="XEK610" s="1"/>
      <c r="XEL610" s="1"/>
      <c r="XEM610" s="1"/>
      <c r="XEN610" s="1"/>
      <c r="XEO610" s="1"/>
      <c r="XEP610" s="1"/>
      <c r="XEQ610" s="1"/>
      <c r="XER610" s="1"/>
      <c r="XES610" s="1"/>
      <c r="XET610" s="1"/>
      <c r="XEU610" s="1"/>
      <c r="XEV610" s="1"/>
      <c r="XEW610" s="1"/>
      <c r="XEX610" s="1"/>
      <c r="XEY610" s="1"/>
      <c r="XEZ610" s="1"/>
      <c r="XFA610" s="1"/>
      <c r="XFB610" s="1"/>
      <c r="XFC610" s="1"/>
    </row>
    <row r="611" spans="1:150 16226:16383" s="3" customFormat="1" ht="20.25" customHeight="1" x14ac:dyDescent="0.25">
      <c r="A611" s="71" t="s">
        <v>806</v>
      </c>
      <c r="B611" s="71">
        <v>111.48399999999999</v>
      </c>
      <c r="C611" s="71">
        <f t="shared" si="14"/>
        <v>1200.0137759999998</v>
      </c>
      <c r="D611" s="51">
        <v>0</v>
      </c>
      <c r="E611" s="51">
        <v>0</v>
      </c>
      <c r="F611" s="124">
        <f t="shared" si="15"/>
        <v>2203.2252927359996</v>
      </c>
      <c r="G611" s="130" t="s">
        <v>95</v>
      </c>
      <c r="H611" s="13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WZB611" s="1"/>
      <c r="WZC611" s="1"/>
      <c r="WZD611" s="1"/>
      <c r="WZE611" s="1"/>
      <c r="WZF611" s="1"/>
      <c r="WZG611" s="1"/>
      <c r="WZH611" s="1"/>
      <c r="WZI611" s="1"/>
      <c r="WZJ611" s="1"/>
      <c r="WZK611" s="1"/>
      <c r="WZL611" s="1"/>
      <c r="WZM611" s="1"/>
      <c r="WZN611" s="1"/>
      <c r="WZO611" s="1"/>
      <c r="WZP611" s="1"/>
      <c r="WZQ611" s="1"/>
      <c r="WZR611" s="1"/>
      <c r="WZS611" s="1"/>
      <c r="WZT611" s="1"/>
      <c r="WZU611" s="1"/>
      <c r="WZV611" s="1"/>
      <c r="WZW611" s="1"/>
      <c r="WZX611" s="1"/>
      <c r="WZY611" s="1"/>
      <c r="WZZ611" s="1"/>
      <c r="XAA611" s="1"/>
      <c r="XAB611" s="1"/>
      <c r="XAC611" s="1"/>
      <c r="XAD611" s="1"/>
      <c r="XAE611" s="1"/>
      <c r="XAF611" s="1"/>
      <c r="XAG611" s="1"/>
      <c r="XAH611" s="1"/>
      <c r="XAI611" s="1"/>
      <c r="XAJ611" s="1"/>
      <c r="XAK611" s="1"/>
      <c r="XAL611" s="1"/>
      <c r="XAM611" s="1"/>
      <c r="XAN611" s="1"/>
      <c r="XAO611" s="1"/>
      <c r="XAP611" s="1"/>
      <c r="XAQ611" s="1"/>
      <c r="XAR611" s="1"/>
      <c r="XAS611" s="1"/>
      <c r="XAT611" s="1"/>
      <c r="XAU611" s="1"/>
      <c r="XAV611" s="1"/>
      <c r="XAW611" s="1"/>
      <c r="XAX611" s="1"/>
      <c r="XAY611" s="1"/>
      <c r="XAZ611" s="1"/>
      <c r="XBA611" s="1"/>
      <c r="XBB611" s="1"/>
      <c r="XBC611" s="1"/>
      <c r="XBD611" s="1"/>
      <c r="XBE611" s="1"/>
      <c r="XBF611" s="1"/>
      <c r="XBG611" s="1"/>
      <c r="XBH611" s="1"/>
      <c r="XBI611" s="1"/>
      <c r="XBJ611" s="1"/>
      <c r="XBK611" s="1"/>
      <c r="XBL611" s="1"/>
      <c r="XBM611" s="1"/>
      <c r="XBN611" s="1"/>
      <c r="XBO611" s="1"/>
      <c r="XBP611" s="1"/>
      <c r="XBQ611" s="1"/>
      <c r="XBR611" s="1"/>
      <c r="XBS611" s="1"/>
      <c r="XBT611" s="1"/>
      <c r="XBU611" s="1"/>
      <c r="XBV611" s="1"/>
      <c r="XBW611" s="1"/>
      <c r="XBX611" s="1"/>
      <c r="XBY611" s="1"/>
      <c r="XBZ611" s="1"/>
      <c r="XCA611" s="1"/>
      <c r="XCB611" s="1"/>
      <c r="XCC611" s="1"/>
      <c r="XCD611" s="1"/>
      <c r="XCE611" s="1"/>
      <c r="XCF611" s="1"/>
      <c r="XCG611" s="1"/>
      <c r="XCH611" s="1"/>
      <c r="XCI611" s="1"/>
      <c r="XCJ611" s="1"/>
      <c r="XCK611" s="1"/>
      <c r="XCL611" s="1"/>
      <c r="XCM611" s="1"/>
      <c r="XCN611" s="1"/>
      <c r="XCO611" s="1"/>
      <c r="XCP611" s="1"/>
      <c r="XCQ611" s="1"/>
      <c r="XCR611" s="1"/>
      <c r="XCS611" s="1"/>
      <c r="XCT611" s="1"/>
      <c r="XCU611" s="1"/>
      <c r="XCV611" s="1"/>
      <c r="XCW611" s="1"/>
      <c r="XCX611" s="1"/>
      <c r="XCY611" s="1"/>
      <c r="XCZ611" s="1"/>
      <c r="XDA611" s="1"/>
      <c r="XDB611" s="1"/>
      <c r="XDC611" s="1"/>
      <c r="XDD611" s="1"/>
      <c r="XDE611" s="1"/>
      <c r="XDF611" s="1"/>
      <c r="XDG611" s="1"/>
      <c r="XDH611" s="1"/>
      <c r="XDI611" s="1"/>
      <c r="XDJ611" s="1"/>
      <c r="XDK611" s="1"/>
      <c r="XDL611" s="1"/>
      <c r="XDM611" s="1"/>
      <c r="XDN611" s="1"/>
      <c r="XDO611" s="1"/>
      <c r="XDP611" s="1"/>
      <c r="XDQ611" s="1"/>
      <c r="XDR611" s="1"/>
      <c r="XDS611" s="1"/>
      <c r="XDT611" s="1"/>
      <c r="XDU611" s="1"/>
      <c r="XDV611" s="1"/>
      <c r="XDW611" s="1"/>
      <c r="XDX611" s="1"/>
      <c r="XDY611" s="1"/>
      <c r="XDZ611" s="1"/>
      <c r="XEA611" s="1"/>
      <c r="XEB611" s="1"/>
      <c r="XEC611" s="1"/>
      <c r="XED611" s="1"/>
      <c r="XEE611" s="1"/>
      <c r="XEF611" s="1"/>
      <c r="XEG611" s="1"/>
      <c r="XEH611" s="1"/>
      <c r="XEI611" s="1"/>
      <c r="XEJ611" s="1"/>
      <c r="XEK611" s="1"/>
      <c r="XEL611" s="1"/>
      <c r="XEM611" s="1"/>
      <c r="XEN611" s="1"/>
      <c r="XEO611" s="1"/>
      <c r="XEP611" s="1"/>
      <c r="XEQ611" s="1"/>
      <c r="XER611" s="1"/>
      <c r="XES611" s="1"/>
      <c r="XET611" s="1"/>
      <c r="XEU611" s="1"/>
      <c r="XEV611" s="1"/>
      <c r="XEW611" s="1"/>
      <c r="XEX611" s="1"/>
      <c r="XEY611" s="1"/>
      <c r="XEZ611" s="1"/>
      <c r="XFA611" s="1"/>
      <c r="XFB611" s="1"/>
      <c r="XFC611" s="1"/>
    </row>
    <row r="612" spans="1:150 16226:16383" s="3" customFormat="1" ht="20.25" customHeight="1" x14ac:dyDescent="0.25">
      <c r="A612" s="71" t="s">
        <v>807</v>
      </c>
      <c r="B612" s="71">
        <v>111.48399999999999</v>
      </c>
      <c r="C612" s="71">
        <f t="shared" si="14"/>
        <v>1200.0137759999998</v>
      </c>
      <c r="D612" s="51">
        <v>0</v>
      </c>
      <c r="E612" s="51">
        <v>0</v>
      </c>
      <c r="F612" s="124">
        <f t="shared" si="15"/>
        <v>2203.2252927359996</v>
      </c>
      <c r="G612" s="130" t="s">
        <v>95</v>
      </c>
      <c r="H612" s="13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WZB612" s="1"/>
      <c r="WZC612" s="1"/>
      <c r="WZD612" s="1"/>
      <c r="WZE612" s="1"/>
      <c r="WZF612" s="1"/>
      <c r="WZG612" s="1"/>
      <c r="WZH612" s="1"/>
      <c r="WZI612" s="1"/>
      <c r="WZJ612" s="1"/>
      <c r="WZK612" s="1"/>
      <c r="WZL612" s="1"/>
      <c r="WZM612" s="1"/>
      <c r="WZN612" s="1"/>
      <c r="WZO612" s="1"/>
      <c r="WZP612" s="1"/>
      <c r="WZQ612" s="1"/>
      <c r="WZR612" s="1"/>
      <c r="WZS612" s="1"/>
      <c r="WZT612" s="1"/>
      <c r="WZU612" s="1"/>
      <c r="WZV612" s="1"/>
      <c r="WZW612" s="1"/>
      <c r="WZX612" s="1"/>
      <c r="WZY612" s="1"/>
      <c r="WZZ612" s="1"/>
      <c r="XAA612" s="1"/>
      <c r="XAB612" s="1"/>
      <c r="XAC612" s="1"/>
      <c r="XAD612" s="1"/>
      <c r="XAE612" s="1"/>
      <c r="XAF612" s="1"/>
      <c r="XAG612" s="1"/>
      <c r="XAH612" s="1"/>
      <c r="XAI612" s="1"/>
      <c r="XAJ612" s="1"/>
      <c r="XAK612" s="1"/>
      <c r="XAL612" s="1"/>
      <c r="XAM612" s="1"/>
      <c r="XAN612" s="1"/>
      <c r="XAO612" s="1"/>
      <c r="XAP612" s="1"/>
      <c r="XAQ612" s="1"/>
      <c r="XAR612" s="1"/>
      <c r="XAS612" s="1"/>
      <c r="XAT612" s="1"/>
      <c r="XAU612" s="1"/>
      <c r="XAV612" s="1"/>
      <c r="XAW612" s="1"/>
      <c r="XAX612" s="1"/>
      <c r="XAY612" s="1"/>
      <c r="XAZ612" s="1"/>
      <c r="XBA612" s="1"/>
      <c r="XBB612" s="1"/>
      <c r="XBC612" s="1"/>
      <c r="XBD612" s="1"/>
      <c r="XBE612" s="1"/>
      <c r="XBF612" s="1"/>
      <c r="XBG612" s="1"/>
      <c r="XBH612" s="1"/>
      <c r="XBI612" s="1"/>
      <c r="XBJ612" s="1"/>
      <c r="XBK612" s="1"/>
      <c r="XBL612" s="1"/>
      <c r="XBM612" s="1"/>
      <c r="XBN612" s="1"/>
      <c r="XBO612" s="1"/>
      <c r="XBP612" s="1"/>
      <c r="XBQ612" s="1"/>
      <c r="XBR612" s="1"/>
      <c r="XBS612" s="1"/>
      <c r="XBT612" s="1"/>
      <c r="XBU612" s="1"/>
      <c r="XBV612" s="1"/>
      <c r="XBW612" s="1"/>
      <c r="XBX612" s="1"/>
      <c r="XBY612" s="1"/>
      <c r="XBZ612" s="1"/>
      <c r="XCA612" s="1"/>
      <c r="XCB612" s="1"/>
      <c r="XCC612" s="1"/>
      <c r="XCD612" s="1"/>
      <c r="XCE612" s="1"/>
      <c r="XCF612" s="1"/>
      <c r="XCG612" s="1"/>
      <c r="XCH612" s="1"/>
      <c r="XCI612" s="1"/>
      <c r="XCJ612" s="1"/>
      <c r="XCK612" s="1"/>
      <c r="XCL612" s="1"/>
      <c r="XCM612" s="1"/>
      <c r="XCN612" s="1"/>
      <c r="XCO612" s="1"/>
      <c r="XCP612" s="1"/>
      <c r="XCQ612" s="1"/>
      <c r="XCR612" s="1"/>
      <c r="XCS612" s="1"/>
      <c r="XCT612" s="1"/>
      <c r="XCU612" s="1"/>
      <c r="XCV612" s="1"/>
      <c r="XCW612" s="1"/>
      <c r="XCX612" s="1"/>
      <c r="XCY612" s="1"/>
      <c r="XCZ612" s="1"/>
      <c r="XDA612" s="1"/>
      <c r="XDB612" s="1"/>
      <c r="XDC612" s="1"/>
      <c r="XDD612" s="1"/>
      <c r="XDE612" s="1"/>
      <c r="XDF612" s="1"/>
      <c r="XDG612" s="1"/>
      <c r="XDH612" s="1"/>
      <c r="XDI612" s="1"/>
      <c r="XDJ612" s="1"/>
      <c r="XDK612" s="1"/>
      <c r="XDL612" s="1"/>
      <c r="XDM612" s="1"/>
      <c r="XDN612" s="1"/>
      <c r="XDO612" s="1"/>
      <c r="XDP612" s="1"/>
      <c r="XDQ612" s="1"/>
      <c r="XDR612" s="1"/>
      <c r="XDS612" s="1"/>
      <c r="XDT612" s="1"/>
      <c r="XDU612" s="1"/>
      <c r="XDV612" s="1"/>
      <c r="XDW612" s="1"/>
      <c r="XDX612" s="1"/>
      <c r="XDY612" s="1"/>
      <c r="XDZ612" s="1"/>
      <c r="XEA612" s="1"/>
      <c r="XEB612" s="1"/>
      <c r="XEC612" s="1"/>
      <c r="XED612" s="1"/>
      <c r="XEE612" s="1"/>
      <c r="XEF612" s="1"/>
      <c r="XEG612" s="1"/>
      <c r="XEH612" s="1"/>
      <c r="XEI612" s="1"/>
      <c r="XEJ612" s="1"/>
      <c r="XEK612" s="1"/>
      <c r="XEL612" s="1"/>
      <c r="XEM612" s="1"/>
      <c r="XEN612" s="1"/>
      <c r="XEO612" s="1"/>
      <c r="XEP612" s="1"/>
      <c r="XEQ612" s="1"/>
      <c r="XER612" s="1"/>
      <c r="XES612" s="1"/>
      <c r="XET612" s="1"/>
      <c r="XEU612" s="1"/>
      <c r="XEV612" s="1"/>
      <c r="XEW612" s="1"/>
      <c r="XEX612" s="1"/>
      <c r="XEY612" s="1"/>
      <c r="XEZ612" s="1"/>
      <c r="XFA612" s="1"/>
      <c r="XFB612" s="1"/>
      <c r="XFC612" s="1"/>
    </row>
    <row r="613" spans="1:150 16226:16383" s="3" customFormat="1" ht="20.25" customHeight="1" x14ac:dyDescent="0.25">
      <c r="A613" s="71" t="s">
        <v>808</v>
      </c>
      <c r="B613" s="71">
        <v>346.91300000000001</v>
      </c>
      <c r="C613" s="71">
        <f t="shared" si="14"/>
        <v>3734.1715319999998</v>
      </c>
      <c r="D613" s="51">
        <v>0</v>
      </c>
      <c r="E613" s="51">
        <v>0</v>
      </c>
      <c r="F613" s="124">
        <f t="shared" si="15"/>
        <v>6855.9389327520003</v>
      </c>
      <c r="G613" s="130" t="s">
        <v>95</v>
      </c>
      <c r="H613" s="13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WZB613" s="1"/>
      <c r="WZC613" s="1"/>
      <c r="WZD613" s="1"/>
      <c r="WZE613" s="1"/>
      <c r="WZF613" s="1"/>
      <c r="WZG613" s="1"/>
      <c r="WZH613" s="1"/>
      <c r="WZI613" s="1"/>
      <c r="WZJ613" s="1"/>
      <c r="WZK613" s="1"/>
      <c r="WZL613" s="1"/>
      <c r="WZM613" s="1"/>
      <c r="WZN613" s="1"/>
      <c r="WZO613" s="1"/>
      <c r="WZP613" s="1"/>
      <c r="WZQ613" s="1"/>
      <c r="WZR613" s="1"/>
      <c r="WZS613" s="1"/>
      <c r="WZT613" s="1"/>
      <c r="WZU613" s="1"/>
      <c r="WZV613" s="1"/>
      <c r="WZW613" s="1"/>
      <c r="WZX613" s="1"/>
      <c r="WZY613" s="1"/>
      <c r="WZZ613" s="1"/>
      <c r="XAA613" s="1"/>
      <c r="XAB613" s="1"/>
      <c r="XAC613" s="1"/>
      <c r="XAD613" s="1"/>
      <c r="XAE613" s="1"/>
      <c r="XAF613" s="1"/>
      <c r="XAG613" s="1"/>
      <c r="XAH613" s="1"/>
      <c r="XAI613" s="1"/>
      <c r="XAJ613" s="1"/>
      <c r="XAK613" s="1"/>
      <c r="XAL613" s="1"/>
      <c r="XAM613" s="1"/>
      <c r="XAN613" s="1"/>
      <c r="XAO613" s="1"/>
      <c r="XAP613" s="1"/>
      <c r="XAQ613" s="1"/>
      <c r="XAR613" s="1"/>
      <c r="XAS613" s="1"/>
      <c r="XAT613" s="1"/>
      <c r="XAU613" s="1"/>
      <c r="XAV613" s="1"/>
      <c r="XAW613" s="1"/>
      <c r="XAX613" s="1"/>
      <c r="XAY613" s="1"/>
      <c r="XAZ613" s="1"/>
      <c r="XBA613" s="1"/>
      <c r="XBB613" s="1"/>
      <c r="XBC613" s="1"/>
      <c r="XBD613" s="1"/>
      <c r="XBE613" s="1"/>
      <c r="XBF613" s="1"/>
      <c r="XBG613" s="1"/>
      <c r="XBH613" s="1"/>
      <c r="XBI613" s="1"/>
      <c r="XBJ613" s="1"/>
      <c r="XBK613" s="1"/>
      <c r="XBL613" s="1"/>
      <c r="XBM613" s="1"/>
      <c r="XBN613" s="1"/>
      <c r="XBO613" s="1"/>
      <c r="XBP613" s="1"/>
      <c r="XBQ613" s="1"/>
      <c r="XBR613" s="1"/>
      <c r="XBS613" s="1"/>
      <c r="XBT613" s="1"/>
      <c r="XBU613" s="1"/>
      <c r="XBV613" s="1"/>
      <c r="XBW613" s="1"/>
      <c r="XBX613" s="1"/>
      <c r="XBY613" s="1"/>
      <c r="XBZ613" s="1"/>
      <c r="XCA613" s="1"/>
      <c r="XCB613" s="1"/>
      <c r="XCC613" s="1"/>
      <c r="XCD613" s="1"/>
      <c r="XCE613" s="1"/>
      <c r="XCF613" s="1"/>
      <c r="XCG613" s="1"/>
      <c r="XCH613" s="1"/>
      <c r="XCI613" s="1"/>
      <c r="XCJ613" s="1"/>
      <c r="XCK613" s="1"/>
      <c r="XCL613" s="1"/>
      <c r="XCM613" s="1"/>
      <c r="XCN613" s="1"/>
      <c r="XCO613" s="1"/>
      <c r="XCP613" s="1"/>
      <c r="XCQ613" s="1"/>
      <c r="XCR613" s="1"/>
      <c r="XCS613" s="1"/>
      <c r="XCT613" s="1"/>
      <c r="XCU613" s="1"/>
      <c r="XCV613" s="1"/>
      <c r="XCW613" s="1"/>
      <c r="XCX613" s="1"/>
      <c r="XCY613" s="1"/>
      <c r="XCZ613" s="1"/>
      <c r="XDA613" s="1"/>
      <c r="XDB613" s="1"/>
      <c r="XDC613" s="1"/>
      <c r="XDD613" s="1"/>
      <c r="XDE613" s="1"/>
      <c r="XDF613" s="1"/>
      <c r="XDG613" s="1"/>
      <c r="XDH613" s="1"/>
      <c r="XDI613" s="1"/>
      <c r="XDJ613" s="1"/>
      <c r="XDK613" s="1"/>
      <c r="XDL613" s="1"/>
      <c r="XDM613" s="1"/>
      <c r="XDN613" s="1"/>
      <c r="XDO613" s="1"/>
      <c r="XDP613" s="1"/>
      <c r="XDQ613" s="1"/>
      <c r="XDR613" s="1"/>
      <c r="XDS613" s="1"/>
      <c r="XDT613" s="1"/>
      <c r="XDU613" s="1"/>
      <c r="XDV613" s="1"/>
      <c r="XDW613" s="1"/>
      <c r="XDX613" s="1"/>
      <c r="XDY613" s="1"/>
      <c r="XDZ613" s="1"/>
      <c r="XEA613" s="1"/>
      <c r="XEB613" s="1"/>
      <c r="XEC613" s="1"/>
      <c r="XED613" s="1"/>
      <c r="XEE613" s="1"/>
      <c r="XEF613" s="1"/>
      <c r="XEG613" s="1"/>
      <c r="XEH613" s="1"/>
      <c r="XEI613" s="1"/>
      <c r="XEJ613" s="1"/>
      <c r="XEK613" s="1"/>
      <c r="XEL613" s="1"/>
      <c r="XEM613" s="1"/>
      <c r="XEN613" s="1"/>
      <c r="XEO613" s="1"/>
      <c r="XEP613" s="1"/>
      <c r="XEQ613" s="1"/>
      <c r="XER613" s="1"/>
      <c r="XES613" s="1"/>
      <c r="XET613" s="1"/>
      <c r="XEU613" s="1"/>
      <c r="XEV613" s="1"/>
      <c r="XEW613" s="1"/>
      <c r="XEX613" s="1"/>
      <c r="XEY613" s="1"/>
      <c r="XEZ613" s="1"/>
      <c r="XFA613" s="1"/>
      <c r="XFB613" s="1"/>
      <c r="XFC613" s="1"/>
    </row>
    <row r="614" spans="1:150 16226:16383" s="3" customFormat="1" ht="20.25" customHeight="1" x14ac:dyDescent="0.25">
      <c r="A614" s="71" t="s">
        <v>809</v>
      </c>
      <c r="B614" s="71">
        <v>111.48399999999999</v>
      </c>
      <c r="C614" s="71">
        <f t="shared" si="14"/>
        <v>1200.0137759999998</v>
      </c>
      <c r="D614" s="51">
        <v>0</v>
      </c>
      <c r="E614" s="51">
        <v>0</v>
      </c>
      <c r="F614" s="124">
        <f t="shared" si="15"/>
        <v>2203.2252927359996</v>
      </c>
      <c r="G614" s="130" t="s">
        <v>95</v>
      </c>
      <c r="H614" s="13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WZB614" s="1"/>
      <c r="WZC614" s="1"/>
      <c r="WZD614" s="1"/>
      <c r="WZE614" s="1"/>
      <c r="WZF614" s="1"/>
      <c r="WZG614" s="1"/>
      <c r="WZH614" s="1"/>
      <c r="WZI614" s="1"/>
      <c r="WZJ614" s="1"/>
      <c r="WZK614" s="1"/>
      <c r="WZL614" s="1"/>
      <c r="WZM614" s="1"/>
      <c r="WZN614" s="1"/>
      <c r="WZO614" s="1"/>
      <c r="WZP614" s="1"/>
      <c r="WZQ614" s="1"/>
      <c r="WZR614" s="1"/>
      <c r="WZS614" s="1"/>
      <c r="WZT614" s="1"/>
      <c r="WZU614" s="1"/>
      <c r="WZV614" s="1"/>
      <c r="WZW614" s="1"/>
      <c r="WZX614" s="1"/>
      <c r="WZY614" s="1"/>
      <c r="WZZ614" s="1"/>
      <c r="XAA614" s="1"/>
      <c r="XAB614" s="1"/>
      <c r="XAC614" s="1"/>
      <c r="XAD614" s="1"/>
      <c r="XAE614" s="1"/>
      <c r="XAF614" s="1"/>
      <c r="XAG614" s="1"/>
      <c r="XAH614" s="1"/>
      <c r="XAI614" s="1"/>
      <c r="XAJ614" s="1"/>
      <c r="XAK614" s="1"/>
      <c r="XAL614" s="1"/>
      <c r="XAM614" s="1"/>
      <c r="XAN614" s="1"/>
      <c r="XAO614" s="1"/>
      <c r="XAP614" s="1"/>
      <c r="XAQ614" s="1"/>
      <c r="XAR614" s="1"/>
      <c r="XAS614" s="1"/>
      <c r="XAT614" s="1"/>
      <c r="XAU614" s="1"/>
      <c r="XAV614" s="1"/>
      <c r="XAW614" s="1"/>
      <c r="XAX614" s="1"/>
      <c r="XAY614" s="1"/>
      <c r="XAZ614" s="1"/>
      <c r="XBA614" s="1"/>
      <c r="XBB614" s="1"/>
      <c r="XBC614" s="1"/>
      <c r="XBD614" s="1"/>
      <c r="XBE614" s="1"/>
      <c r="XBF614" s="1"/>
      <c r="XBG614" s="1"/>
      <c r="XBH614" s="1"/>
      <c r="XBI614" s="1"/>
      <c r="XBJ614" s="1"/>
      <c r="XBK614" s="1"/>
      <c r="XBL614" s="1"/>
      <c r="XBM614" s="1"/>
      <c r="XBN614" s="1"/>
      <c r="XBO614" s="1"/>
      <c r="XBP614" s="1"/>
      <c r="XBQ614" s="1"/>
      <c r="XBR614" s="1"/>
      <c r="XBS614" s="1"/>
      <c r="XBT614" s="1"/>
      <c r="XBU614" s="1"/>
      <c r="XBV614" s="1"/>
      <c r="XBW614" s="1"/>
      <c r="XBX614" s="1"/>
      <c r="XBY614" s="1"/>
      <c r="XBZ614" s="1"/>
      <c r="XCA614" s="1"/>
      <c r="XCB614" s="1"/>
      <c r="XCC614" s="1"/>
      <c r="XCD614" s="1"/>
      <c r="XCE614" s="1"/>
      <c r="XCF614" s="1"/>
      <c r="XCG614" s="1"/>
      <c r="XCH614" s="1"/>
      <c r="XCI614" s="1"/>
      <c r="XCJ614" s="1"/>
      <c r="XCK614" s="1"/>
      <c r="XCL614" s="1"/>
      <c r="XCM614" s="1"/>
      <c r="XCN614" s="1"/>
      <c r="XCO614" s="1"/>
      <c r="XCP614" s="1"/>
      <c r="XCQ614" s="1"/>
      <c r="XCR614" s="1"/>
      <c r="XCS614" s="1"/>
      <c r="XCT614" s="1"/>
      <c r="XCU614" s="1"/>
      <c r="XCV614" s="1"/>
      <c r="XCW614" s="1"/>
      <c r="XCX614" s="1"/>
      <c r="XCY614" s="1"/>
      <c r="XCZ614" s="1"/>
      <c r="XDA614" s="1"/>
      <c r="XDB614" s="1"/>
      <c r="XDC614" s="1"/>
      <c r="XDD614" s="1"/>
      <c r="XDE614" s="1"/>
      <c r="XDF614" s="1"/>
      <c r="XDG614" s="1"/>
      <c r="XDH614" s="1"/>
      <c r="XDI614" s="1"/>
      <c r="XDJ614" s="1"/>
      <c r="XDK614" s="1"/>
      <c r="XDL614" s="1"/>
      <c r="XDM614" s="1"/>
      <c r="XDN614" s="1"/>
      <c r="XDO614" s="1"/>
      <c r="XDP614" s="1"/>
      <c r="XDQ614" s="1"/>
      <c r="XDR614" s="1"/>
      <c r="XDS614" s="1"/>
      <c r="XDT614" s="1"/>
      <c r="XDU614" s="1"/>
      <c r="XDV614" s="1"/>
      <c r="XDW614" s="1"/>
      <c r="XDX614" s="1"/>
      <c r="XDY614" s="1"/>
      <c r="XDZ614" s="1"/>
      <c r="XEA614" s="1"/>
      <c r="XEB614" s="1"/>
      <c r="XEC614" s="1"/>
      <c r="XED614" s="1"/>
      <c r="XEE614" s="1"/>
      <c r="XEF614" s="1"/>
      <c r="XEG614" s="1"/>
      <c r="XEH614" s="1"/>
      <c r="XEI614" s="1"/>
      <c r="XEJ614" s="1"/>
      <c r="XEK614" s="1"/>
      <c r="XEL614" s="1"/>
      <c r="XEM614" s="1"/>
      <c r="XEN614" s="1"/>
      <c r="XEO614" s="1"/>
      <c r="XEP614" s="1"/>
      <c r="XEQ614" s="1"/>
      <c r="XER614" s="1"/>
      <c r="XES614" s="1"/>
      <c r="XET614" s="1"/>
      <c r="XEU614" s="1"/>
      <c r="XEV614" s="1"/>
      <c r="XEW614" s="1"/>
      <c r="XEX614" s="1"/>
      <c r="XEY614" s="1"/>
      <c r="XEZ614" s="1"/>
      <c r="XFA614" s="1"/>
      <c r="XFB614" s="1"/>
      <c r="XFC614" s="1"/>
    </row>
    <row r="615" spans="1:150 16226:16383" s="3" customFormat="1" ht="20.25" customHeight="1" x14ac:dyDescent="0.25">
      <c r="A615" s="71" t="s">
        <v>810</v>
      </c>
      <c r="B615" s="71">
        <v>111.48399999999999</v>
      </c>
      <c r="C615" s="71">
        <f t="shared" si="14"/>
        <v>1200.0137759999998</v>
      </c>
      <c r="D615" s="51">
        <v>0</v>
      </c>
      <c r="E615" s="51">
        <v>0</v>
      </c>
      <c r="F615" s="124">
        <f t="shared" si="15"/>
        <v>2203.2252927359996</v>
      </c>
      <c r="G615" s="130" t="s">
        <v>95</v>
      </c>
      <c r="H615" s="13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WZB615" s="1"/>
      <c r="WZC615" s="1"/>
      <c r="WZD615" s="1"/>
      <c r="WZE615" s="1"/>
      <c r="WZF615" s="1"/>
      <c r="WZG615" s="1"/>
      <c r="WZH615" s="1"/>
      <c r="WZI615" s="1"/>
      <c r="WZJ615" s="1"/>
      <c r="WZK615" s="1"/>
      <c r="WZL615" s="1"/>
      <c r="WZM615" s="1"/>
      <c r="WZN615" s="1"/>
      <c r="WZO615" s="1"/>
      <c r="WZP615" s="1"/>
      <c r="WZQ615" s="1"/>
      <c r="WZR615" s="1"/>
      <c r="WZS615" s="1"/>
      <c r="WZT615" s="1"/>
      <c r="WZU615" s="1"/>
      <c r="WZV615" s="1"/>
      <c r="WZW615" s="1"/>
      <c r="WZX615" s="1"/>
      <c r="WZY615" s="1"/>
      <c r="WZZ615" s="1"/>
      <c r="XAA615" s="1"/>
      <c r="XAB615" s="1"/>
      <c r="XAC615" s="1"/>
      <c r="XAD615" s="1"/>
      <c r="XAE615" s="1"/>
      <c r="XAF615" s="1"/>
      <c r="XAG615" s="1"/>
      <c r="XAH615" s="1"/>
      <c r="XAI615" s="1"/>
      <c r="XAJ615" s="1"/>
      <c r="XAK615" s="1"/>
      <c r="XAL615" s="1"/>
      <c r="XAM615" s="1"/>
      <c r="XAN615" s="1"/>
      <c r="XAO615" s="1"/>
      <c r="XAP615" s="1"/>
      <c r="XAQ615" s="1"/>
      <c r="XAR615" s="1"/>
      <c r="XAS615" s="1"/>
      <c r="XAT615" s="1"/>
      <c r="XAU615" s="1"/>
      <c r="XAV615" s="1"/>
      <c r="XAW615" s="1"/>
      <c r="XAX615" s="1"/>
      <c r="XAY615" s="1"/>
      <c r="XAZ615" s="1"/>
      <c r="XBA615" s="1"/>
      <c r="XBB615" s="1"/>
      <c r="XBC615" s="1"/>
      <c r="XBD615" s="1"/>
      <c r="XBE615" s="1"/>
      <c r="XBF615" s="1"/>
      <c r="XBG615" s="1"/>
      <c r="XBH615" s="1"/>
      <c r="XBI615" s="1"/>
      <c r="XBJ615" s="1"/>
      <c r="XBK615" s="1"/>
      <c r="XBL615" s="1"/>
      <c r="XBM615" s="1"/>
      <c r="XBN615" s="1"/>
      <c r="XBO615" s="1"/>
      <c r="XBP615" s="1"/>
      <c r="XBQ615" s="1"/>
      <c r="XBR615" s="1"/>
      <c r="XBS615" s="1"/>
      <c r="XBT615" s="1"/>
      <c r="XBU615" s="1"/>
      <c r="XBV615" s="1"/>
      <c r="XBW615" s="1"/>
      <c r="XBX615" s="1"/>
      <c r="XBY615" s="1"/>
      <c r="XBZ615" s="1"/>
      <c r="XCA615" s="1"/>
      <c r="XCB615" s="1"/>
      <c r="XCC615" s="1"/>
      <c r="XCD615" s="1"/>
      <c r="XCE615" s="1"/>
      <c r="XCF615" s="1"/>
      <c r="XCG615" s="1"/>
      <c r="XCH615" s="1"/>
      <c r="XCI615" s="1"/>
      <c r="XCJ615" s="1"/>
      <c r="XCK615" s="1"/>
      <c r="XCL615" s="1"/>
      <c r="XCM615" s="1"/>
      <c r="XCN615" s="1"/>
      <c r="XCO615" s="1"/>
      <c r="XCP615" s="1"/>
      <c r="XCQ615" s="1"/>
      <c r="XCR615" s="1"/>
      <c r="XCS615" s="1"/>
      <c r="XCT615" s="1"/>
      <c r="XCU615" s="1"/>
      <c r="XCV615" s="1"/>
      <c r="XCW615" s="1"/>
      <c r="XCX615" s="1"/>
      <c r="XCY615" s="1"/>
      <c r="XCZ615" s="1"/>
      <c r="XDA615" s="1"/>
      <c r="XDB615" s="1"/>
      <c r="XDC615" s="1"/>
      <c r="XDD615" s="1"/>
      <c r="XDE615" s="1"/>
      <c r="XDF615" s="1"/>
      <c r="XDG615" s="1"/>
      <c r="XDH615" s="1"/>
      <c r="XDI615" s="1"/>
      <c r="XDJ615" s="1"/>
      <c r="XDK615" s="1"/>
      <c r="XDL615" s="1"/>
      <c r="XDM615" s="1"/>
      <c r="XDN615" s="1"/>
      <c r="XDO615" s="1"/>
      <c r="XDP615" s="1"/>
      <c r="XDQ615" s="1"/>
      <c r="XDR615" s="1"/>
      <c r="XDS615" s="1"/>
      <c r="XDT615" s="1"/>
      <c r="XDU615" s="1"/>
      <c r="XDV615" s="1"/>
      <c r="XDW615" s="1"/>
      <c r="XDX615" s="1"/>
      <c r="XDY615" s="1"/>
      <c r="XDZ615" s="1"/>
      <c r="XEA615" s="1"/>
      <c r="XEB615" s="1"/>
      <c r="XEC615" s="1"/>
      <c r="XED615" s="1"/>
      <c r="XEE615" s="1"/>
      <c r="XEF615" s="1"/>
      <c r="XEG615" s="1"/>
      <c r="XEH615" s="1"/>
      <c r="XEI615" s="1"/>
      <c r="XEJ615" s="1"/>
      <c r="XEK615" s="1"/>
      <c r="XEL615" s="1"/>
      <c r="XEM615" s="1"/>
      <c r="XEN615" s="1"/>
      <c r="XEO615" s="1"/>
      <c r="XEP615" s="1"/>
      <c r="XEQ615" s="1"/>
      <c r="XER615" s="1"/>
      <c r="XES615" s="1"/>
      <c r="XET615" s="1"/>
      <c r="XEU615" s="1"/>
      <c r="XEV615" s="1"/>
      <c r="XEW615" s="1"/>
      <c r="XEX615" s="1"/>
      <c r="XEY615" s="1"/>
      <c r="XEZ615" s="1"/>
      <c r="XFA615" s="1"/>
      <c r="XFB615" s="1"/>
      <c r="XFC615" s="1"/>
    </row>
    <row r="616" spans="1:150 16226:16383" s="3" customFormat="1" ht="20.25" customHeight="1" x14ac:dyDescent="0.25">
      <c r="A616" s="71" t="s">
        <v>811</v>
      </c>
      <c r="B616" s="71">
        <v>111.48399999999999</v>
      </c>
      <c r="C616" s="71">
        <f t="shared" si="14"/>
        <v>1200.0137759999998</v>
      </c>
      <c r="D616" s="51">
        <v>0</v>
      </c>
      <c r="E616" s="51">
        <v>0</v>
      </c>
      <c r="F616" s="124">
        <f t="shared" si="15"/>
        <v>2203.2252927359996</v>
      </c>
      <c r="G616" s="130" t="s">
        <v>95</v>
      </c>
      <c r="H616" s="13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WZB616" s="1"/>
      <c r="WZC616" s="1"/>
      <c r="WZD616" s="1"/>
      <c r="WZE616" s="1"/>
      <c r="WZF616" s="1"/>
      <c r="WZG616" s="1"/>
      <c r="WZH616" s="1"/>
      <c r="WZI616" s="1"/>
      <c r="WZJ616" s="1"/>
      <c r="WZK616" s="1"/>
      <c r="WZL616" s="1"/>
      <c r="WZM616" s="1"/>
      <c r="WZN616" s="1"/>
      <c r="WZO616" s="1"/>
      <c r="WZP616" s="1"/>
      <c r="WZQ616" s="1"/>
      <c r="WZR616" s="1"/>
      <c r="WZS616" s="1"/>
      <c r="WZT616" s="1"/>
      <c r="WZU616" s="1"/>
      <c r="WZV616" s="1"/>
      <c r="WZW616" s="1"/>
      <c r="WZX616" s="1"/>
      <c r="WZY616" s="1"/>
      <c r="WZZ616" s="1"/>
      <c r="XAA616" s="1"/>
      <c r="XAB616" s="1"/>
      <c r="XAC616" s="1"/>
      <c r="XAD616" s="1"/>
      <c r="XAE616" s="1"/>
      <c r="XAF616" s="1"/>
      <c r="XAG616" s="1"/>
      <c r="XAH616" s="1"/>
      <c r="XAI616" s="1"/>
      <c r="XAJ616" s="1"/>
      <c r="XAK616" s="1"/>
      <c r="XAL616" s="1"/>
      <c r="XAM616" s="1"/>
      <c r="XAN616" s="1"/>
      <c r="XAO616" s="1"/>
      <c r="XAP616" s="1"/>
      <c r="XAQ616" s="1"/>
      <c r="XAR616" s="1"/>
      <c r="XAS616" s="1"/>
      <c r="XAT616" s="1"/>
      <c r="XAU616" s="1"/>
      <c r="XAV616" s="1"/>
      <c r="XAW616" s="1"/>
      <c r="XAX616" s="1"/>
      <c r="XAY616" s="1"/>
      <c r="XAZ616" s="1"/>
      <c r="XBA616" s="1"/>
      <c r="XBB616" s="1"/>
      <c r="XBC616" s="1"/>
      <c r="XBD616" s="1"/>
      <c r="XBE616" s="1"/>
      <c r="XBF616" s="1"/>
      <c r="XBG616" s="1"/>
      <c r="XBH616" s="1"/>
      <c r="XBI616" s="1"/>
      <c r="XBJ616" s="1"/>
      <c r="XBK616" s="1"/>
      <c r="XBL616" s="1"/>
      <c r="XBM616" s="1"/>
      <c r="XBN616" s="1"/>
      <c r="XBO616" s="1"/>
      <c r="XBP616" s="1"/>
      <c r="XBQ616" s="1"/>
      <c r="XBR616" s="1"/>
      <c r="XBS616" s="1"/>
      <c r="XBT616" s="1"/>
      <c r="XBU616" s="1"/>
      <c r="XBV616" s="1"/>
      <c r="XBW616" s="1"/>
      <c r="XBX616" s="1"/>
      <c r="XBY616" s="1"/>
      <c r="XBZ616" s="1"/>
      <c r="XCA616" s="1"/>
      <c r="XCB616" s="1"/>
      <c r="XCC616" s="1"/>
      <c r="XCD616" s="1"/>
      <c r="XCE616" s="1"/>
      <c r="XCF616" s="1"/>
      <c r="XCG616" s="1"/>
      <c r="XCH616" s="1"/>
      <c r="XCI616" s="1"/>
      <c r="XCJ616" s="1"/>
      <c r="XCK616" s="1"/>
      <c r="XCL616" s="1"/>
      <c r="XCM616" s="1"/>
      <c r="XCN616" s="1"/>
      <c r="XCO616" s="1"/>
      <c r="XCP616" s="1"/>
      <c r="XCQ616" s="1"/>
      <c r="XCR616" s="1"/>
      <c r="XCS616" s="1"/>
      <c r="XCT616" s="1"/>
      <c r="XCU616" s="1"/>
      <c r="XCV616" s="1"/>
      <c r="XCW616" s="1"/>
      <c r="XCX616" s="1"/>
      <c r="XCY616" s="1"/>
      <c r="XCZ616" s="1"/>
      <c r="XDA616" s="1"/>
      <c r="XDB616" s="1"/>
      <c r="XDC616" s="1"/>
      <c r="XDD616" s="1"/>
      <c r="XDE616" s="1"/>
      <c r="XDF616" s="1"/>
      <c r="XDG616" s="1"/>
      <c r="XDH616" s="1"/>
      <c r="XDI616" s="1"/>
      <c r="XDJ616" s="1"/>
      <c r="XDK616" s="1"/>
      <c r="XDL616" s="1"/>
      <c r="XDM616" s="1"/>
      <c r="XDN616" s="1"/>
      <c r="XDO616" s="1"/>
      <c r="XDP616" s="1"/>
      <c r="XDQ616" s="1"/>
      <c r="XDR616" s="1"/>
      <c r="XDS616" s="1"/>
      <c r="XDT616" s="1"/>
      <c r="XDU616" s="1"/>
      <c r="XDV616" s="1"/>
      <c r="XDW616" s="1"/>
      <c r="XDX616" s="1"/>
      <c r="XDY616" s="1"/>
      <c r="XDZ616" s="1"/>
      <c r="XEA616" s="1"/>
      <c r="XEB616" s="1"/>
      <c r="XEC616" s="1"/>
      <c r="XED616" s="1"/>
      <c r="XEE616" s="1"/>
      <c r="XEF616" s="1"/>
      <c r="XEG616" s="1"/>
      <c r="XEH616" s="1"/>
      <c r="XEI616" s="1"/>
      <c r="XEJ616" s="1"/>
      <c r="XEK616" s="1"/>
      <c r="XEL616" s="1"/>
      <c r="XEM616" s="1"/>
      <c r="XEN616" s="1"/>
      <c r="XEO616" s="1"/>
      <c r="XEP616" s="1"/>
      <c r="XEQ616" s="1"/>
      <c r="XER616" s="1"/>
      <c r="XES616" s="1"/>
      <c r="XET616" s="1"/>
      <c r="XEU616" s="1"/>
      <c r="XEV616" s="1"/>
      <c r="XEW616" s="1"/>
      <c r="XEX616" s="1"/>
      <c r="XEY616" s="1"/>
      <c r="XEZ616" s="1"/>
      <c r="XFA616" s="1"/>
      <c r="XFB616" s="1"/>
      <c r="XFC616" s="1"/>
    </row>
    <row r="617" spans="1:150 16226:16383" s="3" customFormat="1" ht="20.25" customHeight="1" x14ac:dyDescent="0.25">
      <c r="A617" s="71" t="s">
        <v>812</v>
      </c>
      <c r="B617" s="71">
        <v>111.48399999999999</v>
      </c>
      <c r="C617" s="71">
        <f t="shared" si="14"/>
        <v>1200.0137759999998</v>
      </c>
      <c r="D617" s="51">
        <v>0</v>
      </c>
      <c r="E617" s="51">
        <v>0</v>
      </c>
      <c r="F617" s="124">
        <f t="shared" si="15"/>
        <v>2203.2252927359996</v>
      </c>
      <c r="G617" s="130" t="s">
        <v>95</v>
      </c>
      <c r="H617" s="13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WZB617" s="1"/>
      <c r="WZC617" s="1"/>
      <c r="WZD617" s="1"/>
      <c r="WZE617" s="1"/>
      <c r="WZF617" s="1"/>
      <c r="WZG617" s="1"/>
      <c r="WZH617" s="1"/>
      <c r="WZI617" s="1"/>
      <c r="WZJ617" s="1"/>
      <c r="WZK617" s="1"/>
      <c r="WZL617" s="1"/>
      <c r="WZM617" s="1"/>
      <c r="WZN617" s="1"/>
      <c r="WZO617" s="1"/>
      <c r="WZP617" s="1"/>
      <c r="WZQ617" s="1"/>
      <c r="WZR617" s="1"/>
      <c r="WZS617" s="1"/>
      <c r="WZT617" s="1"/>
      <c r="WZU617" s="1"/>
      <c r="WZV617" s="1"/>
      <c r="WZW617" s="1"/>
      <c r="WZX617" s="1"/>
      <c r="WZY617" s="1"/>
      <c r="WZZ617" s="1"/>
      <c r="XAA617" s="1"/>
      <c r="XAB617" s="1"/>
      <c r="XAC617" s="1"/>
      <c r="XAD617" s="1"/>
      <c r="XAE617" s="1"/>
      <c r="XAF617" s="1"/>
      <c r="XAG617" s="1"/>
      <c r="XAH617" s="1"/>
      <c r="XAI617" s="1"/>
      <c r="XAJ617" s="1"/>
      <c r="XAK617" s="1"/>
      <c r="XAL617" s="1"/>
      <c r="XAM617" s="1"/>
      <c r="XAN617" s="1"/>
      <c r="XAO617" s="1"/>
      <c r="XAP617" s="1"/>
      <c r="XAQ617" s="1"/>
      <c r="XAR617" s="1"/>
      <c r="XAS617" s="1"/>
      <c r="XAT617" s="1"/>
      <c r="XAU617" s="1"/>
      <c r="XAV617" s="1"/>
      <c r="XAW617" s="1"/>
      <c r="XAX617" s="1"/>
      <c r="XAY617" s="1"/>
      <c r="XAZ617" s="1"/>
      <c r="XBA617" s="1"/>
      <c r="XBB617" s="1"/>
      <c r="XBC617" s="1"/>
      <c r="XBD617" s="1"/>
      <c r="XBE617" s="1"/>
      <c r="XBF617" s="1"/>
      <c r="XBG617" s="1"/>
      <c r="XBH617" s="1"/>
      <c r="XBI617" s="1"/>
      <c r="XBJ617" s="1"/>
      <c r="XBK617" s="1"/>
      <c r="XBL617" s="1"/>
      <c r="XBM617" s="1"/>
      <c r="XBN617" s="1"/>
      <c r="XBO617" s="1"/>
      <c r="XBP617" s="1"/>
      <c r="XBQ617" s="1"/>
      <c r="XBR617" s="1"/>
      <c r="XBS617" s="1"/>
      <c r="XBT617" s="1"/>
      <c r="XBU617" s="1"/>
      <c r="XBV617" s="1"/>
      <c r="XBW617" s="1"/>
      <c r="XBX617" s="1"/>
      <c r="XBY617" s="1"/>
      <c r="XBZ617" s="1"/>
      <c r="XCA617" s="1"/>
      <c r="XCB617" s="1"/>
      <c r="XCC617" s="1"/>
      <c r="XCD617" s="1"/>
      <c r="XCE617" s="1"/>
      <c r="XCF617" s="1"/>
      <c r="XCG617" s="1"/>
      <c r="XCH617" s="1"/>
      <c r="XCI617" s="1"/>
      <c r="XCJ617" s="1"/>
      <c r="XCK617" s="1"/>
      <c r="XCL617" s="1"/>
      <c r="XCM617" s="1"/>
      <c r="XCN617" s="1"/>
      <c r="XCO617" s="1"/>
      <c r="XCP617" s="1"/>
      <c r="XCQ617" s="1"/>
      <c r="XCR617" s="1"/>
      <c r="XCS617" s="1"/>
      <c r="XCT617" s="1"/>
      <c r="XCU617" s="1"/>
      <c r="XCV617" s="1"/>
      <c r="XCW617" s="1"/>
      <c r="XCX617" s="1"/>
      <c r="XCY617" s="1"/>
      <c r="XCZ617" s="1"/>
      <c r="XDA617" s="1"/>
      <c r="XDB617" s="1"/>
      <c r="XDC617" s="1"/>
      <c r="XDD617" s="1"/>
      <c r="XDE617" s="1"/>
      <c r="XDF617" s="1"/>
      <c r="XDG617" s="1"/>
      <c r="XDH617" s="1"/>
      <c r="XDI617" s="1"/>
      <c r="XDJ617" s="1"/>
      <c r="XDK617" s="1"/>
      <c r="XDL617" s="1"/>
      <c r="XDM617" s="1"/>
      <c r="XDN617" s="1"/>
      <c r="XDO617" s="1"/>
      <c r="XDP617" s="1"/>
      <c r="XDQ617" s="1"/>
      <c r="XDR617" s="1"/>
      <c r="XDS617" s="1"/>
      <c r="XDT617" s="1"/>
      <c r="XDU617" s="1"/>
      <c r="XDV617" s="1"/>
      <c r="XDW617" s="1"/>
      <c r="XDX617" s="1"/>
      <c r="XDY617" s="1"/>
      <c r="XDZ617" s="1"/>
      <c r="XEA617" s="1"/>
      <c r="XEB617" s="1"/>
      <c r="XEC617" s="1"/>
      <c r="XED617" s="1"/>
      <c r="XEE617" s="1"/>
      <c r="XEF617" s="1"/>
      <c r="XEG617" s="1"/>
      <c r="XEH617" s="1"/>
      <c r="XEI617" s="1"/>
      <c r="XEJ617" s="1"/>
      <c r="XEK617" s="1"/>
      <c r="XEL617" s="1"/>
      <c r="XEM617" s="1"/>
      <c r="XEN617" s="1"/>
      <c r="XEO617" s="1"/>
      <c r="XEP617" s="1"/>
      <c r="XEQ617" s="1"/>
      <c r="XER617" s="1"/>
      <c r="XES617" s="1"/>
      <c r="XET617" s="1"/>
      <c r="XEU617" s="1"/>
      <c r="XEV617" s="1"/>
      <c r="XEW617" s="1"/>
      <c r="XEX617" s="1"/>
      <c r="XEY617" s="1"/>
      <c r="XEZ617" s="1"/>
      <c r="XFA617" s="1"/>
      <c r="XFB617" s="1"/>
      <c r="XFC617" s="1"/>
    </row>
    <row r="618" spans="1:150 16226:16383" s="3" customFormat="1" ht="20.25" customHeight="1" x14ac:dyDescent="0.25">
      <c r="A618" s="71" t="s">
        <v>813</v>
      </c>
      <c r="B618" s="71">
        <v>111.48399999999999</v>
      </c>
      <c r="C618" s="71">
        <f t="shared" si="14"/>
        <v>1200.0137759999998</v>
      </c>
      <c r="D618" s="51">
        <v>0</v>
      </c>
      <c r="E618" s="51">
        <v>0</v>
      </c>
      <c r="F618" s="124">
        <f t="shared" si="15"/>
        <v>2203.2252927359996</v>
      </c>
      <c r="G618" s="130" t="s">
        <v>95</v>
      </c>
      <c r="H618" s="13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WZB618" s="1"/>
      <c r="WZC618" s="1"/>
      <c r="WZD618" s="1"/>
      <c r="WZE618" s="1"/>
      <c r="WZF618" s="1"/>
      <c r="WZG618" s="1"/>
      <c r="WZH618" s="1"/>
      <c r="WZI618" s="1"/>
      <c r="WZJ618" s="1"/>
      <c r="WZK618" s="1"/>
      <c r="WZL618" s="1"/>
      <c r="WZM618" s="1"/>
      <c r="WZN618" s="1"/>
      <c r="WZO618" s="1"/>
      <c r="WZP618" s="1"/>
      <c r="WZQ618" s="1"/>
      <c r="WZR618" s="1"/>
      <c r="WZS618" s="1"/>
      <c r="WZT618" s="1"/>
      <c r="WZU618" s="1"/>
      <c r="WZV618" s="1"/>
      <c r="WZW618" s="1"/>
      <c r="WZX618" s="1"/>
      <c r="WZY618" s="1"/>
      <c r="WZZ618" s="1"/>
      <c r="XAA618" s="1"/>
      <c r="XAB618" s="1"/>
      <c r="XAC618" s="1"/>
      <c r="XAD618" s="1"/>
      <c r="XAE618" s="1"/>
      <c r="XAF618" s="1"/>
      <c r="XAG618" s="1"/>
      <c r="XAH618" s="1"/>
      <c r="XAI618" s="1"/>
      <c r="XAJ618" s="1"/>
      <c r="XAK618" s="1"/>
      <c r="XAL618" s="1"/>
      <c r="XAM618" s="1"/>
      <c r="XAN618" s="1"/>
      <c r="XAO618" s="1"/>
      <c r="XAP618" s="1"/>
      <c r="XAQ618" s="1"/>
      <c r="XAR618" s="1"/>
      <c r="XAS618" s="1"/>
      <c r="XAT618" s="1"/>
      <c r="XAU618" s="1"/>
      <c r="XAV618" s="1"/>
      <c r="XAW618" s="1"/>
      <c r="XAX618" s="1"/>
      <c r="XAY618" s="1"/>
      <c r="XAZ618" s="1"/>
      <c r="XBA618" s="1"/>
      <c r="XBB618" s="1"/>
      <c r="XBC618" s="1"/>
      <c r="XBD618" s="1"/>
      <c r="XBE618" s="1"/>
      <c r="XBF618" s="1"/>
      <c r="XBG618" s="1"/>
      <c r="XBH618" s="1"/>
      <c r="XBI618" s="1"/>
      <c r="XBJ618" s="1"/>
      <c r="XBK618" s="1"/>
      <c r="XBL618" s="1"/>
      <c r="XBM618" s="1"/>
      <c r="XBN618" s="1"/>
      <c r="XBO618" s="1"/>
      <c r="XBP618" s="1"/>
      <c r="XBQ618" s="1"/>
      <c r="XBR618" s="1"/>
      <c r="XBS618" s="1"/>
      <c r="XBT618" s="1"/>
      <c r="XBU618" s="1"/>
      <c r="XBV618" s="1"/>
      <c r="XBW618" s="1"/>
      <c r="XBX618" s="1"/>
      <c r="XBY618" s="1"/>
      <c r="XBZ618" s="1"/>
      <c r="XCA618" s="1"/>
      <c r="XCB618" s="1"/>
      <c r="XCC618" s="1"/>
      <c r="XCD618" s="1"/>
      <c r="XCE618" s="1"/>
      <c r="XCF618" s="1"/>
      <c r="XCG618" s="1"/>
      <c r="XCH618" s="1"/>
      <c r="XCI618" s="1"/>
      <c r="XCJ618" s="1"/>
      <c r="XCK618" s="1"/>
      <c r="XCL618" s="1"/>
      <c r="XCM618" s="1"/>
      <c r="XCN618" s="1"/>
      <c r="XCO618" s="1"/>
      <c r="XCP618" s="1"/>
      <c r="XCQ618" s="1"/>
      <c r="XCR618" s="1"/>
      <c r="XCS618" s="1"/>
      <c r="XCT618" s="1"/>
      <c r="XCU618" s="1"/>
      <c r="XCV618" s="1"/>
      <c r="XCW618" s="1"/>
      <c r="XCX618" s="1"/>
      <c r="XCY618" s="1"/>
      <c r="XCZ618" s="1"/>
      <c r="XDA618" s="1"/>
      <c r="XDB618" s="1"/>
      <c r="XDC618" s="1"/>
      <c r="XDD618" s="1"/>
      <c r="XDE618" s="1"/>
      <c r="XDF618" s="1"/>
      <c r="XDG618" s="1"/>
      <c r="XDH618" s="1"/>
      <c r="XDI618" s="1"/>
      <c r="XDJ618" s="1"/>
      <c r="XDK618" s="1"/>
      <c r="XDL618" s="1"/>
      <c r="XDM618" s="1"/>
      <c r="XDN618" s="1"/>
      <c r="XDO618" s="1"/>
      <c r="XDP618" s="1"/>
      <c r="XDQ618" s="1"/>
      <c r="XDR618" s="1"/>
      <c r="XDS618" s="1"/>
      <c r="XDT618" s="1"/>
      <c r="XDU618" s="1"/>
      <c r="XDV618" s="1"/>
      <c r="XDW618" s="1"/>
      <c r="XDX618" s="1"/>
      <c r="XDY618" s="1"/>
      <c r="XDZ618" s="1"/>
      <c r="XEA618" s="1"/>
      <c r="XEB618" s="1"/>
      <c r="XEC618" s="1"/>
      <c r="XED618" s="1"/>
      <c r="XEE618" s="1"/>
      <c r="XEF618" s="1"/>
      <c r="XEG618" s="1"/>
      <c r="XEH618" s="1"/>
      <c r="XEI618" s="1"/>
      <c r="XEJ618" s="1"/>
      <c r="XEK618" s="1"/>
      <c r="XEL618" s="1"/>
      <c r="XEM618" s="1"/>
      <c r="XEN618" s="1"/>
      <c r="XEO618" s="1"/>
      <c r="XEP618" s="1"/>
      <c r="XEQ618" s="1"/>
      <c r="XER618" s="1"/>
      <c r="XES618" s="1"/>
      <c r="XET618" s="1"/>
      <c r="XEU618" s="1"/>
      <c r="XEV618" s="1"/>
      <c r="XEW618" s="1"/>
      <c r="XEX618" s="1"/>
      <c r="XEY618" s="1"/>
      <c r="XEZ618" s="1"/>
      <c r="XFA618" s="1"/>
      <c r="XFB618" s="1"/>
      <c r="XFC618" s="1"/>
    </row>
    <row r="619" spans="1:150 16226:16383" s="3" customFormat="1" ht="20.25" customHeight="1" x14ac:dyDescent="0.25">
      <c r="A619" s="71" t="s">
        <v>814</v>
      </c>
      <c r="B619" s="71">
        <v>111.48399999999999</v>
      </c>
      <c r="C619" s="71">
        <f t="shared" si="14"/>
        <v>1200.0137759999998</v>
      </c>
      <c r="D619" s="51">
        <v>0</v>
      </c>
      <c r="E619" s="51">
        <v>0</v>
      </c>
      <c r="F619" s="124">
        <f t="shared" si="15"/>
        <v>2203.2252927359996</v>
      </c>
      <c r="G619" s="130" t="s">
        <v>95</v>
      </c>
      <c r="H619" s="13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WZB619" s="1"/>
      <c r="WZC619" s="1"/>
      <c r="WZD619" s="1"/>
      <c r="WZE619" s="1"/>
      <c r="WZF619" s="1"/>
      <c r="WZG619" s="1"/>
      <c r="WZH619" s="1"/>
      <c r="WZI619" s="1"/>
      <c r="WZJ619" s="1"/>
      <c r="WZK619" s="1"/>
      <c r="WZL619" s="1"/>
      <c r="WZM619" s="1"/>
      <c r="WZN619" s="1"/>
      <c r="WZO619" s="1"/>
      <c r="WZP619" s="1"/>
      <c r="WZQ619" s="1"/>
      <c r="WZR619" s="1"/>
      <c r="WZS619" s="1"/>
      <c r="WZT619" s="1"/>
      <c r="WZU619" s="1"/>
      <c r="WZV619" s="1"/>
      <c r="WZW619" s="1"/>
      <c r="WZX619" s="1"/>
      <c r="WZY619" s="1"/>
      <c r="WZZ619" s="1"/>
      <c r="XAA619" s="1"/>
      <c r="XAB619" s="1"/>
      <c r="XAC619" s="1"/>
      <c r="XAD619" s="1"/>
      <c r="XAE619" s="1"/>
      <c r="XAF619" s="1"/>
      <c r="XAG619" s="1"/>
      <c r="XAH619" s="1"/>
      <c r="XAI619" s="1"/>
      <c r="XAJ619" s="1"/>
      <c r="XAK619" s="1"/>
      <c r="XAL619" s="1"/>
      <c r="XAM619" s="1"/>
      <c r="XAN619" s="1"/>
      <c r="XAO619" s="1"/>
      <c r="XAP619" s="1"/>
      <c r="XAQ619" s="1"/>
      <c r="XAR619" s="1"/>
      <c r="XAS619" s="1"/>
      <c r="XAT619" s="1"/>
      <c r="XAU619" s="1"/>
      <c r="XAV619" s="1"/>
      <c r="XAW619" s="1"/>
      <c r="XAX619" s="1"/>
      <c r="XAY619" s="1"/>
      <c r="XAZ619" s="1"/>
      <c r="XBA619" s="1"/>
      <c r="XBB619" s="1"/>
      <c r="XBC619" s="1"/>
      <c r="XBD619" s="1"/>
      <c r="XBE619" s="1"/>
      <c r="XBF619" s="1"/>
      <c r="XBG619" s="1"/>
      <c r="XBH619" s="1"/>
      <c r="XBI619" s="1"/>
      <c r="XBJ619" s="1"/>
      <c r="XBK619" s="1"/>
      <c r="XBL619" s="1"/>
      <c r="XBM619" s="1"/>
      <c r="XBN619" s="1"/>
      <c r="XBO619" s="1"/>
      <c r="XBP619" s="1"/>
      <c r="XBQ619" s="1"/>
      <c r="XBR619" s="1"/>
      <c r="XBS619" s="1"/>
      <c r="XBT619" s="1"/>
      <c r="XBU619" s="1"/>
      <c r="XBV619" s="1"/>
      <c r="XBW619" s="1"/>
      <c r="XBX619" s="1"/>
      <c r="XBY619" s="1"/>
      <c r="XBZ619" s="1"/>
      <c r="XCA619" s="1"/>
      <c r="XCB619" s="1"/>
      <c r="XCC619" s="1"/>
      <c r="XCD619" s="1"/>
      <c r="XCE619" s="1"/>
      <c r="XCF619" s="1"/>
      <c r="XCG619" s="1"/>
      <c r="XCH619" s="1"/>
      <c r="XCI619" s="1"/>
      <c r="XCJ619" s="1"/>
      <c r="XCK619" s="1"/>
      <c r="XCL619" s="1"/>
      <c r="XCM619" s="1"/>
      <c r="XCN619" s="1"/>
      <c r="XCO619" s="1"/>
      <c r="XCP619" s="1"/>
      <c r="XCQ619" s="1"/>
      <c r="XCR619" s="1"/>
      <c r="XCS619" s="1"/>
      <c r="XCT619" s="1"/>
      <c r="XCU619" s="1"/>
      <c r="XCV619" s="1"/>
      <c r="XCW619" s="1"/>
      <c r="XCX619" s="1"/>
      <c r="XCY619" s="1"/>
      <c r="XCZ619" s="1"/>
      <c r="XDA619" s="1"/>
      <c r="XDB619" s="1"/>
      <c r="XDC619" s="1"/>
      <c r="XDD619" s="1"/>
      <c r="XDE619" s="1"/>
      <c r="XDF619" s="1"/>
      <c r="XDG619" s="1"/>
      <c r="XDH619" s="1"/>
      <c r="XDI619" s="1"/>
      <c r="XDJ619" s="1"/>
      <c r="XDK619" s="1"/>
      <c r="XDL619" s="1"/>
      <c r="XDM619" s="1"/>
      <c r="XDN619" s="1"/>
      <c r="XDO619" s="1"/>
      <c r="XDP619" s="1"/>
      <c r="XDQ619" s="1"/>
      <c r="XDR619" s="1"/>
      <c r="XDS619" s="1"/>
      <c r="XDT619" s="1"/>
      <c r="XDU619" s="1"/>
      <c r="XDV619" s="1"/>
      <c r="XDW619" s="1"/>
      <c r="XDX619" s="1"/>
      <c r="XDY619" s="1"/>
      <c r="XDZ619" s="1"/>
      <c r="XEA619" s="1"/>
      <c r="XEB619" s="1"/>
      <c r="XEC619" s="1"/>
      <c r="XED619" s="1"/>
      <c r="XEE619" s="1"/>
      <c r="XEF619" s="1"/>
      <c r="XEG619" s="1"/>
      <c r="XEH619" s="1"/>
      <c r="XEI619" s="1"/>
      <c r="XEJ619" s="1"/>
      <c r="XEK619" s="1"/>
      <c r="XEL619" s="1"/>
      <c r="XEM619" s="1"/>
      <c r="XEN619" s="1"/>
      <c r="XEO619" s="1"/>
      <c r="XEP619" s="1"/>
      <c r="XEQ619" s="1"/>
      <c r="XER619" s="1"/>
      <c r="XES619" s="1"/>
      <c r="XET619" s="1"/>
      <c r="XEU619" s="1"/>
      <c r="XEV619" s="1"/>
      <c r="XEW619" s="1"/>
      <c r="XEX619" s="1"/>
      <c r="XEY619" s="1"/>
      <c r="XEZ619" s="1"/>
      <c r="XFA619" s="1"/>
      <c r="XFB619" s="1"/>
      <c r="XFC619" s="1"/>
    </row>
    <row r="620" spans="1:150 16226:16383" s="3" customFormat="1" ht="20.25" customHeight="1" x14ac:dyDescent="0.25">
      <c r="A620" s="71" t="s">
        <v>815</v>
      </c>
      <c r="B620" s="71">
        <v>111.48399999999999</v>
      </c>
      <c r="C620" s="71">
        <f t="shared" si="14"/>
        <v>1200.0137759999998</v>
      </c>
      <c r="D620" s="51">
        <v>0</v>
      </c>
      <c r="E620" s="51">
        <v>0</v>
      </c>
      <c r="F620" s="124">
        <f t="shared" si="15"/>
        <v>2203.2252927359996</v>
      </c>
      <c r="G620" s="130" t="s">
        <v>95</v>
      </c>
      <c r="H620" s="13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WZB620" s="1"/>
      <c r="WZC620" s="1"/>
      <c r="WZD620" s="1"/>
      <c r="WZE620" s="1"/>
      <c r="WZF620" s="1"/>
      <c r="WZG620" s="1"/>
      <c r="WZH620" s="1"/>
      <c r="WZI620" s="1"/>
      <c r="WZJ620" s="1"/>
      <c r="WZK620" s="1"/>
      <c r="WZL620" s="1"/>
      <c r="WZM620" s="1"/>
      <c r="WZN620" s="1"/>
      <c r="WZO620" s="1"/>
      <c r="WZP620" s="1"/>
      <c r="WZQ620" s="1"/>
      <c r="WZR620" s="1"/>
      <c r="WZS620" s="1"/>
      <c r="WZT620" s="1"/>
      <c r="WZU620" s="1"/>
      <c r="WZV620" s="1"/>
      <c r="WZW620" s="1"/>
      <c r="WZX620" s="1"/>
      <c r="WZY620" s="1"/>
      <c r="WZZ620" s="1"/>
      <c r="XAA620" s="1"/>
      <c r="XAB620" s="1"/>
      <c r="XAC620" s="1"/>
      <c r="XAD620" s="1"/>
      <c r="XAE620" s="1"/>
      <c r="XAF620" s="1"/>
      <c r="XAG620" s="1"/>
      <c r="XAH620" s="1"/>
      <c r="XAI620" s="1"/>
      <c r="XAJ620" s="1"/>
      <c r="XAK620" s="1"/>
      <c r="XAL620" s="1"/>
      <c r="XAM620" s="1"/>
      <c r="XAN620" s="1"/>
      <c r="XAO620" s="1"/>
      <c r="XAP620" s="1"/>
      <c r="XAQ620" s="1"/>
      <c r="XAR620" s="1"/>
      <c r="XAS620" s="1"/>
      <c r="XAT620" s="1"/>
      <c r="XAU620" s="1"/>
      <c r="XAV620" s="1"/>
      <c r="XAW620" s="1"/>
      <c r="XAX620" s="1"/>
      <c r="XAY620" s="1"/>
      <c r="XAZ620" s="1"/>
      <c r="XBA620" s="1"/>
      <c r="XBB620" s="1"/>
      <c r="XBC620" s="1"/>
      <c r="XBD620" s="1"/>
      <c r="XBE620" s="1"/>
      <c r="XBF620" s="1"/>
      <c r="XBG620" s="1"/>
      <c r="XBH620" s="1"/>
      <c r="XBI620" s="1"/>
      <c r="XBJ620" s="1"/>
      <c r="XBK620" s="1"/>
      <c r="XBL620" s="1"/>
      <c r="XBM620" s="1"/>
      <c r="XBN620" s="1"/>
      <c r="XBO620" s="1"/>
      <c r="XBP620" s="1"/>
      <c r="XBQ620" s="1"/>
      <c r="XBR620" s="1"/>
      <c r="XBS620" s="1"/>
      <c r="XBT620" s="1"/>
      <c r="XBU620" s="1"/>
      <c r="XBV620" s="1"/>
      <c r="XBW620" s="1"/>
      <c r="XBX620" s="1"/>
      <c r="XBY620" s="1"/>
      <c r="XBZ620" s="1"/>
      <c r="XCA620" s="1"/>
      <c r="XCB620" s="1"/>
      <c r="XCC620" s="1"/>
      <c r="XCD620" s="1"/>
      <c r="XCE620" s="1"/>
      <c r="XCF620" s="1"/>
      <c r="XCG620" s="1"/>
      <c r="XCH620" s="1"/>
      <c r="XCI620" s="1"/>
      <c r="XCJ620" s="1"/>
      <c r="XCK620" s="1"/>
      <c r="XCL620" s="1"/>
      <c r="XCM620" s="1"/>
      <c r="XCN620" s="1"/>
      <c r="XCO620" s="1"/>
      <c r="XCP620" s="1"/>
      <c r="XCQ620" s="1"/>
      <c r="XCR620" s="1"/>
      <c r="XCS620" s="1"/>
      <c r="XCT620" s="1"/>
      <c r="XCU620" s="1"/>
      <c r="XCV620" s="1"/>
      <c r="XCW620" s="1"/>
      <c r="XCX620" s="1"/>
      <c r="XCY620" s="1"/>
      <c r="XCZ620" s="1"/>
      <c r="XDA620" s="1"/>
      <c r="XDB620" s="1"/>
      <c r="XDC620" s="1"/>
      <c r="XDD620" s="1"/>
      <c r="XDE620" s="1"/>
      <c r="XDF620" s="1"/>
      <c r="XDG620" s="1"/>
      <c r="XDH620" s="1"/>
      <c r="XDI620" s="1"/>
      <c r="XDJ620" s="1"/>
      <c r="XDK620" s="1"/>
      <c r="XDL620" s="1"/>
      <c r="XDM620" s="1"/>
      <c r="XDN620" s="1"/>
      <c r="XDO620" s="1"/>
      <c r="XDP620" s="1"/>
      <c r="XDQ620" s="1"/>
      <c r="XDR620" s="1"/>
      <c r="XDS620" s="1"/>
      <c r="XDT620" s="1"/>
      <c r="XDU620" s="1"/>
      <c r="XDV620" s="1"/>
      <c r="XDW620" s="1"/>
      <c r="XDX620" s="1"/>
      <c r="XDY620" s="1"/>
      <c r="XDZ620" s="1"/>
      <c r="XEA620" s="1"/>
      <c r="XEB620" s="1"/>
      <c r="XEC620" s="1"/>
      <c r="XED620" s="1"/>
      <c r="XEE620" s="1"/>
      <c r="XEF620" s="1"/>
      <c r="XEG620" s="1"/>
      <c r="XEH620" s="1"/>
      <c r="XEI620" s="1"/>
      <c r="XEJ620" s="1"/>
      <c r="XEK620" s="1"/>
      <c r="XEL620" s="1"/>
      <c r="XEM620" s="1"/>
      <c r="XEN620" s="1"/>
      <c r="XEO620" s="1"/>
      <c r="XEP620" s="1"/>
      <c r="XEQ620" s="1"/>
      <c r="XER620" s="1"/>
      <c r="XES620" s="1"/>
      <c r="XET620" s="1"/>
      <c r="XEU620" s="1"/>
      <c r="XEV620" s="1"/>
      <c r="XEW620" s="1"/>
      <c r="XEX620" s="1"/>
      <c r="XEY620" s="1"/>
      <c r="XEZ620" s="1"/>
      <c r="XFA620" s="1"/>
      <c r="XFB620" s="1"/>
      <c r="XFC620" s="1"/>
    </row>
    <row r="621" spans="1:150 16226:16383" s="3" customFormat="1" ht="20.25" customHeight="1" x14ac:dyDescent="0.25">
      <c r="A621" s="71" t="s">
        <v>816</v>
      </c>
      <c r="B621" s="71">
        <v>111.48399999999999</v>
      </c>
      <c r="C621" s="71">
        <f t="shared" si="14"/>
        <v>1200.0137759999998</v>
      </c>
      <c r="D621" s="51">
        <v>0</v>
      </c>
      <c r="E621" s="51">
        <v>0</v>
      </c>
      <c r="F621" s="124">
        <f t="shared" si="15"/>
        <v>2203.2252927359996</v>
      </c>
      <c r="G621" s="130" t="s">
        <v>95</v>
      </c>
      <c r="H621" s="13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WZB621" s="1"/>
      <c r="WZC621" s="1"/>
      <c r="WZD621" s="1"/>
      <c r="WZE621" s="1"/>
      <c r="WZF621" s="1"/>
      <c r="WZG621" s="1"/>
      <c r="WZH621" s="1"/>
      <c r="WZI621" s="1"/>
      <c r="WZJ621" s="1"/>
      <c r="WZK621" s="1"/>
      <c r="WZL621" s="1"/>
      <c r="WZM621" s="1"/>
      <c r="WZN621" s="1"/>
      <c r="WZO621" s="1"/>
      <c r="WZP621" s="1"/>
      <c r="WZQ621" s="1"/>
      <c r="WZR621" s="1"/>
      <c r="WZS621" s="1"/>
      <c r="WZT621" s="1"/>
      <c r="WZU621" s="1"/>
      <c r="WZV621" s="1"/>
      <c r="WZW621" s="1"/>
      <c r="WZX621" s="1"/>
      <c r="WZY621" s="1"/>
      <c r="WZZ621" s="1"/>
      <c r="XAA621" s="1"/>
      <c r="XAB621" s="1"/>
      <c r="XAC621" s="1"/>
      <c r="XAD621" s="1"/>
      <c r="XAE621" s="1"/>
      <c r="XAF621" s="1"/>
      <c r="XAG621" s="1"/>
      <c r="XAH621" s="1"/>
      <c r="XAI621" s="1"/>
      <c r="XAJ621" s="1"/>
      <c r="XAK621" s="1"/>
      <c r="XAL621" s="1"/>
      <c r="XAM621" s="1"/>
      <c r="XAN621" s="1"/>
      <c r="XAO621" s="1"/>
      <c r="XAP621" s="1"/>
      <c r="XAQ621" s="1"/>
      <c r="XAR621" s="1"/>
      <c r="XAS621" s="1"/>
      <c r="XAT621" s="1"/>
      <c r="XAU621" s="1"/>
      <c r="XAV621" s="1"/>
      <c r="XAW621" s="1"/>
      <c r="XAX621" s="1"/>
      <c r="XAY621" s="1"/>
      <c r="XAZ621" s="1"/>
      <c r="XBA621" s="1"/>
      <c r="XBB621" s="1"/>
      <c r="XBC621" s="1"/>
      <c r="XBD621" s="1"/>
      <c r="XBE621" s="1"/>
      <c r="XBF621" s="1"/>
      <c r="XBG621" s="1"/>
      <c r="XBH621" s="1"/>
      <c r="XBI621" s="1"/>
      <c r="XBJ621" s="1"/>
      <c r="XBK621" s="1"/>
      <c r="XBL621" s="1"/>
      <c r="XBM621" s="1"/>
      <c r="XBN621" s="1"/>
      <c r="XBO621" s="1"/>
      <c r="XBP621" s="1"/>
      <c r="XBQ621" s="1"/>
      <c r="XBR621" s="1"/>
      <c r="XBS621" s="1"/>
      <c r="XBT621" s="1"/>
      <c r="XBU621" s="1"/>
      <c r="XBV621" s="1"/>
      <c r="XBW621" s="1"/>
      <c r="XBX621" s="1"/>
      <c r="XBY621" s="1"/>
      <c r="XBZ621" s="1"/>
      <c r="XCA621" s="1"/>
      <c r="XCB621" s="1"/>
      <c r="XCC621" s="1"/>
      <c r="XCD621" s="1"/>
      <c r="XCE621" s="1"/>
      <c r="XCF621" s="1"/>
      <c r="XCG621" s="1"/>
      <c r="XCH621" s="1"/>
      <c r="XCI621" s="1"/>
      <c r="XCJ621" s="1"/>
      <c r="XCK621" s="1"/>
      <c r="XCL621" s="1"/>
      <c r="XCM621" s="1"/>
      <c r="XCN621" s="1"/>
      <c r="XCO621" s="1"/>
      <c r="XCP621" s="1"/>
      <c r="XCQ621" s="1"/>
      <c r="XCR621" s="1"/>
      <c r="XCS621" s="1"/>
      <c r="XCT621" s="1"/>
      <c r="XCU621" s="1"/>
      <c r="XCV621" s="1"/>
      <c r="XCW621" s="1"/>
      <c r="XCX621" s="1"/>
      <c r="XCY621" s="1"/>
      <c r="XCZ621" s="1"/>
      <c r="XDA621" s="1"/>
      <c r="XDB621" s="1"/>
      <c r="XDC621" s="1"/>
      <c r="XDD621" s="1"/>
      <c r="XDE621" s="1"/>
      <c r="XDF621" s="1"/>
      <c r="XDG621" s="1"/>
      <c r="XDH621" s="1"/>
      <c r="XDI621" s="1"/>
      <c r="XDJ621" s="1"/>
      <c r="XDK621" s="1"/>
      <c r="XDL621" s="1"/>
      <c r="XDM621" s="1"/>
      <c r="XDN621" s="1"/>
      <c r="XDO621" s="1"/>
      <c r="XDP621" s="1"/>
      <c r="XDQ621" s="1"/>
      <c r="XDR621" s="1"/>
      <c r="XDS621" s="1"/>
      <c r="XDT621" s="1"/>
      <c r="XDU621" s="1"/>
      <c r="XDV621" s="1"/>
      <c r="XDW621" s="1"/>
      <c r="XDX621" s="1"/>
      <c r="XDY621" s="1"/>
      <c r="XDZ621" s="1"/>
      <c r="XEA621" s="1"/>
      <c r="XEB621" s="1"/>
      <c r="XEC621" s="1"/>
      <c r="XED621" s="1"/>
      <c r="XEE621" s="1"/>
      <c r="XEF621" s="1"/>
      <c r="XEG621" s="1"/>
      <c r="XEH621" s="1"/>
      <c r="XEI621" s="1"/>
      <c r="XEJ621" s="1"/>
      <c r="XEK621" s="1"/>
      <c r="XEL621" s="1"/>
      <c r="XEM621" s="1"/>
      <c r="XEN621" s="1"/>
      <c r="XEO621" s="1"/>
      <c r="XEP621" s="1"/>
      <c r="XEQ621" s="1"/>
      <c r="XER621" s="1"/>
      <c r="XES621" s="1"/>
      <c r="XET621" s="1"/>
      <c r="XEU621" s="1"/>
      <c r="XEV621" s="1"/>
      <c r="XEW621" s="1"/>
      <c r="XEX621" s="1"/>
      <c r="XEY621" s="1"/>
      <c r="XEZ621" s="1"/>
      <c r="XFA621" s="1"/>
      <c r="XFB621" s="1"/>
      <c r="XFC621" s="1"/>
    </row>
    <row r="622" spans="1:150 16226:16383" s="3" customFormat="1" ht="20.25" customHeight="1" x14ac:dyDescent="0.25">
      <c r="A622" s="71" t="s">
        <v>817</v>
      </c>
      <c r="B622" s="71">
        <v>111.48399999999999</v>
      </c>
      <c r="C622" s="71">
        <f t="shared" si="14"/>
        <v>1200.0137759999998</v>
      </c>
      <c r="D622" s="51">
        <v>0</v>
      </c>
      <c r="E622" s="51">
        <v>0</v>
      </c>
      <c r="F622" s="124">
        <f t="shared" si="15"/>
        <v>2203.2252927359996</v>
      </c>
      <c r="G622" s="130" t="s">
        <v>95</v>
      </c>
      <c r="H622" s="13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WZB622" s="1"/>
      <c r="WZC622" s="1"/>
      <c r="WZD622" s="1"/>
      <c r="WZE622" s="1"/>
      <c r="WZF622" s="1"/>
      <c r="WZG622" s="1"/>
      <c r="WZH622" s="1"/>
      <c r="WZI622" s="1"/>
      <c r="WZJ622" s="1"/>
      <c r="WZK622" s="1"/>
      <c r="WZL622" s="1"/>
      <c r="WZM622" s="1"/>
      <c r="WZN622" s="1"/>
      <c r="WZO622" s="1"/>
      <c r="WZP622" s="1"/>
      <c r="WZQ622" s="1"/>
      <c r="WZR622" s="1"/>
      <c r="WZS622" s="1"/>
      <c r="WZT622" s="1"/>
      <c r="WZU622" s="1"/>
      <c r="WZV622" s="1"/>
      <c r="WZW622" s="1"/>
      <c r="WZX622" s="1"/>
      <c r="WZY622" s="1"/>
      <c r="WZZ622" s="1"/>
      <c r="XAA622" s="1"/>
      <c r="XAB622" s="1"/>
      <c r="XAC622" s="1"/>
      <c r="XAD622" s="1"/>
      <c r="XAE622" s="1"/>
      <c r="XAF622" s="1"/>
      <c r="XAG622" s="1"/>
      <c r="XAH622" s="1"/>
      <c r="XAI622" s="1"/>
      <c r="XAJ622" s="1"/>
      <c r="XAK622" s="1"/>
      <c r="XAL622" s="1"/>
      <c r="XAM622" s="1"/>
      <c r="XAN622" s="1"/>
      <c r="XAO622" s="1"/>
      <c r="XAP622" s="1"/>
      <c r="XAQ622" s="1"/>
      <c r="XAR622" s="1"/>
      <c r="XAS622" s="1"/>
      <c r="XAT622" s="1"/>
      <c r="XAU622" s="1"/>
      <c r="XAV622" s="1"/>
      <c r="XAW622" s="1"/>
      <c r="XAX622" s="1"/>
      <c r="XAY622" s="1"/>
      <c r="XAZ622" s="1"/>
      <c r="XBA622" s="1"/>
      <c r="XBB622" s="1"/>
      <c r="XBC622" s="1"/>
      <c r="XBD622" s="1"/>
      <c r="XBE622" s="1"/>
      <c r="XBF622" s="1"/>
      <c r="XBG622" s="1"/>
      <c r="XBH622" s="1"/>
      <c r="XBI622" s="1"/>
      <c r="XBJ622" s="1"/>
      <c r="XBK622" s="1"/>
      <c r="XBL622" s="1"/>
      <c r="XBM622" s="1"/>
      <c r="XBN622" s="1"/>
      <c r="XBO622" s="1"/>
      <c r="XBP622" s="1"/>
      <c r="XBQ622" s="1"/>
      <c r="XBR622" s="1"/>
      <c r="XBS622" s="1"/>
      <c r="XBT622" s="1"/>
      <c r="XBU622" s="1"/>
      <c r="XBV622" s="1"/>
      <c r="XBW622" s="1"/>
      <c r="XBX622" s="1"/>
      <c r="XBY622" s="1"/>
      <c r="XBZ622" s="1"/>
      <c r="XCA622" s="1"/>
      <c r="XCB622" s="1"/>
      <c r="XCC622" s="1"/>
      <c r="XCD622" s="1"/>
      <c r="XCE622" s="1"/>
      <c r="XCF622" s="1"/>
      <c r="XCG622" s="1"/>
      <c r="XCH622" s="1"/>
      <c r="XCI622" s="1"/>
      <c r="XCJ622" s="1"/>
      <c r="XCK622" s="1"/>
      <c r="XCL622" s="1"/>
      <c r="XCM622" s="1"/>
      <c r="XCN622" s="1"/>
      <c r="XCO622" s="1"/>
      <c r="XCP622" s="1"/>
      <c r="XCQ622" s="1"/>
      <c r="XCR622" s="1"/>
      <c r="XCS622" s="1"/>
      <c r="XCT622" s="1"/>
      <c r="XCU622" s="1"/>
      <c r="XCV622" s="1"/>
      <c r="XCW622" s="1"/>
      <c r="XCX622" s="1"/>
      <c r="XCY622" s="1"/>
      <c r="XCZ622" s="1"/>
      <c r="XDA622" s="1"/>
      <c r="XDB622" s="1"/>
      <c r="XDC622" s="1"/>
      <c r="XDD622" s="1"/>
      <c r="XDE622" s="1"/>
      <c r="XDF622" s="1"/>
      <c r="XDG622" s="1"/>
      <c r="XDH622" s="1"/>
      <c r="XDI622" s="1"/>
      <c r="XDJ622" s="1"/>
      <c r="XDK622" s="1"/>
      <c r="XDL622" s="1"/>
      <c r="XDM622" s="1"/>
      <c r="XDN622" s="1"/>
      <c r="XDO622" s="1"/>
      <c r="XDP622" s="1"/>
      <c r="XDQ622" s="1"/>
      <c r="XDR622" s="1"/>
      <c r="XDS622" s="1"/>
      <c r="XDT622" s="1"/>
      <c r="XDU622" s="1"/>
      <c r="XDV622" s="1"/>
      <c r="XDW622" s="1"/>
      <c r="XDX622" s="1"/>
      <c r="XDY622" s="1"/>
      <c r="XDZ622" s="1"/>
      <c r="XEA622" s="1"/>
      <c r="XEB622" s="1"/>
      <c r="XEC622" s="1"/>
      <c r="XED622" s="1"/>
      <c r="XEE622" s="1"/>
      <c r="XEF622" s="1"/>
      <c r="XEG622" s="1"/>
      <c r="XEH622" s="1"/>
      <c r="XEI622" s="1"/>
      <c r="XEJ622" s="1"/>
      <c r="XEK622" s="1"/>
      <c r="XEL622" s="1"/>
      <c r="XEM622" s="1"/>
      <c r="XEN622" s="1"/>
      <c r="XEO622" s="1"/>
      <c r="XEP622" s="1"/>
      <c r="XEQ622" s="1"/>
      <c r="XER622" s="1"/>
      <c r="XES622" s="1"/>
      <c r="XET622" s="1"/>
      <c r="XEU622" s="1"/>
      <c r="XEV622" s="1"/>
      <c r="XEW622" s="1"/>
      <c r="XEX622" s="1"/>
      <c r="XEY622" s="1"/>
      <c r="XEZ622" s="1"/>
      <c r="XFA622" s="1"/>
      <c r="XFB622" s="1"/>
      <c r="XFC622" s="1"/>
    </row>
    <row r="623" spans="1:150 16226:16383" s="3" customFormat="1" ht="20.25" customHeight="1" x14ac:dyDescent="0.25">
      <c r="A623" s="71" t="s">
        <v>818</v>
      </c>
      <c r="B623" s="71">
        <v>303.75</v>
      </c>
      <c r="C623" s="71">
        <f t="shared" si="14"/>
        <v>3269.5649999999996</v>
      </c>
      <c r="D623" s="51">
        <v>0</v>
      </c>
      <c r="E623" s="51">
        <v>0</v>
      </c>
      <c r="F623" s="124">
        <f t="shared" si="15"/>
        <v>6002.9213399999999</v>
      </c>
      <c r="G623" s="130" t="s">
        <v>95</v>
      </c>
      <c r="H623" s="13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WZB623" s="1"/>
      <c r="WZC623" s="1"/>
      <c r="WZD623" s="1"/>
      <c r="WZE623" s="1"/>
      <c r="WZF623" s="1"/>
      <c r="WZG623" s="1"/>
      <c r="WZH623" s="1"/>
      <c r="WZI623" s="1"/>
      <c r="WZJ623" s="1"/>
      <c r="WZK623" s="1"/>
      <c r="WZL623" s="1"/>
      <c r="WZM623" s="1"/>
      <c r="WZN623" s="1"/>
      <c r="WZO623" s="1"/>
      <c r="WZP623" s="1"/>
      <c r="WZQ623" s="1"/>
      <c r="WZR623" s="1"/>
      <c r="WZS623" s="1"/>
      <c r="WZT623" s="1"/>
      <c r="WZU623" s="1"/>
      <c r="WZV623" s="1"/>
      <c r="WZW623" s="1"/>
      <c r="WZX623" s="1"/>
      <c r="WZY623" s="1"/>
      <c r="WZZ623" s="1"/>
      <c r="XAA623" s="1"/>
      <c r="XAB623" s="1"/>
      <c r="XAC623" s="1"/>
      <c r="XAD623" s="1"/>
      <c r="XAE623" s="1"/>
      <c r="XAF623" s="1"/>
      <c r="XAG623" s="1"/>
      <c r="XAH623" s="1"/>
      <c r="XAI623" s="1"/>
      <c r="XAJ623" s="1"/>
      <c r="XAK623" s="1"/>
      <c r="XAL623" s="1"/>
      <c r="XAM623" s="1"/>
      <c r="XAN623" s="1"/>
      <c r="XAO623" s="1"/>
      <c r="XAP623" s="1"/>
      <c r="XAQ623" s="1"/>
      <c r="XAR623" s="1"/>
      <c r="XAS623" s="1"/>
      <c r="XAT623" s="1"/>
      <c r="XAU623" s="1"/>
      <c r="XAV623" s="1"/>
      <c r="XAW623" s="1"/>
      <c r="XAX623" s="1"/>
      <c r="XAY623" s="1"/>
      <c r="XAZ623" s="1"/>
      <c r="XBA623" s="1"/>
      <c r="XBB623" s="1"/>
      <c r="XBC623" s="1"/>
      <c r="XBD623" s="1"/>
      <c r="XBE623" s="1"/>
      <c r="XBF623" s="1"/>
      <c r="XBG623" s="1"/>
      <c r="XBH623" s="1"/>
      <c r="XBI623" s="1"/>
      <c r="XBJ623" s="1"/>
      <c r="XBK623" s="1"/>
      <c r="XBL623" s="1"/>
      <c r="XBM623" s="1"/>
      <c r="XBN623" s="1"/>
      <c r="XBO623" s="1"/>
      <c r="XBP623" s="1"/>
      <c r="XBQ623" s="1"/>
      <c r="XBR623" s="1"/>
      <c r="XBS623" s="1"/>
      <c r="XBT623" s="1"/>
      <c r="XBU623" s="1"/>
      <c r="XBV623" s="1"/>
      <c r="XBW623" s="1"/>
      <c r="XBX623" s="1"/>
      <c r="XBY623" s="1"/>
      <c r="XBZ623" s="1"/>
      <c r="XCA623" s="1"/>
      <c r="XCB623" s="1"/>
      <c r="XCC623" s="1"/>
      <c r="XCD623" s="1"/>
      <c r="XCE623" s="1"/>
      <c r="XCF623" s="1"/>
      <c r="XCG623" s="1"/>
      <c r="XCH623" s="1"/>
      <c r="XCI623" s="1"/>
      <c r="XCJ623" s="1"/>
      <c r="XCK623" s="1"/>
      <c r="XCL623" s="1"/>
      <c r="XCM623" s="1"/>
      <c r="XCN623" s="1"/>
      <c r="XCO623" s="1"/>
      <c r="XCP623" s="1"/>
      <c r="XCQ623" s="1"/>
      <c r="XCR623" s="1"/>
      <c r="XCS623" s="1"/>
      <c r="XCT623" s="1"/>
      <c r="XCU623" s="1"/>
      <c r="XCV623" s="1"/>
      <c r="XCW623" s="1"/>
      <c r="XCX623" s="1"/>
      <c r="XCY623" s="1"/>
      <c r="XCZ623" s="1"/>
      <c r="XDA623" s="1"/>
      <c r="XDB623" s="1"/>
      <c r="XDC623" s="1"/>
      <c r="XDD623" s="1"/>
      <c r="XDE623" s="1"/>
      <c r="XDF623" s="1"/>
      <c r="XDG623" s="1"/>
      <c r="XDH623" s="1"/>
      <c r="XDI623" s="1"/>
      <c r="XDJ623" s="1"/>
      <c r="XDK623" s="1"/>
      <c r="XDL623" s="1"/>
      <c r="XDM623" s="1"/>
      <c r="XDN623" s="1"/>
      <c r="XDO623" s="1"/>
      <c r="XDP623" s="1"/>
      <c r="XDQ623" s="1"/>
      <c r="XDR623" s="1"/>
      <c r="XDS623" s="1"/>
      <c r="XDT623" s="1"/>
      <c r="XDU623" s="1"/>
      <c r="XDV623" s="1"/>
      <c r="XDW623" s="1"/>
      <c r="XDX623" s="1"/>
      <c r="XDY623" s="1"/>
      <c r="XDZ623" s="1"/>
      <c r="XEA623" s="1"/>
      <c r="XEB623" s="1"/>
      <c r="XEC623" s="1"/>
      <c r="XED623" s="1"/>
      <c r="XEE623" s="1"/>
      <c r="XEF623" s="1"/>
      <c r="XEG623" s="1"/>
      <c r="XEH623" s="1"/>
      <c r="XEI623" s="1"/>
      <c r="XEJ623" s="1"/>
      <c r="XEK623" s="1"/>
      <c r="XEL623" s="1"/>
      <c r="XEM623" s="1"/>
      <c r="XEN623" s="1"/>
      <c r="XEO623" s="1"/>
      <c r="XEP623" s="1"/>
      <c r="XEQ623" s="1"/>
      <c r="XER623" s="1"/>
      <c r="XES623" s="1"/>
      <c r="XET623" s="1"/>
      <c r="XEU623" s="1"/>
      <c r="XEV623" s="1"/>
      <c r="XEW623" s="1"/>
      <c r="XEX623" s="1"/>
      <c r="XEY623" s="1"/>
      <c r="XEZ623" s="1"/>
      <c r="XFA623" s="1"/>
      <c r="XFB623" s="1"/>
      <c r="XFC623" s="1"/>
    </row>
    <row r="624" spans="1:150 16226:16383" s="3" customFormat="1" ht="20.25" customHeight="1" x14ac:dyDescent="0.25">
      <c r="A624" s="71" t="s">
        <v>819</v>
      </c>
      <c r="B624" s="71">
        <v>307.70999999999998</v>
      </c>
      <c r="C624" s="71">
        <f t="shared" si="14"/>
        <v>3312.1904399999994</v>
      </c>
      <c r="D624" s="51">
        <v>0</v>
      </c>
      <c r="E624" s="51">
        <v>0</v>
      </c>
      <c r="F624" s="124">
        <f t="shared" si="15"/>
        <v>6081.1816478399987</v>
      </c>
      <c r="G624" s="130" t="s">
        <v>95</v>
      </c>
      <c r="H624" s="13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WZB624" s="1"/>
      <c r="WZC624" s="1"/>
      <c r="WZD624" s="1"/>
      <c r="WZE624" s="1"/>
      <c r="WZF624" s="1"/>
      <c r="WZG624" s="1"/>
      <c r="WZH624" s="1"/>
      <c r="WZI624" s="1"/>
      <c r="WZJ624" s="1"/>
      <c r="WZK624" s="1"/>
      <c r="WZL624" s="1"/>
      <c r="WZM624" s="1"/>
      <c r="WZN624" s="1"/>
      <c r="WZO624" s="1"/>
      <c r="WZP624" s="1"/>
      <c r="WZQ624" s="1"/>
      <c r="WZR624" s="1"/>
      <c r="WZS624" s="1"/>
      <c r="WZT624" s="1"/>
      <c r="WZU624" s="1"/>
      <c r="WZV624" s="1"/>
      <c r="WZW624" s="1"/>
      <c r="WZX624" s="1"/>
      <c r="WZY624" s="1"/>
      <c r="WZZ624" s="1"/>
      <c r="XAA624" s="1"/>
      <c r="XAB624" s="1"/>
      <c r="XAC624" s="1"/>
      <c r="XAD624" s="1"/>
      <c r="XAE624" s="1"/>
      <c r="XAF624" s="1"/>
      <c r="XAG624" s="1"/>
      <c r="XAH624" s="1"/>
      <c r="XAI624" s="1"/>
      <c r="XAJ624" s="1"/>
      <c r="XAK624" s="1"/>
      <c r="XAL624" s="1"/>
      <c r="XAM624" s="1"/>
      <c r="XAN624" s="1"/>
      <c r="XAO624" s="1"/>
      <c r="XAP624" s="1"/>
      <c r="XAQ624" s="1"/>
      <c r="XAR624" s="1"/>
      <c r="XAS624" s="1"/>
      <c r="XAT624" s="1"/>
      <c r="XAU624" s="1"/>
      <c r="XAV624" s="1"/>
      <c r="XAW624" s="1"/>
      <c r="XAX624" s="1"/>
      <c r="XAY624" s="1"/>
      <c r="XAZ624" s="1"/>
      <c r="XBA624" s="1"/>
      <c r="XBB624" s="1"/>
      <c r="XBC624" s="1"/>
      <c r="XBD624" s="1"/>
      <c r="XBE624" s="1"/>
      <c r="XBF624" s="1"/>
      <c r="XBG624" s="1"/>
      <c r="XBH624" s="1"/>
      <c r="XBI624" s="1"/>
      <c r="XBJ624" s="1"/>
      <c r="XBK624" s="1"/>
      <c r="XBL624" s="1"/>
      <c r="XBM624" s="1"/>
      <c r="XBN624" s="1"/>
      <c r="XBO624" s="1"/>
      <c r="XBP624" s="1"/>
      <c r="XBQ624" s="1"/>
      <c r="XBR624" s="1"/>
      <c r="XBS624" s="1"/>
      <c r="XBT624" s="1"/>
      <c r="XBU624" s="1"/>
      <c r="XBV624" s="1"/>
      <c r="XBW624" s="1"/>
      <c r="XBX624" s="1"/>
      <c r="XBY624" s="1"/>
      <c r="XBZ624" s="1"/>
      <c r="XCA624" s="1"/>
      <c r="XCB624" s="1"/>
      <c r="XCC624" s="1"/>
      <c r="XCD624" s="1"/>
      <c r="XCE624" s="1"/>
      <c r="XCF624" s="1"/>
      <c r="XCG624" s="1"/>
      <c r="XCH624" s="1"/>
      <c r="XCI624" s="1"/>
      <c r="XCJ624" s="1"/>
      <c r="XCK624" s="1"/>
      <c r="XCL624" s="1"/>
      <c r="XCM624" s="1"/>
      <c r="XCN624" s="1"/>
      <c r="XCO624" s="1"/>
      <c r="XCP624" s="1"/>
      <c r="XCQ624" s="1"/>
      <c r="XCR624" s="1"/>
      <c r="XCS624" s="1"/>
      <c r="XCT624" s="1"/>
      <c r="XCU624" s="1"/>
      <c r="XCV624" s="1"/>
      <c r="XCW624" s="1"/>
      <c r="XCX624" s="1"/>
      <c r="XCY624" s="1"/>
      <c r="XCZ624" s="1"/>
      <c r="XDA624" s="1"/>
      <c r="XDB624" s="1"/>
      <c r="XDC624" s="1"/>
      <c r="XDD624" s="1"/>
      <c r="XDE624" s="1"/>
      <c r="XDF624" s="1"/>
      <c r="XDG624" s="1"/>
      <c r="XDH624" s="1"/>
      <c r="XDI624" s="1"/>
      <c r="XDJ624" s="1"/>
      <c r="XDK624" s="1"/>
      <c r="XDL624" s="1"/>
      <c r="XDM624" s="1"/>
      <c r="XDN624" s="1"/>
      <c r="XDO624" s="1"/>
      <c r="XDP624" s="1"/>
      <c r="XDQ624" s="1"/>
      <c r="XDR624" s="1"/>
      <c r="XDS624" s="1"/>
      <c r="XDT624" s="1"/>
      <c r="XDU624" s="1"/>
      <c r="XDV624" s="1"/>
      <c r="XDW624" s="1"/>
      <c r="XDX624" s="1"/>
      <c r="XDY624" s="1"/>
      <c r="XDZ624" s="1"/>
      <c r="XEA624" s="1"/>
      <c r="XEB624" s="1"/>
      <c r="XEC624" s="1"/>
      <c r="XED624" s="1"/>
      <c r="XEE624" s="1"/>
      <c r="XEF624" s="1"/>
      <c r="XEG624" s="1"/>
      <c r="XEH624" s="1"/>
      <c r="XEI624" s="1"/>
      <c r="XEJ624" s="1"/>
      <c r="XEK624" s="1"/>
      <c r="XEL624" s="1"/>
      <c r="XEM624" s="1"/>
      <c r="XEN624" s="1"/>
      <c r="XEO624" s="1"/>
      <c r="XEP624" s="1"/>
      <c r="XEQ624" s="1"/>
      <c r="XER624" s="1"/>
      <c r="XES624" s="1"/>
      <c r="XET624" s="1"/>
      <c r="XEU624" s="1"/>
      <c r="XEV624" s="1"/>
      <c r="XEW624" s="1"/>
      <c r="XEX624" s="1"/>
      <c r="XEY624" s="1"/>
      <c r="XEZ624" s="1"/>
      <c r="XFA624" s="1"/>
      <c r="XFB624" s="1"/>
      <c r="XFC624" s="1"/>
    </row>
    <row r="625" spans="1:150 16226:16383" s="3" customFormat="1" ht="20.25" customHeight="1" x14ac:dyDescent="0.25">
      <c r="A625" s="71" t="s">
        <v>820</v>
      </c>
      <c r="B625" s="71">
        <v>329.52</v>
      </c>
      <c r="C625" s="71">
        <f t="shared" si="14"/>
        <v>3546.9532799999997</v>
      </c>
      <c r="D625" s="51">
        <v>0</v>
      </c>
      <c r="E625" s="51">
        <v>0</v>
      </c>
      <c r="F625" s="124">
        <f t="shared" si="15"/>
        <v>6512.2062220799999</v>
      </c>
      <c r="G625" s="130" t="s">
        <v>95</v>
      </c>
      <c r="H625" s="13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WZB625" s="1"/>
      <c r="WZC625" s="1"/>
      <c r="WZD625" s="1"/>
      <c r="WZE625" s="1"/>
      <c r="WZF625" s="1"/>
      <c r="WZG625" s="1"/>
      <c r="WZH625" s="1"/>
      <c r="WZI625" s="1"/>
      <c r="WZJ625" s="1"/>
      <c r="WZK625" s="1"/>
      <c r="WZL625" s="1"/>
      <c r="WZM625" s="1"/>
      <c r="WZN625" s="1"/>
      <c r="WZO625" s="1"/>
      <c r="WZP625" s="1"/>
      <c r="WZQ625" s="1"/>
      <c r="WZR625" s="1"/>
      <c r="WZS625" s="1"/>
      <c r="WZT625" s="1"/>
      <c r="WZU625" s="1"/>
      <c r="WZV625" s="1"/>
      <c r="WZW625" s="1"/>
      <c r="WZX625" s="1"/>
      <c r="WZY625" s="1"/>
      <c r="WZZ625" s="1"/>
      <c r="XAA625" s="1"/>
      <c r="XAB625" s="1"/>
      <c r="XAC625" s="1"/>
      <c r="XAD625" s="1"/>
      <c r="XAE625" s="1"/>
      <c r="XAF625" s="1"/>
      <c r="XAG625" s="1"/>
      <c r="XAH625" s="1"/>
      <c r="XAI625" s="1"/>
      <c r="XAJ625" s="1"/>
      <c r="XAK625" s="1"/>
      <c r="XAL625" s="1"/>
      <c r="XAM625" s="1"/>
      <c r="XAN625" s="1"/>
      <c r="XAO625" s="1"/>
      <c r="XAP625" s="1"/>
      <c r="XAQ625" s="1"/>
      <c r="XAR625" s="1"/>
      <c r="XAS625" s="1"/>
      <c r="XAT625" s="1"/>
      <c r="XAU625" s="1"/>
      <c r="XAV625" s="1"/>
      <c r="XAW625" s="1"/>
      <c r="XAX625" s="1"/>
      <c r="XAY625" s="1"/>
      <c r="XAZ625" s="1"/>
      <c r="XBA625" s="1"/>
      <c r="XBB625" s="1"/>
      <c r="XBC625" s="1"/>
      <c r="XBD625" s="1"/>
      <c r="XBE625" s="1"/>
      <c r="XBF625" s="1"/>
      <c r="XBG625" s="1"/>
      <c r="XBH625" s="1"/>
      <c r="XBI625" s="1"/>
      <c r="XBJ625" s="1"/>
      <c r="XBK625" s="1"/>
      <c r="XBL625" s="1"/>
      <c r="XBM625" s="1"/>
      <c r="XBN625" s="1"/>
      <c r="XBO625" s="1"/>
      <c r="XBP625" s="1"/>
      <c r="XBQ625" s="1"/>
      <c r="XBR625" s="1"/>
      <c r="XBS625" s="1"/>
      <c r="XBT625" s="1"/>
      <c r="XBU625" s="1"/>
      <c r="XBV625" s="1"/>
      <c r="XBW625" s="1"/>
      <c r="XBX625" s="1"/>
      <c r="XBY625" s="1"/>
      <c r="XBZ625" s="1"/>
      <c r="XCA625" s="1"/>
      <c r="XCB625" s="1"/>
      <c r="XCC625" s="1"/>
      <c r="XCD625" s="1"/>
      <c r="XCE625" s="1"/>
      <c r="XCF625" s="1"/>
      <c r="XCG625" s="1"/>
      <c r="XCH625" s="1"/>
      <c r="XCI625" s="1"/>
      <c r="XCJ625" s="1"/>
      <c r="XCK625" s="1"/>
      <c r="XCL625" s="1"/>
      <c r="XCM625" s="1"/>
      <c r="XCN625" s="1"/>
      <c r="XCO625" s="1"/>
      <c r="XCP625" s="1"/>
      <c r="XCQ625" s="1"/>
      <c r="XCR625" s="1"/>
      <c r="XCS625" s="1"/>
      <c r="XCT625" s="1"/>
      <c r="XCU625" s="1"/>
      <c r="XCV625" s="1"/>
      <c r="XCW625" s="1"/>
      <c r="XCX625" s="1"/>
      <c r="XCY625" s="1"/>
      <c r="XCZ625" s="1"/>
      <c r="XDA625" s="1"/>
      <c r="XDB625" s="1"/>
      <c r="XDC625" s="1"/>
      <c r="XDD625" s="1"/>
      <c r="XDE625" s="1"/>
      <c r="XDF625" s="1"/>
      <c r="XDG625" s="1"/>
      <c r="XDH625" s="1"/>
      <c r="XDI625" s="1"/>
      <c r="XDJ625" s="1"/>
      <c r="XDK625" s="1"/>
      <c r="XDL625" s="1"/>
      <c r="XDM625" s="1"/>
      <c r="XDN625" s="1"/>
      <c r="XDO625" s="1"/>
      <c r="XDP625" s="1"/>
      <c r="XDQ625" s="1"/>
      <c r="XDR625" s="1"/>
      <c r="XDS625" s="1"/>
      <c r="XDT625" s="1"/>
      <c r="XDU625" s="1"/>
      <c r="XDV625" s="1"/>
      <c r="XDW625" s="1"/>
      <c r="XDX625" s="1"/>
      <c r="XDY625" s="1"/>
      <c r="XDZ625" s="1"/>
      <c r="XEA625" s="1"/>
      <c r="XEB625" s="1"/>
      <c r="XEC625" s="1"/>
      <c r="XED625" s="1"/>
      <c r="XEE625" s="1"/>
      <c r="XEF625" s="1"/>
      <c r="XEG625" s="1"/>
      <c r="XEH625" s="1"/>
      <c r="XEI625" s="1"/>
      <c r="XEJ625" s="1"/>
      <c r="XEK625" s="1"/>
      <c r="XEL625" s="1"/>
      <c r="XEM625" s="1"/>
      <c r="XEN625" s="1"/>
      <c r="XEO625" s="1"/>
      <c r="XEP625" s="1"/>
      <c r="XEQ625" s="1"/>
      <c r="XER625" s="1"/>
      <c r="XES625" s="1"/>
      <c r="XET625" s="1"/>
      <c r="XEU625" s="1"/>
      <c r="XEV625" s="1"/>
      <c r="XEW625" s="1"/>
      <c r="XEX625" s="1"/>
      <c r="XEY625" s="1"/>
      <c r="XEZ625" s="1"/>
      <c r="XFA625" s="1"/>
      <c r="XFB625" s="1"/>
      <c r="XFC625" s="1"/>
    </row>
    <row r="626" spans="1:150 16226:16383" s="3" customFormat="1" ht="20.25" customHeight="1" x14ac:dyDescent="0.25">
      <c r="A626" s="71" t="s">
        <v>821</v>
      </c>
      <c r="B626" s="71">
        <v>365.21100000000001</v>
      </c>
      <c r="C626" s="71">
        <f t="shared" si="14"/>
        <v>3931.1312039999998</v>
      </c>
      <c r="D626" s="51">
        <v>0</v>
      </c>
      <c r="E626" s="51">
        <v>0</v>
      </c>
      <c r="F626" s="124">
        <f t="shared" si="15"/>
        <v>7217.5568905439995</v>
      </c>
      <c r="G626" s="130" t="s">
        <v>95</v>
      </c>
      <c r="H626" s="13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WZB626" s="1"/>
      <c r="WZC626" s="1"/>
      <c r="WZD626" s="1"/>
      <c r="WZE626" s="1"/>
      <c r="WZF626" s="1"/>
      <c r="WZG626" s="1"/>
      <c r="WZH626" s="1"/>
      <c r="WZI626" s="1"/>
      <c r="WZJ626" s="1"/>
      <c r="WZK626" s="1"/>
      <c r="WZL626" s="1"/>
      <c r="WZM626" s="1"/>
      <c r="WZN626" s="1"/>
      <c r="WZO626" s="1"/>
      <c r="WZP626" s="1"/>
      <c r="WZQ626" s="1"/>
      <c r="WZR626" s="1"/>
      <c r="WZS626" s="1"/>
      <c r="WZT626" s="1"/>
      <c r="WZU626" s="1"/>
      <c r="WZV626" s="1"/>
      <c r="WZW626" s="1"/>
      <c r="WZX626" s="1"/>
      <c r="WZY626" s="1"/>
      <c r="WZZ626" s="1"/>
      <c r="XAA626" s="1"/>
      <c r="XAB626" s="1"/>
      <c r="XAC626" s="1"/>
      <c r="XAD626" s="1"/>
      <c r="XAE626" s="1"/>
      <c r="XAF626" s="1"/>
      <c r="XAG626" s="1"/>
      <c r="XAH626" s="1"/>
      <c r="XAI626" s="1"/>
      <c r="XAJ626" s="1"/>
      <c r="XAK626" s="1"/>
      <c r="XAL626" s="1"/>
      <c r="XAM626" s="1"/>
      <c r="XAN626" s="1"/>
      <c r="XAO626" s="1"/>
      <c r="XAP626" s="1"/>
      <c r="XAQ626" s="1"/>
      <c r="XAR626" s="1"/>
      <c r="XAS626" s="1"/>
      <c r="XAT626" s="1"/>
      <c r="XAU626" s="1"/>
      <c r="XAV626" s="1"/>
      <c r="XAW626" s="1"/>
      <c r="XAX626" s="1"/>
      <c r="XAY626" s="1"/>
      <c r="XAZ626" s="1"/>
      <c r="XBA626" s="1"/>
      <c r="XBB626" s="1"/>
      <c r="XBC626" s="1"/>
      <c r="XBD626" s="1"/>
      <c r="XBE626" s="1"/>
      <c r="XBF626" s="1"/>
      <c r="XBG626" s="1"/>
      <c r="XBH626" s="1"/>
      <c r="XBI626" s="1"/>
      <c r="XBJ626" s="1"/>
      <c r="XBK626" s="1"/>
      <c r="XBL626" s="1"/>
      <c r="XBM626" s="1"/>
      <c r="XBN626" s="1"/>
      <c r="XBO626" s="1"/>
      <c r="XBP626" s="1"/>
      <c r="XBQ626" s="1"/>
      <c r="XBR626" s="1"/>
      <c r="XBS626" s="1"/>
      <c r="XBT626" s="1"/>
      <c r="XBU626" s="1"/>
      <c r="XBV626" s="1"/>
      <c r="XBW626" s="1"/>
      <c r="XBX626" s="1"/>
      <c r="XBY626" s="1"/>
      <c r="XBZ626" s="1"/>
      <c r="XCA626" s="1"/>
      <c r="XCB626" s="1"/>
      <c r="XCC626" s="1"/>
      <c r="XCD626" s="1"/>
      <c r="XCE626" s="1"/>
      <c r="XCF626" s="1"/>
      <c r="XCG626" s="1"/>
      <c r="XCH626" s="1"/>
      <c r="XCI626" s="1"/>
      <c r="XCJ626" s="1"/>
      <c r="XCK626" s="1"/>
      <c r="XCL626" s="1"/>
      <c r="XCM626" s="1"/>
      <c r="XCN626" s="1"/>
      <c r="XCO626" s="1"/>
      <c r="XCP626" s="1"/>
      <c r="XCQ626" s="1"/>
      <c r="XCR626" s="1"/>
      <c r="XCS626" s="1"/>
      <c r="XCT626" s="1"/>
      <c r="XCU626" s="1"/>
      <c r="XCV626" s="1"/>
      <c r="XCW626" s="1"/>
      <c r="XCX626" s="1"/>
      <c r="XCY626" s="1"/>
      <c r="XCZ626" s="1"/>
      <c r="XDA626" s="1"/>
      <c r="XDB626" s="1"/>
      <c r="XDC626" s="1"/>
      <c r="XDD626" s="1"/>
      <c r="XDE626" s="1"/>
      <c r="XDF626" s="1"/>
      <c r="XDG626" s="1"/>
      <c r="XDH626" s="1"/>
      <c r="XDI626" s="1"/>
      <c r="XDJ626" s="1"/>
      <c r="XDK626" s="1"/>
      <c r="XDL626" s="1"/>
      <c r="XDM626" s="1"/>
      <c r="XDN626" s="1"/>
      <c r="XDO626" s="1"/>
      <c r="XDP626" s="1"/>
      <c r="XDQ626" s="1"/>
      <c r="XDR626" s="1"/>
      <c r="XDS626" s="1"/>
      <c r="XDT626" s="1"/>
      <c r="XDU626" s="1"/>
      <c r="XDV626" s="1"/>
      <c r="XDW626" s="1"/>
      <c r="XDX626" s="1"/>
      <c r="XDY626" s="1"/>
      <c r="XDZ626" s="1"/>
      <c r="XEA626" s="1"/>
      <c r="XEB626" s="1"/>
      <c r="XEC626" s="1"/>
      <c r="XED626" s="1"/>
      <c r="XEE626" s="1"/>
      <c r="XEF626" s="1"/>
      <c r="XEG626" s="1"/>
      <c r="XEH626" s="1"/>
      <c r="XEI626" s="1"/>
      <c r="XEJ626" s="1"/>
      <c r="XEK626" s="1"/>
      <c r="XEL626" s="1"/>
      <c r="XEM626" s="1"/>
      <c r="XEN626" s="1"/>
      <c r="XEO626" s="1"/>
      <c r="XEP626" s="1"/>
      <c r="XEQ626" s="1"/>
      <c r="XER626" s="1"/>
      <c r="XES626" s="1"/>
      <c r="XET626" s="1"/>
      <c r="XEU626" s="1"/>
      <c r="XEV626" s="1"/>
      <c r="XEW626" s="1"/>
      <c r="XEX626" s="1"/>
      <c r="XEY626" s="1"/>
      <c r="XEZ626" s="1"/>
      <c r="XFA626" s="1"/>
      <c r="XFB626" s="1"/>
      <c r="XFC626" s="1"/>
    </row>
    <row r="627" spans="1:150 16226:16383" s="3" customFormat="1" ht="20.25" customHeight="1" x14ac:dyDescent="0.25">
      <c r="A627" s="71" t="s">
        <v>822</v>
      </c>
      <c r="B627" s="71">
        <v>207.613</v>
      </c>
      <c r="C627" s="71">
        <f t="shared" si="14"/>
        <v>2234.7463319999997</v>
      </c>
      <c r="D627" s="51">
        <v>0</v>
      </c>
      <c r="E627" s="51">
        <v>0</v>
      </c>
      <c r="F627" s="124">
        <f t="shared" si="15"/>
        <v>4102.9942655519999</v>
      </c>
      <c r="G627" s="130" t="s">
        <v>95</v>
      </c>
      <c r="H627" s="13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WZB627" s="1"/>
      <c r="WZC627" s="1"/>
      <c r="WZD627" s="1"/>
      <c r="WZE627" s="1"/>
      <c r="WZF627" s="1"/>
      <c r="WZG627" s="1"/>
      <c r="WZH627" s="1"/>
      <c r="WZI627" s="1"/>
      <c r="WZJ627" s="1"/>
      <c r="WZK627" s="1"/>
      <c r="WZL627" s="1"/>
      <c r="WZM627" s="1"/>
      <c r="WZN627" s="1"/>
      <c r="WZO627" s="1"/>
      <c r="WZP627" s="1"/>
      <c r="WZQ627" s="1"/>
      <c r="WZR627" s="1"/>
      <c r="WZS627" s="1"/>
      <c r="WZT627" s="1"/>
      <c r="WZU627" s="1"/>
      <c r="WZV627" s="1"/>
      <c r="WZW627" s="1"/>
      <c r="WZX627" s="1"/>
      <c r="WZY627" s="1"/>
      <c r="WZZ627" s="1"/>
      <c r="XAA627" s="1"/>
      <c r="XAB627" s="1"/>
      <c r="XAC627" s="1"/>
      <c r="XAD627" s="1"/>
      <c r="XAE627" s="1"/>
      <c r="XAF627" s="1"/>
      <c r="XAG627" s="1"/>
      <c r="XAH627" s="1"/>
      <c r="XAI627" s="1"/>
      <c r="XAJ627" s="1"/>
      <c r="XAK627" s="1"/>
      <c r="XAL627" s="1"/>
      <c r="XAM627" s="1"/>
      <c r="XAN627" s="1"/>
      <c r="XAO627" s="1"/>
      <c r="XAP627" s="1"/>
      <c r="XAQ627" s="1"/>
      <c r="XAR627" s="1"/>
      <c r="XAS627" s="1"/>
      <c r="XAT627" s="1"/>
      <c r="XAU627" s="1"/>
      <c r="XAV627" s="1"/>
      <c r="XAW627" s="1"/>
      <c r="XAX627" s="1"/>
      <c r="XAY627" s="1"/>
      <c r="XAZ627" s="1"/>
      <c r="XBA627" s="1"/>
      <c r="XBB627" s="1"/>
      <c r="XBC627" s="1"/>
      <c r="XBD627" s="1"/>
      <c r="XBE627" s="1"/>
      <c r="XBF627" s="1"/>
      <c r="XBG627" s="1"/>
      <c r="XBH627" s="1"/>
      <c r="XBI627" s="1"/>
      <c r="XBJ627" s="1"/>
      <c r="XBK627" s="1"/>
      <c r="XBL627" s="1"/>
      <c r="XBM627" s="1"/>
      <c r="XBN627" s="1"/>
      <c r="XBO627" s="1"/>
      <c r="XBP627" s="1"/>
      <c r="XBQ627" s="1"/>
      <c r="XBR627" s="1"/>
      <c r="XBS627" s="1"/>
      <c r="XBT627" s="1"/>
      <c r="XBU627" s="1"/>
      <c r="XBV627" s="1"/>
      <c r="XBW627" s="1"/>
      <c r="XBX627" s="1"/>
      <c r="XBY627" s="1"/>
      <c r="XBZ627" s="1"/>
      <c r="XCA627" s="1"/>
      <c r="XCB627" s="1"/>
      <c r="XCC627" s="1"/>
      <c r="XCD627" s="1"/>
      <c r="XCE627" s="1"/>
      <c r="XCF627" s="1"/>
      <c r="XCG627" s="1"/>
      <c r="XCH627" s="1"/>
      <c r="XCI627" s="1"/>
      <c r="XCJ627" s="1"/>
      <c r="XCK627" s="1"/>
      <c r="XCL627" s="1"/>
      <c r="XCM627" s="1"/>
      <c r="XCN627" s="1"/>
      <c r="XCO627" s="1"/>
      <c r="XCP627" s="1"/>
      <c r="XCQ627" s="1"/>
      <c r="XCR627" s="1"/>
      <c r="XCS627" s="1"/>
      <c r="XCT627" s="1"/>
      <c r="XCU627" s="1"/>
      <c r="XCV627" s="1"/>
      <c r="XCW627" s="1"/>
      <c r="XCX627" s="1"/>
      <c r="XCY627" s="1"/>
      <c r="XCZ627" s="1"/>
      <c r="XDA627" s="1"/>
      <c r="XDB627" s="1"/>
      <c r="XDC627" s="1"/>
      <c r="XDD627" s="1"/>
      <c r="XDE627" s="1"/>
      <c r="XDF627" s="1"/>
      <c r="XDG627" s="1"/>
      <c r="XDH627" s="1"/>
      <c r="XDI627" s="1"/>
      <c r="XDJ627" s="1"/>
      <c r="XDK627" s="1"/>
      <c r="XDL627" s="1"/>
      <c r="XDM627" s="1"/>
      <c r="XDN627" s="1"/>
      <c r="XDO627" s="1"/>
      <c r="XDP627" s="1"/>
      <c r="XDQ627" s="1"/>
      <c r="XDR627" s="1"/>
      <c r="XDS627" s="1"/>
      <c r="XDT627" s="1"/>
      <c r="XDU627" s="1"/>
      <c r="XDV627" s="1"/>
      <c r="XDW627" s="1"/>
      <c r="XDX627" s="1"/>
      <c r="XDY627" s="1"/>
      <c r="XDZ627" s="1"/>
      <c r="XEA627" s="1"/>
      <c r="XEB627" s="1"/>
      <c r="XEC627" s="1"/>
      <c r="XED627" s="1"/>
      <c r="XEE627" s="1"/>
      <c r="XEF627" s="1"/>
      <c r="XEG627" s="1"/>
      <c r="XEH627" s="1"/>
      <c r="XEI627" s="1"/>
      <c r="XEJ627" s="1"/>
      <c r="XEK627" s="1"/>
      <c r="XEL627" s="1"/>
      <c r="XEM627" s="1"/>
      <c r="XEN627" s="1"/>
      <c r="XEO627" s="1"/>
      <c r="XEP627" s="1"/>
      <c r="XEQ627" s="1"/>
      <c r="XER627" s="1"/>
      <c r="XES627" s="1"/>
      <c r="XET627" s="1"/>
      <c r="XEU627" s="1"/>
      <c r="XEV627" s="1"/>
      <c r="XEW627" s="1"/>
      <c r="XEX627" s="1"/>
      <c r="XEY627" s="1"/>
      <c r="XEZ627" s="1"/>
      <c r="XFA627" s="1"/>
      <c r="XFB627" s="1"/>
      <c r="XFC627" s="1"/>
    </row>
    <row r="628" spans="1:150 16226:16383" s="3" customFormat="1" ht="20.25" customHeight="1" x14ac:dyDescent="0.25">
      <c r="A628" s="71" t="s">
        <v>823</v>
      </c>
      <c r="B628" s="71">
        <v>201.44399999999999</v>
      </c>
      <c r="C628" s="71">
        <f t="shared" si="14"/>
        <v>2168.3432159999998</v>
      </c>
      <c r="D628" s="51">
        <v>0</v>
      </c>
      <c r="E628" s="51">
        <v>0</v>
      </c>
      <c r="F628" s="124">
        <f t="shared" si="15"/>
        <v>3981.0781445759999</v>
      </c>
      <c r="G628" s="130" t="s">
        <v>95</v>
      </c>
      <c r="H628" s="13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WZB628" s="1"/>
      <c r="WZC628" s="1"/>
      <c r="WZD628" s="1"/>
      <c r="WZE628" s="1"/>
      <c r="WZF628" s="1"/>
      <c r="WZG628" s="1"/>
      <c r="WZH628" s="1"/>
      <c r="WZI628" s="1"/>
      <c r="WZJ628" s="1"/>
      <c r="WZK628" s="1"/>
      <c r="WZL628" s="1"/>
      <c r="WZM628" s="1"/>
      <c r="WZN628" s="1"/>
      <c r="WZO628" s="1"/>
      <c r="WZP628" s="1"/>
      <c r="WZQ628" s="1"/>
      <c r="WZR628" s="1"/>
      <c r="WZS628" s="1"/>
      <c r="WZT628" s="1"/>
      <c r="WZU628" s="1"/>
      <c r="WZV628" s="1"/>
      <c r="WZW628" s="1"/>
      <c r="WZX628" s="1"/>
      <c r="WZY628" s="1"/>
      <c r="WZZ628" s="1"/>
      <c r="XAA628" s="1"/>
      <c r="XAB628" s="1"/>
      <c r="XAC628" s="1"/>
      <c r="XAD628" s="1"/>
      <c r="XAE628" s="1"/>
      <c r="XAF628" s="1"/>
      <c r="XAG628" s="1"/>
      <c r="XAH628" s="1"/>
      <c r="XAI628" s="1"/>
      <c r="XAJ628" s="1"/>
      <c r="XAK628" s="1"/>
      <c r="XAL628" s="1"/>
      <c r="XAM628" s="1"/>
      <c r="XAN628" s="1"/>
      <c r="XAO628" s="1"/>
      <c r="XAP628" s="1"/>
      <c r="XAQ628" s="1"/>
      <c r="XAR628" s="1"/>
      <c r="XAS628" s="1"/>
      <c r="XAT628" s="1"/>
      <c r="XAU628" s="1"/>
      <c r="XAV628" s="1"/>
      <c r="XAW628" s="1"/>
      <c r="XAX628" s="1"/>
      <c r="XAY628" s="1"/>
      <c r="XAZ628" s="1"/>
      <c r="XBA628" s="1"/>
      <c r="XBB628" s="1"/>
      <c r="XBC628" s="1"/>
      <c r="XBD628" s="1"/>
      <c r="XBE628" s="1"/>
      <c r="XBF628" s="1"/>
      <c r="XBG628" s="1"/>
      <c r="XBH628" s="1"/>
      <c r="XBI628" s="1"/>
      <c r="XBJ628" s="1"/>
      <c r="XBK628" s="1"/>
      <c r="XBL628" s="1"/>
      <c r="XBM628" s="1"/>
      <c r="XBN628" s="1"/>
      <c r="XBO628" s="1"/>
      <c r="XBP628" s="1"/>
      <c r="XBQ628" s="1"/>
      <c r="XBR628" s="1"/>
      <c r="XBS628" s="1"/>
      <c r="XBT628" s="1"/>
      <c r="XBU628" s="1"/>
      <c r="XBV628" s="1"/>
      <c r="XBW628" s="1"/>
      <c r="XBX628" s="1"/>
      <c r="XBY628" s="1"/>
      <c r="XBZ628" s="1"/>
      <c r="XCA628" s="1"/>
      <c r="XCB628" s="1"/>
      <c r="XCC628" s="1"/>
      <c r="XCD628" s="1"/>
      <c r="XCE628" s="1"/>
      <c r="XCF628" s="1"/>
      <c r="XCG628" s="1"/>
      <c r="XCH628" s="1"/>
      <c r="XCI628" s="1"/>
      <c r="XCJ628" s="1"/>
      <c r="XCK628" s="1"/>
      <c r="XCL628" s="1"/>
      <c r="XCM628" s="1"/>
      <c r="XCN628" s="1"/>
      <c r="XCO628" s="1"/>
      <c r="XCP628" s="1"/>
      <c r="XCQ628" s="1"/>
      <c r="XCR628" s="1"/>
      <c r="XCS628" s="1"/>
      <c r="XCT628" s="1"/>
      <c r="XCU628" s="1"/>
      <c r="XCV628" s="1"/>
      <c r="XCW628" s="1"/>
      <c r="XCX628" s="1"/>
      <c r="XCY628" s="1"/>
      <c r="XCZ628" s="1"/>
      <c r="XDA628" s="1"/>
      <c r="XDB628" s="1"/>
      <c r="XDC628" s="1"/>
      <c r="XDD628" s="1"/>
      <c r="XDE628" s="1"/>
      <c r="XDF628" s="1"/>
      <c r="XDG628" s="1"/>
      <c r="XDH628" s="1"/>
      <c r="XDI628" s="1"/>
      <c r="XDJ628" s="1"/>
      <c r="XDK628" s="1"/>
      <c r="XDL628" s="1"/>
      <c r="XDM628" s="1"/>
      <c r="XDN628" s="1"/>
      <c r="XDO628" s="1"/>
      <c r="XDP628" s="1"/>
      <c r="XDQ628" s="1"/>
      <c r="XDR628" s="1"/>
      <c r="XDS628" s="1"/>
      <c r="XDT628" s="1"/>
      <c r="XDU628" s="1"/>
      <c r="XDV628" s="1"/>
      <c r="XDW628" s="1"/>
      <c r="XDX628" s="1"/>
      <c r="XDY628" s="1"/>
      <c r="XDZ628" s="1"/>
      <c r="XEA628" s="1"/>
      <c r="XEB628" s="1"/>
      <c r="XEC628" s="1"/>
      <c r="XED628" s="1"/>
      <c r="XEE628" s="1"/>
      <c r="XEF628" s="1"/>
      <c r="XEG628" s="1"/>
      <c r="XEH628" s="1"/>
      <c r="XEI628" s="1"/>
      <c r="XEJ628" s="1"/>
      <c r="XEK628" s="1"/>
      <c r="XEL628" s="1"/>
      <c r="XEM628" s="1"/>
      <c r="XEN628" s="1"/>
      <c r="XEO628" s="1"/>
      <c r="XEP628" s="1"/>
      <c r="XEQ628" s="1"/>
      <c r="XER628" s="1"/>
      <c r="XES628" s="1"/>
      <c r="XET628" s="1"/>
      <c r="XEU628" s="1"/>
      <c r="XEV628" s="1"/>
      <c r="XEW628" s="1"/>
      <c r="XEX628" s="1"/>
      <c r="XEY628" s="1"/>
      <c r="XEZ628" s="1"/>
      <c r="XFA628" s="1"/>
      <c r="XFB628" s="1"/>
      <c r="XFC628" s="1"/>
    </row>
    <row r="629" spans="1:150 16226:16383" s="3" customFormat="1" ht="20.25" customHeight="1" x14ac:dyDescent="0.25">
      <c r="A629" s="71" t="s">
        <v>824</v>
      </c>
      <c r="B629" s="71">
        <v>202.58</v>
      </c>
      <c r="C629" s="71">
        <f t="shared" si="14"/>
        <v>2180.5711200000001</v>
      </c>
      <c r="D629" s="51">
        <v>0</v>
      </c>
      <c r="E629" s="51">
        <v>0</v>
      </c>
      <c r="F629" s="124">
        <f t="shared" si="15"/>
        <v>4003.5285763200004</v>
      </c>
      <c r="G629" s="130" t="s">
        <v>95</v>
      </c>
      <c r="H629" s="13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WZB629" s="1"/>
      <c r="WZC629" s="1"/>
      <c r="WZD629" s="1"/>
      <c r="WZE629" s="1"/>
      <c r="WZF629" s="1"/>
      <c r="WZG629" s="1"/>
      <c r="WZH629" s="1"/>
      <c r="WZI629" s="1"/>
      <c r="WZJ629" s="1"/>
      <c r="WZK629" s="1"/>
      <c r="WZL629" s="1"/>
      <c r="WZM629" s="1"/>
      <c r="WZN629" s="1"/>
      <c r="WZO629" s="1"/>
      <c r="WZP629" s="1"/>
      <c r="WZQ629" s="1"/>
      <c r="WZR629" s="1"/>
      <c r="WZS629" s="1"/>
      <c r="WZT629" s="1"/>
      <c r="WZU629" s="1"/>
      <c r="WZV629" s="1"/>
      <c r="WZW629" s="1"/>
      <c r="WZX629" s="1"/>
      <c r="WZY629" s="1"/>
      <c r="WZZ629" s="1"/>
      <c r="XAA629" s="1"/>
      <c r="XAB629" s="1"/>
      <c r="XAC629" s="1"/>
      <c r="XAD629" s="1"/>
      <c r="XAE629" s="1"/>
      <c r="XAF629" s="1"/>
      <c r="XAG629" s="1"/>
      <c r="XAH629" s="1"/>
      <c r="XAI629" s="1"/>
      <c r="XAJ629" s="1"/>
      <c r="XAK629" s="1"/>
      <c r="XAL629" s="1"/>
      <c r="XAM629" s="1"/>
      <c r="XAN629" s="1"/>
      <c r="XAO629" s="1"/>
      <c r="XAP629" s="1"/>
      <c r="XAQ629" s="1"/>
      <c r="XAR629" s="1"/>
      <c r="XAS629" s="1"/>
      <c r="XAT629" s="1"/>
      <c r="XAU629" s="1"/>
      <c r="XAV629" s="1"/>
      <c r="XAW629" s="1"/>
      <c r="XAX629" s="1"/>
      <c r="XAY629" s="1"/>
      <c r="XAZ629" s="1"/>
      <c r="XBA629" s="1"/>
      <c r="XBB629" s="1"/>
      <c r="XBC629" s="1"/>
      <c r="XBD629" s="1"/>
      <c r="XBE629" s="1"/>
      <c r="XBF629" s="1"/>
      <c r="XBG629" s="1"/>
      <c r="XBH629" s="1"/>
      <c r="XBI629" s="1"/>
      <c r="XBJ629" s="1"/>
      <c r="XBK629" s="1"/>
      <c r="XBL629" s="1"/>
      <c r="XBM629" s="1"/>
      <c r="XBN629" s="1"/>
      <c r="XBO629" s="1"/>
      <c r="XBP629" s="1"/>
      <c r="XBQ629" s="1"/>
      <c r="XBR629" s="1"/>
      <c r="XBS629" s="1"/>
      <c r="XBT629" s="1"/>
      <c r="XBU629" s="1"/>
      <c r="XBV629" s="1"/>
      <c r="XBW629" s="1"/>
      <c r="XBX629" s="1"/>
      <c r="XBY629" s="1"/>
      <c r="XBZ629" s="1"/>
      <c r="XCA629" s="1"/>
      <c r="XCB629" s="1"/>
      <c r="XCC629" s="1"/>
      <c r="XCD629" s="1"/>
      <c r="XCE629" s="1"/>
      <c r="XCF629" s="1"/>
      <c r="XCG629" s="1"/>
      <c r="XCH629" s="1"/>
      <c r="XCI629" s="1"/>
      <c r="XCJ629" s="1"/>
      <c r="XCK629" s="1"/>
      <c r="XCL629" s="1"/>
      <c r="XCM629" s="1"/>
      <c r="XCN629" s="1"/>
      <c r="XCO629" s="1"/>
      <c r="XCP629" s="1"/>
      <c r="XCQ629" s="1"/>
      <c r="XCR629" s="1"/>
      <c r="XCS629" s="1"/>
      <c r="XCT629" s="1"/>
      <c r="XCU629" s="1"/>
      <c r="XCV629" s="1"/>
      <c r="XCW629" s="1"/>
      <c r="XCX629" s="1"/>
      <c r="XCY629" s="1"/>
      <c r="XCZ629" s="1"/>
      <c r="XDA629" s="1"/>
      <c r="XDB629" s="1"/>
      <c r="XDC629" s="1"/>
      <c r="XDD629" s="1"/>
      <c r="XDE629" s="1"/>
      <c r="XDF629" s="1"/>
      <c r="XDG629" s="1"/>
      <c r="XDH629" s="1"/>
      <c r="XDI629" s="1"/>
      <c r="XDJ629" s="1"/>
      <c r="XDK629" s="1"/>
      <c r="XDL629" s="1"/>
      <c r="XDM629" s="1"/>
      <c r="XDN629" s="1"/>
      <c r="XDO629" s="1"/>
      <c r="XDP629" s="1"/>
      <c r="XDQ629" s="1"/>
      <c r="XDR629" s="1"/>
      <c r="XDS629" s="1"/>
      <c r="XDT629" s="1"/>
      <c r="XDU629" s="1"/>
      <c r="XDV629" s="1"/>
      <c r="XDW629" s="1"/>
      <c r="XDX629" s="1"/>
      <c r="XDY629" s="1"/>
      <c r="XDZ629" s="1"/>
      <c r="XEA629" s="1"/>
      <c r="XEB629" s="1"/>
      <c r="XEC629" s="1"/>
      <c r="XED629" s="1"/>
      <c r="XEE629" s="1"/>
      <c r="XEF629" s="1"/>
      <c r="XEG629" s="1"/>
      <c r="XEH629" s="1"/>
      <c r="XEI629" s="1"/>
      <c r="XEJ629" s="1"/>
      <c r="XEK629" s="1"/>
      <c r="XEL629" s="1"/>
      <c r="XEM629" s="1"/>
      <c r="XEN629" s="1"/>
      <c r="XEO629" s="1"/>
      <c r="XEP629" s="1"/>
      <c r="XEQ629" s="1"/>
      <c r="XER629" s="1"/>
      <c r="XES629" s="1"/>
      <c r="XET629" s="1"/>
      <c r="XEU629" s="1"/>
      <c r="XEV629" s="1"/>
      <c r="XEW629" s="1"/>
      <c r="XEX629" s="1"/>
      <c r="XEY629" s="1"/>
      <c r="XEZ629" s="1"/>
      <c r="XFA629" s="1"/>
      <c r="XFB629" s="1"/>
      <c r="XFC629" s="1"/>
    </row>
    <row r="630" spans="1:150 16226:16383" s="3" customFormat="1" ht="20.25" customHeight="1" x14ac:dyDescent="0.25">
      <c r="A630" s="71" t="s">
        <v>825</v>
      </c>
      <c r="B630" s="71">
        <v>224.53899999999999</v>
      </c>
      <c r="C630" s="71">
        <f t="shared" si="14"/>
        <v>2416.9377959999997</v>
      </c>
      <c r="D630" s="51">
        <v>0</v>
      </c>
      <c r="E630" s="51">
        <v>0</v>
      </c>
      <c r="F630" s="124">
        <f t="shared" si="15"/>
        <v>4437.4977934559993</v>
      </c>
      <c r="G630" s="130" t="s">
        <v>95</v>
      </c>
      <c r="H630" s="13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WZB630" s="1"/>
      <c r="WZC630" s="1"/>
      <c r="WZD630" s="1"/>
      <c r="WZE630" s="1"/>
      <c r="WZF630" s="1"/>
      <c r="WZG630" s="1"/>
      <c r="WZH630" s="1"/>
      <c r="WZI630" s="1"/>
      <c r="WZJ630" s="1"/>
      <c r="WZK630" s="1"/>
      <c r="WZL630" s="1"/>
      <c r="WZM630" s="1"/>
      <c r="WZN630" s="1"/>
      <c r="WZO630" s="1"/>
      <c r="WZP630" s="1"/>
      <c r="WZQ630" s="1"/>
      <c r="WZR630" s="1"/>
      <c r="WZS630" s="1"/>
      <c r="WZT630" s="1"/>
      <c r="WZU630" s="1"/>
      <c r="WZV630" s="1"/>
      <c r="WZW630" s="1"/>
      <c r="WZX630" s="1"/>
      <c r="WZY630" s="1"/>
      <c r="WZZ630" s="1"/>
      <c r="XAA630" s="1"/>
      <c r="XAB630" s="1"/>
      <c r="XAC630" s="1"/>
      <c r="XAD630" s="1"/>
      <c r="XAE630" s="1"/>
      <c r="XAF630" s="1"/>
      <c r="XAG630" s="1"/>
      <c r="XAH630" s="1"/>
      <c r="XAI630" s="1"/>
      <c r="XAJ630" s="1"/>
      <c r="XAK630" s="1"/>
      <c r="XAL630" s="1"/>
      <c r="XAM630" s="1"/>
      <c r="XAN630" s="1"/>
      <c r="XAO630" s="1"/>
      <c r="XAP630" s="1"/>
      <c r="XAQ630" s="1"/>
      <c r="XAR630" s="1"/>
      <c r="XAS630" s="1"/>
      <c r="XAT630" s="1"/>
      <c r="XAU630" s="1"/>
      <c r="XAV630" s="1"/>
      <c r="XAW630" s="1"/>
      <c r="XAX630" s="1"/>
      <c r="XAY630" s="1"/>
      <c r="XAZ630" s="1"/>
      <c r="XBA630" s="1"/>
      <c r="XBB630" s="1"/>
      <c r="XBC630" s="1"/>
      <c r="XBD630" s="1"/>
      <c r="XBE630" s="1"/>
      <c r="XBF630" s="1"/>
      <c r="XBG630" s="1"/>
      <c r="XBH630" s="1"/>
      <c r="XBI630" s="1"/>
      <c r="XBJ630" s="1"/>
      <c r="XBK630" s="1"/>
      <c r="XBL630" s="1"/>
      <c r="XBM630" s="1"/>
      <c r="XBN630" s="1"/>
      <c r="XBO630" s="1"/>
      <c r="XBP630" s="1"/>
      <c r="XBQ630" s="1"/>
      <c r="XBR630" s="1"/>
      <c r="XBS630" s="1"/>
      <c r="XBT630" s="1"/>
      <c r="XBU630" s="1"/>
      <c r="XBV630" s="1"/>
      <c r="XBW630" s="1"/>
      <c r="XBX630" s="1"/>
      <c r="XBY630" s="1"/>
      <c r="XBZ630" s="1"/>
      <c r="XCA630" s="1"/>
      <c r="XCB630" s="1"/>
      <c r="XCC630" s="1"/>
      <c r="XCD630" s="1"/>
      <c r="XCE630" s="1"/>
      <c r="XCF630" s="1"/>
      <c r="XCG630" s="1"/>
      <c r="XCH630" s="1"/>
      <c r="XCI630" s="1"/>
      <c r="XCJ630" s="1"/>
      <c r="XCK630" s="1"/>
      <c r="XCL630" s="1"/>
      <c r="XCM630" s="1"/>
      <c r="XCN630" s="1"/>
      <c r="XCO630" s="1"/>
      <c r="XCP630" s="1"/>
      <c r="XCQ630" s="1"/>
      <c r="XCR630" s="1"/>
      <c r="XCS630" s="1"/>
      <c r="XCT630" s="1"/>
      <c r="XCU630" s="1"/>
      <c r="XCV630" s="1"/>
      <c r="XCW630" s="1"/>
      <c r="XCX630" s="1"/>
      <c r="XCY630" s="1"/>
      <c r="XCZ630" s="1"/>
      <c r="XDA630" s="1"/>
      <c r="XDB630" s="1"/>
      <c r="XDC630" s="1"/>
      <c r="XDD630" s="1"/>
      <c r="XDE630" s="1"/>
      <c r="XDF630" s="1"/>
      <c r="XDG630" s="1"/>
      <c r="XDH630" s="1"/>
      <c r="XDI630" s="1"/>
      <c r="XDJ630" s="1"/>
      <c r="XDK630" s="1"/>
      <c r="XDL630" s="1"/>
      <c r="XDM630" s="1"/>
      <c r="XDN630" s="1"/>
      <c r="XDO630" s="1"/>
      <c r="XDP630" s="1"/>
      <c r="XDQ630" s="1"/>
      <c r="XDR630" s="1"/>
      <c r="XDS630" s="1"/>
      <c r="XDT630" s="1"/>
      <c r="XDU630" s="1"/>
      <c r="XDV630" s="1"/>
      <c r="XDW630" s="1"/>
      <c r="XDX630" s="1"/>
      <c r="XDY630" s="1"/>
      <c r="XDZ630" s="1"/>
      <c r="XEA630" s="1"/>
      <c r="XEB630" s="1"/>
      <c r="XEC630" s="1"/>
      <c r="XED630" s="1"/>
      <c r="XEE630" s="1"/>
      <c r="XEF630" s="1"/>
      <c r="XEG630" s="1"/>
      <c r="XEH630" s="1"/>
      <c r="XEI630" s="1"/>
      <c r="XEJ630" s="1"/>
      <c r="XEK630" s="1"/>
      <c r="XEL630" s="1"/>
      <c r="XEM630" s="1"/>
      <c r="XEN630" s="1"/>
      <c r="XEO630" s="1"/>
      <c r="XEP630" s="1"/>
      <c r="XEQ630" s="1"/>
      <c r="XER630" s="1"/>
      <c r="XES630" s="1"/>
      <c r="XET630" s="1"/>
      <c r="XEU630" s="1"/>
      <c r="XEV630" s="1"/>
      <c r="XEW630" s="1"/>
      <c r="XEX630" s="1"/>
      <c r="XEY630" s="1"/>
      <c r="XEZ630" s="1"/>
      <c r="XFA630" s="1"/>
      <c r="XFB630" s="1"/>
      <c r="XFC630" s="1"/>
    </row>
    <row r="631" spans="1:150 16226:16383" s="3" customFormat="1" ht="20.25" customHeight="1" x14ac:dyDescent="0.25">
      <c r="A631" s="71" t="s">
        <v>826</v>
      </c>
      <c r="B631" s="71">
        <v>168.935</v>
      </c>
      <c r="C631" s="71">
        <f t="shared" si="14"/>
        <v>1818.41634</v>
      </c>
      <c r="D631" s="51">
        <v>0</v>
      </c>
      <c r="E631" s="51">
        <v>0</v>
      </c>
      <c r="F631" s="124">
        <f t="shared" si="15"/>
        <v>3338.6124002400002</v>
      </c>
      <c r="G631" s="130" t="s">
        <v>95</v>
      </c>
      <c r="H631" s="13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WZB631" s="1"/>
      <c r="WZC631" s="1"/>
      <c r="WZD631" s="1"/>
      <c r="WZE631" s="1"/>
      <c r="WZF631" s="1"/>
      <c r="WZG631" s="1"/>
      <c r="WZH631" s="1"/>
      <c r="WZI631" s="1"/>
      <c r="WZJ631" s="1"/>
      <c r="WZK631" s="1"/>
      <c r="WZL631" s="1"/>
      <c r="WZM631" s="1"/>
      <c r="WZN631" s="1"/>
      <c r="WZO631" s="1"/>
      <c r="WZP631" s="1"/>
      <c r="WZQ631" s="1"/>
      <c r="WZR631" s="1"/>
      <c r="WZS631" s="1"/>
      <c r="WZT631" s="1"/>
      <c r="WZU631" s="1"/>
      <c r="WZV631" s="1"/>
      <c r="WZW631" s="1"/>
      <c r="WZX631" s="1"/>
      <c r="WZY631" s="1"/>
      <c r="WZZ631" s="1"/>
      <c r="XAA631" s="1"/>
      <c r="XAB631" s="1"/>
      <c r="XAC631" s="1"/>
      <c r="XAD631" s="1"/>
      <c r="XAE631" s="1"/>
      <c r="XAF631" s="1"/>
      <c r="XAG631" s="1"/>
      <c r="XAH631" s="1"/>
      <c r="XAI631" s="1"/>
      <c r="XAJ631" s="1"/>
      <c r="XAK631" s="1"/>
      <c r="XAL631" s="1"/>
      <c r="XAM631" s="1"/>
      <c r="XAN631" s="1"/>
      <c r="XAO631" s="1"/>
      <c r="XAP631" s="1"/>
      <c r="XAQ631" s="1"/>
      <c r="XAR631" s="1"/>
      <c r="XAS631" s="1"/>
      <c r="XAT631" s="1"/>
      <c r="XAU631" s="1"/>
      <c r="XAV631" s="1"/>
      <c r="XAW631" s="1"/>
      <c r="XAX631" s="1"/>
      <c r="XAY631" s="1"/>
      <c r="XAZ631" s="1"/>
      <c r="XBA631" s="1"/>
      <c r="XBB631" s="1"/>
      <c r="XBC631" s="1"/>
      <c r="XBD631" s="1"/>
      <c r="XBE631" s="1"/>
      <c r="XBF631" s="1"/>
      <c r="XBG631" s="1"/>
      <c r="XBH631" s="1"/>
      <c r="XBI631" s="1"/>
      <c r="XBJ631" s="1"/>
      <c r="XBK631" s="1"/>
      <c r="XBL631" s="1"/>
      <c r="XBM631" s="1"/>
      <c r="XBN631" s="1"/>
      <c r="XBO631" s="1"/>
      <c r="XBP631" s="1"/>
      <c r="XBQ631" s="1"/>
      <c r="XBR631" s="1"/>
      <c r="XBS631" s="1"/>
      <c r="XBT631" s="1"/>
      <c r="XBU631" s="1"/>
      <c r="XBV631" s="1"/>
      <c r="XBW631" s="1"/>
      <c r="XBX631" s="1"/>
      <c r="XBY631" s="1"/>
      <c r="XBZ631" s="1"/>
      <c r="XCA631" s="1"/>
      <c r="XCB631" s="1"/>
      <c r="XCC631" s="1"/>
      <c r="XCD631" s="1"/>
      <c r="XCE631" s="1"/>
      <c r="XCF631" s="1"/>
      <c r="XCG631" s="1"/>
      <c r="XCH631" s="1"/>
      <c r="XCI631" s="1"/>
      <c r="XCJ631" s="1"/>
      <c r="XCK631" s="1"/>
      <c r="XCL631" s="1"/>
      <c r="XCM631" s="1"/>
      <c r="XCN631" s="1"/>
      <c r="XCO631" s="1"/>
      <c r="XCP631" s="1"/>
      <c r="XCQ631" s="1"/>
      <c r="XCR631" s="1"/>
      <c r="XCS631" s="1"/>
      <c r="XCT631" s="1"/>
      <c r="XCU631" s="1"/>
      <c r="XCV631" s="1"/>
      <c r="XCW631" s="1"/>
      <c r="XCX631" s="1"/>
      <c r="XCY631" s="1"/>
      <c r="XCZ631" s="1"/>
      <c r="XDA631" s="1"/>
      <c r="XDB631" s="1"/>
      <c r="XDC631" s="1"/>
      <c r="XDD631" s="1"/>
      <c r="XDE631" s="1"/>
      <c r="XDF631" s="1"/>
      <c r="XDG631" s="1"/>
      <c r="XDH631" s="1"/>
      <c r="XDI631" s="1"/>
      <c r="XDJ631" s="1"/>
      <c r="XDK631" s="1"/>
      <c r="XDL631" s="1"/>
      <c r="XDM631" s="1"/>
      <c r="XDN631" s="1"/>
      <c r="XDO631" s="1"/>
      <c r="XDP631" s="1"/>
      <c r="XDQ631" s="1"/>
      <c r="XDR631" s="1"/>
      <c r="XDS631" s="1"/>
      <c r="XDT631" s="1"/>
      <c r="XDU631" s="1"/>
      <c r="XDV631" s="1"/>
      <c r="XDW631" s="1"/>
      <c r="XDX631" s="1"/>
      <c r="XDY631" s="1"/>
      <c r="XDZ631" s="1"/>
      <c r="XEA631" s="1"/>
      <c r="XEB631" s="1"/>
      <c r="XEC631" s="1"/>
      <c r="XED631" s="1"/>
      <c r="XEE631" s="1"/>
      <c r="XEF631" s="1"/>
      <c r="XEG631" s="1"/>
      <c r="XEH631" s="1"/>
      <c r="XEI631" s="1"/>
      <c r="XEJ631" s="1"/>
      <c r="XEK631" s="1"/>
      <c r="XEL631" s="1"/>
      <c r="XEM631" s="1"/>
      <c r="XEN631" s="1"/>
      <c r="XEO631" s="1"/>
      <c r="XEP631" s="1"/>
      <c r="XEQ631" s="1"/>
      <c r="XER631" s="1"/>
      <c r="XES631" s="1"/>
      <c r="XET631" s="1"/>
      <c r="XEU631" s="1"/>
      <c r="XEV631" s="1"/>
      <c r="XEW631" s="1"/>
      <c r="XEX631" s="1"/>
      <c r="XEY631" s="1"/>
      <c r="XEZ631" s="1"/>
      <c r="XFA631" s="1"/>
      <c r="XFB631" s="1"/>
      <c r="XFC631" s="1"/>
    </row>
    <row r="632" spans="1:150 16226:16383" s="3" customFormat="1" ht="20.25" customHeight="1" x14ac:dyDescent="0.25">
      <c r="A632" s="71" t="s">
        <v>827</v>
      </c>
      <c r="B632" s="71">
        <v>111.48399999999999</v>
      </c>
      <c r="C632" s="71">
        <f t="shared" si="14"/>
        <v>1200.0137759999998</v>
      </c>
      <c r="D632" s="51">
        <v>0</v>
      </c>
      <c r="E632" s="51">
        <v>0</v>
      </c>
      <c r="F632" s="124">
        <f t="shared" si="15"/>
        <v>2203.2252927359996</v>
      </c>
      <c r="G632" s="130" t="s">
        <v>95</v>
      </c>
      <c r="H632" s="13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WZB632" s="1"/>
      <c r="WZC632" s="1"/>
      <c r="WZD632" s="1"/>
      <c r="WZE632" s="1"/>
      <c r="WZF632" s="1"/>
      <c r="WZG632" s="1"/>
      <c r="WZH632" s="1"/>
      <c r="WZI632" s="1"/>
      <c r="WZJ632" s="1"/>
      <c r="WZK632" s="1"/>
      <c r="WZL632" s="1"/>
      <c r="WZM632" s="1"/>
      <c r="WZN632" s="1"/>
      <c r="WZO632" s="1"/>
      <c r="WZP632" s="1"/>
      <c r="WZQ632" s="1"/>
      <c r="WZR632" s="1"/>
      <c r="WZS632" s="1"/>
      <c r="WZT632" s="1"/>
      <c r="WZU632" s="1"/>
      <c r="WZV632" s="1"/>
      <c r="WZW632" s="1"/>
      <c r="WZX632" s="1"/>
      <c r="WZY632" s="1"/>
      <c r="WZZ632" s="1"/>
      <c r="XAA632" s="1"/>
      <c r="XAB632" s="1"/>
      <c r="XAC632" s="1"/>
      <c r="XAD632" s="1"/>
      <c r="XAE632" s="1"/>
      <c r="XAF632" s="1"/>
      <c r="XAG632" s="1"/>
      <c r="XAH632" s="1"/>
      <c r="XAI632" s="1"/>
      <c r="XAJ632" s="1"/>
      <c r="XAK632" s="1"/>
      <c r="XAL632" s="1"/>
      <c r="XAM632" s="1"/>
      <c r="XAN632" s="1"/>
      <c r="XAO632" s="1"/>
      <c r="XAP632" s="1"/>
      <c r="XAQ632" s="1"/>
      <c r="XAR632" s="1"/>
      <c r="XAS632" s="1"/>
      <c r="XAT632" s="1"/>
      <c r="XAU632" s="1"/>
      <c r="XAV632" s="1"/>
      <c r="XAW632" s="1"/>
      <c r="XAX632" s="1"/>
      <c r="XAY632" s="1"/>
      <c r="XAZ632" s="1"/>
      <c r="XBA632" s="1"/>
      <c r="XBB632" s="1"/>
      <c r="XBC632" s="1"/>
      <c r="XBD632" s="1"/>
      <c r="XBE632" s="1"/>
      <c r="XBF632" s="1"/>
      <c r="XBG632" s="1"/>
      <c r="XBH632" s="1"/>
      <c r="XBI632" s="1"/>
      <c r="XBJ632" s="1"/>
      <c r="XBK632" s="1"/>
      <c r="XBL632" s="1"/>
      <c r="XBM632" s="1"/>
      <c r="XBN632" s="1"/>
      <c r="XBO632" s="1"/>
      <c r="XBP632" s="1"/>
      <c r="XBQ632" s="1"/>
      <c r="XBR632" s="1"/>
      <c r="XBS632" s="1"/>
      <c r="XBT632" s="1"/>
      <c r="XBU632" s="1"/>
      <c r="XBV632" s="1"/>
      <c r="XBW632" s="1"/>
      <c r="XBX632" s="1"/>
      <c r="XBY632" s="1"/>
      <c r="XBZ632" s="1"/>
      <c r="XCA632" s="1"/>
      <c r="XCB632" s="1"/>
      <c r="XCC632" s="1"/>
      <c r="XCD632" s="1"/>
      <c r="XCE632" s="1"/>
      <c r="XCF632" s="1"/>
      <c r="XCG632" s="1"/>
      <c r="XCH632" s="1"/>
      <c r="XCI632" s="1"/>
      <c r="XCJ632" s="1"/>
      <c r="XCK632" s="1"/>
      <c r="XCL632" s="1"/>
      <c r="XCM632" s="1"/>
      <c r="XCN632" s="1"/>
      <c r="XCO632" s="1"/>
      <c r="XCP632" s="1"/>
      <c r="XCQ632" s="1"/>
      <c r="XCR632" s="1"/>
      <c r="XCS632" s="1"/>
      <c r="XCT632" s="1"/>
      <c r="XCU632" s="1"/>
      <c r="XCV632" s="1"/>
      <c r="XCW632" s="1"/>
      <c r="XCX632" s="1"/>
      <c r="XCY632" s="1"/>
      <c r="XCZ632" s="1"/>
      <c r="XDA632" s="1"/>
      <c r="XDB632" s="1"/>
      <c r="XDC632" s="1"/>
      <c r="XDD632" s="1"/>
      <c r="XDE632" s="1"/>
      <c r="XDF632" s="1"/>
      <c r="XDG632" s="1"/>
      <c r="XDH632" s="1"/>
      <c r="XDI632" s="1"/>
      <c r="XDJ632" s="1"/>
      <c r="XDK632" s="1"/>
      <c r="XDL632" s="1"/>
      <c r="XDM632" s="1"/>
      <c r="XDN632" s="1"/>
      <c r="XDO632" s="1"/>
      <c r="XDP632" s="1"/>
      <c r="XDQ632" s="1"/>
      <c r="XDR632" s="1"/>
      <c r="XDS632" s="1"/>
      <c r="XDT632" s="1"/>
      <c r="XDU632" s="1"/>
      <c r="XDV632" s="1"/>
      <c r="XDW632" s="1"/>
      <c r="XDX632" s="1"/>
      <c r="XDY632" s="1"/>
      <c r="XDZ632" s="1"/>
      <c r="XEA632" s="1"/>
      <c r="XEB632" s="1"/>
      <c r="XEC632" s="1"/>
      <c r="XED632" s="1"/>
      <c r="XEE632" s="1"/>
      <c r="XEF632" s="1"/>
      <c r="XEG632" s="1"/>
      <c r="XEH632" s="1"/>
      <c r="XEI632" s="1"/>
      <c r="XEJ632" s="1"/>
      <c r="XEK632" s="1"/>
      <c r="XEL632" s="1"/>
      <c r="XEM632" s="1"/>
      <c r="XEN632" s="1"/>
      <c r="XEO632" s="1"/>
      <c r="XEP632" s="1"/>
      <c r="XEQ632" s="1"/>
      <c r="XER632" s="1"/>
      <c r="XES632" s="1"/>
      <c r="XET632" s="1"/>
      <c r="XEU632" s="1"/>
      <c r="XEV632" s="1"/>
      <c r="XEW632" s="1"/>
      <c r="XEX632" s="1"/>
      <c r="XEY632" s="1"/>
      <c r="XEZ632" s="1"/>
      <c r="XFA632" s="1"/>
      <c r="XFB632" s="1"/>
      <c r="XFC632" s="1"/>
    </row>
    <row r="633" spans="1:150 16226:16383" s="3" customFormat="1" ht="20.25" customHeight="1" x14ac:dyDescent="0.25">
      <c r="A633" s="71" t="s">
        <v>828</v>
      </c>
      <c r="B633" s="71">
        <v>218.79300000000001</v>
      </c>
      <c r="C633" s="71">
        <f t="shared" si="14"/>
        <v>2355.0878520000001</v>
      </c>
      <c r="D633" s="51">
        <v>0</v>
      </c>
      <c r="E633" s="51">
        <v>0</v>
      </c>
      <c r="F633" s="124">
        <f t="shared" si="15"/>
        <v>4323.9412962720007</v>
      </c>
      <c r="G633" s="130" t="s">
        <v>95</v>
      </c>
      <c r="H633" s="13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WZB633" s="1"/>
      <c r="WZC633" s="1"/>
      <c r="WZD633" s="1"/>
      <c r="WZE633" s="1"/>
      <c r="WZF633" s="1"/>
      <c r="WZG633" s="1"/>
      <c r="WZH633" s="1"/>
      <c r="WZI633" s="1"/>
      <c r="WZJ633" s="1"/>
      <c r="WZK633" s="1"/>
      <c r="WZL633" s="1"/>
      <c r="WZM633" s="1"/>
      <c r="WZN633" s="1"/>
      <c r="WZO633" s="1"/>
      <c r="WZP633" s="1"/>
      <c r="WZQ633" s="1"/>
      <c r="WZR633" s="1"/>
      <c r="WZS633" s="1"/>
      <c r="WZT633" s="1"/>
      <c r="WZU633" s="1"/>
      <c r="WZV633" s="1"/>
      <c r="WZW633" s="1"/>
      <c r="WZX633" s="1"/>
      <c r="WZY633" s="1"/>
      <c r="WZZ633" s="1"/>
      <c r="XAA633" s="1"/>
      <c r="XAB633" s="1"/>
      <c r="XAC633" s="1"/>
      <c r="XAD633" s="1"/>
      <c r="XAE633" s="1"/>
      <c r="XAF633" s="1"/>
      <c r="XAG633" s="1"/>
      <c r="XAH633" s="1"/>
      <c r="XAI633" s="1"/>
      <c r="XAJ633" s="1"/>
      <c r="XAK633" s="1"/>
      <c r="XAL633" s="1"/>
      <c r="XAM633" s="1"/>
      <c r="XAN633" s="1"/>
      <c r="XAO633" s="1"/>
      <c r="XAP633" s="1"/>
      <c r="XAQ633" s="1"/>
      <c r="XAR633" s="1"/>
      <c r="XAS633" s="1"/>
      <c r="XAT633" s="1"/>
      <c r="XAU633" s="1"/>
      <c r="XAV633" s="1"/>
      <c r="XAW633" s="1"/>
      <c r="XAX633" s="1"/>
      <c r="XAY633" s="1"/>
      <c r="XAZ633" s="1"/>
      <c r="XBA633" s="1"/>
      <c r="XBB633" s="1"/>
      <c r="XBC633" s="1"/>
      <c r="XBD633" s="1"/>
      <c r="XBE633" s="1"/>
      <c r="XBF633" s="1"/>
      <c r="XBG633" s="1"/>
      <c r="XBH633" s="1"/>
      <c r="XBI633" s="1"/>
      <c r="XBJ633" s="1"/>
      <c r="XBK633" s="1"/>
      <c r="XBL633" s="1"/>
      <c r="XBM633" s="1"/>
      <c r="XBN633" s="1"/>
      <c r="XBO633" s="1"/>
      <c r="XBP633" s="1"/>
      <c r="XBQ633" s="1"/>
      <c r="XBR633" s="1"/>
      <c r="XBS633" s="1"/>
      <c r="XBT633" s="1"/>
      <c r="XBU633" s="1"/>
      <c r="XBV633" s="1"/>
      <c r="XBW633" s="1"/>
      <c r="XBX633" s="1"/>
      <c r="XBY633" s="1"/>
      <c r="XBZ633" s="1"/>
      <c r="XCA633" s="1"/>
      <c r="XCB633" s="1"/>
      <c r="XCC633" s="1"/>
      <c r="XCD633" s="1"/>
      <c r="XCE633" s="1"/>
      <c r="XCF633" s="1"/>
      <c r="XCG633" s="1"/>
      <c r="XCH633" s="1"/>
      <c r="XCI633" s="1"/>
      <c r="XCJ633" s="1"/>
      <c r="XCK633" s="1"/>
      <c r="XCL633" s="1"/>
      <c r="XCM633" s="1"/>
      <c r="XCN633" s="1"/>
      <c r="XCO633" s="1"/>
      <c r="XCP633" s="1"/>
      <c r="XCQ633" s="1"/>
      <c r="XCR633" s="1"/>
      <c r="XCS633" s="1"/>
      <c r="XCT633" s="1"/>
      <c r="XCU633" s="1"/>
      <c r="XCV633" s="1"/>
      <c r="XCW633" s="1"/>
      <c r="XCX633" s="1"/>
      <c r="XCY633" s="1"/>
      <c r="XCZ633" s="1"/>
      <c r="XDA633" s="1"/>
      <c r="XDB633" s="1"/>
      <c r="XDC633" s="1"/>
      <c r="XDD633" s="1"/>
      <c r="XDE633" s="1"/>
      <c r="XDF633" s="1"/>
      <c r="XDG633" s="1"/>
      <c r="XDH633" s="1"/>
      <c r="XDI633" s="1"/>
      <c r="XDJ633" s="1"/>
      <c r="XDK633" s="1"/>
      <c r="XDL633" s="1"/>
      <c r="XDM633" s="1"/>
      <c r="XDN633" s="1"/>
      <c r="XDO633" s="1"/>
      <c r="XDP633" s="1"/>
      <c r="XDQ633" s="1"/>
      <c r="XDR633" s="1"/>
      <c r="XDS633" s="1"/>
      <c r="XDT633" s="1"/>
      <c r="XDU633" s="1"/>
      <c r="XDV633" s="1"/>
      <c r="XDW633" s="1"/>
      <c r="XDX633" s="1"/>
      <c r="XDY633" s="1"/>
      <c r="XDZ633" s="1"/>
      <c r="XEA633" s="1"/>
      <c r="XEB633" s="1"/>
      <c r="XEC633" s="1"/>
      <c r="XED633" s="1"/>
      <c r="XEE633" s="1"/>
      <c r="XEF633" s="1"/>
      <c r="XEG633" s="1"/>
      <c r="XEH633" s="1"/>
      <c r="XEI633" s="1"/>
      <c r="XEJ633" s="1"/>
      <c r="XEK633" s="1"/>
      <c r="XEL633" s="1"/>
      <c r="XEM633" s="1"/>
      <c r="XEN633" s="1"/>
      <c r="XEO633" s="1"/>
      <c r="XEP633" s="1"/>
      <c r="XEQ633" s="1"/>
      <c r="XER633" s="1"/>
      <c r="XES633" s="1"/>
      <c r="XET633" s="1"/>
      <c r="XEU633" s="1"/>
      <c r="XEV633" s="1"/>
      <c r="XEW633" s="1"/>
      <c r="XEX633" s="1"/>
      <c r="XEY633" s="1"/>
      <c r="XEZ633" s="1"/>
      <c r="XFA633" s="1"/>
      <c r="XFB633" s="1"/>
      <c r="XFC633" s="1"/>
    </row>
    <row r="634" spans="1:150 16226:16383" s="3" customFormat="1" ht="20.25" customHeight="1" x14ac:dyDescent="0.25">
      <c r="A634" s="71" t="s">
        <v>829</v>
      </c>
      <c r="B634" s="71">
        <v>219.59899999999999</v>
      </c>
      <c r="C634" s="71">
        <f t="shared" si="14"/>
        <v>2363.7636359999997</v>
      </c>
      <c r="D634" s="51">
        <v>0</v>
      </c>
      <c r="E634" s="51">
        <v>0</v>
      </c>
      <c r="F634" s="124">
        <f t="shared" si="15"/>
        <v>4339.8700356959998</v>
      </c>
      <c r="G634" s="130" t="s">
        <v>95</v>
      </c>
      <c r="H634" s="13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WZB634" s="1"/>
      <c r="WZC634" s="1"/>
      <c r="WZD634" s="1"/>
      <c r="WZE634" s="1"/>
      <c r="WZF634" s="1"/>
      <c r="WZG634" s="1"/>
      <c r="WZH634" s="1"/>
      <c r="WZI634" s="1"/>
      <c r="WZJ634" s="1"/>
      <c r="WZK634" s="1"/>
      <c r="WZL634" s="1"/>
      <c r="WZM634" s="1"/>
      <c r="WZN634" s="1"/>
      <c r="WZO634" s="1"/>
      <c r="WZP634" s="1"/>
      <c r="WZQ634" s="1"/>
      <c r="WZR634" s="1"/>
      <c r="WZS634" s="1"/>
      <c r="WZT634" s="1"/>
      <c r="WZU634" s="1"/>
      <c r="WZV634" s="1"/>
      <c r="WZW634" s="1"/>
      <c r="WZX634" s="1"/>
      <c r="WZY634" s="1"/>
      <c r="WZZ634" s="1"/>
      <c r="XAA634" s="1"/>
      <c r="XAB634" s="1"/>
      <c r="XAC634" s="1"/>
      <c r="XAD634" s="1"/>
      <c r="XAE634" s="1"/>
      <c r="XAF634" s="1"/>
      <c r="XAG634" s="1"/>
      <c r="XAH634" s="1"/>
      <c r="XAI634" s="1"/>
      <c r="XAJ634" s="1"/>
      <c r="XAK634" s="1"/>
      <c r="XAL634" s="1"/>
      <c r="XAM634" s="1"/>
      <c r="XAN634" s="1"/>
      <c r="XAO634" s="1"/>
      <c r="XAP634" s="1"/>
      <c r="XAQ634" s="1"/>
      <c r="XAR634" s="1"/>
      <c r="XAS634" s="1"/>
      <c r="XAT634" s="1"/>
      <c r="XAU634" s="1"/>
      <c r="XAV634" s="1"/>
      <c r="XAW634" s="1"/>
      <c r="XAX634" s="1"/>
      <c r="XAY634" s="1"/>
      <c r="XAZ634" s="1"/>
      <c r="XBA634" s="1"/>
      <c r="XBB634" s="1"/>
      <c r="XBC634" s="1"/>
      <c r="XBD634" s="1"/>
      <c r="XBE634" s="1"/>
      <c r="XBF634" s="1"/>
      <c r="XBG634" s="1"/>
      <c r="XBH634" s="1"/>
      <c r="XBI634" s="1"/>
      <c r="XBJ634" s="1"/>
      <c r="XBK634" s="1"/>
      <c r="XBL634" s="1"/>
      <c r="XBM634" s="1"/>
      <c r="XBN634" s="1"/>
      <c r="XBO634" s="1"/>
      <c r="XBP634" s="1"/>
      <c r="XBQ634" s="1"/>
      <c r="XBR634" s="1"/>
      <c r="XBS634" s="1"/>
      <c r="XBT634" s="1"/>
      <c r="XBU634" s="1"/>
      <c r="XBV634" s="1"/>
      <c r="XBW634" s="1"/>
      <c r="XBX634" s="1"/>
      <c r="XBY634" s="1"/>
      <c r="XBZ634" s="1"/>
      <c r="XCA634" s="1"/>
      <c r="XCB634" s="1"/>
      <c r="XCC634" s="1"/>
      <c r="XCD634" s="1"/>
      <c r="XCE634" s="1"/>
      <c r="XCF634" s="1"/>
      <c r="XCG634" s="1"/>
      <c r="XCH634" s="1"/>
      <c r="XCI634" s="1"/>
      <c r="XCJ634" s="1"/>
      <c r="XCK634" s="1"/>
      <c r="XCL634" s="1"/>
      <c r="XCM634" s="1"/>
      <c r="XCN634" s="1"/>
      <c r="XCO634" s="1"/>
      <c r="XCP634" s="1"/>
      <c r="XCQ634" s="1"/>
      <c r="XCR634" s="1"/>
      <c r="XCS634" s="1"/>
      <c r="XCT634" s="1"/>
      <c r="XCU634" s="1"/>
      <c r="XCV634" s="1"/>
      <c r="XCW634" s="1"/>
      <c r="XCX634" s="1"/>
      <c r="XCY634" s="1"/>
      <c r="XCZ634" s="1"/>
      <c r="XDA634" s="1"/>
      <c r="XDB634" s="1"/>
      <c r="XDC634" s="1"/>
      <c r="XDD634" s="1"/>
      <c r="XDE634" s="1"/>
      <c r="XDF634" s="1"/>
      <c r="XDG634" s="1"/>
      <c r="XDH634" s="1"/>
      <c r="XDI634" s="1"/>
      <c r="XDJ634" s="1"/>
      <c r="XDK634" s="1"/>
      <c r="XDL634" s="1"/>
      <c r="XDM634" s="1"/>
      <c r="XDN634" s="1"/>
      <c r="XDO634" s="1"/>
      <c r="XDP634" s="1"/>
      <c r="XDQ634" s="1"/>
      <c r="XDR634" s="1"/>
      <c r="XDS634" s="1"/>
      <c r="XDT634" s="1"/>
      <c r="XDU634" s="1"/>
      <c r="XDV634" s="1"/>
      <c r="XDW634" s="1"/>
      <c r="XDX634" s="1"/>
      <c r="XDY634" s="1"/>
      <c r="XDZ634" s="1"/>
      <c r="XEA634" s="1"/>
      <c r="XEB634" s="1"/>
      <c r="XEC634" s="1"/>
      <c r="XED634" s="1"/>
      <c r="XEE634" s="1"/>
      <c r="XEF634" s="1"/>
      <c r="XEG634" s="1"/>
      <c r="XEH634" s="1"/>
      <c r="XEI634" s="1"/>
      <c r="XEJ634" s="1"/>
      <c r="XEK634" s="1"/>
      <c r="XEL634" s="1"/>
      <c r="XEM634" s="1"/>
      <c r="XEN634" s="1"/>
      <c r="XEO634" s="1"/>
      <c r="XEP634" s="1"/>
      <c r="XEQ634" s="1"/>
      <c r="XER634" s="1"/>
      <c r="XES634" s="1"/>
      <c r="XET634" s="1"/>
      <c r="XEU634" s="1"/>
      <c r="XEV634" s="1"/>
      <c r="XEW634" s="1"/>
      <c r="XEX634" s="1"/>
      <c r="XEY634" s="1"/>
      <c r="XEZ634" s="1"/>
      <c r="XFA634" s="1"/>
      <c r="XFB634" s="1"/>
      <c r="XFC634" s="1"/>
    </row>
    <row r="635" spans="1:150 16226:16383" s="3" customFormat="1" ht="20.25" customHeight="1" x14ac:dyDescent="0.25">
      <c r="A635" s="71" t="s">
        <v>830</v>
      </c>
      <c r="B635" s="71">
        <v>200.50200000000001</v>
      </c>
      <c r="C635" s="71">
        <f t="shared" si="14"/>
        <v>2158.203528</v>
      </c>
      <c r="D635" s="51">
        <v>0</v>
      </c>
      <c r="E635" s="51">
        <v>0</v>
      </c>
      <c r="F635" s="124">
        <f t="shared" si="15"/>
        <v>3962.461677408</v>
      </c>
      <c r="G635" s="130" t="s">
        <v>95</v>
      </c>
      <c r="H635" s="13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WZB635" s="1"/>
      <c r="WZC635" s="1"/>
      <c r="WZD635" s="1"/>
      <c r="WZE635" s="1"/>
      <c r="WZF635" s="1"/>
      <c r="WZG635" s="1"/>
      <c r="WZH635" s="1"/>
      <c r="WZI635" s="1"/>
      <c r="WZJ635" s="1"/>
      <c r="WZK635" s="1"/>
      <c r="WZL635" s="1"/>
      <c r="WZM635" s="1"/>
      <c r="WZN635" s="1"/>
      <c r="WZO635" s="1"/>
      <c r="WZP635" s="1"/>
      <c r="WZQ635" s="1"/>
      <c r="WZR635" s="1"/>
      <c r="WZS635" s="1"/>
      <c r="WZT635" s="1"/>
      <c r="WZU635" s="1"/>
      <c r="WZV635" s="1"/>
      <c r="WZW635" s="1"/>
      <c r="WZX635" s="1"/>
      <c r="WZY635" s="1"/>
      <c r="WZZ635" s="1"/>
      <c r="XAA635" s="1"/>
      <c r="XAB635" s="1"/>
      <c r="XAC635" s="1"/>
      <c r="XAD635" s="1"/>
      <c r="XAE635" s="1"/>
      <c r="XAF635" s="1"/>
      <c r="XAG635" s="1"/>
      <c r="XAH635" s="1"/>
      <c r="XAI635" s="1"/>
      <c r="XAJ635" s="1"/>
      <c r="XAK635" s="1"/>
      <c r="XAL635" s="1"/>
      <c r="XAM635" s="1"/>
      <c r="XAN635" s="1"/>
      <c r="XAO635" s="1"/>
      <c r="XAP635" s="1"/>
      <c r="XAQ635" s="1"/>
      <c r="XAR635" s="1"/>
      <c r="XAS635" s="1"/>
      <c r="XAT635" s="1"/>
      <c r="XAU635" s="1"/>
      <c r="XAV635" s="1"/>
      <c r="XAW635" s="1"/>
      <c r="XAX635" s="1"/>
      <c r="XAY635" s="1"/>
      <c r="XAZ635" s="1"/>
      <c r="XBA635" s="1"/>
      <c r="XBB635" s="1"/>
      <c r="XBC635" s="1"/>
      <c r="XBD635" s="1"/>
      <c r="XBE635" s="1"/>
      <c r="XBF635" s="1"/>
      <c r="XBG635" s="1"/>
      <c r="XBH635" s="1"/>
      <c r="XBI635" s="1"/>
      <c r="XBJ635" s="1"/>
      <c r="XBK635" s="1"/>
      <c r="XBL635" s="1"/>
      <c r="XBM635" s="1"/>
      <c r="XBN635" s="1"/>
      <c r="XBO635" s="1"/>
      <c r="XBP635" s="1"/>
      <c r="XBQ635" s="1"/>
      <c r="XBR635" s="1"/>
      <c r="XBS635" s="1"/>
      <c r="XBT635" s="1"/>
      <c r="XBU635" s="1"/>
      <c r="XBV635" s="1"/>
      <c r="XBW635" s="1"/>
      <c r="XBX635" s="1"/>
      <c r="XBY635" s="1"/>
      <c r="XBZ635" s="1"/>
      <c r="XCA635" s="1"/>
      <c r="XCB635" s="1"/>
      <c r="XCC635" s="1"/>
      <c r="XCD635" s="1"/>
      <c r="XCE635" s="1"/>
      <c r="XCF635" s="1"/>
      <c r="XCG635" s="1"/>
      <c r="XCH635" s="1"/>
      <c r="XCI635" s="1"/>
      <c r="XCJ635" s="1"/>
      <c r="XCK635" s="1"/>
      <c r="XCL635" s="1"/>
      <c r="XCM635" s="1"/>
      <c r="XCN635" s="1"/>
      <c r="XCO635" s="1"/>
      <c r="XCP635" s="1"/>
      <c r="XCQ635" s="1"/>
      <c r="XCR635" s="1"/>
      <c r="XCS635" s="1"/>
      <c r="XCT635" s="1"/>
      <c r="XCU635" s="1"/>
      <c r="XCV635" s="1"/>
      <c r="XCW635" s="1"/>
      <c r="XCX635" s="1"/>
      <c r="XCY635" s="1"/>
      <c r="XCZ635" s="1"/>
      <c r="XDA635" s="1"/>
      <c r="XDB635" s="1"/>
      <c r="XDC635" s="1"/>
      <c r="XDD635" s="1"/>
      <c r="XDE635" s="1"/>
      <c r="XDF635" s="1"/>
      <c r="XDG635" s="1"/>
      <c r="XDH635" s="1"/>
      <c r="XDI635" s="1"/>
      <c r="XDJ635" s="1"/>
      <c r="XDK635" s="1"/>
      <c r="XDL635" s="1"/>
      <c r="XDM635" s="1"/>
      <c r="XDN635" s="1"/>
      <c r="XDO635" s="1"/>
      <c r="XDP635" s="1"/>
      <c r="XDQ635" s="1"/>
      <c r="XDR635" s="1"/>
      <c r="XDS635" s="1"/>
      <c r="XDT635" s="1"/>
      <c r="XDU635" s="1"/>
      <c r="XDV635" s="1"/>
      <c r="XDW635" s="1"/>
      <c r="XDX635" s="1"/>
      <c r="XDY635" s="1"/>
      <c r="XDZ635" s="1"/>
      <c r="XEA635" s="1"/>
      <c r="XEB635" s="1"/>
      <c r="XEC635" s="1"/>
      <c r="XED635" s="1"/>
      <c r="XEE635" s="1"/>
      <c r="XEF635" s="1"/>
      <c r="XEG635" s="1"/>
      <c r="XEH635" s="1"/>
      <c r="XEI635" s="1"/>
      <c r="XEJ635" s="1"/>
      <c r="XEK635" s="1"/>
      <c r="XEL635" s="1"/>
      <c r="XEM635" s="1"/>
      <c r="XEN635" s="1"/>
      <c r="XEO635" s="1"/>
      <c r="XEP635" s="1"/>
      <c r="XEQ635" s="1"/>
      <c r="XER635" s="1"/>
      <c r="XES635" s="1"/>
      <c r="XET635" s="1"/>
      <c r="XEU635" s="1"/>
      <c r="XEV635" s="1"/>
      <c r="XEW635" s="1"/>
      <c r="XEX635" s="1"/>
      <c r="XEY635" s="1"/>
      <c r="XEZ635" s="1"/>
      <c r="XFA635" s="1"/>
      <c r="XFB635" s="1"/>
      <c r="XFC635" s="1"/>
    </row>
    <row r="636" spans="1:150 16226:16383" s="3" customFormat="1" ht="20.25" customHeight="1" x14ac:dyDescent="0.25">
      <c r="A636" s="71" t="s">
        <v>831</v>
      </c>
      <c r="B636" s="71">
        <v>140.63300000000001</v>
      </c>
      <c r="C636" s="71">
        <f t="shared" si="14"/>
        <v>1513.773612</v>
      </c>
      <c r="D636" s="51">
        <v>0</v>
      </c>
      <c r="E636" s="51">
        <v>0</v>
      </c>
      <c r="F636" s="124">
        <f t="shared" si="15"/>
        <v>2779.2883516319998</v>
      </c>
      <c r="G636" s="130" t="s">
        <v>95</v>
      </c>
      <c r="H636" s="13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WZB636" s="1"/>
      <c r="WZC636" s="1"/>
      <c r="WZD636" s="1"/>
      <c r="WZE636" s="1"/>
      <c r="WZF636" s="1"/>
      <c r="WZG636" s="1"/>
      <c r="WZH636" s="1"/>
      <c r="WZI636" s="1"/>
      <c r="WZJ636" s="1"/>
      <c r="WZK636" s="1"/>
      <c r="WZL636" s="1"/>
      <c r="WZM636" s="1"/>
      <c r="WZN636" s="1"/>
      <c r="WZO636" s="1"/>
      <c r="WZP636" s="1"/>
      <c r="WZQ636" s="1"/>
      <c r="WZR636" s="1"/>
      <c r="WZS636" s="1"/>
      <c r="WZT636" s="1"/>
      <c r="WZU636" s="1"/>
      <c r="WZV636" s="1"/>
      <c r="WZW636" s="1"/>
      <c r="WZX636" s="1"/>
      <c r="WZY636" s="1"/>
      <c r="WZZ636" s="1"/>
      <c r="XAA636" s="1"/>
      <c r="XAB636" s="1"/>
      <c r="XAC636" s="1"/>
      <c r="XAD636" s="1"/>
      <c r="XAE636" s="1"/>
      <c r="XAF636" s="1"/>
      <c r="XAG636" s="1"/>
      <c r="XAH636" s="1"/>
      <c r="XAI636" s="1"/>
      <c r="XAJ636" s="1"/>
      <c r="XAK636" s="1"/>
      <c r="XAL636" s="1"/>
      <c r="XAM636" s="1"/>
      <c r="XAN636" s="1"/>
      <c r="XAO636" s="1"/>
      <c r="XAP636" s="1"/>
      <c r="XAQ636" s="1"/>
      <c r="XAR636" s="1"/>
      <c r="XAS636" s="1"/>
      <c r="XAT636" s="1"/>
      <c r="XAU636" s="1"/>
      <c r="XAV636" s="1"/>
      <c r="XAW636" s="1"/>
      <c r="XAX636" s="1"/>
      <c r="XAY636" s="1"/>
      <c r="XAZ636" s="1"/>
      <c r="XBA636" s="1"/>
      <c r="XBB636" s="1"/>
      <c r="XBC636" s="1"/>
      <c r="XBD636" s="1"/>
      <c r="XBE636" s="1"/>
      <c r="XBF636" s="1"/>
      <c r="XBG636" s="1"/>
      <c r="XBH636" s="1"/>
      <c r="XBI636" s="1"/>
      <c r="XBJ636" s="1"/>
      <c r="XBK636" s="1"/>
      <c r="XBL636" s="1"/>
      <c r="XBM636" s="1"/>
      <c r="XBN636" s="1"/>
      <c r="XBO636" s="1"/>
      <c r="XBP636" s="1"/>
      <c r="XBQ636" s="1"/>
      <c r="XBR636" s="1"/>
      <c r="XBS636" s="1"/>
      <c r="XBT636" s="1"/>
      <c r="XBU636" s="1"/>
      <c r="XBV636" s="1"/>
      <c r="XBW636" s="1"/>
      <c r="XBX636" s="1"/>
      <c r="XBY636" s="1"/>
      <c r="XBZ636" s="1"/>
      <c r="XCA636" s="1"/>
      <c r="XCB636" s="1"/>
      <c r="XCC636" s="1"/>
      <c r="XCD636" s="1"/>
      <c r="XCE636" s="1"/>
      <c r="XCF636" s="1"/>
      <c r="XCG636" s="1"/>
      <c r="XCH636" s="1"/>
      <c r="XCI636" s="1"/>
      <c r="XCJ636" s="1"/>
      <c r="XCK636" s="1"/>
      <c r="XCL636" s="1"/>
      <c r="XCM636" s="1"/>
      <c r="XCN636" s="1"/>
      <c r="XCO636" s="1"/>
      <c r="XCP636" s="1"/>
      <c r="XCQ636" s="1"/>
      <c r="XCR636" s="1"/>
      <c r="XCS636" s="1"/>
      <c r="XCT636" s="1"/>
      <c r="XCU636" s="1"/>
      <c r="XCV636" s="1"/>
      <c r="XCW636" s="1"/>
      <c r="XCX636" s="1"/>
      <c r="XCY636" s="1"/>
      <c r="XCZ636" s="1"/>
      <c r="XDA636" s="1"/>
      <c r="XDB636" s="1"/>
      <c r="XDC636" s="1"/>
      <c r="XDD636" s="1"/>
      <c r="XDE636" s="1"/>
      <c r="XDF636" s="1"/>
      <c r="XDG636" s="1"/>
      <c r="XDH636" s="1"/>
      <c r="XDI636" s="1"/>
      <c r="XDJ636" s="1"/>
      <c r="XDK636" s="1"/>
      <c r="XDL636" s="1"/>
      <c r="XDM636" s="1"/>
      <c r="XDN636" s="1"/>
      <c r="XDO636" s="1"/>
      <c r="XDP636" s="1"/>
      <c r="XDQ636" s="1"/>
      <c r="XDR636" s="1"/>
      <c r="XDS636" s="1"/>
      <c r="XDT636" s="1"/>
      <c r="XDU636" s="1"/>
      <c r="XDV636" s="1"/>
      <c r="XDW636" s="1"/>
      <c r="XDX636" s="1"/>
      <c r="XDY636" s="1"/>
      <c r="XDZ636" s="1"/>
      <c r="XEA636" s="1"/>
      <c r="XEB636" s="1"/>
      <c r="XEC636" s="1"/>
      <c r="XED636" s="1"/>
      <c r="XEE636" s="1"/>
      <c r="XEF636" s="1"/>
      <c r="XEG636" s="1"/>
      <c r="XEH636" s="1"/>
      <c r="XEI636" s="1"/>
      <c r="XEJ636" s="1"/>
      <c r="XEK636" s="1"/>
      <c r="XEL636" s="1"/>
      <c r="XEM636" s="1"/>
      <c r="XEN636" s="1"/>
      <c r="XEO636" s="1"/>
      <c r="XEP636" s="1"/>
      <c r="XEQ636" s="1"/>
      <c r="XER636" s="1"/>
      <c r="XES636" s="1"/>
      <c r="XET636" s="1"/>
      <c r="XEU636" s="1"/>
      <c r="XEV636" s="1"/>
      <c r="XEW636" s="1"/>
      <c r="XEX636" s="1"/>
      <c r="XEY636" s="1"/>
      <c r="XEZ636" s="1"/>
      <c r="XFA636" s="1"/>
      <c r="XFB636" s="1"/>
      <c r="XFC636" s="1"/>
    </row>
    <row r="637" spans="1:150 16226:16383" s="3" customFormat="1" ht="20.25" customHeight="1" x14ac:dyDescent="0.25">
      <c r="A637" s="71" t="s">
        <v>832</v>
      </c>
      <c r="B637" s="71">
        <v>175.07400000000001</v>
      </c>
      <c r="C637" s="71">
        <f t="shared" si="14"/>
        <v>1884.4965360000001</v>
      </c>
      <c r="D637" s="51">
        <v>0</v>
      </c>
      <c r="E637" s="51">
        <v>0</v>
      </c>
      <c r="F637" s="124">
        <f t="shared" si="15"/>
        <v>3459.9356400960005</v>
      </c>
      <c r="G637" s="130" t="s">
        <v>95</v>
      </c>
      <c r="H637" s="13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WZB637" s="1"/>
      <c r="WZC637" s="1"/>
      <c r="WZD637" s="1"/>
      <c r="WZE637" s="1"/>
      <c r="WZF637" s="1"/>
      <c r="WZG637" s="1"/>
      <c r="WZH637" s="1"/>
      <c r="WZI637" s="1"/>
      <c r="WZJ637" s="1"/>
      <c r="WZK637" s="1"/>
      <c r="WZL637" s="1"/>
      <c r="WZM637" s="1"/>
      <c r="WZN637" s="1"/>
      <c r="WZO637" s="1"/>
      <c r="WZP637" s="1"/>
      <c r="WZQ637" s="1"/>
      <c r="WZR637" s="1"/>
      <c r="WZS637" s="1"/>
      <c r="WZT637" s="1"/>
      <c r="WZU637" s="1"/>
      <c r="WZV637" s="1"/>
      <c r="WZW637" s="1"/>
      <c r="WZX637" s="1"/>
      <c r="WZY637" s="1"/>
      <c r="WZZ637" s="1"/>
      <c r="XAA637" s="1"/>
      <c r="XAB637" s="1"/>
      <c r="XAC637" s="1"/>
      <c r="XAD637" s="1"/>
      <c r="XAE637" s="1"/>
      <c r="XAF637" s="1"/>
      <c r="XAG637" s="1"/>
      <c r="XAH637" s="1"/>
      <c r="XAI637" s="1"/>
      <c r="XAJ637" s="1"/>
      <c r="XAK637" s="1"/>
      <c r="XAL637" s="1"/>
      <c r="XAM637" s="1"/>
      <c r="XAN637" s="1"/>
      <c r="XAO637" s="1"/>
      <c r="XAP637" s="1"/>
      <c r="XAQ637" s="1"/>
      <c r="XAR637" s="1"/>
      <c r="XAS637" s="1"/>
      <c r="XAT637" s="1"/>
      <c r="XAU637" s="1"/>
      <c r="XAV637" s="1"/>
      <c r="XAW637" s="1"/>
      <c r="XAX637" s="1"/>
      <c r="XAY637" s="1"/>
      <c r="XAZ637" s="1"/>
      <c r="XBA637" s="1"/>
      <c r="XBB637" s="1"/>
      <c r="XBC637" s="1"/>
      <c r="XBD637" s="1"/>
      <c r="XBE637" s="1"/>
      <c r="XBF637" s="1"/>
      <c r="XBG637" s="1"/>
      <c r="XBH637" s="1"/>
      <c r="XBI637" s="1"/>
      <c r="XBJ637" s="1"/>
      <c r="XBK637" s="1"/>
      <c r="XBL637" s="1"/>
      <c r="XBM637" s="1"/>
      <c r="XBN637" s="1"/>
      <c r="XBO637" s="1"/>
      <c r="XBP637" s="1"/>
      <c r="XBQ637" s="1"/>
      <c r="XBR637" s="1"/>
      <c r="XBS637" s="1"/>
      <c r="XBT637" s="1"/>
      <c r="XBU637" s="1"/>
      <c r="XBV637" s="1"/>
      <c r="XBW637" s="1"/>
      <c r="XBX637" s="1"/>
      <c r="XBY637" s="1"/>
      <c r="XBZ637" s="1"/>
      <c r="XCA637" s="1"/>
      <c r="XCB637" s="1"/>
      <c r="XCC637" s="1"/>
      <c r="XCD637" s="1"/>
      <c r="XCE637" s="1"/>
      <c r="XCF637" s="1"/>
      <c r="XCG637" s="1"/>
      <c r="XCH637" s="1"/>
      <c r="XCI637" s="1"/>
      <c r="XCJ637" s="1"/>
      <c r="XCK637" s="1"/>
      <c r="XCL637" s="1"/>
      <c r="XCM637" s="1"/>
      <c r="XCN637" s="1"/>
      <c r="XCO637" s="1"/>
      <c r="XCP637" s="1"/>
      <c r="XCQ637" s="1"/>
      <c r="XCR637" s="1"/>
      <c r="XCS637" s="1"/>
      <c r="XCT637" s="1"/>
      <c r="XCU637" s="1"/>
      <c r="XCV637" s="1"/>
      <c r="XCW637" s="1"/>
      <c r="XCX637" s="1"/>
      <c r="XCY637" s="1"/>
      <c r="XCZ637" s="1"/>
      <c r="XDA637" s="1"/>
      <c r="XDB637" s="1"/>
      <c r="XDC637" s="1"/>
      <c r="XDD637" s="1"/>
      <c r="XDE637" s="1"/>
      <c r="XDF637" s="1"/>
      <c r="XDG637" s="1"/>
      <c r="XDH637" s="1"/>
      <c r="XDI637" s="1"/>
      <c r="XDJ637" s="1"/>
      <c r="XDK637" s="1"/>
      <c r="XDL637" s="1"/>
      <c r="XDM637" s="1"/>
      <c r="XDN637" s="1"/>
      <c r="XDO637" s="1"/>
      <c r="XDP637" s="1"/>
      <c r="XDQ637" s="1"/>
      <c r="XDR637" s="1"/>
      <c r="XDS637" s="1"/>
      <c r="XDT637" s="1"/>
      <c r="XDU637" s="1"/>
      <c r="XDV637" s="1"/>
      <c r="XDW637" s="1"/>
      <c r="XDX637" s="1"/>
      <c r="XDY637" s="1"/>
      <c r="XDZ637" s="1"/>
      <c r="XEA637" s="1"/>
      <c r="XEB637" s="1"/>
      <c r="XEC637" s="1"/>
      <c r="XED637" s="1"/>
      <c r="XEE637" s="1"/>
      <c r="XEF637" s="1"/>
      <c r="XEG637" s="1"/>
      <c r="XEH637" s="1"/>
      <c r="XEI637" s="1"/>
      <c r="XEJ637" s="1"/>
      <c r="XEK637" s="1"/>
      <c r="XEL637" s="1"/>
      <c r="XEM637" s="1"/>
      <c r="XEN637" s="1"/>
      <c r="XEO637" s="1"/>
      <c r="XEP637" s="1"/>
      <c r="XEQ637" s="1"/>
      <c r="XER637" s="1"/>
      <c r="XES637" s="1"/>
      <c r="XET637" s="1"/>
      <c r="XEU637" s="1"/>
      <c r="XEV637" s="1"/>
      <c r="XEW637" s="1"/>
      <c r="XEX637" s="1"/>
      <c r="XEY637" s="1"/>
      <c r="XEZ637" s="1"/>
      <c r="XFA637" s="1"/>
      <c r="XFB637" s="1"/>
      <c r="XFC637" s="1"/>
    </row>
    <row r="638" spans="1:150 16226:16383" s="3" customFormat="1" ht="20.25" customHeight="1" x14ac:dyDescent="0.25">
      <c r="A638" s="71" t="s">
        <v>833</v>
      </c>
      <c r="B638" s="71">
        <v>298.19</v>
      </c>
      <c r="C638" s="71">
        <f t="shared" si="14"/>
        <v>3209.7171599999997</v>
      </c>
      <c r="D638" s="51">
        <v>0</v>
      </c>
      <c r="E638" s="51">
        <v>0</v>
      </c>
      <c r="F638" s="124">
        <f t="shared" si="15"/>
        <v>5893.0407057599996</v>
      </c>
      <c r="G638" s="130" t="s">
        <v>95</v>
      </c>
      <c r="H638" s="13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WZB638" s="1"/>
      <c r="WZC638" s="1"/>
      <c r="WZD638" s="1"/>
      <c r="WZE638" s="1"/>
      <c r="WZF638" s="1"/>
      <c r="WZG638" s="1"/>
      <c r="WZH638" s="1"/>
      <c r="WZI638" s="1"/>
      <c r="WZJ638" s="1"/>
      <c r="WZK638" s="1"/>
      <c r="WZL638" s="1"/>
      <c r="WZM638" s="1"/>
      <c r="WZN638" s="1"/>
      <c r="WZO638" s="1"/>
      <c r="WZP638" s="1"/>
      <c r="WZQ638" s="1"/>
      <c r="WZR638" s="1"/>
      <c r="WZS638" s="1"/>
      <c r="WZT638" s="1"/>
      <c r="WZU638" s="1"/>
      <c r="WZV638" s="1"/>
      <c r="WZW638" s="1"/>
      <c r="WZX638" s="1"/>
      <c r="WZY638" s="1"/>
      <c r="WZZ638" s="1"/>
      <c r="XAA638" s="1"/>
      <c r="XAB638" s="1"/>
      <c r="XAC638" s="1"/>
      <c r="XAD638" s="1"/>
      <c r="XAE638" s="1"/>
      <c r="XAF638" s="1"/>
      <c r="XAG638" s="1"/>
      <c r="XAH638" s="1"/>
      <c r="XAI638" s="1"/>
      <c r="XAJ638" s="1"/>
      <c r="XAK638" s="1"/>
      <c r="XAL638" s="1"/>
      <c r="XAM638" s="1"/>
      <c r="XAN638" s="1"/>
      <c r="XAO638" s="1"/>
      <c r="XAP638" s="1"/>
      <c r="XAQ638" s="1"/>
      <c r="XAR638" s="1"/>
      <c r="XAS638" s="1"/>
      <c r="XAT638" s="1"/>
      <c r="XAU638" s="1"/>
      <c r="XAV638" s="1"/>
      <c r="XAW638" s="1"/>
      <c r="XAX638" s="1"/>
      <c r="XAY638" s="1"/>
      <c r="XAZ638" s="1"/>
      <c r="XBA638" s="1"/>
      <c r="XBB638" s="1"/>
      <c r="XBC638" s="1"/>
      <c r="XBD638" s="1"/>
      <c r="XBE638" s="1"/>
      <c r="XBF638" s="1"/>
      <c r="XBG638" s="1"/>
      <c r="XBH638" s="1"/>
      <c r="XBI638" s="1"/>
      <c r="XBJ638" s="1"/>
      <c r="XBK638" s="1"/>
      <c r="XBL638" s="1"/>
      <c r="XBM638" s="1"/>
      <c r="XBN638" s="1"/>
      <c r="XBO638" s="1"/>
      <c r="XBP638" s="1"/>
      <c r="XBQ638" s="1"/>
      <c r="XBR638" s="1"/>
      <c r="XBS638" s="1"/>
      <c r="XBT638" s="1"/>
      <c r="XBU638" s="1"/>
      <c r="XBV638" s="1"/>
      <c r="XBW638" s="1"/>
      <c r="XBX638" s="1"/>
      <c r="XBY638" s="1"/>
      <c r="XBZ638" s="1"/>
      <c r="XCA638" s="1"/>
      <c r="XCB638" s="1"/>
      <c r="XCC638" s="1"/>
      <c r="XCD638" s="1"/>
      <c r="XCE638" s="1"/>
      <c r="XCF638" s="1"/>
      <c r="XCG638" s="1"/>
      <c r="XCH638" s="1"/>
      <c r="XCI638" s="1"/>
      <c r="XCJ638" s="1"/>
      <c r="XCK638" s="1"/>
      <c r="XCL638" s="1"/>
      <c r="XCM638" s="1"/>
      <c r="XCN638" s="1"/>
      <c r="XCO638" s="1"/>
      <c r="XCP638" s="1"/>
      <c r="XCQ638" s="1"/>
      <c r="XCR638" s="1"/>
      <c r="XCS638" s="1"/>
      <c r="XCT638" s="1"/>
      <c r="XCU638" s="1"/>
      <c r="XCV638" s="1"/>
      <c r="XCW638" s="1"/>
      <c r="XCX638" s="1"/>
      <c r="XCY638" s="1"/>
      <c r="XCZ638" s="1"/>
      <c r="XDA638" s="1"/>
      <c r="XDB638" s="1"/>
      <c r="XDC638" s="1"/>
      <c r="XDD638" s="1"/>
      <c r="XDE638" s="1"/>
      <c r="XDF638" s="1"/>
      <c r="XDG638" s="1"/>
      <c r="XDH638" s="1"/>
      <c r="XDI638" s="1"/>
      <c r="XDJ638" s="1"/>
      <c r="XDK638" s="1"/>
      <c r="XDL638" s="1"/>
      <c r="XDM638" s="1"/>
      <c r="XDN638" s="1"/>
      <c r="XDO638" s="1"/>
      <c r="XDP638" s="1"/>
      <c r="XDQ638" s="1"/>
      <c r="XDR638" s="1"/>
      <c r="XDS638" s="1"/>
      <c r="XDT638" s="1"/>
      <c r="XDU638" s="1"/>
      <c r="XDV638" s="1"/>
      <c r="XDW638" s="1"/>
      <c r="XDX638" s="1"/>
      <c r="XDY638" s="1"/>
      <c r="XDZ638" s="1"/>
      <c r="XEA638" s="1"/>
      <c r="XEB638" s="1"/>
      <c r="XEC638" s="1"/>
      <c r="XED638" s="1"/>
      <c r="XEE638" s="1"/>
      <c r="XEF638" s="1"/>
      <c r="XEG638" s="1"/>
      <c r="XEH638" s="1"/>
      <c r="XEI638" s="1"/>
      <c r="XEJ638" s="1"/>
      <c r="XEK638" s="1"/>
      <c r="XEL638" s="1"/>
      <c r="XEM638" s="1"/>
      <c r="XEN638" s="1"/>
      <c r="XEO638" s="1"/>
      <c r="XEP638" s="1"/>
      <c r="XEQ638" s="1"/>
      <c r="XER638" s="1"/>
      <c r="XES638" s="1"/>
      <c r="XET638" s="1"/>
      <c r="XEU638" s="1"/>
      <c r="XEV638" s="1"/>
      <c r="XEW638" s="1"/>
      <c r="XEX638" s="1"/>
      <c r="XEY638" s="1"/>
      <c r="XEZ638" s="1"/>
      <c r="XFA638" s="1"/>
      <c r="XFB638" s="1"/>
      <c r="XFC638" s="1"/>
    </row>
    <row r="639" spans="1:150 16226:16383" s="3" customFormat="1" ht="20.25" customHeight="1" x14ac:dyDescent="0.25">
      <c r="A639" s="71" t="s">
        <v>834</v>
      </c>
      <c r="B639" s="71">
        <v>184.88800000000001</v>
      </c>
      <c r="C639" s="71">
        <f t="shared" si="14"/>
        <v>1990.1344319999998</v>
      </c>
      <c r="D639" s="51">
        <v>0</v>
      </c>
      <c r="E639" s="51">
        <v>0</v>
      </c>
      <c r="F639" s="124">
        <f t="shared" si="15"/>
        <v>3653.8868171519998</v>
      </c>
      <c r="G639" s="130" t="s">
        <v>95</v>
      </c>
      <c r="H639" s="13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WZB639" s="1"/>
      <c r="WZC639" s="1"/>
      <c r="WZD639" s="1"/>
      <c r="WZE639" s="1"/>
      <c r="WZF639" s="1"/>
      <c r="WZG639" s="1"/>
      <c r="WZH639" s="1"/>
      <c r="WZI639" s="1"/>
      <c r="WZJ639" s="1"/>
      <c r="WZK639" s="1"/>
      <c r="WZL639" s="1"/>
      <c r="WZM639" s="1"/>
      <c r="WZN639" s="1"/>
      <c r="WZO639" s="1"/>
      <c r="WZP639" s="1"/>
      <c r="WZQ639" s="1"/>
      <c r="WZR639" s="1"/>
      <c r="WZS639" s="1"/>
      <c r="WZT639" s="1"/>
      <c r="WZU639" s="1"/>
      <c r="WZV639" s="1"/>
      <c r="WZW639" s="1"/>
      <c r="WZX639" s="1"/>
      <c r="WZY639" s="1"/>
      <c r="WZZ639" s="1"/>
      <c r="XAA639" s="1"/>
      <c r="XAB639" s="1"/>
      <c r="XAC639" s="1"/>
      <c r="XAD639" s="1"/>
      <c r="XAE639" s="1"/>
      <c r="XAF639" s="1"/>
      <c r="XAG639" s="1"/>
      <c r="XAH639" s="1"/>
      <c r="XAI639" s="1"/>
      <c r="XAJ639" s="1"/>
      <c r="XAK639" s="1"/>
      <c r="XAL639" s="1"/>
      <c r="XAM639" s="1"/>
      <c r="XAN639" s="1"/>
      <c r="XAO639" s="1"/>
      <c r="XAP639" s="1"/>
      <c r="XAQ639" s="1"/>
      <c r="XAR639" s="1"/>
      <c r="XAS639" s="1"/>
      <c r="XAT639" s="1"/>
      <c r="XAU639" s="1"/>
      <c r="XAV639" s="1"/>
      <c r="XAW639" s="1"/>
      <c r="XAX639" s="1"/>
      <c r="XAY639" s="1"/>
      <c r="XAZ639" s="1"/>
      <c r="XBA639" s="1"/>
      <c r="XBB639" s="1"/>
      <c r="XBC639" s="1"/>
      <c r="XBD639" s="1"/>
      <c r="XBE639" s="1"/>
      <c r="XBF639" s="1"/>
      <c r="XBG639" s="1"/>
      <c r="XBH639" s="1"/>
      <c r="XBI639" s="1"/>
      <c r="XBJ639" s="1"/>
      <c r="XBK639" s="1"/>
      <c r="XBL639" s="1"/>
      <c r="XBM639" s="1"/>
      <c r="XBN639" s="1"/>
      <c r="XBO639" s="1"/>
      <c r="XBP639" s="1"/>
      <c r="XBQ639" s="1"/>
      <c r="XBR639" s="1"/>
      <c r="XBS639" s="1"/>
      <c r="XBT639" s="1"/>
      <c r="XBU639" s="1"/>
      <c r="XBV639" s="1"/>
      <c r="XBW639" s="1"/>
      <c r="XBX639" s="1"/>
      <c r="XBY639" s="1"/>
      <c r="XBZ639" s="1"/>
      <c r="XCA639" s="1"/>
      <c r="XCB639" s="1"/>
      <c r="XCC639" s="1"/>
      <c r="XCD639" s="1"/>
      <c r="XCE639" s="1"/>
      <c r="XCF639" s="1"/>
      <c r="XCG639" s="1"/>
      <c r="XCH639" s="1"/>
      <c r="XCI639" s="1"/>
      <c r="XCJ639" s="1"/>
      <c r="XCK639" s="1"/>
      <c r="XCL639" s="1"/>
      <c r="XCM639" s="1"/>
      <c r="XCN639" s="1"/>
      <c r="XCO639" s="1"/>
      <c r="XCP639" s="1"/>
      <c r="XCQ639" s="1"/>
      <c r="XCR639" s="1"/>
      <c r="XCS639" s="1"/>
      <c r="XCT639" s="1"/>
      <c r="XCU639" s="1"/>
      <c r="XCV639" s="1"/>
      <c r="XCW639" s="1"/>
      <c r="XCX639" s="1"/>
      <c r="XCY639" s="1"/>
      <c r="XCZ639" s="1"/>
      <c r="XDA639" s="1"/>
      <c r="XDB639" s="1"/>
      <c r="XDC639" s="1"/>
      <c r="XDD639" s="1"/>
      <c r="XDE639" s="1"/>
      <c r="XDF639" s="1"/>
      <c r="XDG639" s="1"/>
      <c r="XDH639" s="1"/>
      <c r="XDI639" s="1"/>
      <c r="XDJ639" s="1"/>
      <c r="XDK639" s="1"/>
      <c r="XDL639" s="1"/>
      <c r="XDM639" s="1"/>
      <c r="XDN639" s="1"/>
      <c r="XDO639" s="1"/>
      <c r="XDP639" s="1"/>
      <c r="XDQ639" s="1"/>
      <c r="XDR639" s="1"/>
      <c r="XDS639" s="1"/>
      <c r="XDT639" s="1"/>
      <c r="XDU639" s="1"/>
      <c r="XDV639" s="1"/>
      <c r="XDW639" s="1"/>
      <c r="XDX639" s="1"/>
      <c r="XDY639" s="1"/>
      <c r="XDZ639" s="1"/>
      <c r="XEA639" s="1"/>
      <c r="XEB639" s="1"/>
      <c r="XEC639" s="1"/>
      <c r="XED639" s="1"/>
      <c r="XEE639" s="1"/>
      <c r="XEF639" s="1"/>
      <c r="XEG639" s="1"/>
      <c r="XEH639" s="1"/>
      <c r="XEI639" s="1"/>
      <c r="XEJ639" s="1"/>
      <c r="XEK639" s="1"/>
      <c r="XEL639" s="1"/>
      <c r="XEM639" s="1"/>
      <c r="XEN639" s="1"/>
      <c r="XEO639" s="1"/>
      <c r="XEP639" s="1"/>
      <c r="XEQ639" s="1"/>
      <c r="XER639" s="1"/>
      <c r="XES639" s="1"/>
      <c r="XET639" s="1"/>
      <c r="XEU639" s="1"/>
      <c r="XEV639" s="1"/>
      <c r="XEW639" s="1"/>
      <c r="XEX639" s="1"/>
      <c r="XEY639" s="1"/>
      <c r="XEZ639" s="1"/>
      <c r="XFA639" s="1"/>
      <c r="XFB639" s="1"/>
      <c r="XFC639" s="1"/>
    </row>
    <row r="640" spans="1:150 16226:16383" s="3" customFormat="1" ht="20.25" customHeight="1" x14ac:dyDescent="0.25">
      <c r="A640" s="71" t="s">
        <v>835</v>
      </c>
      <c r="B640" s="71">
        <v>159.614</v>
      </c>
      <c r="C640" s="71">
        <f t="shared" si="14"/>
        <v>1718.085096</v>
      </c>
      <c r="D640" s="51">
        <v>0</v>
      </c>
      <c r="E640" s="51">
        <v>0</v>
      </c>
      <c r="F640" s="124">
        <f t="shared" si="15"/>
        <v>3154.4042362560003</v>
      </c>
      <c r="G640" s="130" t="s">
        <v>95</v>
      </c>
      <c r="H640" s="13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WZB640" s="1"/>
      <c r="WZC640" s="1"/>
      <c r="WZD640" s="1"/>
      <c r="WZE640" s="1"/>
      <c r="WZF640" s="1"/>
      <c r="WZG640" s="1"/>
      <c r="WZH640" s="1"/>
      <c r="WZI640" s="1"/>
      <c r="WZJ640" s="1"/>
      <c r="WZK640" s="1"/>
      <c r="WZL640" s="1"/>
      <c r="WZM640" s="1"/>
      <c r="WZN640" s="1"/>
      <c r="WZO640" s="1"/>
      <c r="WZP640" s="1"/>
      <c r="WZQ640" s="1"/>
      <c r="WZR640" s="1"/>
      <c r="WZS640" s="1"/>
      <c r="WZT640" s="1"/>
      <c r="WZU640" s="1"/>
      <c r="WZV640" s="1"/>
      <c r="WZW640" s="1"/>
      <c r="WZX640" s="1"/>
      <c r="WZY640" s="1"/>
      <c r="WZZ640" s="1"/>
      <c r="XAA640" s="1"/>
      <c r="XAB640" s="1"/>
      <c r="XAC640" s="1"/>
      <c r="XAD640" s="1"/>
      <c r="XAE640" s="1"/>
      <c r="XAF640" s="1"/>
      <c r="XAG640" s="1"/>
      <c r="XAH640" s="1"/>
      <c r="XAI640" s="1"/>
      <c r="XAJ640" s="1"/>
      <c r="XAK640" s="1"/>
      <c r="XAL640" s="1"/>
      <c r="XAM640" s="1"/>
      <c r="XAN640" s="1"/>
      <c r="XAO640" s="1"/>
      <c r="XAP640" s="1"/>
      <c r="XAQ640" s="1"/>
      <c r="XAR640" s="1"/>
      <c r="XAS640" s="1"/>
      <c r="XAT640" s="1"/>
      <c r="XAU640" s="1"/>
      <c r="XAV640" s="1"/>
      <c r="XAW640" s="1"/>
      <c r="XAX640" s="1"/>
      <c r="XAY640" s="1"/>
      <c r="XAZ640" s="1"/>
      <c r="XBA640" s="1"/>
      <c r="XBB640" s="1"/>
      <c r="XBC640" s="1"/>
      <c r="XBD640" s="1"/>
      <c r="XBE640" s="1"/>
      <c r="XBF640" s="1"/>
      <c r="XBG640" s="1"/>
      <c r="XBH640" s="1"/>
      <c r="XBI640" s="1"/>
      <c r="XBJ640" s="1"/>
      <c r="XBK640" s="1"/>
      <c r="XBL640" s="1"/>
      <c r="XBM640" s="1"/>
      <c r="XBN640" s="1"/>
      <c r="XBO640" s="1"/>
      <c r="XBP640" s="1"/>
      <c r="XBQ640" s="1"/>
      <c r="XBR640" s="1"/>
      <c r="XBS640" s="1"/>
      <c r="XBT640" s="1"/>
      <c r="XBU640" s="1"/>
      <c r="XBV640" s="1"/>
      <c r="XBW640" s="1"/>
      <c r="XBX640" s="1"/>
      <c r="XBY640" s="1"/>
      <c r="XBZ640" s="1"/>
      <c r="XCA640" s="1"/>
      <c r="XCB640" s="1"/>
      <c r="XCC640" s="1"/>
      <c r="XCD640" s="1"/>
      <c r="XCE640" s="1"/>
      <c r="XCF640" s="1"/>
      <c r="XCG640" s="1"/>
      <c r="XCH640" s="1"/>
      <c r="XCI640" s="1"/>
      <c r="XCJ640" s="1"/>
      <c r="XCK640" s="1"/>
      <c r="XCL640" s="1"/>
      <c r="XCM640" s="1"/>
      <c r="XCN640" s="1"/>
      <c r="XCO640" s="1"/>
      <c r="XCP640" s="1"/>
      <c r="XCQ640" s="1"/>
      <c r="XCR640" s="1"/>
      <c r="XCS640" s="1"/>
      <c r="XCT640" s="1"/>
      <c r="XCU640" s="1"/>
      <c r="XCV640" s="1"/>
      <c r="XCW640" s="1"/>
      <c r="XCX640" s="1"/>
      <c r="XCY640" s="1"/>
      <c r="XCZ640" s="1"/>
      <c r="XDA640" s="1"/>
      <c r="XDB640" s="1"/>
      <c r="XDC640" s="1"/>
      <c r="XDD640" s="1"/>
      <c r="XDE640" s="1"/>
      <c r="XDF640" s="1"/>
      <c r="XDG640" s="1"/>
      <c r="XDH640" s="1"/>
      <c r="XDI640" s="1"/>
      <c r="XDJ640" s="1"/>
      <c r="XDK640" s="1"/>
      <c r="XDL640" s="1"/>
      <c r="XDM640" s="1"/>
      <c r="XDN640" s="1"/>
      <c r="XDO640" s="1"/>
      <c r="XDP640" s="1"/>
      <c r="XDQ640" s="1"/>
      <c r="XDR640" s="1"/>
      <c r="XDS640" s="1"/>
      <c r="XDT640" s="1"/>
      <c r="XDU640" s="1"/>
      <c r="XDV640" s="1"/>
      <c r="XDW640" s="1"/>
      <c r="XDX640" s="1"/>
      <c r="XDY640" s="1"/>
      <c r="XDZ640" s="1"/>
      <c r="XEA640" s="1"/>
      <c r="XEB640" s="1"/>
      <c r="XEC640" s="1"/>
      <c r="XED640" s="1"/>
      <c r="XEE640" s="1"/>
      <c r="XEF640" s="1"/>
      <c r="XEG640" s="1"/>
      <c r="XEH640" s="1"/>
      <c r="XEI640" s="1"/>
      <c r="XEJ640" s="1"/>
      <c r="XEK640" s="1"/>
      <c r="XEL640" s="1"/>
      <c r="XEM640" s="1"/>
      <c r="XEN640" s="1"/>
      <c r="XEO640" s="1"/>
      <c r="XEP640" s="1"/>
      <c r="XEQ640" s="1"/>
      <c r="XER640" s="1"/>
      <c r="XES640" s="1"/>
      <c r="XET640" s="1"/>
      <c r="XEU640" s="1"/>
      <c r="XEV640" s="1"/>
      <c r="XEW640" s="1"/>
      <c r="XEX640" s="1"/>
      <c r="XEY640" s="1"/>
      <c r="XEZ640" s="1"/>
      <c r="XFA640" s="1"/>
      <c r="XFB640" s="1"/>
      <c r="XFC640" s="1"/>
    </row>
    <row r="641" spans="1:150 16226:16383" s="3" customFormat="1" ht="20.25" customHeight="1" x14ac:dyDescent="0.25">
      <c r="A641" s="71" t="s">
        <v>836</v>
      </c>
      <c r="B641" s="71">
        <v>145.178</v>
      </c>
      <c r="C641" s="71">
        <f t="shared" si="14"/>
        <v>1562.6959919999999</v>
      </c>
      <c r="D641" s="51">
        <v>0</v>
      </c>
      <c r="E641" s="51">
        <v>0</v>
      </c>
      <c r="F641" s="124">
        <f t="shared" si="15"/>
        <v>2869.1098413119998</v>
      </c>
      <c r="G641" s="130" t="s">
        <v>95</v>
      </c>
      <c r="H641" s="13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WZB641" s="1"/>
      <c r="WZC641" s="1"/>
      <c r="WZD641" s="1"/>
      <c r="WZE641" s="1"/>
      <c r="WZF641" s="1"/>
      <c r="WZG641" s="1"/>
      <c r="WZH641" s="1"/>
      <c r="WZI641" s="1"/>
      <c r="WZJ641" s="1"/>
      <c r="WZK641" s="1"/>
      <c r="WZL641" s="1"/>
      <c r="WZM641" s="1"/>
      <c r="WZN641" s="1"/>
      <c r="WZO641" s="1"/>
      <c r="WZP641" s="1"/>
      <c r="WZQ641" s="1"/>
      <c r="WZR641" s="1"/>
      <c r="WZS641" s="1"/>
      <c r="WZT641" s="1"/>
      <c r="WZU641" s="1"/>
      <c r="WZV641" s="1"/>
      <c r="WZW641" s="1"/>
      <c r="WZX641" s="1"/>
      <c r="WZY641" s="1"/>
      <c r="WZZ641" s="1"/>
      <c r="XAA641" s="1"/>
      <c r="XAB641" s="1"/>
      <c r="XAC641" s="1"/>
      <c r="XAD641" s="1"/>
      <c r="XAE641" s="1"/>
      <c r="XAF641" s="1"/>
      <c r="XAG641" s="1"/>
      <c r="XAH641" s="1"/>
      <c r="XAI641" s="1"/>
      <c r="XAJ641" s="1"/>
      <c r="XAK641" s="1"/>
      <c r="XAL641" s="1"/>
      <c r="XAM641" s="1"/>
      <c r="XAN641" s="1"/>
      <c r="XAO641" s="1"/>
      <c r="XAP641" s="1"/>
      <c r="XAQ641" s="1"/>
      <c r="XAR641" s="1"/>
      <c r="XAS641" s="1"/>
      <c r="XAT641" s="1"/>
      <c r="XAU641" s="1"/>
      <c r="XAV641" s="1"/>
      <c r="XAW641" s="1"/>
      <c r="XAX641" s="1"/>
      <c r="XAY641" s="1"/>
      <c r="XAZ641" s="1"/>
      <c r="XBA641" s="1"/>
      <c r="XBB641" s="1"/>
      <c r="XBC641" s="1"/>
      <c r="XBD641" s="1"/>
      <c r="XBE641" s="1"/>
      <c r="XBF641" s="1"/>
      <c r="XBG641" s="1"/>
      <c r="XBH641" s="1"/>
      <c r="XBI641" s="1"/>
      <c r="XBJ641" s="1"/>
      <c r="XBK641" s="1"/>
      <c r="XBL641" s="1"/>
      <c r="XBM641" s="1"/>
      <c r="XBN641" s="1"/>
      <c r="XBO641" s="1"/>
      <c r="XBP641" s="1"/>
      <c r="XBQ641" s="1"/>
      <c r="XBR641" s="1"/>
      <c r="XBS641" s="1"/>
      <c r="XBT641" s="1"/>
      <c r="XBU641" s="1"/>
      <c r="XBV641" s="1"/>
      <c r="XBW641" s="1"/>
      <c r="XBX641" s="1"/>
      <c r="XBY641" s="1"/>
      <c r="XBZ641" s="1"/>
      <c r="XCA641" s="1"/>
      <c r="XCB641" s="1"/>
      <c r="XCC641" s="1"/>
      <c r="XCD641" s="1"/>
      <c r="XCE641" s="1"/>
      <c r="XCF641" s="1"/>
      <c r="XCG641" s="1"/>
      <c r="XCH641" s="1"/>
      <c r="XCI641" s="1"/>
      <c r="XCJ641" s="1"/>
      <c r="XCK641" s="1"/>
      <c r="XCL641" s="1"/>
      <c r="XCM641" s="1"/>
      <c r="XCN641" s="1"/>
      <c r="XCO641" s="1"/>
      <c r="XCP641" s="1"/>
      <c r="XCQ641" s="1"/>
      <c r="XCR641" s="1"/>
      <c r="XCS641" s="1"/>
      <c r="XCT641" s="1"/>
      <c r="XCU641" s="1"/>
      <c r="XCV641" s="1"/>
      <c r="XCW641" s="1"/>
      <c r="XCX641" s="1"/>
      <c r="XCY641" s="1"/>
      <c r="XCZ641" s="1"/>
      <c r="XDA641" s="1"/>
      <c r="XDB641" s="1"/>
      <c r="XDC641" s="1"/>
      <c r="XDD641" s="1"/>
      <c r="XDE641" s="1"/>
      <c r="XDF641" s="1"/>
      <c r="XDG641" s="1"/>
      <c r="XDH641" s="1"/>
      <c r="XDI641" s="1"/>
      <c r="XDJ641" s="1"/>
      <c r="XDK641" s="1"/>
      <c r="XDL641" s="1"/>
      <c r="XDM641" s="1"/>
      <c r="XDN641" s="1"/>
      <c r="XDO641" s="1"/>
      <c r="XDP641" s="1"/>
      <c r="XDQ641" s="1"/>
      <c r="XDR641" s="1"/>
      <c r="XDS641" s="1"/>
      <c r="XDT641" s="1"/>
      <c r="XDU641" s="1"/>
      <c r="XDV641" s="1"/>
      <c r="XDW641" s="1"/>
      <c r="XDX641" s="1"/>
      <c r="XDY641" s="1"/>
      <c r="XDZ641" s="1"/>
      <c r="XEA641" s="1"/>
      <c r="XEB641" s="1"/>
      <c r="XEC641" s="1"/>
      <c r="XED641" s="1"/>
      <c r="XEE641" s="1"/>
      <c r="XEF641" s="1"/>
      <c r="XEG641" s="1"/>
      <c r="XEH641" s="1"/>
      <c r="XEI641" s="1"/>
      <c r="XEJ641" s="1"/>
      <c r="XEK641" s="1"/>
      <c r="XEL641" s="1"/>
      <c r="XEM641" s="1"/>
      <c r="XEN641" s="1"/>
      <c r="XEO641" s="1"/>
      <c r="XEP641" s="1"/>
      <c r="XEQ641" s="1"/>
      <c r="XER641" s="1"/>
      <c r="XES641" s="1"/>
      <c r="XET641" s="1"/>
      <c r="XEU641" s="1"/>
      <c r="XEV641" s="1"/>
      <c r="XEW641" s="1"/>
      <c r="XEX641" s="1"/>
      <c r="XEY641" s="1"/>
      <c r="XEZ641" s="1"/>
      <c r="XFA641" s="1"/>
      <c r="XFB641" s="1"/>
      <c r="XFC641" s="1"/>
    </row>
    <row r="642" spans="1:150 16226:16383" s="3" customFormat="1" ht="20.25" customHeight="1" x14ac:dyDescent="0.25">
      <c r="A642" s="71" t="s">
        <v>837</v>
      </c>
      <c r="B642" s="71">
        <v>163.95599999999999</v>
      </c>
      <c r="C642" s="71">
        <f t="shared" si="14"/>
        <v>1764.8223839999998</v>
      </c>
      <c r="D642" s="51">
        <v>0</v>
      </c>
      <c r="E642" s="51">
        <v>0</v>
      </c>
      <c r="F642" s="124">
        <f t="shared" si="15"/>
        <v>3240.2138970239998</v>
      </c>
      <c r="G642" s="130" t="s">
        <v>95</v>
      </c>
      <c r="H642" s="13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WZB642" s="1"/>
      <c r="WZC642" s="1"/>
      <c r="WZD642" s="1"/>
      <c r="WZE642" s="1"/>
      <c r="WZF642" s="1"/>
      <c r="WZG642" s="1"/>
      <c r="WZH642" s="1"/>
      <c r="WZI642" s="1"/>
      <c r="WZJ642" s="1"/>
      <c r="WZK642" s="1"/>
      <c r="WZL642" s="1"/>
      <c r="WZM642" s="1"/>
      <c r="WZN642" s="1"/>
      <c r="WZO642" s="1"/>
      <c r="WZP642" s="1"/>
      <c r="WZQ642" s="1"/>
      <c r="WZR642" s="1"/>
      <c r="WZS642" s="1"/>
      <c r="WZT642" s="1"/>
      <c r="WZU642" s="1"/>
      <c r="WZV642" s="1"/>
      <c r="WZW642" s="1"/>
      <c r="WZX642" s="1"/>
      <c r="WZY642" s="1"/>
      <c r="WZZ642" s="1"/>
      <c r="XAA642" s="1"/>
      <c r="XAB642" s="1"/>
      <c r="XAC642" s="1"/>
      <c r="XAD642" s="1"/>
      <c r="XAE642" s="1"/>
      <c r="XAF642" s="1"/>
      <c r="XAG642" s="1"/>
      <c r="XAH642" s="1"/>
      <c r="XAI642" s="1"/>
      <c r="XAJ642" s="1"/>
      <c r="XAK642" s="1"/>
      <c r="XAL642" s="1"/>
      <c r="XAM642" s="1"/>
      <c r="XAN642" s="1"/>
      <c r="XAO642" s="1"/>
      <c r="XAP642" s="1"/>
      <c r="XAQ642" s="1"/>
      <c r="XAR642" s="1"/>
      <c r="XAS642" s="1"/>
      <c r="XAT642" s="1"/>
      <c r="XAU642" s="1"/>
      <c r="XAV642" s="1"/>
      <c r="XAW642" s="1"/>
      <c r="XAX642" s="1"/>
      <c r="XAY642" s="1"/>
      <c r="XAZ642" s="1"/>
      <c r="XBA642" s="1"/>
      <c r="XBB642" s="1"/>
      <c r="XBC642" s="1"/>
      <c r="XBD642" s="1"/>
      <c r="XBE642" s="1"/>
      <c r="XBF642" s="1"/>
      <c r="XBG642" s="1"/>
      <c r="XBH642" s="1"/>
      <c r="XBI642" s="1"/>
      <c r="XBJ642" s="1"/>
      <c r="XBK642" s="1"/>
      <c r="XBL642" s="1"/>
      <c r="XBM642" s="1"/>
      <c r="XBN642" s="1"/>
      <c r="XBO642" s="1"/>
      <c r="XBP642" s="1"/>
      <c r="XBQ642" s="1"/>
      <c r="XBR642" s="1"/>
      <c r="XBS642" s="1"/>
      <c r="XBT642" s="1"/>
      <c r="XBU642" s="1"/>
      <c r="XBV642" s="1"/>
      <c r="XBW642" s="1"/>
      <c r="XBX642" s="1"/>
      <c r="XBY642" s="1"/>
      <c r="XBZ642" s="1"/>
      <c r="XCA642" s="1"/>
      <c r="XCB642" s="1"/>
      <c r="XCC642" s="1"/>
      <c r="XCD642" s="1"/>
      <c r="XCE642" s="1"/>
      <c r="XCF642" s="1"/>
      <c r="XCG642" s="1"/>
      <c r="XCH642" s="1"/>
      <c r="XCI642" s="1"/>
      <c r="XCJ642" s="1"/>
      <c r="XCK642" s="1"/>
      <c r="XCL642" s="1"/>
      <c r="XCM642" s="1"/>
      <c r="XCN642" s="1"/>
      <c r="XCO642" s="1"/>
      <c r="XCP642" s="1"/>
      <c r="XCQ642" s="1"/>
      <c r="XCR642" s="1"/>
      <c r="XCS642" s="1"/>
      <c r="XCT642" s="1"/>
      <c r="XCU642" s="1"/>
      <c r="XCV642" s="1"/>
      <c r="XCW642" s="1"/>
      <c r="XCX642" s="1"/>
      <c r="XCY642" s="1"/>
      <c r="XCZ642" s="1"/>
      <c r="XDA642" s="1"/>
      <c r="XDB642" s="1"/>
      <c r="XDC642" s="1"/>
      <c r="XDD642" s="1"/>
      <c r="XDE642" s="1"/>
      <c r="XDF642" s="1"/>
      <c r="XDG642" s="1"/>
      <c r="XDH642" s="1"/>
      <c r="XDI642" s="1"/>
      <c r="XDJ642" s="1"/>
      <c r="XDK642" s="1"/>
      <c r="XDL642" s="1"/>
      <c r="XDM642" s="1"/>
      <c r="XDN642" s="1"/>
      <c r="XDO642" s="1"/>
      <c r="XDP642" s="1"/>
      <c r="XDQ642" s="1"/>
      <c r="XDR642" s="1"/>
      <c r="XDS642" s="1"/>
      <c r="XDT642" s="1"/>
      <c r="XDU642" s="1"/>
      <c r="XDV642" s="1"/>
      <c r="XDW642" s="1"/>
      <c r="XDX642" s="1"/>
      <c r="XDY642" s="1"/>
      <c r="XDZ642" s="1"/>
      <c r="XEA642" s="1"/>
      <c r="XEB642" s="1"/>
      <c r="XEC642" s="1"/>
      <c r="XED642" s="1"/>
      <c r="XEE642" s="1"/>
      <c r="XEF642" s="1"/>
      <c r="XEG642" s="1"/>
      <c r="XEH642" s="1"/>
      <c r="XEI642" s="1"/>
      <c r="XEJ642" s="1"/>
      <c r="XEK642" s="1"/>
      <c r="XEL642" s="1"/>
      <c r="XEM642" s="1"/>
      <c r="XEN642" s="1"/>
      <c r="XEO642" s="1"/>
      <c r="XEP642" s="1"/>
      <c r="XEQ642" s="1"/>
      <c r="XER642" s="1"/>
      <c r="XES642" s="1"/>
      <c r="XET642" s="1"/>
      <c r="XEU642" s="1"/>
      <c r="XEV642" s="1"/>
      <c r="XEW642" s="1"/>
      <c r="XEX642" s="1"/>
      <c r="XEY642" s="1"/>
      <c r="XEZ642" s="1"/>
      <c r="XFA642" s="1"/>
      <c r="XFB642" s="1"/>
      <c r="XFC642" s="1"/>
    </row>
    <row r="643" spans="1:150 16226:16383" s="3" customFormat="1" ht="20.25" customHeight="1" x14ac:dyDescent="0.25">
      <c r="A643" s="71" t="s">
        <v>838</v>
      </c>
      <c r="B643" s="71">
        <v>169.30500000000001</v>
      </c>
      <c r="C643" s="71">
        <f t="shared" si="14"/>
        <v>1822.3990200000001</v>
      </c>
      <c r="D643" s="51">
        <v>0</v>
      </c>
      <c r="E643" s="51">
        <v>0</v>
      </c>
      <c r="F643" s="124">
        <f t="shared" si="15"/>
        <v>3345.9246007200004</v>
      </c>
      <c r="G643" s="130" t="s">
        <v>95</v>
      </c>
      <c r="H643" s="13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WZB643" s="1"/>
      <c r="WZC643" s="1"/>
      <c r="WZD643" s="1"/>
      <c r="WZE643" s="1"/>
      <c r="WZF643" s="1"/>
      <c r="WZG643" s="1"/>
      <c r="WZH643" s="1"/>
      <c r="WZI643" s="1"/>
      <c r="WZJ643" s="1"/>
      <c r="WZK643" s="1"/>
      <c r="WZL643" s="1"/>
      <c r="WZM643" s="1"/>
      <c r="WZN643" s="1"/>
      <c r="WZO643" s="1"/>
      <c r="WZP643" s="1"/>
      <c r="WZQ643" s="1"/>
      <c r="WZR643" s="1"/>
      <c r="WZS643" s="1"/>
      <c r="WZT643" s="1"/>
      <c r="WZU643" s="1"/>
      <c r="WZV643" s="1"/>
      <c r="WZW643" s="1"/>
      <c r="WZX643" s="1"/>
      <c r="WZY643" s="1"/>
      <c r="WZZ643" s="1"/>
      <c r="XAA643" s="1"/>
      <c r="XAB643" s="1"/>
      <c r="XAC643" s="1"/>
      <c r="XAD643" s="1"/>
      <c r="XAE643" s="1"/>
      <c r="XAF643" s="1"/>
      <c r="XAG643" s="1"/>
      <c r="XAH643" s="1"/>
      <c r="XAI643" s="1"/>
      <c r="XAJ643" s="1"/>
      <c r="XAK643" s="1"/>
      <c r="XAL643" s="1"/>
      <c r="XAM643" s="1"/>
      <c r="XAN643" s="1"/>
      <c r="XAO643" s="1"/>
      <c r="XAP643" s="1"/>
      <c r="XAQ643" s="1"/>
      <c r="XAR643" s="1"/>
      <c r="XAS643" s="1"/>
      <c r="XAT643" s="1"/>
      <c r="XAU643" s="1"/>
      <c r="XAV643" s="1"/>
      <c r="XAW643" s="1"/>
      <c r="XAX643" s="1"/>
      <c r="XAY643" s="1"/>
      <c r="XAZ643" s="1"/>
      <c r="XBA643" s="1"/>
      <c r="XBB643" s="1"/>
      <c r="XBC643" s="1"/>
      <c r="XBD643" s="1"/>
      <c r="XBE643" s="1"/>
      <c r="XBF643" s="1"/>
      <c r="XBG643" s="1"/>
      <c r="XBH643" s="1"/>
      <c r="XBI643" s="1"/>
      <c r="XBJ643" s="1"/>
      <c r="XBK643" s="1"/>
      <c r="XBL643" s="1"/>
      <c r="XBM643" s="1"/>
      <c r="XBN643" s="1"/>
      <c r="XBO643" s="1"/>
      <c r="XBP643" s="1"/>
      <c r="XBQ643" s="1"/>
      <c r="XBR643" s="1"/>
      <c r="XBS643" s="1"/>
      <c r="XBT643" s="1"/>
      <c r="XBU643" s="1"/>
      <c r="XBV643" s="1"/>
      <c r="XBW643" s="1"/>
      <c r="XBX643" s="1"/>
      <c r="XBY643" s="1"/>
      <c r="XBZ643" s="1"/>
      <c r="XCA643" s="1"/>
      <c r="XCB643" s="1"/>
      <c r="XCC643" s="1"/>
      <c r="XCD643" s="1"/>
      <c r="XCE643" s="1"/>
      <c r="XCF643" s="1"/>
      <c r="XCG643" s="1"/>
      <c r="XCH643" s="1"/>
      <c r="XCI643" s="1"/>
      <c r="XCJ643" s="1"/>
      <c r="XCK643" s="1"/>
      <c r="XCL643" s="1"/>
      <c r="XCM643" s="1"/>
      <c r="XCN643" s="1"/>
      <c r="XCO643" s="1"/>
      <c r="XCP643" s="1"/>
      <c r="XCQ643" s="1"/>
      <c r="XCR643" s="1"/>
      <c r="XCS643" s="1"/>
      <c r="XCT643" s="1"/>
      <c r="XCU643" s="1"/>
      <c r="XCV643" s="1"/>
      <c r="XCW643" s="1"/>
      <c r="XCX643" s="1"/>
      <c r="XCY643" s="1"/>
      <c r="XCZ643" s="1"/>
      <c r="XDA643" s="1"/>
      <c r="XDB643" s="1"/>
      <c r="XDC643" s="1"/>
      <c r="XDD643" s="1"/>
      <c r="XDE643" s="1"/>
      <c r="XDF643" s="1"/>
      <c r="XDG643" s="1"/>
      <c r="XDH643" s="1"/>
      <c r="XDI643" s="1"/>
      <c r="XDJ643" s="1"/>
      <c r="XDK643" s="1"/>
      <c r="XDL643" s="1"/>
      <c r="XDM643" s="1"/>
      <c r="XDN643" s="1"/>
      <c r="XDO643" s="1"/>
      <c r="XDP643" s="1"/>
      <c r="XDQ643" s="1"/>
      <c r="XDR643" s="1"/>
      <c r="XDS643" s="1"/>
      <c r="XDT643" s="1"/>
      <c r="XDU643" s="1"/>
      <c r="XDV643" s="1"/>
      <c r="XDW643" s="1"/>
      <c r="XDX643" s="1"/>
      <c r="XDY643" s="1"/>
      <c r="XDZ643" s="1"/>
      <c r="XEA643" s="1"/>
      <c r="XEB643" s="1"/>
      <c r="XEC643" s="1"/>
      <c r="XED643" s="1"/>
      <c r="XEE643" s="1"/>
      <c r="XEF643" s="1"/>
      <c r="XEG643" s="1"/>
      <c r="XEH643" s="1"/>
      <c r="XEI643" s="1"/>
      <c r="XEJ643" s="1"/>
      <c r="XEK643" s="1"/>
      <c r="XEL643" s="1"/>
      <c r="XEM643" s="1"/>
      <c r="XEN643" s="1"/>
      <c r="XEO643" s="1"/>
      <c r="XEP643" s="1"/>
      <c r="XEQ643" s="1"/>
      <c r="XER643" s="1"/>
      <c r="XES643" s="1"/>
      <c r="XET643" s="1"/>
      <c r="XEU643" s="1"/>
      <c r="XEV643" s="1"/>
      <c r="XEW643" s="1"/>
      <c r="XEX643" s="1"/>
      <c r="XEY643" s="1"/>
      <c r="XEZ643" s="1"/>
      <c r="XFA643" s="1"/>
      <c r="XFB643" s="1"/>
      <c r="XFC643" s="1"/>
    </row>
    <row r="644" spans="1:150 16226:16383" s="3" customFormat="1" ht="20.25" customHeight="1" x14ac:dyDescent="0.25">
      <c r="A644" s="71" t="s">
        <v>839</v>
      </c>
      <c r="B644" s="71">
        <v>166.94800000000001</v>
      </c>
      <c r="C644" s="71">
        <f t="shared" si="14"/>
        <v>1797.028272</v>
      </c>
      <c r="D644" s="51">
        <v>0</v>
      </c>
      <c r="E644" s="51">
        <v>0</v>
      </c>
      <c r="F644" s="124">
        <f t="shared" si="15"/>
        <v>3299.3439073920003</v>
      </c>
      <c r="G644" s="130" t="s">
        <v>95</v>
      </c>
      <c r="H644" s="13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WZB644" s="1"/>
      <c r="WZC644" s="1"/>
      <c r="WZD644" s="1"/>
      <c r="WZE644" s="1"/>
      <c r="WZF644" s="1"/>
      <c r="WZG644" s="1"/>
      <c r="WZH644" s="1"/>
      <c r="WZI644" s="1"/>
      <c r="WZJ644" s="1"/>
      <c r="WZK644" s="1"/>
      <c r="WZL644" s="1"/>
      <c r="WZM644" s="1"/>
      <c r="WZN644" s="1"/>
      <c r="WZO644" s="1"/>
      <c r="WZP644" s="1"/>
      <c r="WZQ644" s="1"/>
      <c r="WZR644" s="1"/>
      <c r="WZS644" s="1"/>
      <c r="WZT644" s="1"/>
      <c r="WZU644" s="1"/>
      <c r="WZV644" s="1"/>
      <c r="WZW644" s="1"/>
      <c r="WZX644" s="1"/>
      <c r="WZY644" s="1"/>
      <c r="WZZ644" s="1"/>
      <c r="XAA644" s="1"/>
      <c r="XAB644" s="1"/>
      <c r="XAC644" s="1"/>
      <c r="XAD644" s="1"/>
      <c r="XAE644" s="1"/>
      <c r="XAF644" s="1"/>
      <c r="XAG644" s="1"/>
      <c r="XAH644" s="1"/>
      <c r="XAI644" s="1"/>
      <c r="XAJ644" s="1"/>
      <c r="XAK644" s="1"/>
      <c r="XAL644" s="1"/>
      <c r="XAM644" s="1"/>
      <c r="XAN644" s="1"/>
      <c r="XAO644" s="1"/>
      <c r="XAP644" s="1"/>
      <c r="XAQ644" s="1"/>
      <c r="XAR644" s="1"/>
      <c r="XAS644" s="1"/>
      <c r="XAT644" s="1"/>
      <c r="XAU644" s="1"/>
      <c r="XAV644" s="1"/>
      <c r="XAW644" s="1"/>
      <c r="XAX644" s="1"/>
      <c r="XAY644" s="1"/>
      <c r="XAZ644" s="1"/>
      <c r="XBA644" s="1"/>
      <c r="XBB644" s="1"/>
      <c r="XBC644" s="1"/>
      <c r="XBD644" s="1"/>
      <c r="XBE644" s="1"/>
      <c r="XBF644" s="1"/>
      <c r="XBG644" s="1"/>
      <c r="XBH644" s="1"/>
      <c r="XBI644" s="1"/>
      <c r="XBJ644" s="1"/>
      <c r="XBK644" s="1"/>
      <c r="XBL644" s="1"/>
      <c r="XBM644" s="1"/>
      <c r="XBN644" s="1"/>
      <c r="XBO644" s="1"/>
      <c r="XBP644" s="1"/>
      <c r="XBQ644" s="1"/>
      <c r="XBR644" s="1"/>
      <c r="XBS644" s="1"/>
      <c r="XBT644" s="1"/>
      <c r="XBU644" s="1"/>
      <c r="XBV644" s="1"/>
      <c r="XBW644" s="1"/>
      <c r="XBX644" s="1"/>
      <c r="XBY644" s="1"/>
      <c r="XBZ644" s="1"/>
      <c r="XCA644" s="1"/>
      <c r="XCB644" s="1"/>
      <c r="XCC644" s="1"/>
      <c r="XCD644" s="1"/>
      <c r="XCE644" s="1"/>
      <c r="XCF644" s="1"/>
      <c r="XCG644" s="1"/>
      <c r="XCH644" s="1"/>
      <c r="XCI644" s="1"/>
      <c r="XCJ644" s="1"/>
      <c r="XCK644" s="1"/>
      <c r="XCL644" s="1"/>
      <c r="XCM644" s="1"/>
      <c r="XCN644" s="1"/>
      <c r="XCO644" s="1"/>
      <c r="XCP644" s="1"/>
      <c r="XCQ644" s="1"/>
      <c r="XCR644" s="1"/>
      <c r="XCS644" s="1"/>
      <c r="XCT644" s="1"/>
      <c r="XCU644" s="1"/>
      <c r="XCV644" s="1"/>
      <c r="XCW644" s="1"/>
      <c r="XCX644" s="1"/>
      <c r="XCY644" s="1"/>
      <c r="XCZ644" s="1"/>
      <c r="XDA644" s="1"/>
      <c r="XDB644" s="1"/>
      <c r="XDC644" s="1"/>
      <c r="XDD644" s="1"/>
      <c r="XDE644" s="1"/>
      <c r="XDF644" s="1"/>
      <c r="XDG644" s="1"/>
      <c r="XDH644" s="1"/>
      <c r="XDI644" s="1"/>
      <c r="XDJ644" s="1"/>
      <c r="XDK644" s="1"/>
      <c r="XDL644" s="1"/>
      <c r="XDM644" s="1"/>
      <c r="XDN644" s="1"/>
      <c r="XDO644" s="1"/>
      <c r="XDP644" s="1"/>
      <c r="XDQ644" s="1"/>
      <c r="XDR644" s="1"/>
      <c r="XDS644" s="1"/>
      <c r="XDT644" s="1"/>
      <c r="XDU644" s="1"/>
      <c r="XDV644" s="1"/>
      <c r="XDW644" s="1"/>
      <c r="XDX644" s="1"/>
      <c r="XDY644" s="1"/>
      <c r="XDZ644" s="1"/>
      <c r="XEA644" s="1"/>
      <c r="XEB644" s="1"/>
      <c r="XEC644" s="1"/>
      <c r="XED644" s="1"/>
      <c r="XEE644" s="1"/>
      <c r="XEF644" s="1"/>
      <c r="XEG644" s="1"/>
      <c r="XEH644" s="1"/>
      <c r="XEI644" s="1"/>
      <c r="XEJ644" s="1"/>
      <c r="XEK644" s="1"/>
      <c r="XEL644" s="1"/>
      <c r="XEM644" s="1"/>
      <c r="XEN644" s="1"/>
      <c r="XEO644" s="1"/>
      <c r="XEP644" s="1"/>
      <c r="XEQ644" s="1"/>
      <c r="XER644" s="1"/>
      <c r="XES644" s="1"/>
      <c r="XET644" s="1"/>
      <c r="XEU644" s="1"/>
      <c r="XEV644" s="1"/>
      <c r="XEW644" s="1"/>
      <c r="XEX644" s="1"/>
      <c r="XEY644" s="1"/>
      <c r="XEZ644" s="1"/>
      <c r="XFA644" s="1"/>
      <c r="XFB644" s="1"/>
      <c r="XFC644" s="1"/>
    </row>
    <row r="645" spans="1:150 16226:16383" s="3" customFormat="1" ht="20.25" customHeight="1" x14ac:dyDescent="0.25">
      <c r="A645" s="71" t="s">
        <v>840</v>
      </c>
      <c r="B645" s="71">
        <v>111.48399999999999</v>
      </c>
      <c r="C645" s="71">
        <f t="shared" si="14"/>
        <v>1200.0137759999998</v>
      </c>
      <c r="D645" s="51">
        <v>0</v>
      </c>
      <c r="E645" s="51">
        <v>0</v>
      </c>
      <c r="F645" s="124">
        <f t="shared" si="15"/>
        <v>2203.2252927359996</v>
      </c>
      <c r="G645" s="130" t="s">
        <v>95</v>
      </c>
      <c r="H645" s="13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WZB645" s="1"/>
      <c r="WZC645" s="1"/>
      <c r="WZD645" s="1"/>
      <c r="WZE645" s="1"/>
      <c r="WZF645" s="1"/>
      <c r="WZG645" s="1"/>
      <c r="WZH645" s="1"/>
      <c r="WZI645" s="1"/>
      <c r="WZJ645" s="1"/>
      <c r="WZK645" s="1"/>
      <c r="WZL645" s="1"/>
      <c r="WZM645" s="1"/>
      <c r="WZN645" s="1"/>
      <c r="WZO645" s="1"/>
      <c r="WZP645" s="1"/>
      <c r="WZQ645" s="1"/>
      <c r="WZR645" s="1"/>
      <c r="WZS645" s="1"/>
      <c r="WZT645" s="1"/>
      <c r="WZU645" s="1"/>
      <c r="WZV645" s="1"/>
      <c r="WZW645" s="1"/>
      <c r="WZX645" s="1"/>
      <c r="WZY645" s="1"/>
      <c r="WZZ645" s="1"/>
      <c r="XAA645" s="1"/>
      <c r="XAB645" s="1"/>
      <c r="XAC645" s="1"/>
      <c r="XAD645" s="1"/>
      <c r="XAE645" s="1"/>
      <c r="XAF645" s="1"/>
      <c r="XAG645" s="1"/>
      <c r="XAH645" s="1"/>
      <c r="XAI645" s="1"/>
      <c r="XAJ645" s="1"/>
      <c r="XAK645" s="1"/>
      <c r="XAL645" s="1"/>
      <c r="XAM645" s="1"/>
      <c r="XAN645" s="1"/>
      <c r="XAO645" s="1"/>
      <c r="XAP645" s="1"/>
      <c r="XAQ645" s="1"/>
      <c r="XAR645" s="1"/>
      <c r="XAS645" s="1"/>
      <c r="XAT645" s="1"/>
      <c r="XAU645" s="1"/>
      <c r="XAV645" s="1"/>
      <c r="XAW645" s="1"/>
      <c r="XAX645" s="1"/>
      <c r="XAY645" s="1"/>
      <c r="XAZ645" s="1"/>
      <c r="XBA645" s="1"/>
      <c r="XBB645" s="1"/>
      <c r="XBC645" s="1"/>
      <c r="XBD645" s="1"/>
      <c r="XBE645" s="1"/>
      <c r="XBF645" s="1"/>
      <c r="XBG645" s="1"/>
      <c r="XBH645" s="1"/>
      <c r="XBI645" s="1"/>
      <c r="XBJ645" s="1"/>
      <c r="XBK645" s="1"/>
      <c r="XBL645" s="1"/>
      <c r="XBM645" s="1"/>
      <c r="XBN645" s="1"/>
      <c r="XBO645" s="1"/>
      <c r="XBP645" s="1"/>
      <c r="XBQ645" s="1"/>
      <c r="XBR645" s="1"/>
      <c r="XBS645" s="1"/>
      <c r="XBT645" s="1"/>
      <c r="XBU645" s="1"/>
      <c r="XBV645" s="1"/>
      <c r="XBW645" s="1"/>
      <c r="XBX645" s="1"/>
      <c r="XBY645" s="1"/>
      <c r="XBZ645" s="1"/>
      <c r="XCA645" s="1"/>
      <c r="XCB645" s="1"/>
      <c r="XCC645" s="1"/>
      <c r="XCD645" s="1"/>
      <c r="XCE645" s="1"/>
      <c r="XCF645" s="1"/>
      <c r="XCG645" s="1"/>
      <c r="XCH645" s="1"/>
      <c r="XCI645" s="1"/>
      <c r="XCJ645" s="1"/>
      <c r="XCK645" s="1"/>
      <c r="XCL645" s="1"/>
      <c r="XCM645" s="1"/>
      <c r="XCN645" s="1"/>
      <c r="XCO645" s="1"/>
      <c r="XCP645" s="1"/>
      <c r="XCQ645" s="1"/>
      <c r="XCR645" s="1"/>
      <c r="XCS645" s="1"/>
      <c r="XCT645" s="1"/>
      <c r="XCU645" s="1"/>
      <c r="XCV645" s="1"/>
      <c r="XCW645" s="1"/>
      <c r="XCX645" s="1"/>
      <c r="XCY645" s="1"/>
      <c r="XCZ645" s="1"/>
      <c r="XDA645" s="1"/>
      <c r="XDB645" s="1"/>
      <c r="XDC645" s="1"/>
      <c r="XDD645" s="1"/>
      <c r="XDE645" s="1"/>
      <c r="XDF645" s="1"/>
      <c r="XDG645" s="1"/>
      <c r="XDH645" s="1"/>
      <c r="XDI645" s="1"/>
      <c r="XDJ645" s="1"/>
      <c r="XDK645" s="1"/>
      <c r="XDL645" s="1"/>
      <c r="XDM645" s="1"/>
      <c r="XDN645" s="1"/>
      <c r="XDO645" s="1"/>
      <c r="XDP645" s="1"/>
      <c r="XDQ645" s="1"/>
      <c r="XDR645" s="1"/>
      <c r="XDS645" s="1"/>
      <c r="XDT645" s="1"/>
      <c r="XDU645" s="1"/>
      <c r="XDV645" s="1"/>
      <c r="XDW645" s="1"/>
      <c r="XDX645" s="1"/>
      <c r="XDY645" s="1"/>
      <c r="XDZ645" s="1"/>
      <c r="XEA645" s="1"/>
      <c r="XEB645" s="1"/>
      <c r="XEC645" s="1"/>
      <c r="XED645" s="1"/>
      <c r="XEE645" s="1"/>
      <c r="XEF645" s="1"/>
      <c r="XEG645" s="1"/>
      <c r="XEH645" s="1"/>
      <c r="XEI645" s="1"/>
      <c r="XEJ645" s="1"/>
      <c r="XEK645" s="1"/>
      <c r="XEL645" s="1"/>
      <c r="XEM645" s="1"/>
      <c r="XEN645" s="1"/>
      <c r="XEO645" s="1"/>
      <c r="XEP645" s="1"/>
      <c r="XEQ645" s="1"/>
      <c r="XER645" s="1"/>
      <c r="XES645" s="1"/>
      <c r="XET645" s="1"/>
      <c r="XEU645" s="1"/>
      <c r="XEV645" s="1"/>
      <c r="XEW645" s="1"/>
      <c r="XEX645" s="1"/>
      <c r="XEY645" s="1"/>
      <c r="XEZ645" s="1"/>
      <c r="XFA645" s="1"/>
      <c r="XFB645" s="1"/>
      <c r="XFC645" s="1"/>
    </row>
    <row r="646" spans="1:150 16226:16383" s="3" customFormat="1" ht="20.25" customHeight="1" x14ac:dyDescent="0.25">
      <c r="A646" s="71" t="s">
        <v>841</v>
      </c>
      <c r="B646" s="71">
        <v>111.48399999999999</v>
      </c>
      <c r="C646" s="71">
        <f t="shared" si="14"/>
        <v>1200.0137759999998</v>
      </c>
      <c r="D646" s="51">
        <v>0</v>
      </c>
      <c r="E646" s="51">
        <v>0</v>
      </c>
      <c r="F646" s="124">
        <f t="shared" si="15"/>
        <v>2203.2252927359996</v>
      </c>
      <c r="G646" s="130" t="s">
        <v>95</v>
      </c>
      <c r="H646" s="13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WZB646" s="1"/>
      <c r="WZC646" s="1"/>
      <c r="WZD646" s="1"/>
      <c r="WZE646" s="1"/>
      <c r="WZF646" s="1"/>
      <c r="WZG646" s="1"/>
      <c r="WZH646" s="1"/>
      <c r="WZI646" s="1"/>
      <c r="WZJ646" s="1"/>
      <c r="WZK646" s="1"/>
      <c r="WZL646" s="1"/>
      <c r="WZM646" s="1"/>
      <c r="WZN646" s="1"/>
      <c r="WZO646" s="1"/>
      <c r="WZP646" s="1"/>
      <c r="WZQ646" s="1"/>
      <c r="WZR646" s="1"/>
      <c r="WZS646" s="1"/>
      <c r="WZT646" s="1"/>
      <c r="WZU646" s="1"/>
      <c r="WZV646" s="1"/>
      <c r="WZW646" s="1"/>
      <c r="WZX646" s="1"/>
      <c r="WZY646" s="1"/>
      <c r="WZZ646" s="1"/>
      <c r="XAA646" s="1"/>
      <c r="XAB646" s="1"/>
      <c r="XAC646" s="1"/>
      <c r="XAD646" s="1"/>
      <c r="XAE646" s="1"/>
      <c r="XAF646" s="1"/>
      <c r="XAG646" s="1"/>
      <c r="XAH646" s="1"/>
      <c r="XAI646" s="1"/>
      <c r="XAJ646" s="1"/>
      <c r="XAK646" s="1"/>
      <c r="XAL646" s="1"/>
      <c r="XAM646" s="1"/>
      <c r="XAN646" s="1"/>
      <c r="XAO646" s="1"/>
      <c r="XAP646" s="1"/>
      <c r="XAQ646" s="1"/>
      <c r="XAR646" s="1"/>
      <c r="XAS646" s="1"/>
      <c r="XAT646" s="1"/>
      <c r="XAU646" s="1"/>
      <c r="XAV646" s="1"/>
      <c r="XAW646" s="1"/>
      <c r="XAX646" s="1"/>
      <c r="XAY646" s="1"/>
      <c r="XAZ646" s="1"/>
      <c r="XBA646" s="1"/>
      <c r="XBB646" s="1"/>
      <c r="XBC646" s="1"/>
      <c r="XBD646" s="1"/>
      <c r="XBE646" s="1"/>
      <c r="XBF646" s="1"/>
      <c r="XBG646" s="1"/>
      <c r="XBH646" s="1"/>
      <c r="XBI646" s="1"/>
      <c r="XBJ646" s="1"/>
      <c r="XBK646" s="1"/>
      <c r="XBL646" s="1"/>
      <c r="XBM646" s="1"/>
      <c r="XBN646" s="1"/>
      <c r="XBO646" s="1"/>
      <c r="XBP646" s="1"/>
      <c r="XBQ646" s="1"/>
      <c r="XBR646" s="1"/>
      <c r="XBS646" s="1"/>
      <c r="XBT646" s="1"/>
      <c r="XBU646" s="1"/>
      <c r="XBV646" s="1"/>
      <c r="XBW646" s="1"/>
      <c r="XBX646" s="1"/>
      <c r="XBY646" s="1"/>
      <c r="XBZ646" s="1"/>
      <c r="XCA646" s="1"/>
      <c r="XCB646" s="1"/>
      <c r="XCC646" s="1"/>
      <c r="XCD646" s="1"/>
      <c r="XCE646" s="1"/>
      <c r="XCF646" s="1"/>
      <c r="XCG646" s="1"/>
      <c r="XCH646" s="1"/>
      <c r="XCI646" s="1"/>
      <c r="XCJ646" s="1"/>
      <c r="XCK646" s="1"/>
      <c r="XCL646" s="1"/>
      <c r="XCM646" s="1"/>
      <c r="XCN646" s="1"/>
      <c r="XCO646" s="1"/>
      <c r="XCP646" s="1"/>
      <c r="XCQ646" s="1"/>
      <c r="XCR646" s="1"/>
      <c r="XCS646" s="1"/>
      <c r="XCT646" s="1"/>
      <c r="XCU646" s="1"/>
      <c r="XCV646" s="1"/>
      <c r="XCW646" s="1"/>
      <c r="XCX646" s="1"/>
      <c r="XCY646" s="1"/>
      <c r="XCZ646" s="1"/>
      <c r="XDA646" s="1"/>
      <c r="XDB646" s="1"/>
      <c r="XDC646" s="1"/>
      <c r="XDD646" s="1"/>
      <c r="XDE646" s="1"/>
      <c r="XDF646" s="1"/>
      <c r="XDG646" s="1"/>
      <c r="XDH646" s="1"/>
      <c r="XDI646" s="1"/>
      <c r="XDJ646" s="1"/>
      <c r="XDK646" s="1"/>
      <c r="XDL646" s="1"/>
      <c r="XDM646" s="1"/>
      <c r="XDN646" s="1"/>
      <c r="XDO646" s="1"/>
      <c r="XDP646" s="1"/>
      <c r="XDQ646" s="1"/>
      <c r="XDR646" s="1"/>
      <c r="XDS646" s="1"/>
      <c r="XDT646" s="1"/>
      <c r="XDU646" s="1"/>
      <c r="XDV646" s="1"/>
      <c r="XDW646" s="1"/>
      <c r="XDX646" s="1"/>
      <c r="XDY646" s="1"/>
      <c r="XDZ646" s="1"/>
      <c r="XEA646" s="1"/>
      <c r="XEB646" s="1"/>
      <c r="XEC646" s="1"/>
      <c r="XED646" s="1"/>
      <c r="XEE646" s="1"/>
      <c r="XEF646" s="1"/>
      <c r="XEG646" s="1"/>
      <c r="XEH646" s="1"/>
      <c r="XEI646" s="1"/>
      <c r="XEJ646" s="1"/>
      <c r="XEK646" s="1"/>
      <c r="XEL646" s="1"/>
      <c r="XEM646" s="1"/>
      <c r="XEN646" s="1"/>
      <c r="XEO646" s="1"/>
      <c r="XEP646" s="1"/>
      <c r="XEQ646" s="1"/>
      <c r="XER646" s="1"/>
      <c r="XES646" s="1"/>
      <c r="XET646" s="1"/>
      <c r="XEU646" s="1"/>
      <c r="XEV646" s="1"/>
      <c r="XEW646" s="1"/>
      <c r="XEX646" s="1"/>
      <c r="XEY646" s="1"/>
      <c r="XEZ646" s="1"/>
      <c r="XFA646" s="1"/>
      <c r="XFB646" s="1"/>
      <c r="XFC646" s="1"/>
    </row>
    <row r="647" spans="1:150 16226:16383" s="3" customFormat="1" ht="20.25" customHeight="1" x14ac:dyDescent="0.25">
      <c r="A647" s="71" t="s">
        <v>842</v>
      </c>
      <c r="B647" s="71">
        <v>148.13</v>
      </c>
      <c r="C647" s="71">
        <f t="shared" si="14"/>
        <v>1594.4713199999999</v>
      </c>
      <c r="D647" s="51">
        <v>0</v>
      </c>
      <c r="E647" s="51">
        <v>0</v>
      </c>
      <c r="F647" s="124">
        <f t="shared" si="15"/>
        <v>2927.4493435199997</v>
      </c>
      <c r="G647" s="130" t="s">
        <v>95</v>
      </c>
      <c r="H647" s="13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WZB647" s="1"/>
      <c r="WZC647" s="1"/>
      <c r="WZD647" s="1"/>
      <c r="WZE647" s="1"/>
      <c r="WZF647" s="1"/>
      <c r="WZG647" s="1"/>
      <c r="WZH647" s="1"/>
      <c r="WZI647" s="1"/>
      <c r="WZJ647" s="1"/>
      <c r="WZK647" s="1"/>
      <c r="WZL647" s="1"/>
      <c r="WZM647" s="1"/>
      <c r="WZN647" s="1"/>
      <c r="WZO647" s="1"/>
      <c r="WZP647" s="1"/>
      <c r="WZQ647" s="1"/>
      <c r="WZR647" s="1"/>
      <c r="WZS647" s="1"/>
      <c r="WZT647" s="1"/>
      <c r="WZU647" s="1"/>
      <c r="WZV647" s="1"/>
      <c r="WZW647" s="1"/>
      <c r="WZX647" s="1"/>
      <c r="WZY647" s="1"/>
      <c r="WZZ647" s="1"/>
      <c r="XAA647" s="1"/>
      <c r="XAB647" s="1"/>
      <c r="XAC647" s="1"/>
      <c r="XAD647" s="1"/>
      <c r="XAE647" s="1"/>
      <c r="XAF647" s="1"/>
      <c r="XAG647" s="1"/>
      <c r="XAH647" s="1"/>
      <c r="XAI647" s="1"/>
      <c r="XAJ647" s="1"/>
      <c r="XAK647" s="1"/>
      <c r="XAL647" s="1"/>
      <c r="XAM647" s="1"/>
      <c r="XAN647" s="1"/>
      <c r="XAO647" s="1"/>
      <c r="XAP647" s="1"/>
      <c r="XAQ647" s="1"/>
      <c r="XAR647" s="1"/>
      <c r="XAS647" s="1"/>
      <c r="XAT647" s="1"/>
      <c r="XAU647" s="1"/>
      <c r="XAV647" s="1"/>
      <c r="XAW647" s="1"/>
      <c r="XAX647" s="1"/>
      <c r="XAY647" s="1"/>
      <c r="XAZ647" s="1"/>
      <c r="XBA647" s="1"/>
      <c r="XBB647" s="1"/>
      <c r="XBC647" s="1"/>
      <c r="XBD647" s="1"/>
      <c r="XBE647" s="1"/>
      <c r="XBF647" s="1"/>
      <c r="XBG647" s="1"/>
      <c r="XBH647" s="1"/>
      <c r="XBI647" s="1"/>
      <c r="XBJ647" s="1"/>
      <c r="XBK647" s="1"/>
      <c r="XBL647" s="1"/>
      <c r="XBM647" s="1"/>
      <c r="XBN647" s="1"/>
      <c r="XBO647" s="1"/>
      <c r="XBP647" s="1"/>
      <c r="XBQ647" s="1"/>
      <c r="XBR647" s="1"/>
      <c r="XBS647" s="1"/>
      <c r="XBT647" s="1"/>
      <c r="XBU647" s="1"/>
      <c r="XBV647" s="1"/>
      <c r="XBW647" s="1"/>
      <c r="XBX647" s="1"/>
      <c r="XBY647" s="1"/>
      <c r="XBZ647" s="1"/>
      <c r="XCA647" s="1"/>
      <c r="XCB647" s="1"/>
      <c r="XCC647" s="1"/>
      <c r="XCD647" s="1"/>
      <c r="XCE647" s="1"/>
      <c r="XCF647" s="1"/>
      <c r="XCG647" s="1"/>
      <c r="XCH647" s="1"/>
      <c r="XCI647" s="1"/>
      <c r="XCJ647" s="1"/>
      <c r="XCK647" s="1"/>
      <c r="XCL647" s="1"/>
      <c r="XCM647" s="1"/>
      <c r="XCN647" s="1"/>
      <c r="XCO647" s="1"/>
      <c r="XCP647" s="1"/>
      <c r="XCQ647" s="1"/>
      <c r="XCR647" s="1"/>
      <c r="XCS647" s="1"/>
      <c r="XCT647" s="1"/>
      <c r="XCU647" s="1"/>
      <c r="XCV647" s="1"/>
      <c r="XCW647" s="1"/>
      <c r="XCX647" s="1"/>
      <c r="XCY647" s="1"/>
      <c r="XCZ647" s="1"/>
      <c r="XDA647" s="1"/>
      <c r="XDB647" s="1"/>
      <c r="XDC647" s="1"/>
      <c r="XDD647" s="1"/>
      <c r="XDE647" s="1"/>
      <c r="XDF647" s="1"/>
      <c r="XDG647" s="1"/>
      <c r="XDH647" s="1"/>
      <c r="XDI647" s="1"/>
      <c r="XDJ647" s="1"/>
      <c r="XDK647" s="1"/>
      <c r="XDL647" s="1"/>
      <c r="XDM647" s="1"/>
      <c r="XDN647" s="1"/>
      <c r="XDO647" s="1"/>
      <c r="XDP647" s="1"/>
      <c r="XDQ647" s="1"/>
      <c r="XDR647" s="1"/>
      <c r="XDS647" s="1"/>
      <c r="XDT647" s="1"/>
      <c r="XDU647" s="1"/>
      <c r="XDV647" s="1"/>
      <c r="XDW647" s="1"/>
      <c r="XDX647" s="1"/>
      <c r="XDY647" s="1"/>
      <c r="XDZ647" s="1"/>
      <c r="XEA647" s="1"/>
      <c r="XEB647" s="1"/>
      <c r="XEC647" s="1"/>
      <c r="XED647" s="1"/>
      <c r="XEE647" s="1"/>
      <c r="XEF647" s="1"/>
      <c r="XEG647" s="1"/>
      <c r="XEH647" s="1"/>
      <c r="XEI647" s="1"/>
      <c r="XEJ647" s="1"/>
      <c r="XEK647" s="1"/>
      <c r="XEL647" s="1"/>
      <c r="XEM647" s="1"/>
      <c r="XEN647" s="1"/>
      <c r="XEO647" s="1"/>
      <c r="XEP647" s="1"/>
      <c r="XEQ647" s="1"/>
      <c r="XER647" s="1"/>
      <c r="XES647" s="1"/>
      <c r="XET647" s="1"/>
      <c r="XEU647" s="1"/>
      <c r="XEV647" s="1"/>
      <c r="XEW647" s="1"/>
      <c r="XEX647" s="1"/>
      <c r="XEY647" s="1"/>
      <c r="XEZ647" s="1"/>
      <c r="XFA647" s="1"/>
      <c r="XFB647" s="1"/>
      <c r="XFC647" s="1"/>
    </row>
    <row r="648" spans="1:150 16226:16383" s="3" customFormat="1" ht="20.25" customHeight="1" x14ac:dyDescent="0.25">
      <c r="A648" s="71" t="s">
        <v>843</v>
      </c>
      <c r="B648" s="71">
        <v>168.26400000000001</v>
      </c>
      <c r="C648" s="71">
        <f t="shared" si="14"/>
        <v>1811.193696</v>
      </c>
      <c r="D648" s="51">
        <v>0</v>
      </c>
      <c r="E648" s="51">
        <v>0</v>
      </c>
      <c r="F648" s="124">
        <f t="shared" si="15"/>
        <v>3325.3516258560003</v>
      </c>
      <c r="G648" s="130" t="s">
        <v>95</v>
      </c>
      <c r="H648" s="13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WZB648" s="1"/>
      <c r="WZC648" s="1"/>
      <c r="WZD648" s="1"/>
      <c r="WZE648" s="1"/>
      <c r="WZF648" s="1"/>
      <c r="WZG648" s="1"/>
      <c r="WZH648" s="1"/>
      <c r="WZI648" s="1"/>
      <c r="WZJ648" s="1"/>
      <c r="WZK648" s="1"/>
      <c r="WZL648" s="1"/>
      <c r="WZM648" s="1"/>
      <c r="WZN648" s="1"/>
      <c r="WZO648" s="1"/>
      <c r="WZP648" s="1"/>
      <c r="WZQ648" s="1"/>
      <c r="WZR648" s="1"/>
      <c r="WZS648" s="1"/>
      <c r="WZT648" s="1"/>
      <c r="WZU648" s="1"/>
      <c r="WZV648" s="1"/>
      <c r="WZW648" s="1"/>
      <c r="WZX648" s="1"/>
      <c r="WZY648" s="1"/>
      <c r="WZZ648" s="1"/>
      <c r="XAA648" s="1"/>
      <c r="XAB648" s="1"/>
      <c r="XAC648" s="1"/>
      <c r="XAD648" s="1"/>
      <c r="XAE648" s="1"/>
      <c r="XAF648" s="1"/>
      <c r="XAG648" s="1"/>
      <c r="XAH648" s="1"/>
      <c r="XAI648" s="1"/>
      <c r="XAJ648" s="1"/>
      <c r="XAK648" s="1"/>
      <c r="XAL648" s="1"/>
      <c r="XAM648" s="1"/>
      <c r="XAN648" s="1"/>
      <c r="XAO648" s="1"/>
      <c r="XAP648" s="1"/>
      <c r="XAQ648" s="1"/>
      <c r="XAR648" s="1"/>
      <c r="XAS648" s="1"/>
      <c r="XAT648" s="1"/>
      <c r="XAU648" s="1"/>
      <c r="XAV648" s="1"/>
      <c r="XAW648" s="1"/>
      <c r="XAX648" s="1"/>
      <c r="XAY648" s="1"/>
      <c r="XAZ648" s="1"/>
      <c r="XBA648" s="1"/>
      <c r="XBB648" s="1"/>
      <c r="XBC648" s="1"/>
      <c r="XBD648" s="1"/>
      <c r="XBE648" s="1"/>
      <c r="XBF648" s="1"/>
      <c r="XBG648" s="1"/>
      <c r="XBH648" s="1"/>
      <c r="XBI648" s="1"/>
      <c r="XBJ648" s="1"/>
      <c r="XBK648" s="1"/>
      <c r="XBL648" s="1"/>
      <c r="XBM648" s="1"/>
      <c r="XBN648" s="1"/>
      <c r="XBO648" s="1"/>
      <c r="XBP648" s="1"/>
      <c r="XBQ648" s="1"/>
      <c r="XBR648" s="1"/>
      <c r="XBS648" s="1"/>
      <c r="XBT648" s="1"/>
      <c r="XBU648" s="1"/>
      <c r="XBV648" s="1"/>
      <c r="XBW648" s="1"/>
      <c r="XBX648" s="1"/>
      <c r="XBY648" s="1"/>
      <c r="XBZ648" s="1"/>
      <c r="XCA648" s="1"/>
      <c r="XCB648" s="1"/>
      <c r="XCC648" s="1"/>
      <c r="XCD648" s="1"/>
      <c r="XCE648" s="1"/>
      <c r="XCF648" s="1"/>
      <c r="XCG648" s="1"/>
      <c r="XCH648" s="1"/>
      <c r="XCI648" s="1"/>
      <c r="XCJ648" s="1"/>
      <c r="XCK648" s="1"/>
      <c r="XCL648" s="1"/>
      <c r="XCM648" s="1"/>
      <c r="XCN648" s="1"/>
      <c r="XCO648" s="1"/>
      <c r="XCP648" s="1"/>
      <c r="XCQ648" s="1"/>
      <c r="XCR648" s="1"/>
      <c r="XCS648" s="1"/>
      <c r="XCT648" s="1"/>
      <c r="XCU648" s="1"/>
      <c r="XCV648" s="1"/>
      <c r="XCW648" s="1"/>
      <c r="XCX648" s="1"/>
      <c r="XCY648" s="1"/>
      <c r="XCZ648" s="1"/>
      <c r="XDA648" s="1"/>
      <c r="XDB648" s="1"/>
      <c r="XDC648" s="1"/>
      <c r="XDD648" s="1"/>
      <c r="XDE648" s="1"/>
      <c r="XDF648" s="1"/>
      <c r="XDG648" s="1"/>
      <c r="XDH648" s="1"/>
      <c r="XDI648" s="1"/>
      <c r="XDJ648" s="1"/>
      <c r="XDK648" s="1"/>
      <c r="XDL648" s="1"/>
      <c r="XDM648" s="1"/>
      <c r="XDN648" s="1"/>
      <c r="XDO648" s="1"/>
      <c r="XDP648" s="1"/>
      <c r="XDQ648" s="1"/>
      <c r="XDR648" s="1"/>
      <c r="XDS648" s="1"/>
      <c r="XDT648" s="1"/>
      <c r="XDU648" s="1"/>
      <c r="XDV648" s="1"/>
      <c r="XDW648" s="1"/>
      <c r="XDX648" s="1"/>
      <c r="XDY648" s="1"/>
      <c r="XDZ648" s="1"/>
      <c r="XEA648" s="1"/>
      <c r="XEB648" s="1"/>
      <c r="XEC648" s="1"/>
      <c r="XED648" s="1"/>
      <c r="XEE648" s="1"/>
      <c r="XEF648" s="1"/>
      <c r="XEG648" s="1"/>
      <c r="XEH648" s="1"/>
      <c r="XEI648" s="1"/>
      <c r="XEJ648" s="1"/>
      <c r="XEK648" s="1"/>
      <c r="XEL648" s="1"/>
      <c r="XEM648" s="1"/>
      <c r="XEN648" s="1"/>
      <c r="XEO648" s="1"/>
      <c r="XEP648" s="1"/>
      <c r="XEQ648" s="1"/>
      <c r="XER648" s="1"/>
      <c r="XES648" s="1"/>
      <c r="XET648" s="1"/>
      <c r="XEU648" s="1"/>
      <c r="XEV648" s="1"/>
      <c r="XEW648" s="1"/>
      <c r="XEX648" s="1"/>
      <c r="XEY648" s="1"/>
      <c r="XEZ648" s="1"/>
      <c r="XFA648" s="1"/>
      <c r="XFB648" s="1"/>
      <c r="XFC648" s="1"/>
    </row>
    <row r="649" spans="1:150 16226:16383" s="3" customFormat="1" ht="20.25" customHeight="1" x14ac:dyDescent="0.25">
      <c r="A649" s="71" t="s">
        <v>844</v>
      </c>
      <c r="B649" s="71">
        <v>139.35499999999999</v>
      </c>
      <c r="C649" s="71">
        <f t="shared" si="14"/>
        <v>1500.0172199999997</v>
      </c>
      <c r="D649" s="51">
        <v>0</v>
      </c>
      <c r="E649" s="51">
        <v>0</v>
      </c>
      <c r="F649" s="124">
        <f t="shared" si="15"/>
        <v>2754.0316159199997</v>
      </c>
      <c r="G649" s="130" t="s">
        <v>95</v>
      </c>
      <c r="H649" s="13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WZB649" s="1"/>
      <c r="WZC649" s="1"/>
      <c r="WZD649" s="1"/>
      <c r="WZE649" s="1"/>
      <c r="WZF649" s="1"/>
      <c r="WZG649" s="1"/>
      <c r="WZH649" s="1"/>
      <c r="WZI649" s="1"/>
      <c r="WZJ649" s="1"/>
      <c r="WZK649" s="1"/>
      <c r="WZL649" s="1"/>
      <c r="WZM649" s="1"/>
      <c r="WZN649" s="1"/>
      <c r="WZO649" s="1"/>
      <c r="WZP649" s="1"/>
      <c r="WZQ649" s="1"/>
      <c r="WZR649" s="1"/>
      <c r="WZS649" s="1"/>
      <c r="WZT649" s="1"/>
      <c r="WZU649" s="1"/>
      <c r="WZV649" s="1"/>
      <c r="WZW649" s="1"/>
      <c r="WZX649" s="1"/>
      <c r="WZY649" s="1"/>
      <c r="WZZ649" s="1"/>
      <c r="XAA649" s="1"/>
      <c r="XAB649" s="1"/>
      <c r="XAC649" s="1"/>
      <c r="XAD649" s="1"/>
      <c r="XAE649" s="1"/>
      <c r="XAF649" s="1"/>
      <c r="XAG649" s="1"/>
      <c r="XAH649" s="1"/>
      <c r="XAI649" s="1"/>
      <c r="XAJ649" s="1"/>
      <c r="XAK649" s="1"/>
      <c r="XAL649" s="1"/>
      <c r="XAM649" s="1"/>
      <c r="XAN649" s="1"/>
      <c r="XAO649" s="1"/>
      <c r="XAP649" s="1"/>
      <c r="XAQ649" s="1"/>
      <c r="XAR649" s="1"/>
      <c r="XAS649" s="1"/>
      <c r="XAT649" s="1"/>
      <c r="XAU649" s="1"/>
      <c r="XAV649" s="1"/>
      <c r="XAW649" s="1"/>
      <c r="XAX649" s="1"/>
      <c r="XAY649" s="1"/>
      <c r="XAZ649" s="1"/>
      <c r="XBA649" s="1"/>
      <c r="XBB649" s="1"/>
      <c r="XBC649" s="1"/>
      <c r="XBD649" s="1"/>
      <c r="XBE649" s="1"/>
      <c r="XBF649" s="1"/>
      <c r="XBG649" s="1"/>
      <c r="XBH649" s="1"/>
      <c r="XBI649" s="1"/>
      <c r="XBJ649" s="1"/>
      <c r="XBK649" s="1"/>
      <c r="XBL649" s="1"/>
      <c r="XBM649" s="1"/>
      <c r="XBN649" s="1"/>
      <c r="XBO649" s="1"/>
      <c r="XBP649" s="1"/>
      <c r="XBQ649" s="1"/>
      <c r="XBR649" s="1"/>
      <c r="XBS649" s="1"/>
      <c r="XBT649" s="1"/>
      <c r="XBU649" s="1"/>
      <c r="XBV649" s="1"/>
      <c r="XBW649" s="1"/>
      <c r="XBX649" s="1"/>
      <c r="XBY649" s="1"/>
      <c r="XBZ649" s="1"/>
      <c r="XCA649" s="1"/>
      <c r="XCB649" s="1"/>
      <c r="XCC649" s="1"/>
      <c r="XCD649" s="1"/>
      <c r="XCE649" s="1"/>
      <c r="XCF649" s="1"/>
      <c r="XCG649" s="1"/>
      <c r="XCH649" s="1"/>
      <c r="XCI649" s="1"/>
      <c r="XCJ649" s="1"/>
      <c r="XCK649" s="1"/>
      <c r="XCL649" s="1"/>
      <c r="XCM649" s="1"/>
      <c r="XCN649" s="1"/>
      <c r="XCO649" s="1"/>
      <c r="XCP649" s="1"/>
      <c r="XCQ649" s="1"/>
      <c r="XCR649" s="1"/>
      <c r="XCS649" s="1"/>
      <c r="XCT649" s="1"/>
      <c r="XCU649" s="1"/>
      <c r="XCV649" s="1"/>
      <c r="XCW649" s="1"/>
      <c r="XCX649" s="1"/>
      <c r="XCY649" s="1"/>
      <c r="XCZ649" s="1"/>
      <c r="XDA649" s="1"/>
      <c r="XDB649" s="1"/>
      <c r="XDC649" s="1"/>
      <c r="XDD649" s="1"/>
      <c r="XDE649" s="1"/>
      <c r="XDF649" s="1"/>
      <c r="XDG649" s="1"/>
      <c r="XDH649" s="1"/>
      <c r="XDI649" s="1"/>
      <c r="XDJ649" s="1"/>
      <c r="XDK649" s="1"/>
      <c r="XDL649" s="1"/>
      <c r="XDM649" s="1"/>
      <c r="XDN649" s="1"/>
      <c r="XDO649" s="1"/>
      <c r="XDP649" s="1"/>
      <c r="XDQ649" s="1"/>
      <c r="XDR649" s="1"/>
      <c r="XDS649" s="1"/>
      <c r="XDT649" s="1"/>
      <c r="XDU649" s="1"/>
      <c r="XDV649" s="1"/>
      <c r="XDW649" s="1"/>
      <c r="XDX649" s="1"/>
      <c r="XDY649" s="1"/>
      <c r="XDZ649" s="1"/>
      <c r="XEA649" s="1"/>
      <c r="XEB649" s="1"/>
      <c r="XEC649" s="1"/>
      <c r="XED649" s="1"/>
      <c r="XEE649" s="1"/>
      <c r="XEF649" s="1"/>
      <c r="XEG649" s="1"/>
      <c r="XEH649" s="1"/>
      <c r="XEI649" s="1"/>
      <c r="XEJ649" s="1"/>
      <c r="XEK649" s="1"/>
      <c r="XEL649" s="1"/>
      <c r="XEM649" s="1"/>
      <c r="XEN649" s="1"/>
      <c r="XEO649" s="1"/>
      <c r="XEP649" s="1"/>
      <c r="XEQ649" s="1"/>
      <c r="XER649" s="1"/>
      <c r="XES649" s="1"/>
      <c r="XET649" s="1"/>
      <c r="XEU649" s="1"/>
      <c r="XEV649" s="1"/>
      <c r="XEW649" s="1"/>
      <c r="XEX649" s="1"/>
      <c r="XEY649" s="1"/>
      <c r="XEZ649" s="1"/>
      <c r="XFA649" s="1"/>
      <c r="XFB649" s="1"/>
      <c r="XFC649" s="1"/>
    </row>
    <row r="650" spans="1:150 16226:16383" s="3" customFormat="1" ht="20.25" customHeight="1" x14ac:dyDescent="0.25">
      <c r="A650" s="71" t="s">
        <v>845</v>
      </c>
      <c r="B650" s="71">
        <v>139.35499999999999</v>
      </c>
      <c r="C650" s="71">
        <f t="shared" si="14"/>
        <v>1500.0172199999997</v>
      </c>
      <c r="D650" s="51">
        <v>0</v>
      </c>
      <c r="E650" s="51">
        <v>0</v>
      </c>
      <c r="F650" s="124">
        <f t="shared" si="15"/>
        <v>2754.0316159199997</v>
      </c>
      <c r="G650" s="130" t="s">
        <v>95</v>
      </c>
      <c r="H650" s="13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WZB650" s="1"/>
      <c r="WZC650" s="1"/>
      <c r="WZD650" s="1"/>
      <c r="WZE650" s="1"/>
      <c r="WZF650" s="1"/>
      <c r="WZG650" s="1"/>
      <c r="WZH650" s="1"/>
      <c r="WZI650" s="1"/>
      <c r="WZJ650" s="1"/>
      <c r="WZK650" s="1"/>
      <c r="WZL650" s="1"/>
      <c r="WZM650" s="1"/>
      <c r="WZN650" s="1"/>
      <c r="WZO650" s="1"/>
      <c r="WZP650" s="1"/>
      <c r="WZQ650" s="1"/>
      <c r="WZR650" s="1"/>
      <c r="WZS650" s="1"/>
      <c r="WZT650" s="1"/>
      <c r="WZU650" s="1"/>
      <c r="WZV650" s="1"/>
      <c r="WZW650" s="1"/>
      <c r="WZX650" s="1"/>
      <c r="WZY650" s="1"/>
      <c r="WZZ650" s="1"/>
      <c r="XAA650" s="1"/>
      <c r="XAB650" s="1"/>
      <c r="XAC650" s="1"/>
      <c r="XAD650" s="1"/>
      <c r="XAE650" s="1"/>
      <c r="XAF650" s="1"/>
      <c r="XAG650" s="1"/>
      <c r="XAH650" s="1"/>
      <c r="XAI650" s="1"/>
      <c r="XAJ650" s="1"/>
      <c r="XAK650" s="1"/>
      <c r="XAL650" s="1"/>
      <c r="XAM650" s="1"/>
      <c r="XAN650" s="1"/>
      <c r="XAO650" s="1"/>
      <c r="XAP650" s="1"/>
      <c r="XAQ650" s="1"/>
      <c r="XAR650" s="1"/>
      <c r="XAS650" s="1"/>
      <c r="XAT650" s="1"/>
      <c r="XAU650" s="1"/>
      <c r="XAV650" s="1"/>
      <c r="XAW650" s="1"/>
      <c r="XAX650" s="1"/>
      <c r="XAY650" s="1"/>
      <c r="XAZ650" s="1"/>
      <c r="XBA650" s="1"/>
      <c r="XBB650" s="1"/>
      <c r="XBC650" s="1"/>
      <c r="XBD650" s="1"/>
      <c r="XBE650" s="1"/>
      <c r="XBF650" s="1"/>
      <c r="XBG650" s="1"/>
      <c r="XBH650" s="1"/>
      <c r="XBI650" s="1"/>
      <c r="XBJ650" s="1"/>
      <c r="XBK650" s="1"/>
      <c r="XBL650" s="1"/>
      <c r="XBM650" s="1"/>
      <c r="XBN650" s="1"/>
      <c r="XBO650" s="1"/>
      <c r="XBP650" s="1"/>
      <c r="XBQ650" s="1"/>
      <c r="XBR650" s="1"/>
      <c r="XBS650" s="1"/>
      <c r="XBT650" s="1"/>
      <c r="XBU650" s="1"/>
      <c r="XBV650" s="1"/>
      <c r="XBW650" s="1"/>
      <c r="XBX650" s="1"/>
      <c r="XBY650" s="1"/>
      <c r="XBZ650" s="1"/>
      <c r="XCA650" s="1"/>
      <c r="XCB650" s="1"/>
      <c r="XCC650" s="1"/>
      <c r="XCD650" s="1"/>
      <c r="XCE650" s="1"/>
      <c r="XCF650" s="1"/>
      <c r="XCG650" s="1"/>
      <c r="XCH650" s="1"/>
      <c r="XCI650" s="1"/>
      <c r="XCJ650" s="1"/>
      <c r="XCK650" s="1"/>
      <c r="XCL650" s="1"/>
      <c r="XCM650" s="1"/>
      <c r="XCN650" s="1"/>
      <c r="XCO650" s="1"/>
      <c r="XCP650" s="1"/>
      <c r="XCQ650" s="1"/>
      <c r="XCR650" s="1"/>
      <c r="XCS650" s="1"/>
      <c r="XCT650" s="1"/>
      <c r="XCU650" s="1"/>
      <c r="XCV650" s="1"/>
      <c r="XCW650" s="1"/>
      <c r="XCX650" s="1"/>
      <c r="XCY650" s="1"/>
      <c r="XCZ650" s="1"/>
      <c r="XDA650" s="1"/>
      <c r="XDB650" s="1"/>
      <c r="XDC650" s="1"/>
      <c r="XDD650" s="1"/>
      <c r="XDE650" s="1"/>
      <c r="XDF650" s="1"/>
      <c r="XDG650" s="1"/>
      <c r="XDH650" s="1"/>
      <c r="XDI650" s="1"/>
      <c r="XDJ650" s="1"/>
      <c r="XDK650" s="1"/>
      <c r="XDL650" s="1"/>
      <c r="XDM650" s="1"/>
      <c r="XDN650" s="1"/>
      <c r="XDO650" s="1"/>
      <c r="XDP650" s="1"/>
      <c r="XDQ650" s="1"/>
      <c r="XDR650" s="1"/>
      <c r="XDS650" s="1"/>
      <c r="XDT650" s="1"/>
      <c r="XDU650" s="1"/>
      <c r="XDV650" s="1"/>
      <c r="XDW650" s="1"/>
      <c r="XDX650" s="1"/>
      <c r="XDY650" s="1"/>
      <c r="XDZ650" s="1"/>
      <c r="XEA650" s="1"/>
      <c r="XEB650" s="1"/>
      <c r="XEC650" s="1"/>
      <c r="XED650" s="1"/>
      <c r="XEE650" s="1"/>
      <c r="XEF650" s="1"/>
      <c r="XEG650" s="1"/>
      <c r="XEH650" s="1"/>
      <c r="XEI650" s="1"/>
      <c r="XEJ650" s="1"/>
      <c r="XEK650" s="1"/>
      <c r="XEL650" s="1"/>
      <c r="XEM650" s="1"/>
      <c r="XEN650" s="1"/>
      <c r="XEO650" s="1"/>
      <c r="XEP650" s="1"/>
      <c r="XEQ650" s="1"/>
      <c r="XER650" s="1"/>
      <c r="XES650" s="1"/>
      <c r="XET650" s="1"/>
      <c r="XEU650" s="1"/>
      <c r="XEV650" s="1"/>
      <c r="XEW650" s="1"/>
      <c r="XEX650" s="1"/>
      <c r="XEY650" s="1"/>
      <c r="XEZ650" s="1"/>
      <c r="XFA650" s="1"/>
      <c r="XFB650" s="1"/>
      <c r="XFC650" s="1"/>
    </row>
    <row r="651" spans="1:150 16226:16383" s="3" customFormat="1" ht="20.25" customHeight="1" x14ac:dyDescent="0.25">
      <c r="A651" s="71" t="s">
        <v>846</v>
      </c>
      <c r="B651" s="71">
        <v>139.35499999999999</v>
      </c>
      <c r="C651" s="71">
        <f t="shared" si="14"/>
        <v>1500.0172199999997</v>
      </c>
      <c r="D651" s="51">
        <v>0</v>
      </c>
      <c r="E651" s="51">
        <v>0</v>
      </c>
      <c r="F651" s="124">
        <f t="shared" si="15"/>
        <v>2754.0316159199997</v>
      </c>
      <c r="G651" s="130" t="s">
        <v>95</v>
      </c>
      <c r="H651" s="13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WZB651" s="1"/>
      <c r="WZC651" s="1"/>
      <c r="WZD651" s="1"/>
      <c r="WZE651" s="1"/>
      <c r="WZF651" s="1"/>
      <c r="WZG651" s="1"/>
      <c r="WZH651" s="1"/>
      <c r="WZI651" s="1"/>
      <c r="WZJ651" s="1"/>
      <c r="WZK651" s="1"/>
      <c r="WZL651" s="1"/>
      <c r="WZM651" s="1"/>
      <c r="WZN651" s="1"/>
      <c r="WZO651" s="1"/>
      <c r="WZP651" s="1"/>
      <c r="WZQ651" s="1"/>
      <c r="WZR651" s="1"/>
      <c r="WZS651" s="1"/>
      <c r="WZT651" s="1"/>
      <c r="WZU651" s="1"/>
      <c r="WZV651" s="1"/>
      <c r="WZW651" s="1"/>
      <c r="WZX651" s="1"/>
      <c r="WZY651" s="1"/>
      <c r="WZZ651" s="1"/>
      <c r="XAA651" s="1"/>
      <c r="XAB651" s="1"/>
      <c r="XAC651" s="1"/>
      <c r="XAD651" s="1"/>
      <c r="XAE651" s="1"/>
      <c r="XAF651" s="1"/>
      <c r="XAG651" s="1"/>
      <c r="XAH651" s="1"/>
      <c r="XAI651" s="1"/>
      <c r="XAJ651" s="1"/>
      <c r="XAK651" s="1"/>
      <c r="XAL651" s="1"/>
      <c r="XAM651" s="1"/>
      <c r="XAN651" s="1"/>
      <c r="XAO651" s="1"/>
      <c r="XAP651" s="1"/>
      <c r="XAQ651" s="1"/>
      <c r="XAR651" s="1"/>
      <c r="XAS651" s="1"/>
      <c r="XAT651" s="1"/>
      <c r="XAU651" s="1"/>
      <c r="XAV651" s="1"/>
      <c r="XAW651" s="1"/>
      <c r="XAX651" s="1"/>
      <c r="XAY651" s="1"/>
      <c r="XAZ651" s="1"/>
      <c r="XBA651" s="1"/>
      <c r="XBB651" s="1"/>
      <c r="XBC651" s="1"/>
      <c r="XBD651" s="1"/>
      <c r="XBE651" s="1"/>
      <c r="XBF651" s="1"/>
      <c r="XBG651" s="1"/>
      <c r="XBH651" s="1"/>
      <c r="XBI651" s="1"/>
      <c r="XBJ651" s="1"/>
      <c r="XBK651" s="1"/>
      <c r="XBL651" s="1"/>
      <c r="XBM651" s="1"/>
      <c r="XBN651" s="1"/>
      <c r="XBO651" s="1"/>
      <c r="XBP651" s="1"/>
      <c r="XBQ651" s="1"/>
      <c r="XBR651" s="1"/>
      <c r="XBS651" s="1"/>
      <c r="XBT651" s="1"/>
      <c r="XBU651" s="1"/>
      <c r="XBV651" s="1"/>
      <c r="XBW651" s="1"/>
      <c r="XBX651" s="1"/>
      <c r="XBY651" s="1"/>
      <c r="XBZ651" s="1"/>
      <c r="XCA651" s="1"/>
      <c r="XCB651" s="1"/>
      <c r="XCC651" s="1"/>
      <c r="XCD651" s="1"/>
      <c r="XCE651" s="1"/>
      <c r="XCF651" s="1"/>
      <c r="XCG651" s="1"/>
      <c r="XCH651" s="1"/>
      <c r="XCI651" s="1"/>
      <c r="XCJ651" s="1"/>
      <c r="XCK651" s="1"/>
      <c r="XCL651" s="1"/>
      <c r="XCM651" s="1"/>
      <c r="XCN651" s="1"/>
      <c r="XCO651" s="1"/>
      <c r="XCP651" s="1"/>
      <c r="XCQ651" s="1"/>
      <c r="XCR651" s="1"/>
      <c r="XCS651" s="1"/>
      <c r="XCT651" s="1"/>
      <c r="XCU651" s="1"/>
      <c r="XCV651" s="1"/>
      <c r="XCW651" s="1"/>
      <c r="XCX651" s="1"/>
      <c r="XCY651" s="1"/>
      <c r="XCZ651" s="1"/>
      <c r="XDA651" s="1"/>
      <c r="XDB651" s="1"/>
      <c r="XDC651" s="1"/>
      <c r="XDD651" s="1"/>
      <c r="XDE651" s="1"/>
      <c r="XDF651" s="1"/>
      <c r="XDG651" s="1"/>
      <c r="XDH651" s="1"/>
      <c r="XDI651" s="1"/>
      <c r="XDJ651" s="1"/>
      <c r="XDK651" s="1"/>
      <c r="XDL651" s="1"/>
      <c r="XDM651" s="1"/>
      <c r="XDN651" s="1"/>
      <c r="XDO651" s="1"/>
      <c r="XDP651" s="1"/>
      <c r="XDQ651" s="1"/>
      <c r="XDR651" s="1"/>
      <c r="XDS651" s="1"/>
      <c r="XDT651" s="1"/>
      <c r="XDU651" s="1"/>
      <c r="XDV651" s="1"/>
      <c r="XDW651" s="1"/>
      <c r="XDX651" s="1"/>
      <c r="XDY651" s="1"/>
      <c r="XDZ651" s="1"/>
      <c r="XEA651" s="1"/>
      <c r="XEB651" s="1"/>
      <c r="XEC651" s="1"/>
      <c r="XED651" s="1"/>
      <c r="XEE651" s="1"/>
      <c r="XEF651" s="1"/>
      <c r="XEG651" s="1"/>
      <c r="XEH651" s="1"/>
      <c r="XEI651" s="1"/>
      <c r="XEJ651" s="1"/>
      <c r="XEK651" s="1"/>
      <c r="XEL651" s="1"/>
      <c r="XEM651" s="1"/>
      <c r="XEN651" s="1"/>
      <c r="XEO651" s="1"/>
      <c r="XEP651" s="1"/>
      <c r="XEQ651" s="1"/>
      <c r="XER651" s="1"/>
      <c r="XES651" s="1"/>
      <c r="XET651" s="1"/>
      <c r="XEU651" s="1"/>
      <c r="XEV651" s="1"/>
      <c r="XEW651" s="1"/>
      <c r="XEX651" s="1"/>
      <c r="XEY651" s="1"/>
      <c r="XEZ651" s="1"/>
      <c r="XFA651" s="1"/>
      <c r="XFB651" s="1"/>
      <c r="XFC651" s="1"/>
    </row>
    <row r="652" spans="1:150 16226:16383" s="3" customFormat="1" ht="20.25" customHeight="1" x14ac:dyDescent="0.25">
      <c r="A652" s="71" t="s">
        <v>847</v>
      </c>
      <c r="B652" s="71">
        <v>150.66499999999999</v>
      </c>
      <c r="C652" s="71">
        <f t="shared" si="14"/>
        <v>1621.7580599999999</v>
      </c>
      <c r="D652" s="51">
        <v>0</v>
      </c>
      <c r="E652" s="51">
        <v>0</v>
      </c>
      <c r="F652" s="124">
        <f t="shared" si="15"/>
        <v>2977.5477981599997</v>
      </c>
      <c r="G652" s="130" t="s">
        <v>95</v>
      </c>
      <c r="H652" s="13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WZB652" s="1"/>
      <c r="WZC652" s="1"/>
      <c r="WZD652" s="1"/>
      <c r="WZE652" s="1"/>
      <c r="WZF652" s="1"/>
      <c r="WZG652" s="1"/>
      <c r="WZH652" s="1"/>
      <c r="WZI652" s="1"/>
      <c r="WZJ652" s="1"/>
      <c r="WZK652" s="1"/>
      <c r="WZL652" s="1"/>
      <c r="WZM652" s="1"/>
      <c r="WZN652" s="1"/>
      <c r="WZO652" s="1"/>
      <c r="WZP652" s="1"/>
      <c r="WZQ652" s="1"/>
      <c r="WZR652" s="1"/>
      <c r="WZS652" s="1"/>
      <c r="WZT652" s="1"/>
      <c r="WZU652" s="1"/>
      <c r="WZV652" s="1"/>
      <c r="WZW652" s="1"/>
      <c r="WZX652" s="1"/>
      <c r="WZY652" s="1"/>
      <c r="WZZ652" s="1"/>
      <c r="XAA652" s="1"/>
      <c r="XAB652" s="1"/>
      <c r="XAC652" s="1"/>
      <c r="XAD652" s="1"/>
      <c r="XAE652" s="1"/>
      <c r="XAF652" s="1"/>
      <c r="XAG652" s="1"/>
      <c r="XAH652" s="1"/>
      <c r="XAI652" s="1"/>
      <c r="XAJ652" s="1"/>
      <c r="XAK652" s="1"/>
      <c r="XAL652" s="1"/>
      <c r="XAM652" s="1"/>
      <c r="XAN652" s="1"/>
      <c r="XAO652" s="1"/>
      <c r="XAP652" s="1"/>
      <c r="XAQ652" s="1"/>
      <c r="XAR652" s="1"/>
      <c r="XAS652" s="1"/>
      <c r="XAT652" s="1"/>
      <c r="XAU652" s="1"/>
      <c r="XAV652" s="1"/>
      <c r="XAW652" s="1"/>
      <c r="XAX652" s="1"/>
      <c r="XAY652" s="1"/>
      <c r="XAZ652" s="1"/>
      <c r="XBA652" s="1"/>
      <c r="XBB652" s="1"/>
      <c r="XBC652" s="1"/>
      <c r="XBD652" s="1"/>
      <c r="XBE652" s="1"/>
      <c r="XBF652" s="1"/>
      <c r="XBG652" s="1"/>
      <c r="XBH652" s="1"/>
      <c r="XBI652" s="1"/>
      <c r="XBJ652" s="1"/>
      <c r="XBK652" s="1"/>
      <c r="XBL652" s="1"/>
      <c r="XBM652" s="1"/>
      <c r="XBN652" s="1"/>
      <c r="XBO652" s="1"/>
      <c r="XBP652" s="1"/>
      <c r="XBQ652" s="1"/>
      <c r="XBR652" s="1"/>
      <c r="XBS652" s="1"/>
      <c r="XBT652" s="1"/>
      <c r="XBU652" s="1"/>
      <c r="XBV652" s="1"/>
      <c r="XBW652" s="1"/>
      <c r="XBX652" s="1"/>
      <c r="XBY652" s="1"/>
      <c r="XBZ652" s="1"/>
      <c r="XCA652" s="1"/>
      <c r="XCB652" s="1"/>
      <c r="XCC652" s="1"/>
      <c r="XCD652" s="1"/>
      <c r="XCE652" s="1"/>
      <c r="XCF652" s="1"/>
      <c r="XCG652" s="1"/>
      <c r="XCH652" s="1"/>
      <c r="XCI652" s="1"/>
      <c r="XCJ652" s="1"/>
      <c r="XCK652" s="1"/>
      <c r="XCL652" s="1"/>
      <c r="XCM652" s="1"/>
      <c r="XCN652" s="1"/>
      <c r="XCO652" s="1"/>
      <c r="XCP652" s="1"/>
      <c r="XCQ652" s="1"/>
      <c r="XCR652" s="1"/>
      <c r="XCS652" s="1"/>
      <c r="XCT652" s="1"/>
      <c r="XCU652" s="1"/>
      <c r="XCV652" s="1"/>
      <c r="XCW652" s="1"/>
      <c r="XCX652" s="1"/>
      <c r="XCY652" s="1"/>
      <c r="XCZ652" s="1"/>
      <c r="XDA652" s="1"/>
      <c r="XDB652" s="1"/>
      <c r="XDC652" s="1"/>
      <c r="XDD652" s="1"/>
      <c r="XDE652" s="1"/>
      <c r="XDF652" s="1"/>
      <c r="XDG652" s="1"/>
      <c r="XDH652" s="1"/>
      <c r="XDI652" s="1"/>
      <c r="XDJ652" s="1"/>
      <c r="XDK652" s="1"/>
      <c r="XDL652" s="1"/>
      <c r="XDM652" s="1"/>
      <c r="XDN652" s="1"/>
      <c r="XDO652" s="1"/>
      <c r="XDP652" s="1"/>
      <c r="XDQ652" s="1"/>
      <c r="XDR652" s="1"/>
      <c r="XDS652" s="1"/>
      <c r="XDT652" s="1"/>
      <c r="XDU652" s="1"/>
      <c r="XDV652" s="1"/>
      <c r="XDW652" s="1"/>
      <c r="XDX652" s="1"/>
      <c r="XDY652" s="1"/>
      <c r="XDZ652" s="1"/>
      <c r="XEA652" s="1"/>
      <c r="XEB652" s="1"/>
      <c r="XEC652" s="1"/>
      <c r="XED652" s="1"/>
      <c r="XEE652" s="1"/>
      <c r="XEF652" s="1"/>
      <c r="XEG652" s="1"/>
      <c r="XEH652" s="1"/>
      <c r="XEI652" s="1"/>
      <c r="XEJ652" s="1"/>
      <c r="XEK652" s="1"/>
      <c r="XEL652" s="1"/>
      <c r="XEM652" s="1"/>
      <c r="XEN652" s="1"/>
      <c r="XEO652" s="1"/>
      <c r="XEP652" s="1"/>
      <c r="XEQ652" s="1"/>
      <c r="XER652" s="1"/>
      <c r="XES652" s="1"/>
      <c r="XET652" s="1"/>
      <c r="XEU652" s="1"/>
      <c r="XEV652" s="1"/>
      <c r="XEW652" s="1"/>
      <c r="XEX652" s="1"/>
      <c r="XEY652" s="1"/>
      <c r="XEZ652" s="1"/>
      <c r="XFA652" s="1"/>
      <c r="XFB652" s="1"/>
      <c r="XFC652" s="1"/>
    </row>
    <row r="653" spans="1:150 16226:16383" s="3" customFormat="1" ht="20.25" customHeight="1" x14ac:dyDescent="0.25">
      <c r="A653" s="71" t="s">
        <v>848</v>
      </c>
      <c r="B653" s="71">
        <v>150.61000000000001</v>
      </c>
      <c r="C653" s="71">
        <f t="shared" si="14"/>
        <v>1621.1660400000001</v>
      </c>
      <c r="D653" s="51">
        <v>0</v>
      </c>
      <c r="E653" s="51">
        <v>0</v>
      </c>
      <c r="F653" s="124">
        <f t="shared" si="15"/>
        <v>2976.4608494400004</v>
      </c>
      <c r="G653" s="130" t="s">
        <v>95</v>
      </c>
      <c r="H653" s="13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WZB653" s="1"/>
      <c r="WZC653" s="1"/>
      <c r="WZD653" s="1"/>
      <c r="WZE653" s="1"/>
      <c r="WZF653" s="1"/>
      <c r="WZG653" s="1"/>
      <c r="WZH653" s="1"/>
      <c r="WZI653" s="1"/>
      <c r="WZJ653" s="1"/>
      <c r="WZK653" s="1"/>
      <c r="WZL653" s="1"/>
      <c r="WZM653" s="1"/>
      <c r="WZN653" s="1"/>
      <c r="WZO653" s="1"/>
      <c r="WZP653" s="1"/>
      <c r="WZQ653" s="1"/>
      <c r="WZR653" s="1"/>
      <c r="WZS653" s="1"/>
      <c r="WZT653" s="1"/>
      <c r="WZU653" s="1"/>
      <c r="WZV653" s="1"/>
      <c r="WZW653" s="1"/>
      <c r="WZX653" s="1"/>
      <c r="WZY653" s="1"/>
      <c r="WZZ653" s="1"/>
      <c r="XAA653" s="1"/>
      <c r="XAB653" s="1"/>
      <c r="XAC653" s="1"/>
      <c r="XAD653" s="1"/>
      <c r="XAE653" s="1"/>
      <c r="XAF653" s="1"/>
      <c r="XAG653" s="1"/>
      <c r="XAH653" s="1"/>
      <c r="XAI653" s="1"/>
      <c r="XAJ653" s="1"/>
      <c r="XAK653" s="1"/>
      <c r="XAL653" s="1"/>
      <c r="XAM653" s="1"/>
      <c r="XAN653" s="1"/>
      <c r="XAO653" s="1"/>
      <c r="XAP653" s="1"/>
      <c r="XAQ653" s="1"/>
      <c r="XAR653" s="1"/>
      <c r="XAS653" s="1"/>
      <c r="XAT653" s="1"/>
      <c r="XAU653" s="1"/>
      <c r="XAV653" s="1"/>
      <c r="XAW653" s="1"/>
      <c r="XAX653" s="1"/>
      <c r="XAY653" s="1"/>
      <c r="XAZ653" s="1"/>
      <c r="XBA653" s="1"/>
      <c r="XBB653" s="1"/>
      <c r="XBC653" s="1"/>
      <c r="XBD653" s="1"/>
      <c r="XBE653" s="1"/>
      <c r="XBF653" s="1"/>
      <c r="XBG653" s="1"/>
      <c r="XBH653" s="1"/>
      <c r="XBI653" s="1"/>
      <c r="XBJ653" s="1"/>
      <c r="XBK653" s="1"/>
      <c r="XBL653" s="1"/>
      <c r="XBM653" s="1"/>
      <c r="XBN653" s="1"/>
      <c r="XBO653" s="1"/>
      <c r="XBP653" s="1"/>
      <c r="XBQ653" s="1"/>
      <c r="XBR653" s="1"/>
      <c r="XBS653" s="1"/>
      <c r="XBT653" s="1"/>
      <c r="XBU653" s="1"/>
      <c r="XBV653" s="1"/>
      <c r="XBW653" s="1"/>
      <c r="XBX653" s="1"/>
      <c r="XBY653" s="1"/>
      <c r="XBZ653" s="1"/>
      <c r="XCA653" s="1"/>
      <c r="XCB653" s="1"/>
      <c r="XCC653" s="1"/>
      <c r="XCD653" s="1"/>
      <c r="XCE653" s="1"/>
      <c r="XCF653" s="1"/>
      <c r="XCG653" s="1"/>
      <c r="XCH653" s="1"/>
      <c r="XCI653" s="1"/>
      <c r="XCJ653" s="1"/>
      <c r="XCK653" s="1"/>
      <c r="XCL653" s="1"/>
      <c r="XCM653" s="1"/>
      <c r="XCN653" s="1"/>
      <c r="XCO653" s="1"/>
      <c r="XCP653" s="1"/>
      <c r="XCQ653" s="1"/>
      <c r="XCR653" s="1"/>
      <c r="XCS653" s="1"/>
      <c r="XCT653" s="1"/>
      <c r="XCU653" s="1"/>
      <c r="XCV653" s="1"/>
      <c r="XCW653" s="1"/>
      <c r="XCX653" s="1"/>
      <c r="XCY653" s="1"/>
      <c r="XCZ653" s="1"/>
      <c r="XDA653" s="1"/>
      <c r="XDB653" s="1"/>
      <c r="XDC653" s="1"/>
      <c r="XDD653" s="1"/>
      <c r="XDE653" s="1"/>
      <c r="XDF653" s="1"/>
      <c r="XDG653" s="1"/>
      <c r="XDH653" s="1"/>
      <c r="XDI653" s="1"/>
      <c r="XDJ653" s="1"/>
      <c r="XDK653" s="1"/>
      <c r="XDL653" s="1"/>
      <c r="XDM653" s="1"/>
      <c r="XDN653" s="1"/>
      <c r="XDO653" s="1"/>
      <c r="XDP653" s="1"/>
      <c r="XDQ653" s="1"/>
      <c r="XDR653" s="1"/>
      <c r="XDS653" s="1"/>
      <c r="XDT653" s="1"/>
      <c r="XDU653" s="1"/>
      <c r="XDV653" s="1"/>
      <c r="XDW653" s="1"/>
      <c r="XDX653" s="1"/>
      <c r="XDY653" s="1"/>
      <c r="XDZ653" s="1"/>
      <c r="XEA653" s="1"/>
      <c r="XEB653" s="1"/>
      <c r="XEC653" s="1"/>
      <c r="XED653" s="1"/>
      <c r="XEE653" s="1"/>
      <c r="XEF653" s="1"/>
      <c r="XEG653" s="1"/>
      <c r="XEH653" s="1"/>
      <c r="XEI653" s="1"/>
      <c r="XEJ653" s="1"/>
      <c r="XEK653" s="1"/>
      <c r="XEL653" s="1"/>
      <c r="XEM653" s="1"/>
      <c r="XEN653" s="1"/>
      <c r="XEO653" s="1"/>
      <c r="XEP653" s="1"/>
      <c r="XEQ653" s="1"/>
      <c r="XER653" s="1"/>
      <c r="XES653" s="1"/>
      <c r="XET653" s="1"/>
      <c r="XEU653" s="1"/>
      <c r="XEV653" s="1"/>
      <c r="XEW653" s="1"/>
      <c r="XEX653" s="1"/>
      <c r="XEY653" s="1"/>
      <c r="XEZ653" s="1"/>
      <c r="XFA653" s="1"/>
      <c r="XFB653" s="1"/>
      <c r="XFC653" s="1"/>
    </row>
    <row r="654" spans="1:150 16226:16383" s="3" customFormat="1" ht="20.25" customHeight="1" x14ac:dyDescent="0.25">
      <c r="A654" s="71" t="s">
        <v>849</v>
      </c>
      <c r="B654" s="71">
        <v>217.9</v>
      </c>
      <c r="C654" s="71">
        <f t="shared" si="14"/>
        <v>2345.4755999999998</v>
      </c>
      <c r="D654" s="51">
        <v>0</v>
      </c>
      <c r="E654" s="51">
        <v>0</v>
      </c>
      <c r="F654" s="124">
        <f t="shared" si="15"/>
        <v>4306.2932015999995</v>
      </c>
      <c r="G654" s="130" t="s">
        <v>95</v>
      </c>
      <c r="H654" s="13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WZB654" s="1"/>
      <c r="WZC654" s="1"/>
      <c r="WZD654" s="1"/>
      <c r="WZE654" s="1"/>
      <c r="WZF654" s="1"/>
      <c r="WZG654" s="1"/>
      <c r="WZH654" s="1"/>
      <c r="WZI654" s="1"/>
      <c r="WZJ654" s="1"/>
      <c r="WZK654" s="1"/>
      <c r="WZL654" s="1"/>
      <c r="WZM654" s="1"/>
      <c r="WZN654" s="1"/>
      <c r="WZO654" s="1"/>
      <c r="WZP654" s="1"/>
      <c r="WZQ654" s="1"/>
      <c r="WZR654" s="1"/>
      <c r="WZS654" s="1"/>
      <c r="WZT654" s="1"/>
      <c r="WZU654" s="1"/>
      <c r="WZV654" s="1"/>
      <c r="WZW654" s="1"/>
      <c r="WZX654" s="1"/>
      <c r="WZY654" s="1"/>
      <c r="WZZ654" s="1"/>
      <c r="XAA654" s="1"/>
      <c r="XAB654" s="1"/>
      <c r="XAC654" s="1"/>
      <c r="XAD654" s="1"/>
      <c r="XAE654" s="1"/>
      <c r="XAF654" s="1"/>
      <c r="XAG654" s="1"/>
      <c r="XAH654" s="1"/>
      <c r="XAI654" s="1"/>
      <c r="XAJ654" s="1"/>
      <c r="XAK654" s="1"/>
      <c r="XAL654" s="1"/>
      <c r="XAM654" s="1"/>
      <c r="XAN654" s="1"/>
      <c r="XAO654" s="1"/>
      <c r="XAP654" s="1"/>
      <c r="XAQ654" s="1"/>
      <c r="XAR654" s="1"/>
      <c r="XAS654" s="1"/>
      <c r="XAT654" s="1"/>
      <c r="XAU654" s="1"/>
      <c r="XAV654" s="1"/>
      <c r="XAW654" s="1"/>
      <c r="XAX654" s="1"/>
      <c r="XAY654" s="1"/>
      <c r="XAZ654" s="1"/>
      <c r="XBA654" s="1"/>
      <c r="XBB654" s="1"/>
      <c r="XBC654" s="1"/>
      <c r="XBD654" s="1"/>
      <c r="XBE654" s="1"/>
      <c r="XBF654" s="1"/>
      <c r="XBG654" s="1"/>
      <c r="XBH654" s="1"/>
      <c r="XBI654" s="1"/>
      <c r="XBJ654" s="1"/>
      <c r="XBK654" s="1"/>
      <c r="XBL654" s="1"/>
      <c r="XBM654" s="1"/>
      <c r="XBN654" s="1"/>
      <c r="XBO654" s="1"/>
      <c r="XBP654" s="1"/>
      <c r="XBQ654" s="1"/>
      <c r="XBR654" s="1"/>
      <c r="XBS654" s="1"/>
      <c r="XBT654" s="1"/>
      <c r="XBU654" s="1"/>
      <c r="XBV654" s="1"/>
      <c r="XBW654" s="1"/>
      <c r="XBX654" s="1"/>
      <c r="XBY654" s="1"/>
      <c r="XBZ654" s="1"/>
      <c r="XCA654" s="1"/>
      <c r="XCB654" s="1"/>
      <c r="XCC654" s="1"/>
      <c r="XCD654" s="1"/>
      <c r="XCE654" s="1"/>
      <c r="XCF654" s="1"/>
      <c r="XCG654" s="1"/>
      <c r="XCH654" s="1"/>
      <c r="XCI654" s="1"/>
      <c r="XCJ654" s="1"/>
      <c r="XCK654" s="1"/>
      <c r="XCL654" s="1"/>
      <c r="XCM654" s="1"/>
      <c r="XCN654" s="1"/>
      <c r="XCO654" s="1"/>
      <c r="XCP654" s="1"/>
      <c r="XCQ654" s="1"/>
      <c r="XCR654" s="1"/>
      <c r="XCS654" s="1"/>
      <c r="XCT654" s="1"/>
      <c r="XCU654" s="1"/>
      <c r="XCV654" s="1"/>
      <c r="XCW654" s="1"/>
      <c r="XCX654" s="1"/>
      <c r="XCY654" s="1"/>
      <c r="XCZ654" s="1"/>
      <c r="XDA654" s="1"/>
      <c r="XDB654" s="1"/>
      <c r="XDC654" s="1"/>
      <c r="XDD654" s="1"/>
      <c r="XDE654" s="1"/>
      <c r="XDF654" s="1"/>
      <c r="XDG654" s="1"/>
      <c r="XDH654" s="1"/>
      <c r="XDI654" s="1"/>
      <c r="XDJ654" s="1"/>
      <c r="XDK654" s="1"/>
      <c r="XDL654" s="1"/>
      <c r="XDM654" s="1"/>
      <c r="XDN654" s="1"/>
      <c r="XDO654" s="1"/>
      <c r="XDP654" s="1"/>
      <c r="XDQ654" s="1"/>
      <c r="XDR654" s="1"/>
      <c r="XDS654" s="1"/>
      <c r="XDT654" s="1"/>
      <c r="XDU654" s="1"/>
      <c r="XDV654" s="1"/>
      <c r="XDW654" s="1"/>
      <c r="XDX654" s="1"/>
      <c r="XDY654" s="1"/>
      <c r="XDZ654" s="1"/>
      <c r="XEA654" s="1"/>
      <c r="XEB654" s="1"/>
      <c r="XEC654" s="1"/>
      <c r="XED654" s="1"/>
      <c r="XEE654" s="1"/>
      <c r="XEF654" s="1"/>
      <c r="XEG654" s="1"/>
      <c r="XEH654" s="1"/>
      <c r="XEI654" s="1"/>
      <c r="XEJ654" s="1"/>
      <c r="XEK654" s="1"/>
      <c r="XEL654" s="1"/>
      <c r="XEM654" s="1"/>
      <c r="XEN654" s="1"/>
      <c r="XEO654" s="1"/>
      <c r="XEP654" s="1"/>
      <c r="XEQ654" s="1"/>
      <c r="XER654" s="1"/>
      <c r="XES654" s="1"/>
      <c r="XET654" s="1"/>
      <c r="XEU654" s="1"/>
      <c r="XEV654" s="1"/>
      <c r="XEW654" s="1"/>
      <c r="XEX654" s="1"/>
      <c r="XEY654" s="1"/>
      <c r="XEZ654" s="1"/>
      <c r="XFA654" s="1"/>
      <c r="XFB654" s="1"/>
      <c r="XFC654" s="1"/>
    </row>
    <row r="655" spans="1:150 16226:16383" s="3" customFormat="1" ht="20.25" customHeight="1" x14ac:dyDescent="0.25">
      <c r="A655" s="71" t="s">
        <v>850</v>
      </c>
      <c r="B655" s="71">
        <v>139.35499999999999</v>
      </c>
      <c r="C655" s="71">
        <f t="shared" si="14"/>
        <v>1500.0172199999997</v>
      </c>
      <c r="D655" s="51">
        <v>0</v>
      </c>
      <c r="E655" s="51">
        <v>0</v>
      </c>
      <c r="F655" s="124">
        <f t="shared" si="15"/>
        <v>2754.0316159199997</v>
      </c>
      <c r="G655" s="130" t="s">
        <v>95</v>
      </c>
      <c r="H655" s="13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WZB655" s="1"/>
      <c r="WZC655" s="1"/>
      <c r="WZD655" s="1"/>
      <c r="WZE655" s="1"/>
      <c r="WZF655" s="1"/>
      <c r="WZG655" s="1"/>
      <c r="WZH655" s="1"/>
      <c r="WZI655" s="1"/>
      <c r="WZJ655" s="1"/>
      <c r="WZK655" s="1"/>
      <c r="WZL655" s="1"/>
      <c r="WZM655" s="1"/>
      <c r="WZN655" s="1"/>
      <c r="WZO655" s="1"/>
      <c r="WZP655" s="1"/>
      <c r="WZQ655" s="1"/>
      <c r="WZR655" s="1"/>
      <c r="WZS655" s="1"/>
      <c r="WZT655" s="1"/>
      <c r="WZU655" s="1"/>
      <c r="WZV655" s="1"/>
      <c r="WZW655" s="1"/>
      <c r="WZX655" s="1"/>
      <c r="WZY655" s="1"/>
      <c r="WZZ655" s="1"/>
      <c r="XAA655" s="1"/>
      <c r="XAB655" s="1"/>
      <c r="XAC655" s="1"/>
      <c r="XAD655" s="1"/>
      <c r="XAE655" s="1"/>
      <c r="XAF655" s="1"/>
      <c r="XAG655" s="1"/>
      <c r="XAH655" s="1"/>
      <c r="XAI655" s="1"/>
      <c r="XAJ655" s="1"/>
      <c r="XAK655" s="1"/>
      <c r="XAL655" s="1"/>
      <c r="XAM655" s="1"/>
      <c r="XAN655" s="1"/>
      <c r="XAO655" s="1"/>
      <c r="XAP655" s="1"/>
      <c r="XAQ655" s="1"/>
      <c r="XAR655" s="1"/>
      <c r="XAS655" s="1"/>
      <c r="XAT655" s="1"/>
      <c r="XAU655" s="1"/>
      <c r="XAV655" s="1"/>
      <c r="XAW655" s="1"/>
      <c r="XAX655" s="1"/>
      <c r="XAY655" s="1"/>
      <c r="XAZ655" s="1"/>
      <c r="XBA655" s="1"/>
      <c r="XBB655" s="1"/>
      <c r="XBC655" s="1"/>
      <c r="XBD655" s="1"/>
      <c r="XBE655" s="1"/>
      <c r="XBF655" s="1"/>
      <c r="XBG655" s="1"/>
      <c r="XBH655" s="1"/>
      <c r="XBI655" s="1"/>
      <c r="XBJ655" s="1"/>
      <c r="XBK655" s="1"/>
      <c r="XBL655" s="1"/>
      <c r="XBM655" s="1"/>
      <c r="XBN655" s="1"/>
      <c r="XBO655" s="1"/>
      <c r="XBP655" s="1"/>
      <c r="XBQ655" s="1"/>
      <c r="XBR655" s="1"/>
      <c r="XBS655" s="1"/>
      <c r="XBT655" s="1"/>
      <c r="XBU655" s="1"/>
      <c r="XBV655" s="1"/>
      <c r="XBW655" s="1"/>
      <c r="XBX655" s="1"/>
      <c r="XBY655" s="1"/>
      <c r="XBZ655" s="1"/>
      <c r="XCA655" s="1"/>
      <c r="XCB655" s="1"/>
      <c r="XCC655" s="1"/>
      <c r="XCD655" s="1"/>
      <c r="XCE655" s="1"/>
      <c r="XCF655" s="1"/>
      <c r="XCG655" s="1"/>
      <c r="XCH655" s="1"/>
      <c r="XCI655" s="1"/>
      <c r="XCJ655" s="1"/>
      <c r="XCK655" s="1"/>
      <c r="XCL655" s="1"/>
      <c r="XCM655" s="1"/>
      <c r="XCN655" s="1"/>
      <c r="XCO655" s="1"/>
      <c r="XCP655" s="1"/>
      <c r="XCQ655" s="1"/>
      <c r="XCR655" s="1"/>
      <c r="XCS655" s="1"/>
      <c r="XCT655" s="1"/>
      <c r="XCU655" s="1"/>
      <c r="XCV655" s="1"/>
      <c r="XCW655" s="1"/>
      <c r="XCX655" s="1"/>
      <c r="XCY655" s="1"/>
      <c r="XCZ655" s="1"/>
      <c r="XDA655" s="1"/>
      <c r="XDB655" s="1"/>
      <c r="XDC655" s="1"/>
      <c r="XDD655" s="1"/>
      <c r="XDE655" s="1"/>
      <c r="XDF655" s="1"/>
      <c r="XDG655" s="1"/>
      <c r="XDH655" s="1"/>
      <c r="XDI655" s="1"/>
      <c r="XDJ655" s="1"/>
      <c r="XDK655" s="1"/>
      <c r="XDL655" s="1"/>
      <c r="XDM655" s="1"/>
      <c r="XDN655" s="1"/>
      <c r="XDO655" s="1"/>
      <c r="XDP655" s="1"/>
      <c r="XDQ655" s="1"/>
      <c r="XDR655" s="1"/>
      <c r="XDS655" s="1"/>
      <c r="XDT655" s="1"/>
      <c r="XDU655" s="1"/>
      <c r="XDV655" s="1"/>
      <c r="XDW655" s="1"/>
      <c r="XDX655" s="1"/>
      <c r="XDY655" s="1"/>
      <c r="XDZ655" s="1"/>
      <c r="XEA655" s="1"/>
      <c r="XEB655" s="1"/>
      <c r="XEC655" s="1"/>
      <c r="XED655" s="1"/>
      <c r="XEE655" s="1"/>
      <c r="XEF655" s="1"/>
      <c r="XEG655" s="1"/>
      <c r="XEH655" s="1"/>
      <c r="XEI655" s="1"/>
      <c r="XEJ655" s="1"/>
      <c r="XEK655" s="1"/>
      <c r="XEL655" s="1"/>
      <c r="XEM655" s="1"/>
      <c r="XEN655" s="1"/>
      <c r="XEO655" s="1"/>
      <c r="XEP655" s="1"/>
      <c r="XEQ655" s="1"/>
      <c r="XER655" s="1"/>
      <c r="XES655" s="1"/>
      <c r="XET655" s="1"/>
      <c r="XEU655" s="1"/>
      <c r="XEV655" s="1"/>
      <c r="XEW655" s="1"/>
      <c r="XEX655" s="1"/>
      <c r="XEY655" s="1"/>
      <c r="XEZ655" s="1"/>
      <c r="XFA655" s="1"/>
      <c r="XFB655" s="1"/>
      <c r="XFC655" s="1"/>
    </row>
    <row r="656" spans="1:150 16226:16383" s="3" customFormat="1" ht="20.25" customHeight="1" x14ac:dyDescent="0.25">
      <c r="A656" s="71" t="s">
        <v>851</v>
      </c>
      <c r="B656" s="71">
        <v>139.35499999999999</v>
      </c>
      <c r="C656" s="71">
        <f t="shared" si="14"/>
        <v>1500.0172199999997</v>
      </c>
      <c r="D656" s="51">
        <v>0</v>
      </c>
      <c r="E656" s="51">
        <v>0</v>
      </c>
      <c r="F656" s="124">
        <f t="shared" si="15"/>
        <v>2754.0316159199997</v>
      </c>
      <c r="G656" s="130" t="s">
        <v>95</v>
      </c>
      <c r="H656" s="13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WZB656" s="1"/>
      <c r="WZC656" s="1"/>
      <c r="WZD656" s="1"/>
      <c r="WZE656" s="1"/>
      <c r="WZF656" s="1"/>
      <c r="WZG656" s="1"/>
      <c r="WZH656" s="1"/>
      <c r="WZI656" s="1"/>
      <c r="WZJ656" s="1"/>
      <c r="WZK656" s="1"/>
      <c r="WZL656" s="1"/>
      <c r="WZM656" s="1"/>
      <c r="WZN656" s="1"/>
      <c r="WZO656" s="1"/>
      <c r="WZP656" s="1"/>
      <c r="WZQ656" s="1"/>
      <c r="WZR656" s="1"/>
      <c r="WZS656" s="1"/>
      <c r="WZT656" s="1"/>
      <c r="WZU656" s="1"/>
      <c r="WZV656" s="1"/>
      <c r="WZW656" s="1"/>
      <c r="WZX656" s="1"/>
      <c r="WZY656" s="1"/>
      <c r="WZZ656" s="1"/>
      <c r="XAA656" s="1"/>
      <c r="XAB656" s="1"/>
      <c r="XAC656" s="1"/>
      <c r="XAD656" s="1"/>
      <c r="XAE656" s="1"/>
      <c r="XAF656" s="1"/>
      <c r="XAG656" s="1"/>
      <c r="XAH656" s="1"/>
      <c r="XAI656" s="1"/>
      <c r="XAJ656" s="1"/>
      <c r="XAK656" s="1"/>
      <c r="XAL656" s="1"/>
      <c r="XAM656" s="1"/>
      <c r="XAN656" s="1"/>
      <c r="XAO656" s="1"/>
      <c r="XAP656" s="1"/>
      <c r="XAQ656" s="1"/>
      <c r="XAR656" s="1"/>
      <c r="XAS656" s="1"/>
      <c r="XAT656" s="1"/>
      <c r="XAU656" s="1"/>
      <c r="XAV656" s="1"/>
      <c r="XAW656" s="1"/>
      <c r="XAX656" s="1"/>
      <c r="XAY656" s="1"/>
      <c r="XAZ656" s="1"/>
      <c r="XBA656" s="1"/>
      <c r="XBB656" s="1"/>
      <c r="XBC656" s="1"/>
      <c r="XBD656" s="1"/>
      <c r="XBE656" s="1"/>
      <c r="XBF656" s="1"/>
      <c r="XBG656" s="1"/>
      <c r="XBH656" s="1"/>
      <c r="XBI656" s="1"/>
      <c r="XBJ656" s="1"/>
      <c r="XBK656" s="1"/>
      <c r="XBL656" s="1"/>
      <c r="XBM656" s="1"/>
      <c r="XBN656" s="1"/>
      <c r="XBO656" s="1"/>
      <c r="XBP656" s="1"/>
      <c r="XBQ656" s="1"/>
      <c r="XBR656" s="1"/>
      <c r="XBS656" s="1"/>
      <c r="XBT656" s="1"/>
      <c r="XBU656" s="1"/>
      <c r="XBV656" s="1"/>
      <c r="XBW656" s="1"/>
      <c r="XBX656" s="1"/>
      <c r="XBY656" s="1"/>
      <c r="XBZ656" s="1"/>
      <c r="XCA656" s="1"/>
      <c r="XCB656" s="1"/>
      <c r="XCC656" s="1"/>
      <c r="XCD656" s="1"/>
      <c r="XCE656" s="1"/>
      <c r="XCF656" s="1"/>
      <c r="XCG656" s="1"/>
      <c r="XCH656" s="1"/>
      <c r="XCI656" s="1"/>
      <c r="XCJ656" s="1"/>
      <c r="XCK656" s="1"/>
      <c r="XCL656" s="1"/>
      <c r="XCM656" s="1"/>
      <c r="XCN656" s="1"/>
      <c r="XCO656" s="1"/>
      <c r="XCP656" s="1"/>
      <c r="XCQ656" s="1"/>
      <c r="XCR656" s="1"/>
      <c r="XCS656" s="1"/>
      <c r="XCT656" s="1"/>
      <c r="XCU656" s="1"/>
      <c r="XCV656" s="1"/>
      <c r="XCW656" s="1"/>
      <c r="XCX656" s="1"/>
      <c r="XCY656" s="1"/>
      <c r="XCZ656" s="1"/>
      <c r="XDA656" s="1"/>
      <c r="XDB656" s="1"/>
      <c r="XDC656" s="1"/>
      <c r="XDD656" s="1"/>
      <c r="XDE656" s="1"/>
      <c r="XDF656" s="1"/>
      <c r="XDG656" s="1"/>
      <c r="XDH656" s="1"/>
      <c r="XDI656" s="1"/>
      <c r="XDJ656" s="1"/>
      <c r="XDK656" s="1"/>
      <c r="XDL656" s="1"/>
      <c r="XDM656" s="1"/>
      <c r="XDN656" s="1"/>
      <c r="XDO656" s="1"/>
      <c r="XDP656" s="1"/>
      <c r="XDQ656" s="1"/>
      <c r="XDR656" s="1"/>
      <c r="XDS656" s="1"/>
      <c r="XDT656" s="1"/>
      <c r="XDU656" s="1"/>
      <c r="XDV656" s="1"/>
      <c r="XDW656" s="1"/>
      <c r="XDX656" s="1"/>
      <c r="XDY656" s="1"/>
      <c r="XDZ656" s="1"/>
      <c r="XEA656" s="1"/>
      <c r="XEB656" s="1"/>
      <c r="XEC656" s="1"/>
      <c r="XED656" s="1"/>
      <c r="XEE656" s="1"/>
      <c r="XEF656" s="1"/>
      <c r="XEG656" s="1"/>
      <c r="XEH656" s="1"/>
      <c r="XEI656" s="1"/>
      <c r="XEJ656" s="1"/>
      <c r="XEK656" s="1"/>
      <c r="XEL656" s="1"/>
      <c r="XEM656" s="1"/>
      <c r="XEN656" s="1"/>
      <c r="XEO656" s="1"/>
      <c r="XEP656" s="1"/>
      <c r="XEQ656" s="1"/>
      <c r="XER656" s="1"/>
      <c r="XES656" s="1"/>
      <c r="XET656" s="1"/>
      <c r="XEU656" s="1"/>
      <c r="XEV656" s="1"/>
      <c r="XEW656" s="1"/>
      <c r="XEX656" s="1"/>
      <c r="XEY656" s="1"/>
      <c r="XEZ656" s="1"/>
      <c r="XFA656" s="1"/>
      <c r="XFB656" s="1"/>
      <c r="XFC656" s="1"/>
    </row>
    <row r="657" spans="1:150 16226:16383" s="3" customFormat="1" ht="20.25" customHeight="1" x14ac:dyDescent="0.25">
      <c r="A657" s="71" t="s">
        <v>852</v>
      </c>
      <c r="B657" s="71">
        <v>139.35499999999999</v>
      </c>
      <c r="C657" s="71">
        <f t="shared" si="14"/>
        <v>1500.0172199999997</v>
      </c>
      <c r="D657" s="51">
        <v>0</v>
      </c>
      <c r="E657" s="51">
        <v>0</v>
      </c>
      <c r="F657" s="124">
        <f t="shared" si="15"/>
        <v>2754.0316159199997</v>
      </c>
      <c r="G657" s="130" t="s">
        <v>95</v>
      </c>
      <c r="H657" s="13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WZB657" s="1"/>
      <c r="WZC657" s="1"/>
      <c r="WZD657" s="1"/>
      <c r="WZE657" s="1"/>
      <c r="WZF657" s="1"/>
      <c r="WZG657" s="1"/>
      <c r="WZH657" s="1"/>
      <c r="WZI657" s="1"/>
      <c r="WZJ657" s="1"/>
      <c r="WZK657" s="1"/>
      <c r="WZL657" s="1"/>
      <c r="WZM657" s="1"/>
      <c r="WZN657" s="1"/>
      <c r="WZO657" s="1"/>
      <c r="WZP657" s="1"/>
      <c r="WZQ657" s="1"/>
      <c r="WZR657" s="1"/>
      <c r="WZS657" s="1"/>
      <c r="WZT657" s="1"/>
      <c r="WZU657" s="1"/>
      <c r="WZV657" s="1"/>
      <c r="WZW657" s="1"/>
      <c r="WZX657" s="1"/>
      <c r="WZY657" s="1"/>
      <c r="WZZ657" s="1"/>
      <c r="XAA657" s="1"/>
      <c r="XAB657" s="1"/>
      <c r="XAC657" s="1"/>
      <c r="XAD657" s="1"/>
      <c r="XAE657" s="1"/>
      <c r="XAF657" s="1"/>
      <c r="XAG657" s="1"/>
      <c r="XAH657" s="1"/>
      <c r="XAI657" s="1"/>
      <c r="XAJ657" s="1"/>
      <c r="XAK657" s="1"/>
      <c r="XAL657" s="1"/>
      <c r="XAM657" s="1"/>
      <c r="XAN657" s="1"/>
      <c r="XAO657" s="1"/>
      <c r="XAP657" s="1"/>
      <c r="XAQ657" s="1"/>
      <c r="XAR657" s="1"/>
      <c r="XAS657" s="1"/>
      <c r="XAT657" s="1"/>
      <c r="XAU657" s="1"/>
      <c r="XAV657" s="1"/>
      <c r="XAW657" s="1"/>
      <c r="XAX657" s="1"/>
      <c r="XAY657" s="1"/>
      <c r="XAZ657" s="1"/>
      <c r="XBA657" s="1"/>
      <c r="XBB657" s="1"/>
      <c r="XBC657" s="1"/>
      <c r="XBD657" s="1"/>
      <c r="XBE657" s="1"/>
      <c r="XBF657" s="1"/>
      <c r="XBG657" s="1"/>
      <c r="XBH657" s="1"/>
      <c r="XBI657" s="1"/>
      <c r="XBJ657" s="1"/>
      <c r="XBK657" s="1"/>
      <c r="XBL657" s="1"/>
      <c r="XBM657" s="1"/>
      <c r="XBN657" s="1"/>
      <c r="XBO657" s="1"/>
      <c r="XBP657" s="1"/>
      <c r="XBQ657" s="1"/>
      <c r="XBR657" s="1"/>
      <c r="XBS657" s="1"/>
      <c r="XBT657" s="1"/>
      <c r="XBU657" s="1"/>
      <c r="XBV657" s="1"/>
      <c r="XBW657" s="1"/>
      <c r="XBX657" s="1"/>
      <c r="XBY657" s="1"/>
      <c r="XBZ657" s="1"/>
      <c r="XCA657" s="1"/>
      <c r="XCB657" s="1"/>
      <c r="XCC657" s="1"/>
      <c r="XCD657" s="1"/>
      <c r="XCE657" s="1"/>
      <c r="XCF657" s="1"/>
      <c r="XCG657" s="1"/>
      <c r="XCH657" s="1"/>
      <c r="XCI657" s="1"/>
      <c r="XCJ657" s="1"/>
      <c r="XCK657" s="1"/>
      <c r="XCL657" s="1"/>
      <c r="XCM657" s="1"/>
      <c r="XCN657" s="1"/>
      <c r="XCO657" s="1"/>
      <c r="XCP657" s="1"/>
      <c r="XCQ657" s="1"/>
      <c r="XCR657" s="1"/>
      <c r="XCS657" s="1"/>
      <c r="XCT657" s="1"/>
      <c r="XCU657" s="1"/>
      <c r="XCV657" s="1"/>
      <c r="XCW657" s="1"/>
      <c r="XCX657" s="1"/>
      <c r="XCY657" s="1"/>
      <c r="XCZ657" s="1"/>
      <c r="XDA657" s="1"/>
      <c r="XDB657" s="1"/>
      <c r="XDC657" s="1"/>
      <c r="XDD657" s="1"/>
      <c r="XDE657" s="1"/>
      <c r="XDF657" s="1"/>
      <c r="XDG657" s="1"/>
      <c r="XDH657" s="1"/>
      <c r="XDI657" s="1"/>
      <c r="XDJ657" s="1"/>
      <c r="XDK657" s="1"/>
      <c r="XDL657" s="1"/>
      <c r="XDM657" s="1"/>
      <c r="XDN657" s="1"/>
      <c r="XDO657" s="1"/>
      <c r="XDP657" s="1"/>
      <c r="XDQ657" s="1"/>
      <c r="XDR657" s="1"/>
      <c r="XDS657" s="1"/>
      <c r="XDT657" s="1"/>
      <c r="XDU657" s="1"/>
      <c r="XDV657" s="1"/>
      <c r="XDW657" s="1"/>
      <c r="XDX657" s="1"/>
      <c r="XDY657" s="1"/>
      <c r="XDZ657" s="1"/>
      <c r="XEA657" s="1"/>
      <c r="XEB657" s="1"/>
      <c r="XEC657" s="1"/>
      <c r="XED657" s="1"/>
      <c r="XEE657" s="1"/>
      <c r="XEF657" s="1"/>
      <c r="XEG657" s="1"/>
      <c r="XEH657" s="1"/>
      <c r="XEI657" s="1"/>
      <c r="XEJ657" s="1"/>
      <c r="XEK657" s="1"/>
      <c r="XEL657" s="1"/>
      <c r="XEM657" s="1"/>
      <c r="XEN657" s="1"/>
      <c r="XEO657" s="1"/>
      <c r="XEP657" s="1"/>
      <c r="XEQ657" s="1"/>
      <c r="XER657" s="1"/>
      <c r="XES657" s="1"/>
      <c r="XET657" s="1"/>
      <c r="XEU657" s="1"/>
      <c r="XEV657" s="1"/>
      <c r="XEW657" s="1"/>
      <c r="XEX657" s="1"/>
      <c r="XEY657" s="1"/>
      <c r="XEZ657" s="1"/>
      <c r="XFA657" s="1"/>
      <c r="XFB657" s="1"/>
      <c r="XFC657" s="1"/>
    </row>
    <row r="658" spans="1:150 16226:16383" s="3" customFormat="1" ht="20.25" customHeight="1" x14ac:dyDescent="0.25">
      <c r="A658" s="71" t="s">
        <v>853</v>
      </c>
      <c r="B658" s="71">
        <v>139.35499999999999</v>
      </c>
      <c r="C658" s="71">
        <f t="shared" si="14"/>
        <v>1500.0172199999997</v>
      </c>
      <c r="D658" s="51">
        <v>0</v>
      </c>
      <c r="E658" s="51">
        <v>0</v>
      </c>
      <c r="F658" s="124">
        <f t="shared" si="15"/>
        <v>2754.0316159199997</v>
      </c>
      <c r="G658" s="130" t="s">
        <v>95</v>
      </c>
      <c r="H658" s="13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WZB658" s="1"/>
      <c r="WZC658" s="1"/>
      <c r="WZD658" s="1"/>
      <c r="WZE658" s="1"/>
      <c r="WZF658" s="1"/>
      <c r="WZG658" s="1"/>
      <c r="WZH658" s="1"/>
      <c r="WZI658" s="1"/>
      <c r="WZJ658" s="1"/>
      <c r="WZK658" s="1"/>
      <c r="WZL658" s="1"/>
      <c r="WZM658" s="1"/>
      <c r="WZN658" s="1"/>
      <c r="WZO658" s="1"/>
      <c r="WZP658" s="1"/>
      <c r="WZQ658" s="1"/>
      <c r="WZR658" s="1"/>
      <c r="WZS658" s="1"/>
      <c r="WZT658" s="1"/>
      <c r="WZU658" s="1"/>
      <c r="WZV658" s="1"/>
      <c r="WZW658" s="1"/>
      <c r="WZX658" s="1"/>
      <c r="WZY658" s="1"/>
      <c r="WZZ658" s="1"/>
      <c r="XAA658" s="1"/>
      <c r="XAB658" s="1"/>
      <c r="XAC658" s="1"/>
      <c r="XAD658" s="1"/>
      <c r="XAE658" s="1"/>
      <c r="XAF658" s="1"/>
      <c r="XAG658" s="1"/>
      <c r="XAH658" s="1"/>
      <c r="XAI658" s="1"/>
      <c r="XAJ658" s="1"/>
      <c r="XAK658" s="1"/>
      <c r="XAL658" s="1"/>
      <c r="XAM658" s="1"/>
      <c r="XAN658" s="1"/>
      <c r="XAO658" s="1"/>
      <c r="XAP658" s="1"/>
      <c r="XAQ658" s="1"/>
      <c r="XAR658" s="1"/>
      <c r="XAS658" s="1"/>
      <c r="XAT658" s="1"/>
      <c r="XAU658" s="1"/>
      <c r="XAV658" s="1"/>
      <c r="XAW658" s="1"/>
      <c r="XAX658" s="1"/>
      <c r="XAY658" s="1"/>
      <c r="XAZ658" s="1"/>
      <c r="XBA658" s="1"/>
      <c r="XBB658" s="1"/>
      <c r="XBC658" s="1"/>
      <c r="XBD658" s="1"/>
      <c r="XBE658" s="1"/>
      <c r="XBF658" s="1"/>
      <c r="XBG658" s="1"/>
      <c r="XBH658" s="1"/>
      <c r="XBI658" s="1"/>
      <c r="XBJ658" s="1"/>
      <c r="XBK658" s="1"/>
      <c r="XBL658" s="1"/>
      <c r="XBM658" s="1"/>
      <c r="XBN658" s="1"/>
      <c r="XBO658" s="1"/>
      <c r="XBP658" s="1"/>
      <c r="XBQ658" s="1"/>
      <c r="XBR658" s="1"/>
      <c r="XBS658" s="1"/>
      <c r="XBT658" s="1"/>
      <c r="XBU658" s="1"/>
      <c r="XBV658" s="1"/>
      <c r="XBW658" s="1"/>
      <c r="XBX658" s="1"/>
      <c r="XBY658" s="1"/>
      <c r="XBZ658" s="1"/>
      <c r="XCA658" s="1"/>
      <c r="XCB658" s="1"/>
      <c r="XCC658" s="1"/>
      <c r="XCD658" s="1"/>
      <c r="XCE658" s="1"/>
      <c r="XCF658" s="1"/>
      <c r="XCG658" s="1"/>
      <c r="XCH658" s="1"/>
      <c r="XCI658" s="1"/>
      <c r="XCJ658" s="1"/>
      <c r="XCK658" s="1"/>
      <c r="XCL658" s="1"/>
      <c r="XCM658" s="1"/>
      <c r="XCN658" s="1"/>
      <c r="XCO658" s="1"/>
      <c r="XCP658" s="1"/>
      <c r="XCQ658" s="1"/>
      <c r="XCR658" s="1"/>
      <c r="XCS658" s="1"/>
      <c r="XCT658" s="1"/>
      <c r="XCU658" s="1"/>
      <c r="XCV658" s="1"/>
      <c r="XCW658" s="1"/>
      <c r="XCX658" s="1"/>
      <c r="XCY658" s="1"/>
      <c r="XCZ658" s="1"/>
      <c r="XDA658" s="1"/>
      <c r="XDB658" s="1"/>
      <c r="XDC658" s="1"/>
      <c r="XDD658" s="1"/>
      <c r="XDE658" s="1"/>
      <c r="XDF658" s="1"/>
      <c r="XDG658" s="1"/>
      <c r="XDH658" s="1"/>
      <c r="XDI658" s="1"/>
      <c r="XDJ658" s="1"/>
      <c r="XDK658" s="1"/>
      <c r="XDL658" s="1"/>
      <c r="XDM658" s="1"/>
      <c r="XDN658" s="1"/>
      <c r="XDO658" s="1"/>
      <c r="XDP658" s="1"/>
      <c r="XDQ658" s="1"/>
      <c r="XDR658" s="1"/>
      <c r="XDS658" s="1"/>
      <c r="XDT658" s="1"/>
      <c r="XDU658" s="1"/>
      <c r="XDV658" s="1"/>
      <c r="XDW658" s="1"/>
      <c r="XDX658" s="1"/>
      <c r="XDY658" s="1"/>
      <c r="XDZ658" s="1"/>
      <c r="XEA658" s="1"/>
      <c r="XEB658" s="1"/>
      <c r="XEC658" s="1"/>
      <c r="XED658" s="1"/>
      <c r="XEE658" s="1"/>
      <c r="XEF658" s="1"/>
      <c r="XEG658" s="1"/>
      <c r="XEH658" s="1"/>
      <c r="XEI658" s="1"/>
      <c r="XEJ658" s="1"/>
      <c r="XEK658" s="1"/>
      <c r="XEL658" s="1"/>
      <c r="XEM658" s="1"/>
      <c r="XEN658" s="1"/>
      <c r="XEO658" s="1"/>
      <c r="XEP658" s="1"/>
      <c r="XEQ658" s="1"/>
      <c r="XER658" s="1"/>
      <c r="XES658" s="1"/>
      <c r="XET658" s="1"/>
      <c r="XEU658" s="1"/>
      <c r="XEV658" s="1"/>
      <c r="XEW658" s="1"/>
      <c r="XEX658" s="1"/>
      <c r="XEY658" s="1"/>
      <c r="XEZ658" s="1"/>
      <c r="XFA658" s="1"/>
      <c r="XFB658" s="1"/>
      <c r="XFC658" s="1"/>
    </row>
    <row r="659" spans="1:150 16226:16383" s="3" customFormat="1" ht="20.25" customHeight="1" x14ac:dyDescent="0.25">
      <c r="A659" s="71" t="s">
        <v>854</v>
      </c>
      <c r="B659" s="71">
        <v>139.35499999999999</v>
      </c>
      <c r="C659" s="71">
        <f t="shared" si="14"/>
        <v>1500.0172199999997</v>
      </c>
      <c r="D659" s="51">
        <v>0</v>
      </c>
      <c r="E659" s="51">
        <v>0</v>
      </c>
      <c r="F659" s="124">
        <f t="shared" si="15"/>
        <v>2754.0316159199997</v>
      </c>
      <c r="G659" s="130" t="s">
        <v>95</v>
      </c>
      <c r="H659" s="13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WZB659" s="1"/>
      <c r="WZC659" s="1"/>
      <c r="WZD659" s="1"/>
      <c r="WZE659" s="1"/>
      <c r="WZF659" s="1"/>
      <c r="WZG659" s="1"/>
      <c r="WZH659" s="1"/>
      <c r="WZI659" s="1"/>
      <c r="WZJ659" s="1"/>
      <c r="WZK659" s="1"/>
      <c r="WZL659" s="1"/>
      <c r="WZM659" s="1"/>
      <c r="WZN659" s="1"/>
      <c r="WZO659" s="1"/>
      <c r="WZP659" s="1"/>
      <c r="WZQ659" s="1"/>
      <c r="WZR659" s="1"/>
      <c r="WZS659" s="1"/>
      <c r="WZT659" s="1"/>
      <c r="WZU659" s="1"/>
      <c r="WZV659" s="1"/>
      <c r="WZW659" s="1"/>
      <c r="WZX659" s="1"/>
      <c r="WZY659" s="1"/>
      <c r="WZZ659" s="1"/>
      <c r="XAA659" s="1"/>
      <c r="XAB659" s="1"/>
      <c r="XAC659" s="1"/>
      <c r="XAD659" s="1"/>
      <c r="XAE659" s="1"/>
      <c r="XAF659" s="1"/>
      <c r="XAG659" s="1"/>
      <c r="XAH659" s="1"/>
      <c r="XAI659" s="1"/>
      <c r="XAJ659" s="1"/>
      <c r="XAK659" s="1"/>
      <c r="XAL659" s="1"/>
      <c r="XAM659" s="1"/>
      <c r="XAN659" s="1"/>
      <c r="XAO659" s="1"/>
      <c r="XAP659" s="1"/>
      <c r="XAQ659" s="1"/>
      <c r="XAR659" s="1"/>
      <c r="XAS659" s="1"/>
      <c r="XAT659" s="1"/>
      <c r="XAU659" s="1"/>
      <c r="XAV659" s="1"/>
      <c r="XAW659" s="1"/>
      <c r="XAX659" s="1"/>
      <c r="XAY659" s="1"/>
      <c r="XAZ659" s="1"/>
      <c r="XBA659" s="1"/>
      <c r="XBB659" s="1"/>
      <c r="XBC659" s="1"/>
      <c r="XBD659" s="1"/>
      <c r="XBE659" s="1"/>
      <c r="XBF659" s="1"/>
      <c r="XBG659" s="1"/>
      <c r="XBH659" s="1"/>
      <c r="XBI659" s="1"/>
      <c r="XBJ659" s="1"/>
      <c r="XBK659" s="1"/>
      <c r="XBL659" s="1"/>
      <c r="XBM659" s="1"/>
      <c r="XBN659" s="1"/>
      <c r="XBO659" s="1"/>
      <c r="XBP659" s="1"/>
      <c r="XBQ659" s="1"/>
      <c r="XBR659" s="1"/>
      <c r="XBS659" s="1"/>
      <c r="XBT659" s="1"/>
      <c r="XBU659" s="1"/>
      <c r="XBV659" s="1"/>
      <c r="XBW659" s="1"/>
      <c r="XBX659" s="1"/>
      <c r="XBY659" s="1"/>
      <c r="XBZ659" s="1"/>
      <c r="XCA659" s="1"/>
      <c r="XCB659" s="1"/>
      <c r="XCC659" s="1"/>
      <c r="XCD659" s="1"/>
      <c r="XCE659" s="1"/>
      <c r="XCF659" s="1"/>
      <c r="XCG659" s="1"/>
      <c r="XCH659" s="1"/>
      <c r="XCI659" s="1"/>
      <c r="XCJ659" s="1"/>
      <c r="XCK659" s="1"/>
      <c r="XCL659" s="1"/>
      <c r="XCM659" s="1"/>
      <c r="XCN659" s="1"/>
      <c r="XCO659" s="1"/>
      <c r="XCP659" s="1"/>
      <c r="XCQ659" s="1"/>
      <c r="XCR659" s="1"/>
      <c r="XCS659" s="1"/>
      <c r="XCT659" s="1"/>
      <c r="XCU659" s="1"/>
      <c r="XCV659" s="1"/>
      <c r="XCW659" s="1"/>
      <c r="XCX659" s="1"/>
      <c r="XCY659" s="1"/>
      <c r="XCZ659" s="1"/>
      <c r="XDA659" s="1"/>
      <c r="XDB659" s="1"/>
      <c r="XDC659" s="1"/>
      <c r="XDD659" s="1"/>
      <c r="XDE659" s="1"/>
      <c r="XDF659" s="1"/>
      <c r="XDG659" s="1"/>
      <c r="XDH659" s="1"/>
      <c r="XDI659" s="1"/>
      <c r="XDJ659" s="1"/>
      <c r="XDK659" s="1"/>
      <c r="XDL659" s="1"/>
      <c r="XDM659" s="1"/>
      <c r="XDN659" s="1"/>
      <c r="XDO659" s="1"/>
      <c r="XDP659" s="1"/>
      <c r="XDQ659" s="1"/>
      <c r="XDR659" s="1"/>
      <c r="XDS659" s="1"/>
      <c r="XDT659" s="1"/>
      <c r="XDU659" s="1"/>
      <c r="XDV659" s="1"/>
      <c r="XDW659" s="1"/>
      <c r="XDX659" s="1"/>
      <c r="XDY659" s="1"/>
      <c r="XDZ659" s="1"/>
      <c r="XEA659" s="1"/>
      <c r="XEB659" s="1"/>
      <c r="XEC659" s="1"/>
      <c r="XED659" s="1"/>
      <c r="XEE659" s="1"/>
      <c r="XEF659" s="1"/>
      <c r="XEG659" s="1"/>
      <c r="XEH659" s="1"/>
      <c r="XEI659" s="1"/>
      <c r="XEJ659" s="1"/>
      <c r="XEK659" s="1"/>
      <c r="XEL659" s="1"/>
      <c r="XEM659" s="1"/>
      <c r="XEN659" s="1"/>
      <c r="XEO659" s="1"/>
      <c r="XEP659" s="1"/>
      <c r="XEQ659" s="1"/>
      <c r="XER659" s="1"/>
      <c r="XES659" s="1"/>
      <c r="XET659" s="1"/>
      <c r="XEU659" s="1"/>
      <c r="XEV659" s="1"/>
      <c r="XEW659" s="1"/>
      <c r="XEX659" s="1"/>
      <c r="XEY659" s="1"/>
      <c r="XEZ659" s="1"/>
      <c r="XFA659" s="1"/>
      <c r="XFB659" s="1"/>
      <c r="XFC659" s="1"/>
    </row>
    <row r="660" spans="1:150 16226:16383" s="3" customFormat="1" ht="20.25" customHeight="1" x14ac:dyDescent="0.25">
      <c r="A660" s="71" t="s">
        <v>855</v>
      </c>
      <c r="B660" s="71">
        <v>139.35499999999999</v>
      </c>
      <c r="C660" s="71">
        <f t="shared" si="14"/>
        <v>1500.0172199999997</v>
      </c>
      <c r="D660" s="51">
        <v>0</v>
      </c>
      <c r="E660" s="51">
        <v>0</v>
      </c>
      <c r="F660" s="124">
        <f t="shared" si="15"/>
        <v>2754.0316159199997</v>
      </c>
      <c r="G660" s="130" t="s">
        <v>95</v>
      </c>
      <c r="H660" s="13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WZB660" s="1"/>
      <c r="WZC660" s="1"/>
      <c r="WZD660" s="1"/>
      <c r="WZE660" s="1"/>
      <c r="WZF660" s="1"/>
      <c r="WZG660" s="1"/>
      <c r="WZH660" s="1"/>
      <c r="WZI660" s="1"/>
      <c r="WZJ660" s="1"/>
      <c r="WZK660" s="1"/>
      <c r="WZL660" s="1"/>
      <c r="WZM660" s="1"/>
      <c r="WZN660" s="1"/>
      <c r="WZO660" s="1"/>
      <c r="WZP660" s="1"/>
      <c r="WZQ660" s="1"/>
      <c r="WZR660" s="1"/>
      <c r="WZS660" s="1"/>
      <c r="WZT660" s="1"/>
      <c r="WZU660" s="1"/>
      <c r="WZV660" s="1"/>
      <c r="WZW660" s="1"/>
      <c r="WZX660" s="1"/>
      <c r="WZY660" s="1"/>
      <c r="WZZ660" s="1"/>
      <c r="XAA660" s="1"/>
      <c r="XAB660" s="1"/>
      <c r="XAC660" s="1"/>
      <c r="XAD660" s="1"/>
      <c r="XAE660" s="1"/>
      <c r="XAF660" s="1"/>
      <c r="XAG660" s="1"/>
      <c r="XAH660" s="1"/>
      <c r="XAI660" s="1"/>
      <c r="XAJ660" s="1"/>
      <c r="XAK660" s="1"/>
      <c r="XAL660" s="1"/>
      <c r="XAM660" s="1"/>
      <c r="XAN660" s="1"/>
      <c r="XAO660" s="1"/>
      <c r="XAP660" s="1"/>
      <c r="XAQ660" s="1"/>
      <c r="XAR660" s="1"/>
      <c r="XAS660" s="1"/>
      <c r="XAT660" s="1"/>
      <c r="XAU660" s="1"/>
      <c r="XAV660" s="1"/>
      <c r="XAW660" s="1"/>
      <c r="XAX660" s="1"/>
      <c r="XAY660" s="1"/>
      <c r="XAZ660" s="1"/>
      <c r="XBA660" s="1"/>
      <c r="XBB660" s="1"/>
      <c r="XBC660" s="1"/>
      <c r="XBD660" s="1"/>
      <c r="XBE660" s="1"/>
      <c r="XBF660" s="1"/>
      <c r="XBG660" s="1"/>
      <c r="XBH660" s="1"/>
      <c r="XBI660" s="1"/>
      <c r="XBJ660" s="1"/>
      <c r="XBK660" s="1"/>
      <c r="XBL660" s="1"/>
      <c r="XBM660" s="1"/>
      <c r="XBN660" s="1"/>
      <c r="XBO660" s="1"/>
      <c r="XBP660" s="1"/>
      <c r="XBQ660" s="1"/>
      <c r="XBR660" s="1"/>
      <c r="XBS660" s="1"/>
      <c r="XBT660" s="1"/>
      <c r="XBU660" s="1"/>
      <c r="XBV660" s="1"/>
      <c r="XBW660" s="1"/>
      <c r="XBX660" s="1"/>
      <c r="XBY660" s="1"/>
      <c r="XBZ660" s="1"/>
      <c r="XCA660" s="1"/>
      <c r="XCB660" s="1"/>
      <c r="XCC660" s="1"/>
      <c r="XCD660" s="1"/>
      <c r="XCE660" s="1"/>
      <c r="XCF660" s="1"/>
      <c r="XCG660" s="1"/>
      <c r="XCH660" s="1"/>
      <c r="XCI660" s="1"/>
      <c r="XCJ660" s="1"/>
      <c r="XCK660" s="1"/>
      <c r="XCL660" s="1"/>
      <c r="XCM660" s="1"/>
      <c r="XCN660" s="1"/>
      <c r="XCO660" s="1"/>
      <c r="XCP660" s="1"/>
      <c r="XCQ660" s="1"/>
      <c r="XCR660" s="1"/>
      <c r="XCS660" s="1"/>
      <c r="XCT660" s="1"/>
      <c r="XCU660" s="1"/>
      <c r="XCV660" s="1"/>
      <c r="XCW660" s="1"/>
      <c r="XCX660" s="1"/>
      <c r="XCY660" s="1"/>
      <c r="XCZ660" s="1"/>
      <c r="XDA660" s="1"/>
      <c r="XDB660" s="1"/>
      <c r="XDC660" s="1"/>
      <c r="XDD660" s="1"/>
      <c r="XDE660" s="1"/>
      <c r="XDF660" s="1"/>
      <c r="XDG660" s="1"/>
      <c r="XDH660" s="1"/>
      <c r="XDI660" s="1"/>
      <c r="XDJ660" s="1"/>
      <c r="XDK660" s="1"/>
      <c r="XDL660" s="1"/>
      <c r="XDM660" s="1"/>
      <c r="XDN660" s="1"/>
      <c r="XDO660" s="1"/>
      <c r="XDP660" s="1"/>
      <c r="XDQ660" s="1"/>
      <c r="XDR660" s="1"/>
      <c r="XDS660" s="1"/>
      <c r="XDT660" s="1"/>
      <c r="XDU660" s="1"/>
      <c r="XDV660" s="1"/>
      <c r="XDW660" s="1"/>
      <c r="XDX660" s="1"/>
      <c r="XDY660" s="1"/>
      <c r="XDZ660" s="1"/>
      <c r="XEA660" s="1"/>
      <c r="XEB660" s="1"/>
      <c r="XEC660" s="1"/>
      <c r="XED660" s="1"/>
      <c r="XEE660" s="1"/>
      <c r="XEF660" s="1"/>
      <c r="XEG660" s="1"/>
      <c r="XEH660" s="1"/>
      <c r="XEI660" s="1"/>
      <c r="XEJ660" s="1"/>
      <c r="XEK660" s="1"/>
      <c r="XEL660" s="1"/>
      <c r="XEM660" s="1"/>
      <c r="XEN660" s="1"/>
      <c r="XEO660" s="1"/>
      <c r="XEP660" s="1"/>
      <c r="XEQ660" s="1"/>
      <c r="XER660" s="1"/>
      <c r="XES660" s="1"/>
      <c r="XET660" s="1"/>
      <c r="XEU660" s="1"/>
      <c r="XEV660" s="1"/>
      <c r="XEW660" s="1"/>
      <c r="XEX660" s="1"/>
      <c r="XEY660" s="1"/>
      <c r="XEZ660" s="1"/>
      <c r="XFA660" s="1"/>
      <c r="XFB660" s="1"/>
      <c r="XFC660" s="1"/>
    </row>
    <row r="661" spans="1:150 16226:16383" s="3" customFormat="1" ht="20.25" customHeight="1" x14ac:dyDescent="0.25">
      <c r="A661" s="71" t="s">
        <v>856</v>
      </c>
      <c r="B661" s="71">
        <v>139.35499999999999</v>
      </c>
      <c r="C661" s="71">
        <f t="shared" si="14"/>
        <v>1500.0172199999997</v>
      </c>
      <c r="D661" s="51">
        <v>0</v>
      </c>
      <c r="E661" s="51">
        <v>0</v>
      </c>
      <c r="F661" s="124">
        <f t="shared" si="15"/>
        <v>2754.0316159199997</v>
      </c>
      <c r="G661" s="130" t="s">
        <v>95</v>
      </c>
      <c r="H661" s="13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WZB661" s="1"/>
      <c r="WZC661" s="1"/>
      <c r="WZD661" s="1"/>
      <c r="WZE661" s="1"/>
      <c r="WZF661" s="1"/>
      <c r="WZG661" s="1"/>
      <c r="WZH661" s="1"/>
      <c r="WZI661" s="1"/>
      <c r="WZJ661" s="1"/>
      <c r="WZK661" s="1"/>
      <c r="WZL661" s="1"/>
      <c r="WZM661" s="1"/>
      <c r="WZN661" s="1"/>
      <c r="WZO661" s="1"/>
      <c r="WZP661" s="1"/>
      <c r="WZQ661" s="1"/>
      <c r="WZR661" s="1"/>
      <c r="WZS661" s="1"/>
      <c r="WZT661" s="1"/>
      <c r="WZU661" s="1"/>
      <c r="WZV661" s="1"/>
      <c r="WZW661" s="1"/>
      <c r="WZX661" s="1"/>
      <c r="WZY661" s="1"/>
      <c r="WZZ661" s="1"/>
      <c r="XAA661" s="1"/>
      <c r="XAB661" s="1"/>
      <c r="XAC661" s="1"/>
      <c r="XAD661" s="1"/>
      <c r="XAE661" s="1"/>
      <c r="XAF661" s="1"/>
      <c r="XAG661" s="1"/>
      <c r="XAH661" s="1"/>
      <c r="XAI661" s="1"/>
      <c r="XAJ661" s="1"/>
      <c r="XAK661" s="1"/>
      <c r="XAL661" s="1"/>
      <c r="XAM661" s="1"/>
      <c r="XAN661" s="1"/>
      <c r="XAO661" s="1"/>
      <c r="XAP661" s="1"/>
      <c r="XAQ661" s="1"/>
      <c r="XAR661" s="1"/>
      <c r="XAS661" s="1"/>
      <c r="XAT661" s="1"/>
      <c r="XAU661" s="1"/>
      <c r="XAV661" s="1"/>
      <c r="XAW661" s="1"/>
      <c r="XAX661" s="1"/>
      <c r="XAY661" s="1"/>
      <c r="XAZ661" s="1"/>
      <c r="XBA661" s="1"/>
      <c r="XBB661" s="1"/>
      <c r="XBC661" s="1"/>
      <c r="XBD661" s="1"/>
      <c r="XBE661" s="1"/>
      <c r="XBF661" s="1"/>
      <c r="XBG661" s="1"/>
      <c r="XBH661" s="1"/>
      <c r="XBI661" s="1"/>
      <c r="XBJ661" s="1"/>
      <c r="XBK661" s="1"/>
      <c r="XBL661" s="1"/>
      <c r="XBM661" s="1"/>
      <c r="XBN661" s="1"/>
      <c r="XBO661" s="1"/>
      <c r="XBP661" s="1"/>
      <c r="XBQ661" s="1"/>
      <c r="XBR661" s="1"/>
      <c r="XBS661" s="1"/>
      <c r="XBT661" s="1"/>
      <c r="XBU661" s="1"/>
      <c r="XBV661" s="1"/>
      <c r="XBW661" s="1"/>
      <c r="XBX661" s="1"/>
      <c r="XBY661" s="1"/>
      <c r="XBZ661" s="1"/>
      <c r="XCA661" s="1"/>
      <c r="XCB661" s="1"/>
      <c r="XCC661" s="1"/>
      <c r="XCD661" s="1"/>
      <c r="XCE661" s="1"/>
      <c r="XCF661" s="1"/>
      <c r="XCG661" s="1"/>
      <c r="XCH661" s="1"/>
      <c r="XCI661" s="1"/>
      <c r="XCJ661" s="1"/>
      <c r="XCK661" s="1"/>
      <c r="XCL661" s="1"/>
      <c r="XCM661" s="1"/>
      <c r="XCN661" s="1"/>
      <c r="XCO661" s="1"/>
      <c r="XCP661" s="1"/>
      <c r="XCQ661" s="1"/>
      <c r="XCR661" s="1"/>
      <c r="XCS661" s="1"/>
      <c r="XCT661" s="1"/>
      <c r="XCU661" s="1"/>
      <c r="XCV661" s="1"/>
      <c r="XCW661" s="1"/>
      <c r="XCX661" s="1"/>
      <c r="XCY661" s="1"/>
      <c r="XCZ661" s="1"/>
      <c r="XDA661" s="1"/>
      <c r="XDB661" s="1"/>
      <c r="XDC661" s="1"/>
      <c r="XDD661" s="1"/>
      <c r="XDE661" s="1"/>
      <c r="XDF661" s="1"/>
      <c r="XDG661" s="1"/>
      <c r="XDH661" s="1"/>
      <c r="XDI661" s="1"/>
      <c r="XDJ661" s="1"/>
      <c r="XDK661" s="1"/>
      <c r="XDL661" s="1"/>
      <c r="XDM661" s="1"/>
      <c r="XDN661" s="1"/>
      <c r="XDO661" s="1"/>
      <c r="XDP661" s="1"/>
      <c r="XDQ661" s="1"/>
      <c r="XDR661" s="1"/>
      <c r="XDS661" s="1"/>
      <c r="XDT661" s="1"/>
      <c r="XDU661" s="1"/>
      <c r="XDV661" s="1"/>
      <c r="XDW661" s="1"/>
      <c r="XDX661" s="1"/>
      <c r="XDY661" s="1"/>
      <c r="XDZ661" s="1"/>
      <c r="XEA661" s="1"/>
      <c r="XEB661" s="1"/>
      <c r="XEC661" s="1"/>
      <c r="XED661" s="1"/>
      <c r="XEE661" s="1"/>
      <c r="XEF661" s="1"/>
      <c r="XEG661" s="1"/>
      <c r="XEH661" s="1"/>
      <c r="XEI661" s="1"/>
      <c r="XEJ661" s="1"/>
      <c r="XEK661" s="1"/>
      <c r="XEL661" s="1"/>
      <c r="XEM661" s="1"/>
      <c r="XEN661" s="1"/>
      <c r="XEO661" s="1"/>
      <c r="XEP661" s="1"/>
      <c r="XEQ661" s="1"/>
      <c r="XER661" s="1"/>
      <c r="XES661" s="1"/>
      <c r="XET661" s="1"/>
      <c r="XEU661" s="1"/>
      <c r="XEV661" s="1"/>
      <c r="XEW661" s="1"/>
      <c r="XEX661" s="1"/>
      <c r="XEY661" s="1"/>
      <c r="XEZ661" s="1"/>
      <c r="XFA661" s="1"/>
      <c r="XFB661" s="1"/>
      <c r="XFC661" s="1"/>
    </row>
    <row r="662" spans="1:150 16226:16383" s="3" customFormat="1" ht="20.25" customHeight="1" x14ac:dyDescent="0.25">
      <c r="A662" s="71" t="s">
        <v>857</v>
      </c>
      <c r="B662" s="71">
        <v>149.684</v>
      </c>
      <c r="C662" s="71">
        <f t="shared" si="14"/>
        <v>1611.1985759999998</v>
      </c>
      <c r="D662" s="51">
        <v>0</v>
      </c>
      <c r="E662" s="51">
        <v>0</v>
      </c>
      <c r="F662" s="124">
        <f t="shared" si="15"/>
        <v>2958.1605855359999</v>
      </c>
      <c r="G662" s="130" t="s">
        <v>95</v>
      </c>
      <c r="H662" s="13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WZB662" s="1"/>
      <c r="WZC662" s="1"/>
      <c r="WZD662" s="1"/>
      <c r="WZE662" s="1"/>
      <c r="WZF662" s="1"/>
      <c r="WZG662" s="1"/>
      <c r="WZH662" s="1"/>
      <c r="WZI662" s="1"/>
      <c r="WZJ662" s="1"/>
      <c r="WZK662" s="1"/>
      <c r="WZL662" s="1"/>
      <c r="WZM662" s="1"/>
      <c r="WZN662" s="1"/>
      <c r="WZO662" s="1"/>
      <c r="WZP662" s="1"/>
      <c r="WZQ662" s="1"/>
      <c r="WZR662" s="1"/>
      <c r="WZS662" s="1"/>
      <c r="WZT662" s="1"/>
      <c r="WZU662" s="1"/>
      <c r="WZV662" s="1"/>
      <c r="WZW662" s="1"/>
      <c r="WZX662" s="1"/>
      <c r="WZY662" s="1"/>
      <c r="WZZ662" s="1"/>
      <c r="XAA662" s="1"/>
      <c r="XAB662" s="1"/>
      <c r="XAC662" s="1"/>
      <c r="XAD662" s="1"/>
      <c r="XAE662" s="1"/>
      <c r="XAF662" s="1"/>
      <c r="XAG662" s="1"/>
      <c r="XAH662" s="1"/>
      <c r="XAI662" s="1"/>
      <c r="XAJ662" s="1"/>
      <c r="XAK662" s="1"/>
      <c r="XAL662" s="1"/>
      <c r="XAM662" s="1"/>
      <c r="XAN662" s="1"/>
      <c r="XAO662" s="1"/>
      <c r="XAP662" s="1"/>
      <c r="XAQ662" s="1"/>
      <c r="XAR662" s="1"/>
      <c r="XAS662" s="1"/>
      <c r="XAT662" s="1"/>
      <c r="XAU662" s="1"/>
      <c r="XAV662" s="1"/>
      <c r="XAW662" s="1"/>
      <c r="XAX662" s="1"/>
      <c r="XAY662" s="1"/>
      <c r="XAZ662" s="1"/>
      <c r="XBA662" s="1"/>
      <c r="XBB662" s="1"/>
      <c r="XBC662" s="1"/>
      <c r="XBD662" s="1"/>
      <c r="XBE662" s="1"/>
      <c r="XBF662" s="1"/>
      <c r="XBG662" s="1"/>
      <c r="XBH662" s="1"/>
      <c r="XBI662" s="1"/>
      <c r="XBJ662" s="1"/>
      <c r="XBK662" s="1"/>
      <c r="XBL662" s="1"/>
      <c r="XBM662" s="1"/>
      <c r="XBN662" s="1"/>
      <c r="XBO662" s="1"/>
      <c r="XBP662" s="1"/>
      <c r="XBQ662" s="1"/>
      <c r="XBR662" s="1"/>
      <c r="XBS662" s="1"/>
      <c r="XBT662" s="1"/>
      <c r="XBU662" s="1"/>
      <c r="XBV662" s="1"/>
      <c r="XBW662" s="1"/>
      <c r="XBX662" s="1"/>
      <c r="XBY662" s="1"/>
      <c r="XBZ662" s="1"/>
      <c r="XCA662" s="1"/>
      <c r="XCB662" s="1"/>
      <c r="XCC662" s="1"/>
      <c r="XCD662" s="1"/>
      <c r="XCE662" s="1"/>
      <c r="XCF662" s="1"/>
      <c r="XCG662" s="1"/>
      <c r="XCH662" s="1"/>
      <c r="XCI662" s="1"/>
      <c r="XCJ662" s="1"/>
      <c r="XCK662" s="1"/>
      <c r="XCL662" s="1"/>
      <c r="XCM662" s="1"/>
      <c r="XCN662" s="1"/>
      <c r="XCO662" s="1"/>
      <c r="XCP662" s="1"/>
      <c r="XCQ662" s="1"/>
      <c r="XCR662" s="1"/>
      <c r="XCS662" s="1"/>
      <c r="XCT662" s="1"/>
      <c r="XCU662" s="1"/>
      <c r="XCV662" s="1"/>
      <c r="XCW662" s="1"/>
      <c r="XCX662" s="1"/>
      <c r="XCY662" s="1"/>
      <c r="XCZ662" s="1"/>
      <c r="XDA662" s="1"/>
      <c r="XDB662" s="1"/>
      <c r="XDC662" s="1"/>
      <c r="XDD662" s="1"/>
      <c r="XDE662" s="1"/>
      <c r="XDF662" s="1"/>
      <c r="XDG662" s="1"/>
      <c r="XDH662" s="1"/>
      <c r="XDI662" s="1"/>
      <c r="XDJ662" s="1"/>
      <c r="XDK662" s="1"/>
      <c r="XDL662" s="1"/>
      <c r="XDM662" s="1"/>
      <c r="XDN662" s="1"/>
      <c r="XDO662" s="1"/>
      <c r="XDP662" s="1"/>
      <c r="XDQ662" s="1"/>
      <c r="XDR662" s="1"/>
      <c r="XDS662" s="1"/>
      <c r="XDT662" s="1"/>
      <c r="XDU662" s="1"/>
      <c r="XDV662" s="1"/>
      <c r="XDW662" s="1"/>
      <c r="XDX662" s="1"/>
      <c r="XDY662" s="1"/>
      <c r="XDZ662" s="1"/>
      <c r="XEA662" s="1"/>
      <c r="XEB662" s="1"/>
      <c r="XEC662" s="1"/>
      <c r="XED662" s="1"/>
      <c r="XEE662" s="1"/>
      <c r="XEF662" s="1"/>
      <c r="XEG662" s="1"/>
      <c r="XEH662" s="1"/>
      <c r="XEI662" s="1"/>
      <c r="XEJ662" s="1"/>
      <c r="XEK662" s="1"/>
      <c r="XEL662" s="1"/>
      <c r="XEM662" s="1"/>
      <c r="XEN662" s="1"/>
      <c r="XEO662" s="1"/>
      <c r="XEP662" s="1"/>
      <c r="XEQ662" s="1"/>
      <c r="XER662" s="1"/>
      <c r="XES662" s="1"/>
      <c r="XET662" s="1"/>
      <c r="XEU662" s="1"/>
      <c r="XEV662" s="1"/>
      <c r="XEW662" s="1"/>
      <c r="XEX662" s="1"/>
      <c r="XEY662" s="1"/>
      <c r="XEZ662" s="1"/>
      <c r="XFA662" s="1"/>
      <c r="XFB662" s="1"/>
      <c r="XFC662" s="1"/>
    </row>
    <row r="663" spans="1:150 16226:16383" s="3" customFormat="1" ht="20.25" customHeight="1" x14ac:dyDescent="0.25">
      <c r="A663" s="71" t="s">
        <v>858</v>
      </c>
      <c r="B663" s="71">
        <v>228.86600000000001</v>
      </c>
      <c r="C663" s="71">
        <f t="shared" si="14"/>
        <v>2463.5136240000002</v>
      </c>
      <c r="D663" s="51">
        <v>0</v>
      </c>
      <c r="E663" s="51">
        <v>0</v>
      </c>
      <c r="F663" s="124">
        <f t="shared" si="15"/>
        <v>4523.0110136640005</v>
      </c>
      <c r="G663" s="130" t="s">
        <v>95</v>
      </c>
      <c r="H663" s="13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WZB663" s="1"/>
      <c r="WZC663" s="1"/>
      <c r="WZD663" s="1"/>
      <c r="WZE663" s="1"/>
      <c r="WZF663" s="1"/>
      <c r="WZG663" s="1"/>
      <c r="WZH663" s="1"/>
      <c r="WZI663" s="1"/>
      <c r="WZJ663" s="1"/>
      <c r="WZK663" s="1"/>
      <c r="WZL663" s="1"/>
      <c r="WZM663" s="1"/>
      <c r="WZN663" s="1"/>
      <c r="WZO663" s="1"/>
      <c r="WZP663" s="1"/>
      <c r="WZQ663" s="1"/>
      <c r="WZR663" s="1"/>
      <c r="WZS663" s="1"/>
      <c r="WZT663" s="1"/>
      <c r="WZU663" s="1"/>
      <c r="WZV663" s="1"/>
      <c r="WZW663" s="1"/>
      <c r="WZX663" s="1"/>
      <c r="WZY663" s="1"/>
      <c r="WZZ663" s="1"/>
      <c r="XAA663" s="1"/>
      <c r="XAB663" s="1"/>
      <c r="XAC663" s="1"/>
      <c r="XAD663" s="1"/>
      <c r="XAE663" s="1"/>
      <c r="XAF663" s="1"/>
      <c r="XAG663" s="1"/>
      <c r="XAH663" s="1"/>
      <c r="XAI663" s="1"/>
      <c r="XAJ663" s="1"/>
      <c r="XAK663" s="1"/>
      <c r="XAL663" s="1"/>
      <c r="XAM663" s="1"/>
      <c r="XAN663" s="1"/>
      <c r="XAO663" s="1"/>
      <c r="XAP663" s="1"/>
      <c r="XAQ663" s="1"/>
      <c r="XAR663" s="1"/>
      <c r="XAS663" s="1"/>
      <c r="XAT663" s="1"/>
      <c r="XAU663" s="1"/>
      <c r="XAV663" s="1"/>
      <c r="XAW663" s="1"/>
      <c r="XAX663" s="1"/>
      <c r="XAY663" s="1"/>
      <c r="XAZ663" s="1"/>
      <c r="XBA663" s="1"/>
      <c r="XBB663" s="1"/>
      <c r="XBC663" s="1"/>
      <c r="XBD663" s="1"/>
      <c r="XBE663" s="1"/>
      <c r="XBF663" s="1"/>
      <c r="XBG663" s="1"/>
      <c r="XBH663" s="1"/>
      <c r="XBI663" s="1"/>
      <c r="XBJ663" s="1"/>
      <c r="XBK663" s="1"/>
      <c r="XBL663" s="1"/>
      <c r="XBM663" s="1"/>
      <c r="XBN663" s="1"/>
      <c r="XBO663" s="1"/>
      <c r="XBP663" s="1"/>
      <c r="XBQ663" s="1"/>
      <c r="XBR663" s="1"/>
      <c r="XBS663" s="1"/>
      <c r="XBT663" s="1"/>
      <c r="XBU663" s="1"/>
      <c r="XBV663" s="1"/>
      <c r="XBW663" s="1"/>
      <c r="XBX663" s="1"/>
      <c r="XBY663" s="1"/>
      <c r="XBZ663" s="1"/>
      <c r="XCA663" s="1"/>
      <c r="XCB663" s="1"/>
      <c r="XCC663" s="1"/>
      <c r="XCD663" s="1"/>
      <c r="XCE663" s="1"/>
      <c r="XCF663" s="1"/>
      <c r="XCG663" s="1"/>
      <c r="XCH663" s="1"/>
      <c r="XCI663" s="1"/>
      <c r="XCJ663" s="1"/>
      <c r="XCK663" s="1"/>
      <c r="XCL663" s="1"/>
      <c r="XCM663" s="1"/>
      <c r="XCN663" s="1"/>
      <c r="XCO663" s="1"/>
      <c r="XCP663" s="1"/>
      <c r="XCQ663" s="1"/>
      <c r="XCR663" s="1"/>
      <c r="XCS663" s="1"/>
      <c r="XCT663" s="1"/>
      <c r="XCU663" s="1"/>
      <c r="XCV663" s="1"/>
      <c r="XCW663" s="1"/>
      <c r="XCX663" s="1"/>
      <c r="XCY663" s="1"/>
      <c r="XCZ663" s="1"/>
      <c r="XDA663" s="1"/>
      <c r="XDB663" s="1"/>
      <c r="XDC663" s="1"/>
      <c r="XDD663" s="1"/>
      <c r="XDE663" s="1"/>
      <c r="XDF663" s="1"/>
      <c r="XDG663" s="1"/>
      <c r="XDH663" s="1"/>
      <c r="XDI663" s="1"/>
      <c r="XDJ663" s="1"/>
      <c r="XDK663" s="1"/>
      <c r="XDL663" s="1"/>
      <c r="XDM663" s="1"/>
      <c r="XDN663" s="1"/>
      <c r="XDO663" s="1"/>
      <c r="XDP663" s="1"/>
      <c r="XDQ663" s="1"/>
      <c r="XDR663" s="1"/>
      <c r="XDS663" s="1"/>
      <c r="XDT663" s="1"/>
      <c r="XDU663" s="1"/>
      <c r="XDV663" s="1"/>
      <c r="XDW663" s="1"/>
      <c r="XDX663" s="1"/>
      <c r="XDY663" s="1"/>
      <c r="XDZ663" s="1"/>
      <c r="XEA663" s="1"/>
      <c r="XEB663" s="1"/>
      <c r="XEC663" s="1"/>
      <c r="XED663" s="1"/>
      <c r="XEE663" s="1"/>
      <c r="XEF663" s="1"/>
      <c r="XEG663" s="1"/>
      <c r="XEH663" s="1"/>
      <c r="XEI663" s="1"/>
      <c r="XEJ663" s="1"/>
      <c r="XEK663" s="1"/>
      <c r="XEL663" s="1"/>
      <c r="XEM663" s="1"/>
      <c r="XEN663" s="1"/>
      <c r="XEO663" s="1"/>
      <c r="XEP663" s="1"/>
      <c r="XEQ663" s="1"/>
      <c r="XER663" s="1"/>
      <c r="XES663" s="1"/>
      <c r="XET663" s="1"/>
      <c r="XEU663" s="1"/>
      <c r="XEV663" s="1"/>
      <c r="XEW663" s="1"/>
      <c r="XEX663" s="1"/>
      <c r="XEY663" s="1"/>
      <c r="XEZ663" s="1"/>
      <c r="XFA663" s="1"/>
      <c r="XFB663" s="1"/>
      <c r="XFC663" s="1"/>
    </row>
    <row r="664" spans="1:150 16226:16383" s="3" customFormat="1" ht="20.25" customHeight="1" x14ac:dyDescent="0.25">
      <c r="A664" s="71" t="s">
        <v>859</v>
      </c>
      <c r="B664" s="71">
        <v>139.35499999999999</v>
      </c>
      <c r="C664" s="71">
        <f t="shared" si="14"/>
        <v>1500.0172199999997</v>
      </c>
      <c r="D664" s="51">
        <v>0</v>
      </c>
      <c r="E664" s="51">
        <v>0</v>
      </c>
      <c r="F664" s="124">
        <f t="shared" si="15"/>
        <v>2754.0316159199997</v>
      </c>
      <c r="G664" s="130" t="s">
        <v>95</v>
      </c>
      <c r="H664" s="13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WZB664" s="1"/>
      <c r="WZC664" s="1"/>
      <c r="WZD664" s="1"/>
      <c r="WZE664" s="1"/>
      <c r="WZF664" s="1"/>
      <c r="WZG664" s="1"/>
      <c r="WZH664" s="1"/>
      <c r="WZI664" s="1"/>
      <c r="WZJ664" s="1"/>
      <c r="WZK664" s="1"/>
      <c r="WZL664" s="1"/>
      <c r="WZM664" s="1"/>
      <c r="WZN664" s="1"/>
      <c r="WZO664" s="1"/>
      <c r="WZP664" s="1"/>
      <c r="WZQ664" s="1"/>
      <c r="WZR664" s="1"/>
      <c r="WZS664" s="1"/>
      <c r="WZT664" s="1"/>
      <c r="WZU664" s="1"/>
      <c r="WZV664" s="1"/>
      <c r="WZW664" s="1"/>
      <c r="WZX664" s="1"/>
      <c r="WZY664" s="1"/>
      <c r="WZZ664" s="1"/>
      <c r="XAA664" s="1"/>
      <c r="XAB664" s="1"/>
      <c r="XAC664" s="1"/>
      <c r="XAD664" s="1"/>
      <c r="XAE664" s="1"/>
      <c r="XAF664" s="1"/>
      <c r="XAG664" s="1"/>
      <c r="XAH664" s="1"/>
      <c r="XAI664" s="1"/>
      <c r="XAJ664" s="1"/>
      <c r="XAK664" s="1"/>
      <c r="XAL664" s="1"/>
      <c r="XAM664" s="1"/>
      <c r="XAN664" s="1"/>
      <c r="XAO664" s="1"/>
      <c r="XAP664" s="1"/>
      <c r="XAQ664" s="1"/>
      <c r="XAR664" s="1"/>
      <c r="XAS664" s="1"/>
      <c r="XAT664" s="1"/>
      <c r="XAU664" s="1"/>
      <c r="XAV664" s="1"/>
      <c r="XAW664" s="1"/>
      <c r="XAX664" s="1"/>
      <c r="XAY664" s="1"/>
      <c r="XAZ664" s="1"/>
      <c r="XBA664" s="1"/>
      <c r="XBB664" s="1"/>
      <c r="XBC664" s="1"/>
      <c r="XBD664" s="1"/>
      <c r="XBE664" s="1"/>
      <c r="XBF664" s="1"/>
      <c r="XBG664" s="1"/>
      <c r="XBH664" s="1"/>
      <c r="XBI664" s="1"/>
      <c r="XBJ664" s="1"/>
      <c r="XBK664" s="1"/>
      <c r="XBL664" s="1"/>
      <c r="XBM664" s="1"/>
      <c r="XBN664" s="1"/>
      <c r="XBO664" s="1"/>
      <c r="XBP664" s="1"/>
      <c r="XBQ664" s="1"/>
      <c r="XBR664" s="1"/>
      <c r="XBS664" s="1"/>
      <c r="XBT664" s="1"/>
      <c r="XBU664" s="1"/>
      <c r="XBV664" s="1"/>
      <c r="XBW664" s="1"/>
      <c r="XBX664" s="1"/>
      <c r="XBY664" s="1"/>
      <c r="XBZ664" s="1"/>
      <c r="XCA664" s="1"/>
      <c r="XCB664" s="1"/>
      <c r="XCC664" s="1"/>
      <c r="XCD664" s="1"/>
      <c r="XCE664" s="1"/>
      <c r="XCF664" s="1"/>
      <c r="XCG664" s="1"/>
      <c r="XCH664" s="1"/>
      <c r="XCI664" s="1"/>
      <c r="XCJ664" s="1"/>
      <c r="XCK664" s="1"/>
      <c r="XCL664" s="1"/>
      <c r="XCM664" s="1"/>
      <c r="XCN664" s="1"/>
      <c r="XCO664" s="1"/>
      <c r="XCP664" s="1"/>
      <c r="XCQ664" s="1"/>
      <c r="XCR664" s="1"/>
      <c r="XCS664" s="1"/>
      <c r="XCT664" s="1"/>
      <c r="XCU664" s="1"/>
      <c r="XCV664" s="1"/>
      <c r="XCW664" s="1"/>
      <c r="XCX664" s="1"/>
      <c r="XCY664" s="1"/>
      <c r="XCZ664" s="1"/>
      <c r="XDA664" s="1"/>
      <c r="XDB664" s="1"/>
      <c r="XDC664" s="1"/>
      <c r="XDD664" s="1"/>
      <c r="XDE664" s="1"/>
      <c r="XDF664" s="1"/>
      <c r="XDG664" s="1"/>
      <c r="XDH664" s="1"/>
      <c r="XDI664" s="1"/>
      <c r="XDJ664" s="1"/>
      <c r="XDK664" s="1"/>
      <c r="XDL664" s="1"/>
      <c r="XDM664" s="1"/>
      <c r="XDN664" s="1"/>
      <c r="XDO664" s="1"/>
      <c r="XDP664" s="1"/>
      <c r="XDQ664" s="1"/>
      <c r="XDR664" s="1"/>
      <c r="XDS664" s="1"/>
      <c r="XDT664" s="1"/>
      <c r="XDU664" s="1"/>
      <c r="XDV664" s="1"/>
      <c r="XDW664" s="1"/>
      <c r="XDX664" s="1"/>
      <c r="XDY664" s="1"/>
      <c r="XDZ664" s="1"/>
      <c r="XEA664" s="1"/>
      <c r="XEB664" s="1"/>
      <c r="XEC664" s="1"/>
      <c r="XED664" s="1"/>
      <c r="XEE664" s="1"/>
      <c r="XEF664" s="1"/>
      <c r="XEG664" s="1"/>
      <c r="XEH664" s="1"/>
      <c r="XEI664" s="1"/>
      <c r="XEJ664" s="1"/>
      <c r="XEK664" s="1"/>
      <c r="XEL664" s="1"/>
      <c r="XEM664" s="1"/>
      <c r="XEN664" s="1"/>
      <c r="XEO664" s="1"/>
      <c r="XEP664" s="1"/>
      <c r="XEQ664" s="1"/>
      <c r="XER664" s="1"/>
      <c r="XES664" s="1"/>
      <c r="XET664" s="1"/>
      <c r="XEU664" s="1"/>
      <c r="XEV664" s="1"/>
      <c r="XEW664" s="1"/>
      <c r="XEX664" s="1"/>
      <c r="XEY664" s="1"/>
      <c r="XEZ664" s="1"/>
      <c r="XFA664" s="1"/>
      <c r="XFB664" s="1"/>
      <c r="XFC664" s="1"/>
    </row>
    <row r="665" spans="1:150 16226:16383" s="3" customFormat="1" ht="20.25" customHeight="1" x14ac:dyDescent="0.25">
      <c r="A665" s="71" t="s">
        <v>860</v>
      </c>
      <c r="B665" s="71">
        <v>139.35499999999999</v>
      </c>
      <c r="C665" s="71">
        <f t="shared" si="14"/>
        <v>1500.0172199999997</v>
      </c>
      <c r="D665" s="51">
        <v>0</v>
      </c>
      <c r="E665" s="51">
        <v>0</v>
      </c>
      <c r="F665" s="124">
        <f t="shared" si="15"/>
        <v>2754.0316159199997</v>
      </c>
      <c r="G665" s="130" t="s">
        <v>95</v>
      </c>
      <c r="H665" s="13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WZB665" s="1"/>
      <c r="WZC665" s="1"/>
      <c r="WZD665" s="1"/>
      <c r="WZE665" s="1"/>
      <c r="WZF665" s="1"/>
      <c r="WZG665" s="1"/>
      <c r="WZH665" s="1"/>
      <c r="WZI665" s="1"/>
      <c r="WZJ665" s="1"/>
      <c r="WZK665" s="1"/>
      <c r="WZL665" s="1"/>
      <c r="WZM665" s="1"/>
      <c r="WZN665" s="1"/>
      <c r="WZO665" s="1"/>
      <c r="WZP665" s="1"/>
      <c r="WZQ665" s="1"/>
      <c r="WZR665" s="1"/>
      <c r="WZS665" s="1"/>
      <c r="WZT665" s="1"/>
      <c r="WZU665" s="1"/>
      <c r="WZV665" s="1"/>
      <c r="WZW665" s="1"/>
      <c r="WZX665" s="1"/>
      <c r="WZY665" s="1"/>
      <c r="WZZ665" s="1"/>
      <c r="XAA665" s="1"/>
      <c r="XAB665" s="1"/>
      <c r="XAC665" s="1"/>
      <c r="XAD665" s="1"/>
      <c r="XAE665" s="1"/>
      <c r="XAF665" s="1"/>
      <c r="XAG665" s="1"/>
      <c r="XAH665" s="1"/>
      <c r="XAI665" s="1"/>
      <c r="XAJ665" s="1"/>
      <c r="XAK665" s="1"/>
      <c r="XAL665" s="1"/>
      <c r="XAM665" s="1"/>
      <c r="XAN665" s="1"/>
      <c r="XAO665" s="1"/>
      <c r="XAP665" s="1"/>
      <c r="XAQ665" s="1"/>
      <c r="XAR665" s="1"/>
      <c r="XAS665" s="1"/>
      <c r="XAT665" s="1"/>
      <c r="XAU665" s="1"/>
      <c r="XAV665" s="1"/>
      <c r="XAW665" s="1"/>
      <c r="XAX665" s="1"/>
      <c r="XAY665" s="1"/>
      <c r="XAZ665" s="1"/>
      <c r="XBA665" s="1"/>
      <c r="XBB665" s="1"/>
      <c r="XBC665" s="1"/>
      <c r="XBD665" s="1"/>
      <c r="XBE665" s="1"/>
      <c r="XBF665" s="1"/>
      <c r="XBG665" s="1"/>
      <c r="XBH665" s="1"/>
      <c r="XBI665" s="1"/>
      <c r="XBJ665" s="1"/>
      <c r="XBK665" s="1"/>
      <c r="XBL665" s="1"/>
      <c r="XBM665" s="1"/>
      <c r="XBN665" s="1"/>
      <c r="XBO665" s="1"/>
      <c r="XBP665" s="1"/>
      <c r="XBQ665" s="1"/>
      <c r="XBR665" s="1"/>
      <c r="XBS665" s="1"/>
      <c r="XBT665" s="1"/>
      <c r="XBU665" s="1"/>
      <c r="XBV665" s="1"/>
      <c r="XBW665" s="1"/>
      <c r="XBX665" s="1"/>
      <c r="XBY665" s="1"/>
      <c r="XBZ665" s="1"/>
      <c r="XCA665" s="1"/>
      <c r="XCB665" s="1"/>
      <c r="XCC665" s="1"/>
      <c r="XCD665" s="1"/>
      <c r="XCE665" s="1"/>
      <c r="XCF665" s="1"/>
      <c r="XCG665" s="1"/>
      <c r="XCH665" s="1"/>
      <c r="XCI665" s="1"/>
      <c r="XCJ665" s="1"/>
      <c r="XCK665" s="1"/>
      <c r="XCL665" s="1"/>
      <c r="XCM665" s="1"/>
      <c r="XCN665" s="1"/>
      <c r="XCO665" s="1"/>
      <c r="XCP665" s="1"/>
      <c r="XCQ665" s="1"/>
      <c r="XCR665" s="1"/>
      <c r="XCS665" s="1"/>
      <c r="XCT665" s="1"/>
      <c r="XCU665" s="1"/>
      <c r="XCV665" s="1"/>
      <c r="XCW665" s="1"/>
      <c r="XCX665" s="1"/>
      <c r="XCY665" s="1"/>
      <c r="XCZ665" s="1"/>
      <c r="XDA665" s="1"/>
      <c r="XDB665" s="1"/>
      <c r="XDC665" s="1"/>
      <c r="XDD665" s="1"/>
      <c r="XDE665" s="1"/>
      <c r="XDF665" s="1"/>
      <c r="XDG665" s="1"/>
      <c r="XDH665" s="1"/>
      <c r="XDI665" s="1"/>
      <c r="XDJ665" s="1"/>
      <c r="XDK665" s="1"/>
      <c r="XDL665" s="1"/>
      <c r="XDM665" s="1"/>
      <c r="XDN665" s="1"/>
      <c r="XDO665" s="1"/>
      <c r="XDP665" s="1"/>
      <c r="XDQ665" s="1"/>
      <c r="XDR665" s="1"/>
      <c r="XDS665" s="1"/>
      <c r="XDT665" s="1"/>
      <c r="XDU665" s="1"/>
      <c r="XDV665" s="1"/>
      <c r="XDW665" s="1"/>
      <c r="XDX665" s="1"/>
      <c r="XDY665" s="1"/>
      <c r="XDZ665" s="1"/>
      <c r="XEA665" s="1"/>
      <c r="XEB665" s="1"/>
      <c r="XEC665" s="1"/>
      <c r="XED665" s="1"/>
      <c r="XEE665" s="1"/>
      <c r="XEF665" s="1"/>
      <c r="XEG665" s="1"/>
      <c r="XEH665" s="1"/>
      <c r="XEI665" s="1"/>
      <c r="XEJ665" s="1"/>
      <c r="XEK665" s="1"/>
      <c r="XEL665" s="1"/>
      <c r="XEM665" s="1"/>
      <c r="XEN665" s="1"/>
      <c r="XEO665" s="1"/>
      <c r="XEP665" s="1"/>
      <c r="XEQ665" s="1"/>
      <c r="XER665" s="1"/>
      <c r="XES665" s="1"/>
      <c r="XET665" s="1"/>
      <c r="XEU665" s="1"/>
      <c r="XEV665" s="1"/>
      <c r="XEW665" s="1"/>
      <c r="XEX665" s="1"/>
      <c r="XEY665" s="1"/>
      <c r="XEZ665" s="1"/>
      <c r="XFA665" s="1"/>
      <c r="XFB665" s="1"/>
      <c r="XFC665" s="1"/>
    </row>
    <row r="666" spans="1:150 16226:16383" s="3" customFormat="1" ht="20.25" customHeight="1" x14ac:dyDescent="0.25">
      <c r="A666" s="71" t="s">
        <v>861</v>
      </c>
      <c r="B666" s="71">
        <v>139.35499999999999</v>
      </c>
      <c r="C666" s="71">
        <f t="shared" si="14"/>
        <v>1500.0172199999997</v>
      </c>
      <c r="D666" s="51">
        <v>0</v>
      </c>
      <c r="E666" s="51">
        <v>0</v>
      </c>
      <c r="F666" s="124">
        <f t="shared" si="15"/>
        <v>2754.0316159199997</v>
      </c>
      <c r="G666" s="130" t="s">
        <v>95</v>
      </c>
      <c r="H666" s="13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WZB666" s="1"/>
      <c r="WZC666" s="1"/>
      <c r="WZD666" s="1"/>
      <c r="WZE666" s="1"/>
      <c r="WZF666" s="1"/>
      <c r="WZG666" s="1"/>
      <c r="WZH666" s="1"/>
      <c r="WZI666" s="1"/>
      <c r="WZJ666" s="1"/>
      <c r="WZK666" s="1"/>
      <c r="WZL666" s="1"/>
      <c r="WZM666" s="1"/>
      <c r="WZN666" s="1"/>
      <c r="WZO666" s="1"/>
      <c r="WZP666" s="1"/>
      <c r="WZQ666" s="1"/>
      <c r="WZR666" s="1"/>
      <c r="WZS666" s="1"/>
      <c r="WZT666" s="1"/>
      <c r="WZU666" s="1"/>
      <c r="WZV666" s="1"/>
      <c r="WZW666" s="1"/>
      <c r="WZX666" s="1"/>
      <c r="WZY666" s="1"/>
      <c r="WZZ666" s="1"/>
      <c r="XAA666" s="1"/>
      <c r="XAB666" s="1"/>
      <c r="XAC666" s="1"/>
      <c r="XAD666" s="1"/>
      <c r="XAE666" s="1"/>
      <c r="XAF666" s="1"/>
      <c r="XAG666" s="1"/>
      <c r="XAH666" s="1"/>
      <c r="XAI666" s="1"/>
      <c r="XAJ666" s="1"/>
      <c r="XAK666" s="1"/>
      <c r="XAL666" s="1"/>
      <c r="XAM666" s="1"/>
      <c r="XAN666" s="1"/>
      <c r="XAO666" s="1"/>
      <c r="XAP666" s="1"/>
      <c r="XAQ666" s="1"/>
      <c r="XAR666" s="1"/>
      <c r="XAS666" s="1"/>
      <c r="XAT666" s="1"/>
      <c r="XAU666" s="1"/>
      <c r="XAV666" s="1"/>
      <c r="XAW666" s="1"/>
      <c r="XAX666" s="1"/>
      <c r="XAY666" s="1"/>
      <c r="XAZ666" s="1"/>
      <c r="XBA666" s="1"/>
      <c r="XBB666" s="1"/>
      <c r="XBC666" s="1"/>
      <c r="XBD666" s="1"/>
      <c r="XBE666" s="1"/>
      <c r="XBF666" s="1"/>
      <c r="XBG666" s="1"/>
      <c r="XBH666" s="1"/>
      <c r="XBI666" s="1"/>
      <c r="XBJ666" s="1"/>
      <c r="XBK666" s="1"/>
      <c r="XBL666" s="1"/>
      <c r="XBM666" s="1"/>
      <c r="XBN666" s="1"/>
      <c r="XBO666" s="1"/>
      <c r="XBP666" s="1"/>
      <c r="XBQ666" s="1"/>
      <c r="XBR666" s="1"/>
      <c r="XBS666" s="1"/>
      <c r="XBT666" s="1"/>
      <c r="XBU666" s="1"/>
      <c r="XBV666" s="1"/>
      <c r="XBW666" s="1"/>
      <c r="XBX666" s="1"/>
      <c r="XBY666" s="1"/>
      <c r="XBZ666" s="1"/>
      <c r="XCA666" s="1"/>
      <c r="XCB666" s="1"/>
      <c r="XCC666" s="1"/>
      <c r="XCD666" s="1"/>
      <c r="XCE666" s="1"/>
      <c r="XCF666" s="1"/>
      <c r="XCG666" s="1"/>
      <c r="XCH666" s="1"/>
      <c r="XCI666" s="1"/>
      <c r="XCJ666" s="1"/>
      <c r="XCK666" s="1"/>
      <c r="XCL666" s="1"/>
      <c r="XCM666" s="1"/>
      <c r="XCN666" s="1"/>
      <c r="XCO666" s="1"/>
      <c r="XCP666" s="1"/>
      <c r="XCQ666" s="1"/>
      <c r="XCR666" s="1"/>
      <c r="XCS666" s="1"/>
      <c r="XCT666" s="1"/>
      <c r="XCU666" s="1"/>
      <c r="XCV666" s="1"/>
      <c r="XCW666" s="1"/>
      <c r="XCX666" s="1"/>
      <c r="XCY666" s="1"/>
      <c r="XCZ666" s="1"/>
      <c r="XDA666" s="1"/>
      <c r="XDB666" s="1"/>
      <c r="XDC666" s="1"/>
      <c r="XDD666" s="1"/>
      <c r="XDE666" s="1"/>
      <c r="XDF666" s="1"/>
      <c r="XDG666" s="1"/>
      <c r="XDH666" s="1"/>
      <c r="XDI666" s="1"/>
      <c r="XDJ666" s="1"/>
      <c r="XDK666" s="1"/>
      <c r="XDL666" s="1"/>
      <c r="XDM666" s="1"/>
      <c r="XDN666" s="1"/>
      <c r="XDO666" s="1"/>
      <c r="XDP666" s="1"/>
      <c r="XDQ666" s="1"/>
      <c r="XDR666" s="1"/>
      <c r="XDS666" s="1"/>
      <c r="XDT666" s="1"/>
      <c r="XDU666" s="1"/>
      <c r="XDV666" s="1"/>
      <c r="XDW666" s="1"/>
      <c r="XDX666" s="1"/>
      <c r="XDY666" s="1"/>
      <c r="XDZ666" s="1"/>
      <c r="XEA666" s="1"/>
      <c r="XEB666" s="1"/>
      <c r="XEC666" s="1"/>
      <c r="XED666" s="1"/>
      <c r="XEE666" s="1"/>
      <c r="XEF666" s="1"/>
      <c r="XEG666" s="1"/>
      <c r="XEH666" s="1"/>
      <c r="XEI666" s="1"/>
      <c r="XEJ666" s="1"/>
      <c r="XEK666" s="1"/>
      <c r="XEL666" s="1"/>
      <c r="XEM666" s="1"/>
      <c r="XEN666" s="1"/>
      <c r="XEO666" s="1"/>
      <c r="XEP666" s="1"/>
      <c r="XEQ666" s="1"/>
      <c r="XER666" s="1"/>
      <c r="XES666" s="1"/>
      <c r="XET666" s="1"/>
      <c r="XEU666" s="1"/>
      <c r="XEV666" s="1"/>
      <c r="XEW666" s="1"/>
      <c r="XEX666" s="1"/>
      <c r="XEY666" s="1"/>
      <c r="XEZ666" s="1"/>
      <c r="XFA666" s="1"/>
      <c r="XFB666" s="1"/>
      <c r="XFC666" s="1"/>
    </row>
    <row r="667" spans="1:150 16226:16383" s="3" customFormat="1" ht="20.25" customHeight="1" x14ac:dyDescent="0.25">
      <c r="A667" s="71" t="s">
        <v>862</v>
      </c>
      <c r="B667" s="71">
        <v>139.35499999999999</v>
      </c>
      <c r="C667" s="71">
        <f t="shared" si="14"/>
        <v>1500.0172199999997</v>
      </c>
      <c r="D667" s="51">
        <v>0</v>
      </c>
      <c r="E667" s="51">
        <v>0</v>
      </c>
      <c r="F667" s="124">
        <f t="shared" si="15"/>
        <v>2754.0316159199997</v>
      </c>
      <c r="G667" s="130" t="s">
        <v>95</v>
      </c>
      <c r="H667" s="13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WZB667" s="1"/>
      <c r="WZC667" s="1"/>
      <c r="WZD667" s="1"/>
      <c r="WZE667" s="1"/>
      <c r="WZF667" s="1"/>
      <c r="WZG667" s="1"/>
      <c r="WZH667" s="1"/>
      <c r="WZI667" s="1"/>
      <c r="WZJ667" s="1"/>
      <c r="WZK667" s="1"/>
      <c r="WZL667" s="1"/>
      <c r="WZM667" s="1"/>
      <c r="WZN667" s="1"/>
      <c r="WZO667" s="1"/>
      <c r="WZP667" s="1"/>
      <c r="WZQ667" s="1"/>
      <c r="WZR667" s="1"/>
      <c r="WZS667" s="1"/>
      <c r="WZT667" s="1"/>
      <c r="WZU667" s="1"/>
      <c r="WZV667" s="1"/>
      <c r="WZW667" s="1"/>
      <c r="WZX667" s="1"/>
      <c r="WZY667" s="1"/>
      <c r="WZZ667" s="1"/>
      <c r="XAA667" s="1"/>
      <c r="XAB667" s="1"/>
      <c r="XAC667" s="1"/>
      <c r="XAD667" s="1"/>
      <c r="XAE667" s="1"/>
      <c r="XAF667" s="1"/>
      <c r="XAG667" s="1"/>
      <c r="XAH667" s="1"/>
      <c r="XAI667" s="1"/>
      <c r="XAJ667" s="1"/>
      <c r="XAK667" s="1"/>
      <c r="XAL667" s="1"/>
      <c r="XAM667" s="1"/>
      <c r="XAN667" s="1"/>
      <c r="XAO667" s="1"/>
      <c r="XAP667" s="1"/>
      <c r="XAQ667" s="1"/>
      <c r="XAR667" s="1"/>
      <c r="XAS667" s="1"/>
      <c r="XAT667" s="1"/>
      <c r="XAU667" s="1"/>
      <c r="XAV667" s="1"/>
      <c r="XAW667" s="1"/>
      <c r="XAX667" s="1"/>
      <c r="XAY667" s="1"/>
      <c r="XAZ667" s="1"/>
      <c r="XBA667" s="1"/>
      <c r="XBB667" s="1"/>
      <c r="XBC667" s="1"/>
      <c r="XBD667" s="1"/>
      <c r="XBE667" s="1"/>
      <c r="XBF667" s="1"/>
      <c r="XBG667" s="1"/>
      <c r="XBH667" s="1"/>
      <c r="XBI667" s="1"/>
      <c r="XBJ667" s="1"/>
      <c r="XBK667" s="1"/>
      <c r="XBL667" s="1"/>
      <c r="XBM667" s="1"/>
      <c r="XBN667" s="1"/>
      <c r="XBO667" s="1"/>
      <c r="XBP667" s="1"/>
      <c r="XBQ667" s="1"/>
      <c r="XBR667" s="1"/>
      <c r="XBS667" s="1"/>
      <c r="XBT667" s="1"/>
      <c r="XBU667" s="1"/>
      <c r="XBV667" s="1"/>
      <c r="XBW667" s="1"/>
      <c r="XBX667" s="1"/>
      <c r="XBY667" s="1"/>
      <c r="XBZ667" s="1"/>
      <c r="XCA667" s="1"/>
      <c r="XCB667" s="1"/>
      <c r="XCC667" s="1"/>
      <c r="XCD667" s="1"/>
      <c r="XCE667" s="1"/>
      <c r="XCF667" s="1"/>
      <c r="XCG667" s="1"/>
      <c r="XCH667" s="1"/>
      <c r="XCI667" s="1"/>
      <c r="XCJ667" s="1"/>
      <c r="XCK667" s="1"/>
      <c r="XCL667" s="1"/>
      <c r="XCM667" s="1"/>
      <c r="XCN667" s="1"/>
      <c r="XCO667" s="1"/>
      <c r="XCP667" s="1"/>
      <c r="XCQ667" s="1"/>
      <c r="XCR667" s="1"/>
      <c r="XCS667" s="1"/>
      <c r="XCT667" s="1"/>
      <c r="XCU667" s="1"/>
      <c r="XCV667" s="1"/>
      <c r="XCW667" s="1"/>
      <c r="XCX667" s="1"/>
      <c r="XCY667" s="1"/>
      <c r="XCZ667" s="1"/>
      <c r="XDA667" s="1"/>
      <c r="XDB667" s="1"/>
      <c r="XDC667" s="1"/>
      <c r="XDD667" s="1"/>
      <c r="XDE667" s="1"/>
      <c r="XDF667" s="1"/>
      <c r="XDG667" s="1"/>
      <c r="XDH667" s="1"/>
      <c r="XDI667" s="1"/>
      <c r="XDJ667" s="1"/>
      <c r="XDK667" s="1"/>
      <c r="XDL667" s="1"/>
      <c r="XDM667" s="1"/>
      <c r="XDN667" s="1"/>
      <c r="XDO667" s="1"/>
      <c r="XDP667" s="1"/>
      <c r="XDQ667" s="1"/>
      <c r="XDR667" s="1"/>
      <c r="XDS667" s="1"/>
      <c r="XDT667" s="1"/>
      <c r="XDU667" s="1"/>
      <c r="XDV667" s="1"/>
      <c r="XDW667" s="1"/>
      <c r="XDX667" s="1"/>
      <c r="XDY667" s="1"/>
      <c r="XDZ667" s="1"/>
      <c r="XEA667" s="1"/>
      <c r="XEB667" s="1"/>
      <c r="XEC667" s="1"/>
      <c r="XED667" s="1"/>
      <c r="XEE667" s="1"/>
      <c r="XEF667" s="1"/>
      <c r="XEG667" s="1"/>
      <c r="XEH667" s="1"/>
      <c r="XEI667" s="1"/>
      <c r="XEJ667" s="1"/>
      <c r="XEK667" s="1"/>
      <c r="XEL667" s="1"/>
      <c r="XEM667" s="1"/>
      <c r="XEN667" s="1"/>
      <c r="XEO667" s="1"/>
      <c r="XEP667" s="1"/>
      <c r="XEQ667" s="1"/>
      <c r="XER667" s="1"/>
      <c r="XES667" s="1"/>
      <c r="XET667" s="1"/>
      <c r="XEU667" s="1"/>
      <c r="XEV667" s="1"/>
      <c r="XEW667" s="1"/>
      <c r="XEX667" s="1"/>
      <c r="XEY667" s="1"/>
      <c r="XEZ667" s="1"/>
      <c r="XFA667" s="1"/>
      <c r="XFB667" s="1"/>
      <c r="XFC667" s="1"/>
    </row>
    <row r="668" spans="1:150 16226:16383" s="3" customFormat="1" ht="20.25" customHeight="1" x14ac:dyDescent="0.25">
      <c r="A668" s="71" t="s">
        <v>863</v>
      </c>
      <c r="B668" s="71">
        <v>139.35499999999999</v>
      </c>
      <c r="C668" s="71">
        <f t="shared" si="14"/>
        <v>1500.0172199999997</v>
      </c>
      <c r="D668" s="51">
        <v>0</v>
      </c>
      <c r="E668" s="51">
        <v>0</v>
      </c>
      <c r="F668" s="124">
        <f t="shared" si="15"/>
        <v>2754.0316159199997</v>
      </c>
      <c r="G668" s="130" t="s">
        <v>95</v>
      </c>
      <c r="H668" s="13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WZB668" s="1"/>
      <c r="WZC668" s="1"/>
      <c r="WZD668" s="1"/>
      <c r="WZE668" s="1"/>
      <c r="WZF668" s="1"/>
      <c r="WZG668" s="1"/>
      <c r="WZH668" s="1"/>
      <c r="WZI668" s="1"/>
      <c r="WZJ668" s="1"/>
      <c r="WZK668" s="1"/>
      <c r="WZL668" s="1"/>
      <c r="WZM668" s="1"/>
      <c r="WZN668" s="1"/>
      <c r="WZO668" s="1"/>
      <c r="WZP668" s="1"/>
      <c r="WZQ668" s="1"/>
      <c r="WZR668" s="1"/>
      <c r="WZS668" s="1"/>
      <c r="WZT668" s="1"/>
      <c r="WZU668" s="1"/>
      <c r="WZV668" s="1"/>
      <c r="WZW668" s="1"/>
      <c r="WZX668" s="1"/>
      <c r="WZY668" s="1"/>
      <c r="WZZ668" s="1"/>
      <c r="XAA668" s="1"/>
      <c r="XAB668" s="1"/>
      <c r="XAC668" s="1"/>
      <c r="XAD668" s="1"/>
      <c r="XAE668" s="1"/>
      <c r="XAF668" s="1"/>
      <c r="XAG668" s="1"/>
      <c r="XAH668" s="1"/>
      <c r="XAI668" s="1"/>
      <c r="XAJ668" s="1"/>
      <c r="XAK668" s="1"/>
      <c r="XAL668" s="1"/>
      <c r="XAM668" s="1"/>
      <c r="XAN668" s="1"/>
      <c r="XAO668" s="1"/>
      <c r="XAP668" s="1"/>
      <c r="XAQ668" s="1"/>
      <c r="XAR668" s="1"/>
      <c r="XAS668" s="1"/>
      <c r="XAT668" s="1"/>
      <c r="XAU668" s="1"/>
      <c r="XAV668" s="1"/>
      <c r="XAW668" s="1"/>
      <c r="XAX668" s="1"/>
      <c r="XAY668" s="1"/>
      <c r="XAZ668" s="1"/>
      <c r="XBA668" s="1"/>
      <c r="XBB668" s="1"/>
      <c r="XBC668" s="1"/>
      <c r="XBD668" s="1"/>
      <c r="XBE668" s="1"/>
      <c r="XBF668" s="1"/>
      <c r="XBG668" s="1"/>
      <c r="XBH668" s="1"/>
      <c r="XBI668" s="1"/>
      <c r="XBJ668" s="1"/>
      <c r="XBK668" s="1"/>
      <c r="XBL668" s="1"/>
      <c r="XBM668" s="1"/>
      <c r="XBN668" s="1"/>
      <c r="XBO668" s="1"/>
      <c r="XBP668" s="1"/>
      <c r="XBQ668" s="1"/>
      <c r="XBR668" s="1"/>
      <c r="XBS668" s="1"/>
      <c r="XBT668" s="1"/>
      <c r="XBU668" s="1"/>
      <c r="XBV668" s="1"/>
      <c r="XBW668" s="1"/>
      <c r="XBX668" s="1"/>
      <c r="XBY668" s="1"/>
      <c r="XBZ668" s="1"/>
      <c r="XCA668" s="1"/>
      <c r="XCB668" s="1"/>
      <c r="XCC668" s="1"/>
      <c r="XCD668" s="1"/>
      <c r="XCE668" s="1"/>
      <c r="XCF668" s="1"/>
      <c r="XCG668" s="1"/>
      <c r="XCH668" s="1"/>
      <c r="XCI668" s="1"/>
      <c r="XCJ668" s="1"/>
      <c r="XCK668" s="1"/>
      <c r="XCL668" s="1"/>
      <c r="XCM668" s="1"/>
      <c r="XCN668" s="1"/>
      <c r="XCO668" s="1"/>
      <c r="XCP668" s="1"/>
      <c r="XCQ668" s="1"/>
      <c r="XCR668" s="1"/>
      <c r="XCS668" s="1"/>
      <c r="XCT668" s="1"/>
      <c r="XCU668" s="1"/>
      <c r="XCV668" s="1"/>
      <c r="XCW668" s="1"/>
      <c r="XCX668" s="1"/>
      <c r="XCY668" s="1"/>
      <c r="XCZ668" s="1"/>
      <c r="XDA668" s="1"/>
      <c r="XDB668" s="1"/>
      <c r="XDC668" s="1"/>
      <c r="XDD668" s="1"/>
      <c r="XDE668" s="1"/>
      <c r="XDF668" s="1"/>
      <c r="XDG668" s="1"/>
      <c r="XDH668" s="1"/>
      <c r="XDI668" s="1"/>
      <c r="XDJ668" s="1"/>
      <c r="XDK668" s="1"/>
      <c r="XDL668" s="1"/>
      <c r="XDM668" s="1"/>
      <c r="XDN668" s="1"/>
      <c r="XDO668" s="1"/>
      <c r="XDP668" s="1"/>
      <c r="XDQ668" s="1"/>
      <c r="XDR668" s="1"/>
      <c r="XDS668" s="1"/>
      <c r="XDT668" s="1"/>
      <c r="XDU668" s="1"/>
      <c r="XDV668" s="1"/>
      <c r="XDW668" s="1"/>
      <c r="XDX668" s="1"/>
      <c r="XDY668" s="1"/>
      <c r="XDZ668" s="1"/>
      <c r="XEA668" s="1"/>
      <c r="XEB668" s="1"/>
      <c r="XEC668" s="1"/>
      <c r="XED668" s="1"/>
      <c r="XEE668" s="1"/>
      <c r="XEF668" s="1"/>
      <c r="XEG668" s="1"/>
      <c r="XEH668" s="1"/>
      <c r="XEI668" s="1"/>
      <c r="XEJ668" s="1"/>
      <c r="XEK668" s="1"/>
      <c r="XEL668" s="1"/>
      <c r="XEM668" s="1"/>
      <c r="XEN668" s="1"/>
      <c r="XEO668" s="1"/>
      <c r="XEP668" s="1"/>
      <c r="XEQ668" s="1"/>
      <c r="XER668" s="1"/>
      <c r="XES668" s="1"/>
      <c r="XET668" s="1"/>
      <c r="XEU668" s="1"/>
      <c r="XEV668" s="1"/>
      <c r="XEW668" s="1"/>
      <c r="XEX668" s="1"/>
      <c r="XEY668" s="1"/>
      <c r="XEZ668" s="1"/>
      <c r="XFA668" s="1"/>
      <c r="XFB668" s="1"/>
      <c r="XFC668" s="1"/>
    </row>
    <row r="669" spans="1:150 16226:16383" s="3" customFormat="1" ht="20.25" customHeight="1" x14ac:dyDescent="0.25">
      <c r="A669" s="71" t="s">
        <v>864</v>
      </c>
      <c r="B669" s="71">
        <v>139.35499999999999</v>
      </c>
      <c r="C669" s="71">
        <f t="shared" si="14"/>
        <v>1500.0172199999997</v>
      </c>
      <c r="D669" s="51">
        <v>0</v>
      </c>
      <c r="E669" s="51">
        <v>0</v>
      </c>
      <c r="F669" s="124">
        <f t="shared" si="15"/>
        <v>2754.0316159199997</v>
      </c>
      <c r="G669" s="130" t="s">
        <v>95</v>
      </c>
      <c r="H669" s="13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WZB669" s="1"/>
      <c r="WZC669" s="1"/>
      <c r="WZD669" s="1"/>
      <c r="WZE669" s="1"/>
      <c r="WZF669" s="1"/>
      <c r="WZG669" s="1"/>
      <c r="WZH669" s="1"/>
      <c r="WZI669" s="1"/>
      <c r="WZJ669" s="1"/>
      <c r="WZK669" s="1"/>
      <c r="WZL669" s="1"/>
      <c r="WZM669" s="1"/>
      <c r="WZN669" s="1"/>
      <c r="WZO669" s="1"/>
      <c r="WZP669" s="1"/>
      <c r="WZQ669" s="1"/>
      <c r="WZR669" s="1"/>
      <c r="WZS669" s="1"/>
      <c r="WZT669" s="1"/>
      <c r="WZU669" s="1"/>
      <c r="WZV669" s="1"/>
      <c r="WZW669" s="1"/>
      <c r="WZX669" s="1"/>
      <c r="WZY669" s="1"/>
      <c r="WZZ669" s="1"/>
      <c r="XAA669" s="1"/>
      <c r="XAB669" s="1"/>
      <c r="XAC669" s="1"/>
      <c r="XAD669" s="1"/>
      <c r="XAE669" s="1"/>
      <c r="XAF669" s="1"/>
      <c r="XAG669" s="1"/>
      <c r="XAH669" s="1"/>
      <c r="XAI669" s="1"/>
      <c r="XAJ669" s="1"/>
      <c r="XAK669" s="1"/>
      <c r="XAL669" s="1"/>
      <c r="XAM669" s="1"/>
      <c r="XAN669" s="1"/>
      <c r="XAO669" s="1"/>
      <c r="XAP669" s="1"/>
      <c r="XAQ669" s="1"/>
      <c r="XAR669" s="1"/>
      <c r="XAS669" s="1"/>
      <c r="XAT669" s="1"/>
      <c r="XAU669" s="1"/>
      <c r="XAV669" s="1"/>
      <c r="XAW669" s="1"/>
      <c r="XAX669" s="1"/>
      <c r="XAY669" s="1"/>
      <c r="XAZ669" s="1"/>
      <c r="XBA669" s="1"/>
      <c r="XBB669" s="1"/>
      <c r="XBC669" s="1"/>
      <c r="XBD669" s="1"/>
      <c r="XBE669" s="1"/>
      <c r="XBF669" s="1"/>
      <c r="XBG669" s="1"/>
      <c r="XBH669" s="1"/>
      <c r="XBI669" s="1"/>
      <c r="XBJ669" s="1"/>
      <c r="XBK669" s="1"/>
      <c r="XBL669" s="1"/>
      <c r="XBM669" s="1"/>
      <c r="XBN669" s="1"/>
      <c r="XBO669" s="1"/>
      <c r="XBP669" s="1"/>
      <c r="XBQ669" s="1"/>
      <c r="XBR669" s="1"/>
      <c r="XBS669" s="1"/>
      <c r="XBT669" s="1"/>
      <c r="XBU669" s="1"/>
      <c r="XBV669" s="1"/>
      <c r="XBW669" s="1"/>
      <c r="XBX669" s="1"/>
      <c r="XBY669" s="1"/>
      <c r="XBZ669" s="1"/>
      <c r="XCA669" s="1"/>
      <c r="XCB669" s="1"/>
      <c r="XCC669" s="1"/>
      <c r="XCD669" s="1"/>
      <c r="XCE669" s="1"/>
      <c r="XCF669" s="1"/>
      <c r="XCG669" s="1"/>
      <c r="XCH669" s="1"/>
      <c r="XCI669" s="1"/>
      <c r="XCJ669" s="1"/>
      <c r="XCK669" s="1"/>
      <c r="XCL669" s="1"/>
      <c r="XCM669" s="1"/>
      <c r="XCN669" s="1"/>
      <c r="XCO669" s="1"/>
      <c r="XCP669" s="1"/>
      <c r="XCQ669" s="1"/>
      <c r="XCR669" s="1"/>
      <c r="XCS669" s="1"/>
      <c r="XCT669" s="1"/>
      <c r="XCU669" s="1"/>
      <c r="XCV669" s="1"/>
      <c r="XCW669" s="1"/>
      <c r="XCX669" s="1"/>
      <c r="XCY669" s="1"/>
      <c r="XCZ669" s="1"/>
      <c r="XDA669" s="1"/>
      <c r="XDB669" s="1"/>
      <c r="XDC669" s="1"/>
      <c r="XDD669" s="1"/>
      <c r="XDE669" s="1"/>
      <c r="XDF669" s="1"/>
      <c r="XDG669" s="1"/>
      <c r="XDH669" s="1"/>
      <c r="XDI669" s="1"/>
      <c r="XDJ669" s="1"/>
      <c r="XDK669" s="1"/>
      <c r="XDL669" s="1"/>
      <c r="XDM669" s="1"/>
      <c r="XDN669" s="1"/>
      <c r="XDO669" s="1"/>
      <c r="XDP669" s="1"/>
      <c r="XDQ669" s="1"/>
      <c r="XDR669" s="1"/>
      <c r="XDS669" s="1"/>
      <c r="XDT669" s="1"/>
      <c r="XDU669" s="1"/>
      <c r="XDV669" s="1"/>
      <c r="XDW669" s="1"/>
      <c r="XDX669" s="1"/>
      <c r="XDY669" s="1"/>
      <c r="XDZ669" s="1"/>
      <c r="XEA669" s="1"/>
      <c r="XEB669" s="1"/>
      <c r="XEC669" s="1"/>
      <c r="XED669" s="1"/>
      <c r="XEE669" s="1"/>
      <c r="XEF669" s="1"/>
      <c r="XEG669" s="1"/>
      <c r="XEH669" s="1"/>
      <c r="XEI669" s="1"/>
      <c r="XEJ669" s="1"/>
      <c r="XEK669" s="1"/>
      <c r="XEL669" s="1"/>
      <c r="XEM669" s="1"/>
      <c r="XEN669" s="1"/>
      <c r="XEO669" s="1"/>
      <c r="XEP669" s="1"/>
      <c r="XEQ669" s="1"/>
      <c r="XER669" s="1"/>
      <c r="XES669" s="1"/>
      <c r="XET669" s="1"/>
      <c r="XEU669" s="1"/>
      <c r="XEV669" s="1"/>
      <c r="XEW669" s="1"/>
      <c r="XEX669" s="1"/>
      <c r="XEY669" s="1"/>
      <c r="XEZ669" s="1"/>
      <c r="XFA669" s="1"/>
      <c r="XFB669" s="1"/>
      <c r="XFC669" s="1"/>
    </row>
    <row r="670" spans="1:150 16226:16383" s="3" customFormat="1" ht="20.25" customHeight="1" x14ac:dyDescent="0.25">
      <c r="A670" s="71" t="s">
        <v>865</v>
      </c>
      <c r="B670" s="71">
        <v>246.53700000000001</v>
      </c>
      <c r="C670" s="71">
        <f t="shared" si="14"/>
        <v>2653.7242679999999</v>
      </c>
      <c r="D670" s="51">
        <v>0</v>
      </c>
      <c r="E670" s="51">
        <v>0</v>
      </c>
      <c r="F670" s="124">
        <f t="shared" si="15"/>
        <v>4872.2377560479999</v>
      </c>
      <c r="G670" s="130" t="s">
        <v>95</v>
      </c>
      <c r="H670" s="13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WZB670" s="1"/>
      <c r="WZC670" s="1"/>
      <c r="WZD670" s="1"/>
      <c r="WZE670" s="1"/>
      <c r="WZF670" s="1"/>
      <c r="WZG670" s="1"/>
      <c r="WZH670" s="1"/>
      <c r="WZI670" s="1"/>
      <c r="WZJ670" s="1"/>
      <c r="WZK670" s="1"/>
      <c r="WZL670" s="1"/>
      <c r="WZM670" s="1"/>
      <c r="WZN670" s="1"/>
      <c r="WZO670" s="1"/>
      <c r="WZP670" s="1"/>
      <c r="WZQ670" s="1"/>
      <c r="WZR670" s="1"/>
      <c r="WZS670" s="1"/>
      <c r="WZT670" s="1"/>
      <c r="WZU670" s="1"/>
      <c r="WZV670" s="1"/>
      <c r="WZW670" s="1"/>
      <c r="WZX670" s="1"/>
      <c r="WZY670" s="1"/>
      <c r="WZZ670" s="1"/>
      <c r="XAA670" s="1"/>
      <c r="XAB670" s="1"/>
      <c r="XAC670" s="1"/>
      <c r="XAD670" s="1"/>
      <c r="XAE670" s="1"/>
      <c r="XAF670" s="1"/>
      <c r="XAG670" s="1"/>
      <c r="XAH670" s="1"/>
      <c r="XAI670" s="1"/>
      <c r="XAJ670" s="1"/>
      <c r="XAK670" s="1"/>
      <c r="XAL670" s="1"/>
      <c r="XAM670" s="1"/>
      <c r="XAN670" s="1"/>
      <c r="XAO670" s="1"/>
      <c r="XAP670" s="1"/>
      <c r="XAQ670" s="1"/>
      <c r="XAR670" s="1"/>
      <c r="XAS670" s="1"/>
      <c r="XAT670" s="1"/>
      <c r="XAU670" s="1"/>
      <c r="XAV670" s="1"/>
      <c r="XAW670" s="1"/>
      <c r="XAX670" s="1"/>
      <c r="XAY670" s="1"/>
      <c r="XAZ670" s="1"/>
      <c r="XBA670" s="1"/>
      <c r="XBB670" s="1"/>
      <c r="XBC670" s="1"/>
      <c r="XBD670" s="1"/>
      <c r="XBE670" s="1"/>
      <c r="XBF670" s="1"/>
      <c r="XBG670" s="1"/>
      <c r="XBH670" s="1"/>
      <c r="XBI670" s="1"/>
      <c r="XBJ670" s="1"/>
      <c r="XBK670" s="1"/>
      <c r="XBL670" s="1"/>
      <c r="XBM670" s="1"/>
      <c r="XBN670" s="1"/>
      <c r="XBO670" s="1"/>
      <c r="XBP670" s="1"/>
      <c r="XBQ670" s="1"/>
      <c r="XBR670" s="1"/>
      <c r="XBS670" s="1"/>
      <c r="XBT670" s="1"/>
      <c r="XBU670" s="1"/>
      <c r="XBV670" s="1"/>
      <c r="XBW670" s="1"/>
      <c r="XBX670" s="1"/>
      <c r="XBY670" s="1"/>
      <c r="XBZ670" s="1"/>
      <c r="XCA670" s="1"/>
      <c r="XCB670" s="1"/>
      <c r="XCC670" s="1"/>
      <c r="XCD670" s="1"/>
      <c r="XCE670" s="1"/>
      <c r="XCF670" s="1"/>
      <c r="XCG670" s="1"/>
      <c r="XCH670" s="1"/>
      <c r="XCI670" s="1"/>
      <c r="XCJ670" s="1"/>
      <c r="XCK670" s="1"/>
      <c r="XCL670" s="1"/>
      <c r="XCM670" s="1"/>
      <c r="XCN670" s="1"/>
      <c r="XCO670" s="1"/>
      <c r="XCP670" s="1"/>
      <c r="XCQ670" s="1"/>
      <c r="XCR670" s="1"/>
      <c r="XCS670" s="1"/>
      <c r="XCT670" s="1"/>
      <c r="XCU670" s="1"/>
      <c r="XCV670" s="1"/>
      <c r="XCW670" s="1"/>
      <c r="XCX670" s="1"/>
      <c r="XCY670" s="1"/>
      <c r="XCZ670" s="1"/>
      <c r="XDA670" s="1"/>
      <c r="XDB670" s="1"/>
      <c r="XDC670" s="1"/>
      <c r="XDD670" s="1"/>
      <c r="XDE670" s="1"/>
      <c r="XDF670" s="1"/>
      <c r="XDG670" s="1"/>
      <c r="XDH670" s="1"/>
      <c r="XDI670" s="1"/>
      <c r="XDJ670" s="1"/>
      <c r="XDK670" s="1"/>
      <c r="XDL670" s="1"/>
      <c r="XDM670" s="1"/>
      <c r="XDN670" s="1"/>
      <c r="XDO670" s="1"/>
      <c r="XDP670" s="1"/>
      <c r="XDQ670" s="1"/>
      <c r="XDR670" s="1"/>
      <c r="XDS670" s="1"/>
      <c r="XDT670" s="1"/>
      <c r="XDU670" s="1"/>
      <c r="XDV670" s="1"/>
      <c r="XDW670" s="1"/>
      <c r="XDX670" s="1"/>
      <c r="XDY670" s="1"/>
      <c r="XDZ670" s="1"/>
      <c r="XEA670" s="1"/>
      <c r="XEB670" s="1"/>
      <c r="XEC670" s="1"/>
      <c r="XED670" s="1"/>
      <c r="XEE670" s="1"/>
      <c r="XEF670" s="1"/>
      <c r="XEG670" s="1"/>
      <c r="XEH670" s="1"/>
      <c r="XEI670" s="1"/>
      <c r="XEJ670" s="1"/>
      <c r="XEK670" s="1"/>
      <c r="XEL670" s="1"/>
      <c r="XEM670" s="1"/>
      <c r="XEN670" s="1"/>
      <c r="XEO670" s="1"/>
      <c r="XEP670" s="1"/>
      <c r="XEQ670" s="1"/>
      <c r="XER670" s="1"/>
      <c r="XES670" s="1"/>
      <c r="XET670" s="1"/>
      <c r="XEU670" s="1"/>
      <c r="XEV670" s="1"/>
      <c r="XEW670" s="1"/>
      <c r="XEX670" s="1"/>
      <c r="XEY670" s="1"/>
      <c r="XEZ670" s="1"/>
      <c r="XFA670" s="1"/>
      <c r="XFB670" s="1"/>
      <c r="XFC670" s="1"/>
    </row>
    <row r="671" spans="1:150 16226:16383" s="3" customFormat="1" ht="20.25" customHeight="1" x14ac:dyDescent="0.25">
      <c r="A671" s="71" t="s">
        <v>866</v>
      </c>
      <c r="B671" s="71">
        <v>231.21600000000001</v>
      </c>
      <c r="C671" s="71">
        <f t="shared" si="14"/>
        <v>2488.8090240000001</v>
      </c>
      <c r="D671" s="51">
        <v>0</v>
      </c>
      <c r="E671" s="51">
        <v>0</v>
      </c>
      <c r="F671" s="124">
        <f t="shared" si="15"/>
        <v>4569.4533680640006</v>
      </c>
      <c r="G671" s="130" t="s">
        <v>95</v>
      </c>
      <c r="H671" s="13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WZB671" s="1"/>
      <c r="WZC671" s="1"/>
      <c r="WZD671" s="1"/>
      <c r="WZE671" s="1"/>
      <c r="WZF671" s="1"/>
      <c r="WZG671" s="1"/>
      <c r="WZH671" s="1"/>
      <c r="WZI671" s="1"/>
      <c r="WZJ671" s="1"/>
      <c r="WZK671" s="1"/>
      <c r="WZL671" s="1"/>
      <c r="WZM671" s="1"/>
      <c r="WZN671" s="1"/>
      <c r="WZO671" s="1"/>
      <c r="WZP671" s="1"/>
      <c r="WZQ671" s="1"/>
      <c r="WZR671" s="1"/>
      <c r="WZS671" s="1"/>
      <c r="WZT671" s="1"/>
      <c r="WZU671" s="1"/>
      <c r="WZV671" s="1"/>
      <c r="WZW671" s="1"/>
      <c r="WZX671" s="1"/>
      <c r="WZY671" s="1"/>
      <c r="WZZ671" s="1"/>
      <c r="XAA671" s="1"/>
      <c r="XAB671" s="1"/>
      <c r="XAC671" s="1"/>
      <c r="XAD671" s="1"/>
      <c r="XAE671" s="1"/>
      <c r="XAF671" s="1"/>
      <c r="XAG671" s="1"/>
      <c r="XAH671" s="1"/>
      <c r="XAI671" s="1"/>
      <c r="XAJ671" s="1"/>
      <c r="XAK671" s="1"/>
      <c r="XAL671" s="1"/>
      <c r="XAM671" s="1"/>
      <c r="XAN671" s="1"/>
      <c r="XAO671" s="1"/>
      <c r="XAP671" s="1"/>
      <c r="XAQ671" s="1"/>
      <c r="XAR671" s="1"/>
      <c r="XAS671" s="1"/>
      <c r="XAT671" s="1"/>
      <c r="XAU671" s="1"/>
      <c r="XAV671" s="1"/>
      <c r="XAW671" s="1"/>
      <c r="XAX671" s="1"/>
      <c r="XAY671" s="1"/>
      <c r="XAZ671" s="1"/>
      <c r="XBA671" s="1"/>
      <c r="XBB671" s="1"/>
      <c r="XBC671" s="1"/>
      <c r="XBD671" s="1"/>
      <c r="XBE671" s="1"/>
      <c r="XBF671" s="1"/>
      <c r="XBG671" s="1"/>
      <c r="XBH671" s="1"/>
      <c r="XBI671" s="1"/>
      <c r="XBJ671" s="1"/>
      <c r="XBK671" s="1"/>
      <c r="XBL671" s="1"/>
      <c r="XBM671" s="1"/>
      <c r="XBN671" s="1"/>
      <c r="XBO671" s="1"/>
      <c r="XBP671" s="1"/>
      <c r="XBQ671" s="1"/>
      <c r="XBR671" s="1"/>
      <c r="XBS671" s="1"/>
      <c r="XBT671" s="1"/>
      <c r="XBU671" s="1"/>
      <c r="XBV671" s="1"/>
      <c r="XBW671" s="1"/>
      <c r="XBX671" s="1"/>
      <c r="XBY671" s="1"/>
      <c r="XBZ671" s="1"/>
      <c r="XCA671" s="1"/>
      <c r="XCB671" s="1"/>
      <c r="XCC671" s="1"/>
      <c r="XCD671" s="1"/>
      <c r="XCE671" s="1"/>
      <c r="XCF671" s="1"/>
      <c r="XCG671" s="1"/>
      <c r="XCH671" s="1"/>
      <c r="XCI671" s="1"/>
      <c r="XCJ671" s="1"/>
      <c r="XCK671" s="1"/>
      <c r="XCL671" s="1"/>
      <c r="XCM671" s="1"/>
      <c r="XCN671" s="1"/>
      <c r="XCO671" s="1"/>
      <c r="XCP671" s="1"/>
      <c r="XCQ671" s="1"/>
      <c r="XCR671" s="1"/>
      <c r="XCS671" s="1"/>
      <c r="XCT671" s="1"/>
      <c r="XCU671" s="1"/>
      <c r="XCV671" s="1"/>
      <c r="XCW671" s="1"/>
      <c r="XCX671" s="1"/>
      <c r="XCY671" s="1"/>
      <c r="XCZ671" s="1"/>
      <c r="XDA671" s="1"/>
      <c r="XDB671" s="1"/>
      <c r="XDC671" s="1"/>
      <c r="XDD671" s="1"/>
      <c r="XDE671" s="1"/>
      <c r="XDF671" s="1"/>
      <c r="XDG671" s="1"/>
      <c r="XDH671" s="1"/>
      <c r="XDI671" s="1"/>
      <c r="XDJ671" s="1"/>
      <c r="XDK671" s="1"/>
      <c r="XDL671" s="1"/>
      <c r="XDM671" s="1"/>
      <c r="XDN671" s="1"/>
      <c r="XDO671" s="1"/>
      <c r="XDP671" s="1"/>
      <c r="XDQ671" s="1"/>
      <c r="XDR671" s="1"/>
      <c r="XDS671" s="1"/>
      <c r="XDT671" s="1"/>
      <c r="XDU671" s="1"/>
      <c r="XDV671" s="1"/>
      <c r="XDW671" s="1"/>
      <c r="XDX671" s="1"/>
      <c r="XDY671" s="1"/>
      <c r="XDZ671" s="1"/>
      <c r="XEA671" s="1"/>
      <c r="XEB671" s="1"/>
      <c r="XEC671" s="1"/>
      <c r="XED671" s="1"/>
      <c r="XEE671" s="1"/>
      <c r="XEF671" s="1"/>
      <c r="XEG671" s="1"/>
      <c r="XEH671" s="1"/>
      <c r="XEI671" s="1"/>
      <c r="XEJ671" s="1"/>
      <c r="XEK671" s="1"/>
      <c r="XEL671" s="1"/>
      <c r="XEM671" s="1"/>
      <c r="XEN671" s="1"/>
      <c r="XEO671" s="1"/>
      <c r="XEP671" s="1"/>
      <c r="XEQ671" s="1"/>
      <c r="XER671" s="1"/>
      <c r="XES671" s="1"/>
      <c r="XET671" s="1"/>
      <c r="XEU671" s="1"/>
      <c r="XEV671" s="1"/>
      <c r="XEW671" s="1"/>
      <c r="XEX671" s="1"/>
      <c r="XEY671" s="1"/>
      <c r="XEZ671" s="1"/>
      <c r="XFA671" s="1"/>
      <c r="XFB671" s="1"/>
      <c r="XFC671" s="1"/>
    </row>
    <row r="672" spans="1:150 16226:16383" s="3" customFormat="1" ht="20.25" customHeight="1" x14ac:dyDescent="0.25">
      <c r="A672" s="71" t="s">
        <v>867</v>
      </c>
      <c r="B672" s="71">
        <v>195.46199999999999</v>
      </c>
      <c r="C672" s="71">
        <f t="shared" si="14"/>
        <v>2103.9529679999996</v>
      </c>
      <c r="D672" s="51">
        <v>0</v>
      </c>
      <c r="E672" s="51">
        <v>0</v>
      </c>
      <c r="F672" s="124">
        <f t="shared" si="15"/>
        <v>3862.8576492479992</v>
      </c>
      <c r="G672" s="130" t="s">
        <v>95</v>
      </c>
      <c r="H672" s="13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WZB672" s="1"/>
      <c r="WZC672" s="1"/>
      <c r="WZD672" s="1"/>
      <c r="WZE672" s="1"/>
      <c r="WZF672" s="1"/>
      <c r="WZG672" s="1"/>
      <c r="WZH672" s="1"/>
      <c r="WZI672" s="1"/>
      <c r="WZJ672" s="1"/>
      <c r="WZK672" s="1"/>
      <c r="WZL672" s="1"/>
      <c r="WZM672" s="1"/>
      <c r="WZN672" s="1"/>
      <c r="WZO672" s="1"/>
      <c r="WZP672" s="1"/>
      <c r="WZQ672" s="1"/>
      <c r="WZR672" s="1"/>
      <c r="WZS672" s="1"/>
      <c r="WZT672" s="1"/>
      <c r="WZU672" s="1"/>
      <c r="WZV672" s="1"/>
      <c r="WZW672" s="1"/>
      <c r="WZX672" s="1"/>
      <c r="WZY672" s="1"/>
      <c r="WZZ672" s="1"/>
      <c r="XAA672" s="1"/>
      <c r="XAB672" s="1"/>
      <c r="XAC672" s="1"/>
      <c r="XAD672" s="1"/>
      <c r="XAE672" s="1"/>
      <c r="XAF672" s="1"/>
      <c r="XAG672" s="1"/>
      <c r="XAH672" s="1"/>
      <c r="XAI672" s="1"/>
      <c r="XAJ672" s="1"/>
      <c r="XAK672" s="1"/>
      <c r="XAL672" s="1"/>
      <c r="XAM672" s="1"/>
      <c r="XAN672" s="1"/>
      <c r="XAO672" s="1"/>
      <c r="XAP672" s="1"/>
      <c r="XAQ672" s="1"/>
      <c r="XAR672" s="1"/>
      <c r="XAS672" s="1"/>
      <c r="XAT672" s="1"/>
      <c r="XAU672" s="1"/>
      <c r="XAV672" s="1"/>
      <c r="XAW672" s="1"/>
      <c r="XAX672" s="1"/>
      <c r="XAY672" s="1"/>
      <c r="XAZ672" s="1"/>
      <c r="XBA672" s="1"/>
      <c r="XBB672" s="1"/>
      <c r="XBC672" s="1"/>
      <c r="XBD672" s="1"/>
      <c r="XBE672" s="1"/>
      <c r="XBF672" s="1"/>
      <c r="XBG672" s="1"/>
      <c r="XBH672" s="1"/>
      <c r="XBI672" s="1"/>
      <c r="XBJ672" s="1"/>
      <c r="XBK672" s="1"/>
      <c r="XBL672" s="1"/>
      <c r="XBM672" s="1"/>
      <c r="XBN672" s="1"/>
      <c r="XBO672" s="1"/>
      <c r="XBP672" s="1"/>
      <c r="XBQ672" s="1"/>
      <c r="XBR672" s="1"/>
      <c r="XBS672" s="1"/>
      <c r="XBT672" s="1"/>
      <c r="XBU672" s="1"/>
      <c r="XBV672" s="1"/>
      <c r="XBW672" s="1"/>
      <c r="XBX672" s="1"/>
      <c r="XBY672" s="1"/>
      <c r="XBZ672" s="1"/>
      <c r="XCA672" s="1"/>
      <c r="XCB672" s="1"/>
      <c r="XCC672" s="1"/>
      <c r="XCD672" s="1"/>
      <c r="XCE672" s="1"/>
      <c r="XCF672" s="1"/>
      <c r="XCG672" s="1"/>
      <c r="XCH672" s="1"/>
      <c r="XCI672" s="1"/>
      <c r="XCJ672" s="1"/>
      <c r="XCK672" s="1"/>
      <c r="XCL672" s="1"/>
      <c r="XCM672" s="1"/>
      <c r="XCN672" s="1"/>
      <c r="XCO672" s="1"/>
      <c r="XCP672" s="1"/>
      <c r="XCQ672" s="1"/>
      <c r="XCR672" s="1"/>
      <c r="XCS672" s="1"/>
      <c r="XCT672" s="1"/>
      <c r="XCU672" s="1"/>
      <c r="XCV672" s="1"/>
      <c r="XCW672" s="1"/>
      <c r="XCX672" s="1"/>
      <c r="XCY672" s="1"/>
      <c r="XCZ672" s="1"/>
      <c r="XDA672" s="1"/>
      <c r="XDB672" s="1"/>
      <c r="XDC672" s="1"/>
      <c r="XDD672" s="1"/>
      <c r="XDE672" s="1"/>
      <c r="XDF672" s="1"/>
      <c r="XDG672" s="1"/>
      <c r="XDH672" s="1"/>
      <c r="XDI672" s="1"/>
      <c r="XDJ672" s="1"/>
      <c r="XDK672" s="1"/>
      <c r="XDL672" s="1"/>
      <c r="XDM672" s="1"/>
      <c r="XDN672" s="1"/>
      <c r="XDO672" s="1"/>
      <c r="XDP672" s="1"/>
      <c r="XDQ672" s="1"/>
      <c r="XDR672" s="1"/>
      <c r="XDS672" s="1"/>
      <c r="XDT672" s="1"/>
      <c r="XDU672" s="1"/>
      <c r="XDV672" s="1"/>
      <c r="XDW672" s="1"/>
      <c r="XDX672" s="1"/>
      <c r="XDY672" s="1"/>
      <c r="XDZ672" s="1"/>
      <c r="XEA672" s="1"/>
      <c r="XEB672" s="1"/>
      <c r="XEC672" s="1"/>
      <c r="XED672" s="1"/>
      <c r="XEE672" s="1"/>
      <c r="XEF672" s="1"/>
      <c r="XEG672" s="1"/>
      <c r="XEH672" s="1"/>
      <c r="XEI672" s="1"/>
      <c r="XEJ672" s="1"/>
      <c r="XEK672" s="1"/>
      <c r="XEL672" s="1"/>
      <c r="XEM672" s="1"/>
      <c r="XEN672" s="1"/>
      <c r="XEO672" s="1"/>
      <c r="XEP672" s="1"/>
      <c r="XEQ672" s="1"/>
      <c r="XER672" s="1"/>
      <c r="XES672" s="1"/>
      <c r="XET672" s="1"/>
      <c r="XEU672" s="1"/>
      <c r="XEV672" s="1"/>
      <c r="XEW672" s="1"/>
      <c r="XEX672" s="1"/>
      <c r="XEY672" s="1"/>
      <c r="XEZ672" s="1"/>
      <c r="XFA672" s="1"/>
      <c r="XFB672" s="1"/>
      <c r="XFC672" s="1"/>
    </row>
    <row r="673" spans="1:150 16226:16383" s="3" customFormat="1" ht="20.25" customHeight="1" x14ac:dyDescent="0.25">
      <c r="A673" s="71" t="s">
        <v>868</v>
      </c>
      <c r="B673" s="71">
        <v>187.62</v>
      </c>
      <c r="C673" s="71">
        <f t="shared" ref="C673:C736" si="16">B673*10.764</f>
        <v>2019.5416799999998</v>
      </c>
      <c r="D673" s="51">
        <v>0</v>
      </c>
      <c r="E673" s="51">
        <v>0</v>
      </c>
      <c r="F673" s="124">
        <f t="shared" ref="F673:F736" si="17">(C673*1.836)</f>
        <v>3707.8785244799997</v>
      </c>
      <c r="G673" s="130" t="s">
        <v>95</v>
      </c>
      <c r="H673" s="13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WZB673" s="1"/>
      <c r="WZC673" s="1"/>
      <c r="WZD673" s="1"/>
      <c r="WZE673" s="1"/>
      <c r="WZF673" s="1"/>
      <c r="WZG673" s="1"/>
      <c r="WZH673" s="1"/>
      <c r="WZI673" s="1"/>
      <c r="WZJ673" s="1"/>
      <c r="WZK673" s="1"/>
      <c r="WZL673" s="1"/>
      <c r="WZM673" s="1"/>
      <c r="WZN673" s="1"/>
      <c r="WZO673" s="1"/>
      <c r="WZP673" s="1"/>
      <c r="WZQ673" s="1"/>
      <c r="WZR673" s="1"/>
      <c r="WZS673" s="1"/>
      <c r="WZT673" s="1"/>
      <c r="WZU673" s="1"/>
      <c r="WZV673" s="1"/>
      <c r="WZW673" s="1"/>
      <c r="WZX673" s="1"/>
      <c r="WZY673" s="1"/>
      <c r="WZZ673" s="1"/>
      <c r="XAA673" s="1"/>
      <c r="XAB673" s="1"/>
      <c r="XAC673" s="1"/>
      <c r="XAD673" s="1"/>
      <c r="XAE673" s="1"/>
      <c r="XAF673" s="1"/>
      <c r="XAG673" s="1"/>
      <c r="XAH673" s="1"/>
      <c r="XAI673" s="1"/>
      <c r="XAJ673" s="1"/>
      <c r="XAK673" s="1"/>
      <c r="XAL673" s="1"/>
      <c r="XAM673" s="1"/>
      <c r="XAN673" s="1"/>
      <c r="XAO673" s="1"/>
      <c r="XAP673" s="1"/>
      <c r="XAQ673" s="1"/>
      <c r="XAR673" s="1"/>
      <c r="XAS673" s="1"/>
      <c r="XAT673" s="1"/>
      <c r="XAU673" s="1"/>
      <c r="XAV673" s="1"/>
      <c r="XAW673" s="1"/>
      <c r="XAX673" s="1"/>
      <c r="XAY673" s="1"/>
      <c r="XAZ673" s="1"/>
      <c r="XBA673" s="1"/>
      <c r="XBB673" s="1"/>
      <c r="XBC673" s="1"/>
      <c r="XBD673" s="1"/>
      <c r="XBE673" s="1"/>
      <c r="XBF673" s="1"/>
      <c r="XBG673" s="1"/>
      <c r="XBH673" s="1"/>
      <c r="XBI673" s="1"/>
      <c r="XBJ673" s="1"/>
      <c r="XBK673" s="1"/>
      <c r="XBL673" s="1"/>
      <c r="XBM673" s="1"/>
      <c r="XBN673" s="1"/>
      <c r="XBO673" s="1"/>
      <c r="XBP673" s="1"/>
      <c r="XBQ673" s="1"/>
      <c r="XBR673" s="1"/>
      <c r="XBS673" s="1"/>
      <c r="XBT673" s="1"/>
      <c r="XBU673" s="1"/>
      <c r="XBV673" s="1"/>
      <c r="XBW673" s="1"/>
      <c r="XBX673" s="1"/>
      <c r="XBY673" s="1"/>
      <c r="XBZ673" s="1"/>
      <c r="XCA673" s="1"/>
      <c r="XCB673" s="1"/>
      <c r="XCC673" s="1"/>
      <c r="XCD673" s="1"/>
      <c r="XCE673" s="1"/>
      <c r="XCF673" s="1"/>
      <c r="XCG673" s="1"/>
      <c r="XCH673" s="1"/>
      <c r="XCI673" s="1"/>
      <c r="XCJ673" s="1"/>
      <c r="XCK673" s="1"/>
      <c r="XCL673" s="1"/>
      <c r="XCM673" s="1"/>
      <c r="XCN673" s="1"/>
      <c r="XCO673" s="1"/>
      <c r="XCP673" s="1"/>
      <c r="XCQ673" s="1"/>
      <c r="XCR673" s="1"/>
      <c r="XCS673" s="1"/>
      <c r="XCT673" s="1"/>
      <c r="XCU673" s="1"/>
      <c r="XCV673" s="1"/>
      <c r="XCW673" s="1"/>
      <c r="XCX673" s="1"/>
      <c r="XCY673" s="1"/>
      <c r="XCZ673" s="1"/>
      <c r="XDA673" s="1"/>
      <c r="XDB673" s="1"/>
      <c r="XDC673" s="1"/>
      <c r="XDD673" s="1"/>
      <c r="XDE673" s="1"/>
      <c r="XDF673" s="1"/>
      <c r="XDG673" s="1"/>
      <c r="XDH673" s="1"/>
      <c r="XDI673" s="1"/>
      <c r="XDJ673" s="1"/>
      <c r="XDK673" s="1"/>
      <c r="XDL673" s="1"/>
      <c r="XDM673" s="1"/>
      <c r="XDN673" s="1"/>
      <c r="XDO673" s="1"/>
      <c r="XDP673" s="1"/>
      <c r="XDQ673" s="1"/>
      <c r="XDR673" s="1"/>
      <c r="XDS673" s="1"/>
      <c r="XDT673" s="1"/>
      <c r="XDU673" s="1"/>
      <c r="XDV673" s="1"/>
      <c r="XDW673" s="1"/>
      <c r="XDX673" s="1"/>
      <c r="XDY673" s="1"/>
      <c r="XDZ673" s="1"/>
      <c r="XEA673" s="1"/>
      <c r="XEB673" s="1"/>
      <c r="XEC673" s="1"/>
      <c r="XED673" s="1"/>
      <c r="XEE673" s="1"/>
      <c r="XEF673" s="1"/>
      <c r="XEG673" s="1"/>
      <c r="XEH673" s="1"/>
      <c r="XEI673" s="1"/>
      <c r="XEJ673" s="1"/>
      <c r="XEK673" s="1"/>
      <c r="XEL673" s="1"/>
      <c r="XEM673" s="1"/>
      <c r="XEN673" s="1"/>
      <c r="XEO673" s="1"/>
      <c r="XEP673" s="1"/>
      <c r="XEQ673" s="1"/>
      <c r="XER673" s="1"/>
      <c r="XES673" s="1"/>
      <c r="XET673" s="1"/>
      <c r="XEU673" s="1"/>
      <c r="XEV673" s="1"/>
      <c r="XEW673" s="1"/>
      <c r="XEX673" s="1"/>
      <c r="XEY673" s="1"/>
      <c r="XEZ673" s="1"/>
      <c r="XFA673" s="1"/>
      <c r="XFB673" s="1"/>
      <c r="XFC673" s="1"/>
    </row>
    <row r="674" spans="1:150 16226:16383" s="3" customFormat="1" ht="20.25" customHeight="1" x14ac:dyDescent="0.25">
      <c r="A674" s="71" t="s">
        <v>869</v>
      </c>
      <c r="B674" s="71">
        <v>139.35499999999999</v>
      </c>
      <c r="C674" s="71">
        <f t="shared" si="16"/>
        <v>1500.0172199999997</v>
      </c>
      <c r="D674" s="51">
        <v>0</v>
      </c>
      <c r="E674" s="51">
        <v>0</v>
      </c>
      <c r="F674" s="124">
        <f t="shared" si="17"/>
        <v>2754.0316159199997</v>
      </c>
      <c r="G674" s="130" t="s">
        <v>95</v>
      </c>
      <c r="H674" s="13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WZB674" s="1"/>
      <c r="WZC674" s="1"/>
      <c r="WZD674" s="1"/>
      <c r="WZE674" s="1"/>
      <c r="WZF674" s="1"/>
      <c r="WZG674" s="1"/>
      <c r="WZH674" s="1"/>
      <c r="WZI674" s="1"/>
      <c r="WZJ674" s="1"/>
      <c r="WZK674" s="1"/>
      <c r="WZL674" s="1"/>
      <c r="WZM674" s="1"/>
      <c r="WZN674" s="1"/>
      <c r="WZO674" s="1"/>
      <c r="WZP674" s="1"/>
      <c r="WZQ674" s="1"/>
      <c r="WZR674" s="1"/>
      <c r="WZS674" s="1"/>
      <c r="WZT674" s="1"/>
      <c r="WZU674" s="1"/>
      <c r="WZV674" s="1"/>
      <c r="WZW674" s="1"/>
      <c r="WZX674" s="1"/>
      <c r="WZY674" s="1"/>
      <c r="WZZ674" s="1"/>
      <c r="XAA674" s="1"/>
      <c r="XAB674" s="1"/>
      <c r="XAC674" s="1"/>
      <c r="XAD674" s="1"/>
      <c r="XAE674" s="1"/>
      <c r="XAF674" s="1"/>
      <c r="XAG674" s="1"/>
      <c r="XAH674" s="1"/>
      <c r="XAI674" s="1"/>
      <c r="XAJ674" s="1"/>
      <c r="XAK674" s="1"/>
      <c r="XAL674" s="1"/>
      <c r="XAM674" s="1"/>
      <c r="XAN674" s="1"/>
      <c r="XAO674" s="1"/>
      <c r="XAP674" s="1"/>
      <c r="XAQ674" s="1"/>
      <c r="XAR674" s="1"/>
      <c r="XAS674" s="1"/>
      <c r="XAT674" s="1"/>
      <c r="XAU674" s="1"/>
      <c r="XAV674" s="1"/>
      <c r="XAW674" s="1"/>
      <c r="XAX674" s="1"/>
      <c r="XAY674" s="1"/>
      <c r="XAZ674" s="1"/>
      <c r="XBA674" s="1"/>
      <c r="XBB674" s="1"/>
      <c r="XBC674" s="1"/>
      <c r="XBD674" s="1"/>
      <c r="XBE674" s="1"/>
      <c r="XBF674" s="1"/>
      <c r="XBG674" s="1"/>
      <c r="XBH674" s="1"/>
      <c r="XBI674" s="1"/>
      <c r="XBJ674" s="1"/>
      <c r="XBK674" s="1"/>
      <c r="XBL674" s="1"/>
      <c r="XBM674" s="1"/>
      <c r="XBN674" s="1"/>
      <c r="XBO674" s="1"/>
      <c r="XBP674" s="1"/>
      <c r="XBQ674" s="1"/>
      <c r="XBR674" s="1"/>
      <c r="XBS674" s="1"/>
      <c r="XBT674" s="1"/>
      <c r="XBU674" s="1"/>
      <c r="XBV674" s="1"/>
      <c r="XBW674" s="1"/>
      <c r="XBX674" s="1"/>
      <c r="XBY674" s="1"/>
      <c r="XBZ674" s="1"/>
      <c r="XCA674" s="1"/>
      <c r="XCB674" s="1"/>
      <c r="XCC674" s="1"/>
      <c r="XCD674" s="1"/>
      <c r="XCE674" s="1"/>
      <c r="XCF674" s="1"/>
      <c r="XCG674" s="1"/>
      <c r="XCH674" s="1"/>
      <c r="XCI674" s="1"/>
      <c r="XCJ674" s="1"/>
      <c r="XCK674" s="1"/>
      <c r="XCL674" s="1"/>
      <c r="XCM674" s="1"/>
      <c r="XCN674" s="1"/>
      <c r="XCO674" s="1"/>
      <c r="XCP674" s="1"/>
      <c r="XCQ674" s="1"/>
      <c r="XCR674" s="1"/>
      <c r="XCS674" s="1"/>
      <c r="XCT674" s="1"/>
      <c r="XCU674" s="1"/>
      <c r="XCV674" s="1"/>
      <c r="XCW674" s="1"/>
      <c r="XCX674" s="1"/>
      <c r="XCY674" s="1"/>
      <c r="XCZ674" s="1"/>
      <c r="XDA674" s="1"/>
      <c r="XDB674" s="1"/>
      <c r="XDC674" s="1"/>
      <c r="XDD674" s="1"/>
      <c r="XDE674" s="1"/>
      <c r="XDF674" s="1"/>
      <c r="XDG674" s="1"/>
      <c r="XDH674" s="1"/>
      <c r="XDI674" s="1"/>
      <c r="XDJ674" s="1"/>
      <c r="XDK674" s="1"/>
      <c r="XDL674" s="1"/>
      <c r="XDM674" s="1"/>
      <c r="XDN674" s="1"/>
      <c r="XDO674" s="1"/>
      <c r="XDP674" s="1"/>
      <c r="XDQ674" s="1"/>
      <c r="XDR674" s="1"/>
      <c r="XDS674" s="1"/>
      <c r="XDT674" s="1"/>
      <c r="XDU674" s="1"/>
      <c r="XDV674" s="1"/>
      <c r="XDW674" s="1"/>
      <c r="XDX674" s="1"/>
      <c r="XDY674" s="1"/>
      <c r="XDZ674" s="1"/>
      <c r="XEA674" s="1"/>
      <c r="XEB674" s="1"/>
      <c r="XEC674" s="1"/>
      <c r="XED674" s="1"/>
      <c r="XEE674" s="1"/>
      <c r="XEF674" s="1"/>
      <c r="XEG674" s="1"/>
      <c r="XEH674" s="1"/>
      <c r="XEI674" s="1"/>
      <c r="XEJ674" s="1"/>
      <c r="XEK674" s="1"/>
      <c r="XEL674" s="1"/>
      <c r="XEM674" s="1"/>
      <c r="XEN674" s="1"/>
      <c r="XEO674" s="1"/>
      <c r="XEP674" s="1"/>
      <c r="XEQ674" s="1"/>
      <c r="XER674" s="1"/>
      <c r="XES674" s="1"/>
      <c r="XET674" s="1"/>
      <c r="XEU674" s="1"/>
      <c r="XEV674" s="1"/>
      <c r="XEW674" s="1"/>
      <c r="XEX674" s="1"/>
      <c r="XEY674" s="1"/>
      <c r="XEZ674" s="1"/>
      <c r="XFA674" s="1"/>
      <c r="XFB674" s="1"/>
      <c r="XFC674" s="1"/>
    </row>
    <row r="675" spans="1:150 16226:16383" s="3" customFormat="1" ht="20.25" customHeight="1" x14ac:dyDescent="0.25">
      <c r="A675" s="71" t="s">
        <v>870</v>
      </c>
      <c r="B675" s="71">
        <v>139.35499999999999</v>
      </c>
      <c r="C675" s="71">
        <f t="shared" si="16"/>
        <v>1500.0172199999997</v>
      </c>
      <c r="D675" s="51">
        <v>0</v>
      </c>
      <c r="E675" s="51">
        <v>0</v>
      </c>
      <c r="F675" s="124">
        <f t="shared" si="17"/>
        <v>2754.0316159199997</v>
      </c>
      <c r="G675" s="130" t="s">
        <v>95</v>
      </c>
      <c r="H675" s="13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WZB675" s="1"/>
      <c r="WZC675" s="1"/>
      <c r="WZD675" s="1"/>
      <c r="WZE675" s="1"/>
      <c r="WZF675" s="1"/>
      <c r="WZG675" s="1"/>
      <c r="WZH675" s="1"/>
      <c r="WZI675" s="1"/>
      <c r="WZJ675" s="1"/>
      <c r="WZK675" s="1"/>
      <c r="WZL675" s="1"/>
      <c r="WZM675" s="1"/>
      <c r="WZN675" s="1"/>
      <c r="WZO675" s="1"/>
      <c r="WZP675" s="1"/>
      <c r="WZQ675" s="1"/>
      <c r="WZR675" s="1"/>
      <c r="WZS675" s="1"/>
      <c r="WZT675" s="1"/>
      <c r="WZU675" s="1"/>
      <c r="WZV675" s="1"/>
      <c r="WZW675" s="1"/>
      <c r="WZX675" s="1"/>
      <c r="WZY675" s="1"/>
      <c r="WZZ675" s="1"/>
      <c r="XAA675" s="1"/>
      <c r="XAB675" s="1"/>
      <c r="XAC675" s="1"/>
      <c r="XAD675" s="1"/>
      <c r="XAE675" s="1"/>
      <c r="XAF675" s="1"/>
      <c r="XAG675" s="1"/>
      <c r="XAH675" s="1"/>
      <c r="XAI675" s="1"/>
      <c r="XAJ675" s="1"/>
      <c r="XAK675" s="1"/>
      <c r="XAL675" s="1"/>
      <c r="XAM675" s="1"/>
      <c r="XAN675" s="1"/>
      <c r="XAO675" s="1"/>
      <c r="XAP675" s="1"/>
      <c r="XAQ675" s="1"/>
      <c r="XAR675" s="1"/>
      <c r="XAS675" s="1"/>
      <c r="XAT675" s="1"/>
      <c r="XAU675" s="1"/>
      <c r="XAV675" s="1"/>
      <c r="XAW675" s="1"/>
      <c r="XAX675" s="1"/>
      <c r="XAY675" s="1"/>
      <c r="XAZ675" s="1"/>
      <c r="XBA675" s="1"/>
      <c r="XBB675" s="1"/>
      <c r="XBC675" s="1"/>
      <c r="XBD675" s="1"/>
      <c r="XBE675" s="1"/>
      <c r="XBF675" s="1"/>
      <c r="XBG675" s="1"/>
      <c r="XBH675" s="1"/>
      <c r="XBI675" s="1"/>
      <c r="XBJ675" s="1"/>
      <c r="XBK675" s="1"/>
      <c r="XBL675" s="1"/>
      <c r="XBM675" s="1"/>
      <c r="XBN675" s="1"/>
      <c r="XBO675" s="1"/>
      <c r="XBP675" s="1"/>
      <c r="XBQ675" s="1"/>
      <c r="XBR675" s="1"/>
      <c r="XBS675" s="1"/>
      <c r="XBT675" s="1"/>
      <c r="XBU675" s="1"/>
      <c r="XBV675" s="1"/>
      <c r="XBW675" s="1"/>
      <c r="XBX675" s="1"/>
      <c r="XBY675" s="1"/>
      <c r="XBZ675" s="1"/>
      <c r="XCA675" s="1"/>
      <c r="XCB675" s="1"/>
      <c r="XCC675" s="1"/>
      <c r="XCD675" s="1"/>
      <c r="XCE675" s="1"/>
      <c r="XCF675" s="1"/>
      <c r="XCG675" s="1"/>
      <c r="XCH675" s="1"/>
      <c r="XCI675" s="1"/>
      <c r="XCJ675" s="1"/>
      <c r="XCK675" s="1"/>
      <c r="XCL675" s="1"/>
      <c r="XCM675" s="1"/>
      <c r="XCN675" s="1"/>
      <c r="XCO675" s="1"/>
      <c r="XCP675" s="1"/>
      <c r="XCQ675" s="1"/>
      <c r="XCR675" s="1"/>
      <c r="XCS675" s="1"/>
      <c r="XCT675" s="1"/>
      <c r="XCU675" s="1"/>
      <c r="XCV675" s="1"/>
      <c r="XCW675" s="1"/>
      <c r="XCX675" s="1"/>
      <c r="XCY675" s="1"/>
      <c r="XCZ675" s="1"/>
      <c r="XDA675" s="1"/>
      <c r="XDB675" s="1"/>
      <c r="XDC675" s="1"/>
      <c r="XDD675" s="1"/>
      <c r="XDE675" s="1"/>
      <c r="XDF675" s="1"/>
      <c r="XDG675" s="1"/>
      <c r="XDH675" s="1"/>
      <c r="XDI675" s="1"/>
      <c r="XDJ675" s="1"/>
      <c r="XDK675" s="1"/>
      <c r="XDL675" s="1"/>
      <c r="XDM675" s="1"/>
      <c r="XDN675" s="1"/>
      <c r="XDO675" s="1"/>
      <c r="XDP675" s="1"/>
      <c r="XDQ675" s="1"/>
      <c r="XDR675" s="1"/>
      <c r="XDS675" s="1"/>
      <c r="XDT675" s="1"/>
      <c r="XDU675" s="1"/>
      <c r="XDV675" s="1"/>
      <c r="XDW675" s="1"/>
      <c r="XDX675" s="1"/>
      <c r="XDY675" s="1"/>
      <c r="XDZ675" s="1"/>
      <c r="XEA675" s="1"/>
      <c r="XEB675" s="1"/>
      <c r="XEC675" s="1"/>
      <c r="XED675" s="1"/>
      <c r="XEE675" s="1"/>
      <c r="XEF675" s="1"/>
      <c r="XEG675" s="1"/>
      <c r="XEH675" s="1"/>
      <c r="XEI675" s="1"/>
      <c r="XEJ675" s="1"/>
      <c r="XEK675" s="1"/>
      <c r="XEL675" s="1"/>
      <c r="XEM675" s="1"/>
      <c r="XEN675" s="1"/>
      <c r="XEO675" s="1"/>
      <c r="XEP675" s="1"/>
      <c r="XEQ675" s="1"/>
      <c r="XER675" s="1"/>
      <c r="XES675" s="1"/>
      <c r="XET675" s="1"/>
      <c r="XEU675" s="1"/>
      <c r="XEV675" s="1"/>
      <c r="XEW675" s="1"/>
      <c r="XEX675" s="1"/>
      <c r="XEY675" s="1"/>
      <c r="XEZ675" s="1"/>
      <c r="XFA675" s="1"/>
      <c r="XFB675" s="1"/>
      <c r="XFC675" s="1"/>
    </row>
    <row r="676" spans="1:150 16226:16383" s="3" customFormat="1" ht="20.25" customHeight="1" x14ac:dyDescent="0.25">
      <c r="A676" s="71" t="s">
        <v>871</v>
      </c>
      <c r="B676" s="71">
        <v>139.35499999999999</v>
      </c>
      <c r="C676" s="71">
        <f t="shared" si="16"/>
        <v>1500.0172199999997</v>
      </c>
      <c r="D676" s="51">
        <v>0</v>
      </c>
      <c r="E676" s="51">
        <v>0</v>
      </c>
      <c r="F676" s="124">
        <f t="shared" si="17"/>
        <v>2754.0316159199997</v>
      </c>
      <c r="G676" s="130" t="s">
        <v>95</v>
      </c>
      <c r="H676" s="13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WZB676" s="1"/>
      <c r="WZC676" s="1"/>
      <c r="WZD676" s="1"/>
      <c r="WZE676" s="1"/>
      <c r="WZF676" s="1"/>
      <c r="WZG676" s="1"/>
      <c r="WZH676" s="1"/>
      <c r="WZI676" s="1"/>
      <c r="WZJ676" s="1"/>
      <c r="WZK676" s="1"/>
      <c r="WZL676" s="1"/>
      <c r="WZM676" s="1"/>
      <c r="WZN676" s="1"/>
      <c r="WZO676" s="1"/>
      <c r="WZP676" s="1"/>
      <c r="WZQ676" s="1"/>
      <c r="WZR676" s="1"/>
      <c r="WZS676" s="1"/>
      <c r="WZT676" s="1"/>
      <c r="WZU676" s="1"/>
      <c r="WZV676" s="1"/>
      <c r="WZW676" s="1"/>
      <c r="WZX676" s="1"/>
      <c r="WZY676" s="1"/>
      <c r="WZZ676" s="1"/>
      <c r="XAA676" s="1"/>
      <c r="XAB676" s="1"/>
      <c r="XAC676" s="1"/>
      <c r="XAD676" s="1"/>
      <c r="XAE676" s="1"/>
      <c r="XAF676" s="1"/>
      <c r="XAG676" s="1"/>
      <c r="XAH676" s="1"/>
      <c r="XAI676" s="1"/>
      <c r="XAJ676" s="1"/>
      <c r="XAK676" s="1"/>
      <c r="XAL676" s="1"/>
      <c r="XAM676" s="1"/>
      <c r="XAN676" s="1"/>
      <c r="XAO676" s="1"/>
      <c r="XAP676" s="1"/>
      <c r="XAQ676" s="1"/>
      <c r="XAR676" s="1"/>
      <c r="XAS676" s="1"/>
      <c r="XAT676" s="1"/>
      <c r="XAU676" s="1"/>
      <c r="XAV676" s="1"/>
      <c r="XAW676" s="1"/>
      <c r="XAX676" s="1"/>
      <c r="XAY676" s="1"/>
      <c r="XAZ676" s="1"/>
      <c r="XBA676" s="1"/>
      <c r="XBB676" s="1"/>
      <c r="XBC676" s="1"/>
      <c r="XBD676" s="1"/>
      <c r="XBE676" s="1"/>
      <c r="XBF676" s="1"/>
      <c r="XBG676" s="1"/>
      <c r="XBH676" s="1"/>
      <c r="XBI676" s="1"/>
      <c r="XBJ676" s="1"/>
      <c r="XBK676" s="1"/>
      <c r="XBL676" s="1"/>
      <c r="XBM676" s="1"/>
      <c r="XBN676" s="1"/>
      <c r="XBO676" s="1"/>
      <c r="XBP676" s="1"/>
      <c r="XBQ676" s="1"/>
      <c r="XBR676" s="1"/>
      <c r="XBS676" s="1"/>
      <c r="XBT676" s="1"/>
      <c r="XBU676" s="1"/>
      <c r="XBV676" s="1"/>
      <c r="XBW676" s="1"/>
      <c r="XBX676" s="1"/>
      <c r="XBY676" s="1"/>
      <c r="XBZ676" s="1"/>
      <c r="XCA676" s="1"/>
      <c r="XCB676" s="1"/>
      <c r="XCC676" s="1"/>
      <c r="XCD676" s="1"/>
      <c r="XCE676" s="1"/>
      <c r="XCF676" s="1"/>
      <c r="XCG676" s="1"/>
      <c r="XCH676" s="1"/>
      <c r="XCI676" s="1"/>
      <c r="XCJ676" s="1"/>
      <c r="XCK676" s="1"/>
      <c r="XCL676" s="1"/>
      <c r="XCM676" s="1"/>
      <c r="XCN676" s="1"/>
      <c r="XCO676" s="1"/>
      <c r="XCP676" s="1"/>
      <c r="XCQ676" s="1"/>
      <c r="XCR676" s="1"/>
      <c r="XCS676" s="1"/>
      <c r="XCT676" s="1"/>
      <c r="XCU676" s="1"/>
      <c r="XCV676" s="1"/>
      <c r="XCW676" s="1"/>
      <c r="XCX676" s="1"/>
      <c r="XCY676" s="1"/>
      <c r="XCZ676" s="1"/>
      <c r="XDA676" s="1"/>
      <c r="XDB676" s="1"/>
      <c r="XDC676" s="1"/>
      <c r="XDD676" s="1"/>
      <c r="XDE676" s="1"/>
      <c r="XDF676" s="1"/>
      <c r="XDG676" s="1"/>
      <c r="XDH676" s="1"/>
      <c r="XDI676" s="1"/>
      <c r="XDJ676" s="1"/>
      <c r="XDK676" s="1"/>
      <c r="XDL676" s="1"/>
      <c r="XDM676" s="1"/>
      <c r="XDN676" s="1"/>
      <c r="XDO676" s="1"/>
      <c r="XDP676" s="1"/>
      <c r="XDQ676" s="1"/>
      <c r="XDR676" s="1"/>
      <c r="XDS676" s="1"/>
      <c r="XDT676" s="1"/>
      <c r="XDU676" s="1"/>
      <c r="XDV676" s="1"/>
      <c r="XDW676" s="1"/>
      <c r="XDX676" s="1"/>
      <c r="XDY676" s="1"/>
      <c r="XDZ676" s="1"/>
      <c r="XEA676" s="1"/>
      <c r="XEB676" s="1"/>
      <c r="XEC676" s="1"/>
      <c r="XED676" s="1"/>
      <c r="XEE676" s="1"/>
      <c r="XEF676" s="1"/>
      <c r="XEG676" s="1"/>
      <c r="XEH676" s="1"/>
      <c r="XEI676" s="1"/>
      <c r="XEJ676" s="1"/>
      <c r="XEK676" s="1"/>
      <c r="XEL676" s="1"/>
      <c r="XEM676" s="1"/>
      <c r="XEN676" s="1"/>
      <c r="XEO676" s="1"/>
      <c r="XEP676" s="1"/>
      <c r="XEQ676" s="1"/>
      <c r="XER676" s="1"/>
      <c r="XES676" s="1"/>
      <c r="XET676" s="1"/>
      <c r="XEU676" s="1"/>
      <c r="XEV676" s="1"/>
      <c r="XEW676" s="1"/>
      <c r="XEX676" s="1"/>
      <c r="XEY676" s="1"/>
      <c r="XEZ676" s="1"/>
      <c r="XFA676" s="1"/>
      <c r="XFB676" s="1"/>
      <c r="XFC676" s="1"/>
    </row>
    <row r="677" spans="1:150 16226:16383" s="3" customFormat="1" ht="20.25" customHeight="1" x14ac:dyDescent="0.25">
      <c r="A677" s="71" t="s">
        <v>872</v>
      </c>
      <c r="B677" s="71">
        <v>139.35499999999999</v>
      </c>
      <c r="C677" s="71">
        <f t="shared" si="16"/>
        <v>1500.0172199999997</v>
      </c>
      <c r="D677" s="51">
        <v>0</v>
      </c>
      <c r="E677" s="51">
        <v>0</v>
      </c>
      <c r="F677" s="124">
        <f t="shared" si="17"/>
        <v>2754.0316159199997</v>
      </c>
      <c r="G677" s="130" t="s">
        <v>95</v>
      </c>
      <c r="H677" s="13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WZB677" s="1"/>
      <c r="WZC677" s="1"/>
      <c r="WZD677" s="1"/>
      <c r="WZE677" s="1"/>
      <c r="WZF677" s="1"/>
      <c r="WZG677" s="1"/>
      <c r="WZH677" s="1"/>
      <c r="WZI677" s="1"/>
      <c r="WZJ677" s="1"/>
      <c r="WZK677" s="1"/>
      <c r="WZL677" s="1"/>
      <c r="WZM677" s="1"/>
      <c r="WZN677" s="1"/>
      <c r="WZO677" s="1"/>
      <c r="WZP677" s="1"/>
      <c r="WZQ677" s="1"/>
      <c r="WZR677" s="1"/>
      <c r="WZS677" s="1"/>
      <c r="WZT677" s="1"/>
      <c r="WZU677" s="1"/>
      <c r="WZV677" s="1"/>
      <c r="WZW677" s="1"/>
      <c r="WZX677" s="1"/>
      <c r="WZY677" s="1"/>
      <c r="WZZ677" s="1"/>
      <c r="XAA677" s="1"/>
      <c r="XAB677" s="1"/>
      <c r="XAC677" s="1"/>
      <c r="XAD677" s="1"/>
      <c r="XAE677" s="1"/>
      <c r="XAF677" s="1"/>
      <c r="XAG677" s="1"/>
      <c r="XAH677" s="1"/>
      <c r="XAI677" s="1"/>
      <c r="XAJ677" s="1"/>
      <c r="XAK677" s="1"/>
      <c r="XAL677" s="1"/>
      <c r="XAM677" s="1"/>
      <c r="XAN677" s="1"/>
      <c r="XAO677" s="1"/>
      <c r="XAP677" s="1"/>
      <c r="XAQ677" s="1"/>
      <c r="XAR677" s="1"/>
      <c r="XAS677" s="1"/>
      <c r="XAT677" s="1"/>
      <c r="XAU677" s="1"/>
      <c r="XAV677" s="1"/>
      <c r="XAW677" s="1"/>
      <c r="XAX677" s="1"/>
      <c r="XAY677" s="1"/>
      <c r="XAZ677" s="1"/>
      <c r="XBA677" s="1"/>
      <c r="XBB677" s="1"/>
      <c r="XBC677" s="1"/>
      <c r="XBD677" s="1"/>
      <c r="XBE677" s="1"/>
      <c r="XBF677" s="1"/>
      <c r="XBG677" s="1"/>
      <c r="XBH677" s="1"/>
      <c r="XBI677" s="1"/>
      <c r="XBJ677" s="1"/>
      <c r="XBK677" s="1"/>
      <c r="XBL677" s="1"/>
      <c r="XBM677" s="1"/>
      <c r="XBN677" s="1"/>
      <c r="XBO677" s="1"/>
      <c r="XBP677" s="1"/>
      <c r="XBQ677" s="1"/>
      <c r="XBR677" s="1"/>
      <c r="XBS677" s="1"/>
      <c r="XBT677" s="1"/>
      <c r="XBU677" s="1"/>
      <c r="XBV677" s="1"/>
      <c r="XBW677" s="1"/>
      <c r="XBX677" s="1"/>
      <c r="XBY677" s="1"/>
      <c r="XBZ677" s="1"/>
      <c r="XCA677" s="1"/>
      <c r="XCB677" s="1"/>
      <c r="XCC677" s="1"/>
      <c r="XCD677" s="1"/>
      <c r="XCE677" s="1"/>
      <c r="XCF677" s="1"/>
      <c r="XCG677" s="1"/>
      <c r="XCH677" s="1"/>
      <c r="XCI677" s="1"/>
      <c r="XCJ677" s="1"/>
      <c r="XCK677" s="1"/>
      <c r="XCL677" s="1"/>
      <c r="XCM677" s="1"/>
      <c r="XCN677" s="1"/>
      <c r="XCO677" s="1"/>
      <c r="XCP677" s="1"/>
      <c r="XCQ677" s="1"/>
      <c r="XCR677" s="1"/>
      <c r="XCS677" s="1"/>
      <c r="XCT677" s="1"/>
      <c r="XCU677" s="1"/>
      <c r="XCV677" s="1"/>
      <c r="XCW677" s="1"/>
      <c r="XCX677" s="1"/>
      <c r="XCY677" s="1"/>
      <c r="XCZ677" s="1"/>
      <c r="XDA677" s="1"/>
      <c r="XDB677" s="1"/>
      <c r="XDC677" s="1"/>
      <c r="XDD677" s="1"/>
      <c r="XDE677" s="1"/>
      <c r="XDF677" s="1"/>
      <c r="XDG677" s="1"/>
      <c r="XDH677" s="1"/>
      <c r="XDI677" s="1"/>
      <c r="XDJ677" s="1"/>
      <c r="XDK677" s="1"/>
      <c r="XDL677" s="1"/>
      <c r="XDM677" s="1"/>
      <c r="XDN677" s="1"/>
      <c r="XDO677" s="1"/>
      <c r="XDP677" s="1"/>
      <c r="XDQ677" s="1"/>
      <c r="XDR677" s="1"/>
      <c r="XDS677" s="1"/>
      <c r="XDT677" s="1"/>
      <c r="XDU677" s="1"/>
      <c r="XDV677" s="1"/>
      <c r="XDW677" s="1"/>
      <c r="XDX677" s="1"/>
      <c r="XDY677" s="1"/>
      <c r="XDZ677" s="1"/>
      <c r="XEA677" s="1"/>
      <c r="XEB677" s="1"/>
      <c r="XEC677" s="1"/>
      <c r="XED677" s="1"/>
      <c r="XEE677" s="1"/>
      <c r="XEF677" s="1"/>
      <c r="XEG677" s="1"/>
      <c r="XEH677" s="1"/>
      <c r="XEI677" s="1"/>
      <c r="XEJ677" s="1"/>
      <c r="XEK677" s="1"/>
      <c r="XEL677" s="1"/>
      <c r="XEM677" s="1"/>
      <c r="XEN677" s="1"/>
      <c r="XEO677" s="1"/>
      <c r="XEP677" s="1"/>
      <c r="XEQ677" s="1"/>
      <c r="XER677" s="1"/>
      <c r="XES677" s="1"/>
      <c r="XET677" s="1"/>
      <c r="XEU677" s="1"/>
      <c r="XEV677" s="1"/>
      <c r="XEW677" s="1"/>
      <c r="XEX677" s="1"/>
      <c r="XEY677" s="1"/>
      <c r="XEZ677" s="1"/>
      <c r="XFA677" s="1"/>
      <c r="XFB677" s="1"/>
      <c r="XFC677" s="1"/>
    </row>
    <row r="678" spans="1:150 16226:16383" s="3" customFormat="1" ht="20.25" customHeight="1" x14ac:dyDescent="0.25">
      <c r="A678" s="71" t="s">
        <v>873</v>
      </c>
      <c r="B678" s="71">
        <v>139.35499999999999</v>
      </c>
      <c r="C678" s="71">
        <f t="shared" si="16"/>
        <v>1500.0172199999997</v>
      </c>
      <c r="D678" s="51">
        <v>0</v>
      </c>
      <c r="E678" s="51">
        <v>0</v>
      </c>
      <c r="F678" s="124">
        <f t="shared" si="17"/>
        <v>2754.0316159199997</v>
      </c>
      <c r="G678" s="130" t="s">
        <v>95</v>
      </c>
      <c r="H678" s="13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WZB678" s="1"/>
      <c r="WZC678" s="1"/>
      <c r="WZD678" s="1"/>
      <c r="WZE678" s="1"/>
      <c r="WZF678" s="1"/>
      <c r="WZG678" s="1"/>
      <c r="WZH678" s="1"/>
      <c r="WZI678" s="1"/>
      <c r="WZJ678" s="1"/>
      <c r="WZK678" s="1"/>
      <c r="WZL678" s="1"/>
      <c r="WZM678" s="1"/>
      <c r="WZN678" s="1"/>
      <c r="WZO678" s="1"/>
      <c r="WZP678" s="1"/>
      <c r="WZQ678" s="1"/>
      <c r="WZR678" s="1"/>
      <c r="WZS678" s="1"/>
      <c r="WZT678" s="1"/>
      <c r="WZU678" s="1"/>
      <c r="WZV678" s="1"/>
      <c r="WZW678" s="1"/>
      <c r="WZX678" s="1"/>
      <c r="WZY678" s="1"/>
      <c r="WZZ678" s="1"/>
      <c r="XAA678" s="1"/>
      <c r="XAB678" s="1"/>
      <c r="XAC678" s="1"/>
      <c r="XAD678" s="1"/>
      <c r="XAE678" s="1"/>
      <c r="XAF678" s="1"/>
      <c r="XAG678" s="1"/>
      <c r="XAH678" s="1"/>
      <c r="XAI678" s="1"/>
      <c r="XAJ678" s="1"/>
      <c r="XAK678" s="1"/>
      <c r="XAL678" s="1"/>
      <c r="XAM678" s="1"/>
      <c r="XAN678" s="1"/>
      <c r="XAO678" s="1"/>
      <c r="XAP678" s="1"/>
      <c r="XAQ678" s="1"/>
      <c r="XAR678" s="1"/>
      <c r="XAS678" s="1"/>
      <c r="XAT678" s="1"/>
      <c r="XAU678" s="1"/>
      <c r="XAV678" s="1"/>
      <c r="XAW678" s="1"/>
      <c r="XAX678" s="1"/>
      <c r="XAY678" s="1"/>
      <c r="XAZ678" s="1"/>
      <c r="XBA678" s="1"/>
      <c r="XBB678" s="1"/>
      <c r="XBC678" s="1"/>
      <c r="XBD678" s="1"/>
      <c r="XBE678" s="1"/>
      <c r="XBF678" s="1"/>
      <c r="XBG678" s="1"/>
      <c r="XBH678" s="1"/>
      <c r="XBI678" s="1"/>
      <c r="XBJ678" s="1"/>
      <c r="XBK678" s="1"/>
      <c r="XBL678" s="1"/>
      <c r="XBM678" s="1"/>
      <c r="XBN678" s="1"/>
      <c r="XBO678" s="1"/>
      <c r="XBP678" s="1"/>
      <c r="XBQ678" s="1"/>
      <c r="XBR678" s="1"/>
      <c r="XBS678" s="1"/>
      <c r="XBT678" s="1"/>
      <c r="XBU678" s="1"/>
      <c r="XBV678" s="1"/>
      <c r="XBW678" s="1"/>
      <c r="XBX678" s="1"/>
      <c r="XBY678" s="1"/>
      <c r="XBZ678" s="1"/>
      <c r="XCA678" s="1"/>
      <c r="XCB678" s="1"/>
      <c r="XCC678" s="1"/>
      <c r="XCD678" s="1"/>
      <c r="XCE678" s="1"/>
      <c r="XCF678" s="1"/>
      <c r="XCG678" s="1"/>
      <c r="XCH678" s="1"/>
      <c r="XCI678" s="1"/>
      <c r="XCJ678" s="1"/>
      <c r="XCK678" s="1"/>
      <c r="XCL678" s="1"/>
      <c r="XCM678" s="1"/>
      <c r="XCN678" s="1"/>
      <c r="XCO678" s="1"/>
      <c r="XCP678" s="1"/>
      <c r="XCQ678" s="1"/>
      <c r="XCR678" s="1"/>
      <c r="XCS678" s="1"/>
      <c r="XCT678" s="1"/>
      <c r="XCU678" s="1"/>
      <c r="XCV678" s="1"/>
      <c r="XCW678" s="1"/>
      <c r="XCX678" s="1"/>
      <c r="XCY678" s="1"/>
      <c r="XCZ678" s="1"/>
      <c r="XDA678" s="1"/>
      <c r="XDB678" s="1"/>
      <c r="XDC678" s="1"/>
      <c r="XDD678" s="1"/>
      <c r="XDE678" s="1"/>
      <c r="XDF678" s="1"/>
      <c r="XDG678" s="1"/>
      <c r="XDH678" s="1"/>
      <c r="XDI678" s="1"/>
      <c r="XDJ678" s="1"/>
      <c r="XDK678" s="1"/>
      <c r="XDL678" s="1"/>
      <c r="XDM678" s="1"/>
      <c r="XDN678" s="1"/>
      <c r="XDO678" s="1"/>
      <c r="XDP678" s="1"/>
      <c r="XDQ678" s="1"/>
      <c r="XDR678" s="1"/>
      <c r="XDS678" s="1"/>
      <c r="XDT678" s="1"/>
      <c r="XDU678" s="1"/>
      <c r="XDV678" s="1"/>
      <c r="XDW678" s="1"/>
      <c r="XDX678" s="1"/>
      <c r="XDY678" s="1"/>
      <c r="XDZ678" s="1"/>
      <c r="XEA678" s="1"/>
      <c r="XEB678" s="1"/>
      <c r="XEC678" s="1"/>
      <c r="XED678" s="1"/>
      <c r="XEE678" s="1"/>
      <c r="XEF678" s="1"/>
      <c r="XEG678" s="1"/>
      <c r="XEH678" s="1"/>
      <c r="XEI678" s="1"/>
      <c r="XEJ678" s="1"/>
      <c r="XEK678" s="1"/>
      <c r="XEL678" s="1"/>
      <c r="XEM678" s="1"/>
      <c r="XEN678" s="1"/>
      <c r="XEO678" s="1"/>
      <c r="XEP678" s="1"/>
      <c r="XEQ678" s="1"/>
      <c r="XER678" s="1"/>
      <c r="XES678" s="1"/>
      <c r="XET678" s="1"/>
      <c r="XEU678" s="1"/>
      <c r="XEV678" s="1"/>
      <c r="XEW678" s="1"/>
      <c r="XEX678" s="1"/>
      <c r="XEY678" s="1"/>
      <c r="XEZ678" s="1"/>
      <c r="XFA678" s="1"/>
      <c r="XFB678" s="1"/>
      <c r="XFC678" s="1"/>
    </row>
    <row r="679" spans="1:150 16226:16383" s="3" customFormat="1" ht="20.25" customHeight="1" x14ac:dyDescent="0.25">
      <c r="A679" s="71" t="s">
        <v>874</v>
      </c>
      <c r="B679" s="71">
        <v>139.35499999999999</v>
      </c>
      <c r="C679" s="71">
        <f t="shared" si="16"/>
        <v>1500.0172199999997</v>
      </c>
      <c r="D679" s="51">
        <v>0</v>
      </c>
      <c r="E679" s="51">
        <v>0</v>
      </c>
      <c r="F679" s="124">
        <f t="shared" si="17"/>
        <v>2754.0316159199997</v>
      </c>
      <c r="G679" s="130" t="s">
        <v>95</v>
      </c>
      <c r="H679" s="13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WZB679" s="1"/>
      <c r="WZC679" s="1"/>
      <c r="WZD679" s="1"/>
      <c r="WZE679" s="1"/>
      <c r="WZF679" s="1"/>
      <c r="WZG679" s="1"/>
      <c r="WZH679" s="1"/>
      <c r="WZI679" s="1"/>
      <c r="WZJ679" s="1"/>
      <c r="WZK679" s="1"/>
      <c r="WZL679" s="1"/>
      <c r="WZM679" s="1"/>
      <c r="WZN679" s="1"/>
      <c r="WZO679" s="1"/>
      <c r="WZP679" s="1"/>
      <c r="WZQ679" s="1"/>
      <c r="WZR679" s="1"/>
      <c r="WZS679" s="1"/>
      <c r="WZT679" s="1"/>
      <c r="WZU679" s="1"/>
      <c r="WZV679" s="1"/>
      <c r="WZW679" s="1"/>
      <c r="WZX679" s="1"/>
      <c r="WZY679" s="1"/>
      <c r="WZZ679" s="1"/>
      <c r="XAA679" s="1"/>
      <c r="XAB679" s="1"/>
      <c r="XAC679" s="1"/>
      <c r="XAD679" s="1"/>
      <c r="XAE679" s="1"/>
      <c r="XAF679" s="1"/>
      <c r="XAG679" s="1"/>
      <c r="XAH679" s="1"/>
      <c r="XAI679" s="1"/>
      <c r="XAJ679" s="1"/>
      <c r="XAK679" s="1"/>
      <c r="XAL679" s="1"/>
      <c r="XAM679" s="1"/>
      <c r="XAN679" s="1"/>
      <c r="XAO679" s="1"/>
      <c r="XAP679" s="1"/>
      <c r="XAQ679" s="1"/>
      <c r="XAR679" s="1"/>
      <c r="XAS679" s="1"/>
      <c r="XAT679" s="1"/>
      <c r="XAU679" s="1"/>
      <c r="XAV679" s="1"/>
      <c r="XAW679" s="1"/>
      <c r="XAX679" s="1"/>
      <c r="XAY679" s="1"/>
      <c r="XAZ679" s="1"/>
      <c r="XBA679" s="1"/>
      <c r="XBB679" s="1"/>
      <c r="XBC679" s="1"/>
      <c r="XBD679" s="1"/>
      <c r="XBE679" s="1"/>
      <c r="XBF679" s="1"/>
      <c r="XBG679" s="1"/>
      <c r="XBH679" s="1"/>
      <c r="XBI679" s="1"/>
      <c r="XBJ679" s="1"/>
      <c r="XBK679" s="1"/>
      <c r="XBL679" s="1"/>
      <c r="XBM679" s="1"/>
      <c r="XBN679" s="1"/>
      <c r="XBO679" s="1"/>
      <c r="XBP679" s="1"/>
      <c r="XBQ679" s="1"/>
      <c r="XBR679" s="1"/>
      <c r="XBS679" s="1"/>
      <c r="XBT679" s="1"/>
      <c r="XBU679" s="1"/>
      <c r="XBV679" s="1"/>
      <c r="XBW679" s="1"/>
      <c r="XBX679" s="1"/>
      <c r="XBY679" s="1"/>
      <c r="XBZ679" s="1"/>
      <c r="XCA679" s="1"/>
      <c r="XCB679" s="1"/>
      <c r="XCC679" s="1"/>
      <c r="XCD679" s="1"/>
      <c r="XCE679" s="1"/>
      <c r="XCF679" s="1"/>
      <c r="XCG679" s="1"/>
      <c r="XCH679" s="1"/>
      <c r="XCI679" s="1"/>
      <c r="XCJ679" s="1"/>
      <c r="XCK679" s="1"/>
      <c r="XCL679" s="1"/>
      <c r="XCM679" s="1"/>
      <c r="XCN679" s="1"/>
      <c r="XCO679" s="1"/>
      <c r="XCP679" s="1"/>
      <c r="XCQ679" s="1"/>
      <c r="XCR679" s="1"/>
      <c r="XCS679" s="1"/>
      <c r="XCT679" s="1"/>
      <c r="XCU679" s="1"/>
      <c r="XCV679" s="1"/>
      <c r="XCW679" s="1"/>
      <c r="XCX679" s="1"/>
      <c r="XCY679" s="1"/>
      <c r="XCZ679" s="1"/>
      <c r="XDA679" s="1"/>
      <c r="XDB679" s="1"/>
      <c r="XDC679" s="1"/>
      <c r="XDD679" s="1"/>
      <c r="XDE679" s="1"/>
      <c r="XDF679" s="1"/>
      <c r="XDG679" s="1"/>
      <c r="XDH679" s="1"/>
      <c r="XDI679" s="1"/>
      <c r="XDJ679" s="1"/>
      <c r="XDK679" s="1"/>
      <c r="XDL679" s="1"/>
      <c r="XDM679" s="1"/>
      <c r="XDN679" s="1"/>
      <c r="XDO679" s="1"/>
      <c r="XDP679" s="1"/>
      <c r="XDQ679" s="1"/>
      <c r="XDR679" s="1"/>
      <c r="XDS679" s="1"/>
      <c r="XDT679" s="1"/>
      <c r="XDU679" s="1"/>
      <c r="XDV679" s="1"/>
      <c r="XDW679" s="1"/>
      <c r="XDX679" s="1"/>
      <c r="XDY679" s="1"/>
      <c r="XDZ679" s="1"/>
      <c r="XEA679" s="1"/>
      <c r="XEB679" s="1"/>
      <c r="XEC679" s="1"/>
      <c r="XED679" s="1"/>
      <c r="XEE679" s="1"/>
      <c r="XEF679" s="1"/>
      <c r="XEG679" s="1"/>
      <c r="XEH679" s="1"/>
      <c r="XEI679" s="1"/>
      <c r="XEJ679" s="1"/>
      <c r="XEK679" s="1"/>
      <c r="XEL679" s="1"/>
      <c r="XEM679" s="1"/>
      <c r="XEN679" s="1"/>
      <c r="XEO679" s="1"/>
      <c r="XEP679" s="1"/>
      <c r="XEQ679" s="1"/>
      <c r="XER679" s="1"/>
      <c r="XES679" s="1"/>
      <c r="XET679" s="1"/>
      <c r="XEU679" s="1"/>
      <c r="XEV679" s="1"/>
      <c r="XEW679" s="1"/>
      <c r="XEX679" s="1"/>
      <c r="XEY679" s="1"/>
      <c r="XEZ679" s="1"/>
      <c r="XFA679" s="1"/>
      <c r="XFB679" s="1"/>
      <c r="XFC679" s="1"/>
    </row>
    <row r="680" spans="1:150 16226:16383" s="3" customFormat="1" ht="20.25" customHeight="1" x14ac:dyDescent="0.25">
      <c r="A680" s="71" t="s">
        <v>875</v>
      </c>
      <c r="B680" s="71">
        <v>139.35499999999999</v>
      </c>
      <c r="C680" s="71">
        <f t="shared" si="16"/>
        <v>1500.0172199999997</v>
      </c>
      <c r="D680" s="51">
        <v>0</v>
      </c>
      <c r="E680" s="51">
        <v>0</v>
      </c>
      <c r="F680" s="124">
        <f t="shared" si="17"/>
        <v>2754.0316159199997</v>
      </c>
      <c r="G680" s="130" t="s">
        <v>95</v>
      </c>
      <c r="H680" s="13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WZB680" s="1"/>
      <c r="WZC680" s="1"/>
      <c r="WZD680" s="1"/>
      <c r="WZE680" s="1"/>
      <c r="WZF680" s="1"/>
      <c r="WZG680" s="1"/>
      <c r="WZH680" s="1"/>
      <c r="WZI680" s="1"/>
      <c r="WZJ680" s="1"/>
      <c r="WZK680" s="1"/>
      <c r="WZL680" s="1"/>
      <c r="WZM680" s="1"/>
      <c r="WZN680" s="1"/>
      <c r="WZO680" s="1"/>
      <c r="WZP680" s="1"/>
      <c r="WZQ680" s="1"/>
      <c r="WZR680" s="1"/>
      <c r="WZS680" s="1"/>
      <c r="WZT680" s="1"/>
      <c r="WZU680" s="1"/>
      <c r="WZV680" s="1"/>
      <c r="WZW680" s="1"/>
      <c r="WZX680" s="1"/>
      <c r="WZY680" s="1"/>
      <c r="WZZ680" s="1"/>
      <c r="XAA680" s="1"/>
      <c r="XAB680" s="1"/>
      <c r="XAC680" s="1"/>
      <c r="XAD680" s="1"/>
      <c r="XAE680" s="1"/>
      <c r="XAF680" s="1"/>
      <c r="XAG680" s="1"/>
      <c r="XAH680" s="1"/>
      <c r="XAI680" s="1"/>
      <c r="XAJ680" s="1"/>
      <c r="XAK680" s="1"/>
      <c r="XAL680" s="1"/>
      <c r="XAM680" s="1"/>
      <c r="XAN680" s="1"/>
      <c r="XAO680" s="1"/>
      <c r="XAP680" s="1"/>
      <c r="XAQ680" s="1"/>
      <c r="XAR680" s="1"/>
      <c r="XAS680" s="1"/>
      <c r="XAT680" s="1"/>
      <c r="XAU680" s="1"/>
      <c r="XAV680" s="1"/>
      <c r="XAW680" s="1"/>
      <c r="XAX680" s="1"/>
      <c r="XAY680" s="1"/>
      <c r="XAZ680" s="1"/>
      <c r="XBA680" s="1"/>
      <c r="XBB680" s="1"/>
      <c r="XBC680" s="1"/>
      <c r="XBD680" s="1"/>
      <c r="XBE680" s="1"/>
      <c r="XBF680" s="1"/>
      <c r="XBG680" s="1"/>
      <c r="XBH680" s="1"/>
      <c r="XBI680" s="1"/>
      <c r="XBJ680" s="1"/>
      <c r="XBK680" s="1"/>
      <c r="XBL680" s="1"/>
      <c r="XBM680" s="1"/>
      <c r="XBN680" s="1"/>
      <c r="XBO680" s="1"/>
      <c r="XBP680" s="1"/>
      <c r="XBQ680" s="1"/>
      <c r="XBR680" s="1"/>
      <c r="XBS680" s="1"/>
      <c r="XBT680" s="1"/>
      <c r="XBU680" s="1"/>
      <c r="XBV680" s="1"/>
      <c r="XBW680" s="1"/>
      <c r="XBX680" s="1"/>
      <c r="XBY680" s="1"/>
      <c r="XBZ680" s="1"/>
      <c r="XCA680" s="1"/>
      <c r="XCB680" s="1"/>
      <c r="XCC680" s="1"/>
      <c r="XCD680" s="1"/>
      <c r="XCE680" s="1"/>
      <c r="XCF680" s="1"/>
      <c r="XCG680" s="1"/>
      <c r="XCH680" s="1"/>
      <c r="XCI680" s="1"/>
      <c r="XCJ680" s="1"/>
      <c r="XCK680" s="1"/>
      <c r="XCL680" s="1"/>
      <c r="XCM680" s="1"/>
      <c r="XCN680" s="1"/>
      <c r="XCO680" s="1"/>
      <c r="XCP680" s="1"/>
      <c r="XCQ680" s="1"/>
      <c r="XCR680" s="1"/>
      <c r="XCS680" s="1"/>
      <c r="XCT680" s="1"/>
      <c r="XCU680" s="1"/>
      <c r="XCV680" s="1"/>
      <c r="XCW680" s="1"/>
      <c r="XCX680" s="1"/>
      <c r="XCY680" s="1"/>
      <c r="XCZ680" s="1"/>
      <c r="XDA680" s="1"/>
      <c r="XDB680" s="1"/>
      <c r="XDC680" s="1"/>
      <c r="XDD680" s="1"/>
      <c r="XDE680" s="1"/>
      <c r="XDF680" s="1"/>
      <c r="XDG680" s="1"/>
      <c r="XDH680" s="1"/>
      <c r="XDI680" s="1"/>
      <c r="XDJ680" s="1"/>
      <c r="XDK680" s="1"/>
      <c r="XDL680" s="1"/>
      <c r="XDM680" s="1"/>
      <c r="XDN680" s="1"/>
      <c r="XDO680" s="1"/>
      <c r="XDP680" s="1"/>
      <c r="XDQ680" s="1"/>
      <c r="XDR680" s="1"/>
      <c r="XDS680" s="1"/>
      <c r="XDT680" s="1"/>
      <c r="XDU680" s="1"/>
      <c r="XDV680" s="1"/>
      <c r="XDW680" s="1"/>
      <c r="XDX680" s="1"/>
      <c r="XDY680" s="1"/>
      <c r="XDZ680" s="1"/>
      <c r="XEA680" s="1"/>
      <c r="XEB680" s="1"/>
      <c r="XEC680" s="1"/>
      <c r="XED680" s="1"/>
      <c r="XEE680" s="1"/>
      <c r="XEF680" s="1"/>
      <c r="XEG680" s="1"/>
      <c r="XEH680" s="1"/>
      <c r="XEI680" s="1"/>
      <c r="XEJ680" s="1"/>
      <c r="XEK680" s="1"/>
      <c r="XEL680" s="1"/>
      <c r="XEM680" s="1"/>
      <c r="XEN680" s="1"/>
      <c r="XEO680" s="1"/>
      <c r="XEP680" s="1"/>
      <c r="XEQ680" s="1"/>
      <c r="XER680" s="1"/>
      <c r="XES680" s="1"/>
      <c r="XET680" s="1"/>
      <c r="XEU680" s="1"/>
      <c r="XEV680" s="1"/>
      <c r="XEW680" s="1"/>
      <c r="XEX680" s="1"/>
      <c r="XEY680" s="1"/>
      <c r="XEZ680" s="1"/>
      <c r="XFA680" s="1"/>
      <c r="XFB680" s="1"/>
      <c r="XFC680" s="1"/>
    </row>
    <row r="681" spans="1:150 16226:16383" s="3" customFormat="1" ht="20.25" customHeight="1" x14ac:dyDescent="0.25">
      <c r="A681" s="71" t="s">
        <v>876</v>
      </c>
      <c r="B681" s="71">
        <v>256.10599999999999</v>
      </c>
      <c r="C681" s="71">
        <f t="shared" si="16"/>
        <v>2756.7249839999999</v>
      </c>
      <c r="D681" s="51">
        <v>0</v>
      </c>
      <c r="E681" s="51">
        <v>0</v>
      </c>
      <c r="F681" s="124">
        <f t="shared" si="17"/>
        <v>5061.3470706240005</v>
      </c>
      <c r="G681" s="130" t="s">
        <v>95</v>
      </c>
      <c r="H681" s="13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WZB681" s="1"/>
      <c r="WZC681" s="1"/>
      <c r="WZD681" s="1"/>
      <c r="WZE681" s="1"/>
      <c r="WZF681" s="1"/>
      <c r="WZG681" s="1"/>
      <c r="WZH681" s="1"/>
      <c r="WZI681" s="1"/>
      <c r="WZJ681" s="1"/>
      <c r="WZK681" s="1"/>
      <c r="WZL681" s="1"/>
      <c r="WZM681" s="1"/>
      <c r="WZN681" s="1"/>
      <c r="WZO681" s="1"/>
      <c r="WZP681" s="1"/>
      <c r="WZQ681" s="1"/>
      <c r="WZR681" s="1"/>
      <c r="WZS681" s="1"/>
      <c r="WZT681" s="1"/>
      <c r="WZU681" s="1"/>
      <c r="WZV681" s="1"/>
      <c r="WZW681" s="1"/>
      <c r="WZX681" s="1"/>
      <c r="WZY681" s="1"/>
      <c r="WZZ681" s="1"/>
      <c r="XAA681" s="1"/>
      <c r="XAB681" s="1"/>
      <c r="XAC681" s="1"/>
      <c r="XAD681" s="1"/>
      <c r="XAE681" s="1"/>
      <c r="XAF681" s="1"/>
      <c r="XAG681" s="1"/>
      <c r="XAH681" s="1"/>
      <c r="XAI681" s="1"/>
      <c r="XAJ681" s="1"/>
      <c r="XAK681" s="1"/>
      <c r="XAL681" s="1"/>
      <c r="XAM681" s="1"/>
      <c r="XAN681" s="1"/>
      <c r="XAO681" s="1"/>
      <c r="XAP681" s="1"/>
      <c r="XAQ681" s="1"/>
      <c r="XAR681" s="1"/>
      <c r="XAS681" s="1"/>
      <c r="XAT681" s="1"/>
      <c r="XAU681" s="1"/>
      <c r="XAV681" s="1"/>
      <c r="XAW681" s="1"/>
      <c r="XAX681" s="1"/>
      <c r="XAY681" s="1"/>
      <c r="XAZ681" s="1"/>
      <c r="XBA681" s="1"/>
      <c r="XBB681" s="1"/>
      <c r="XBC681" s="1"/>
      <c r="XBD681" s="1"/>
      <c r="XBE681" s="1"/>
      <c r="XBF681" s="1"/>
      <c r="XBG681" s="1"/>
      <c r="XBH681" s="1"/>
      <c r="XBI681" s="1"/>
      <c r="XBJ681" s="1"/>
      <c r="XBK681" s="1"/>
      <c r="XBL681" s="1"/>
      <c r="XBM681" s="1"/>
      <c r="XBN681" s="1"/>
      <c r="XBO681" s="1"/>
      <c r="XBP681" s="1"/>
      <c r="XBQ681" s="1"/>
      <c r="XBR681" s="1"/>
      <c r="XBS681" s="1"/>
      <c r="XBT681" s="1"/>
      <c r="XBU681" s="1"/>
      <c r="XBV681" s="1"/>
      <c r="XBW681" s="1"/>
      <c r="XBX681" s="1"/>
      <c r="XBY681" s="1"/>
      <c r="XBZ681" s="1"/>
      <c r="XCA681" s="1"/>
      <c r="XCB681" s="1"/>
      <c r="XCC681" s="1"/>
      <c r="XCD681" s="1"/>
      <c r="XCE681" s="1"/>
      <c r="XCF681" s="1"/>
      <c r="XCG681" s="1"/>
      <c r="XCH681" s="1"/>
      <c r="XCI681" s="1"/>
      <c r="XCJ681" s="1"/>
      <c r="XCK681" s="1"/>
      <c r="XCL681" s="1"/>
      <c r="XCM681" s="1"/>
      <c r="XCN681" s="1"/>
      <c r="XCO681" s="1"/>
      <c r="XCP681" s="1"/>
      <c r="XCQ681" s="1"/>
      <c r="XCR681" s="1"/>
      <c r="XCS681" s="1"/>
      <c r="XCT681" s="1"/>
      <c r="XCU681" s="1"/>
      <c r="XCV681" s="1"/>
      <c r="XCW681" s="1"/>
      <c r="XCX681" s="1"/>
      <c r="XCY681" s="1"/>
      <c r="XCZ681" s="1"/>
      <c r="XDA681" s="1"/>
      <c r="XDB681" s="1"/>
      <c r="XDC681" s="1"/>
      <c r="XDD681" s="1"/>
      <c r="XDE681" s="1"/>
      <c r="XDF681" s="1"/>
      <c r="XDG681" s="1"/>
      <c r="XDH681" s="1"/>
      <c r="XDI681" s="1"/>
      <c r="XDJ681" s="1"/>
      <c r="XDK681" s="1"/>
      <c r="XDL681" s="1"/>
      <c r="XDM681" s="1"/>
      <c r="XDN681" s="1"/>
      <c r="XDO681" s="1"/>
      <c r="XDP681" s="1"/>
      <c r="XDQ681" s="1"/>
      <c r="XDR681" s="1"/>
      <c r="XDS681" s="1"/>
      <c r="XDT681" s="1"/>
      <c r="XDU681" s="1"/>
      <c r="XDV681" s="1"/>
      <c r="XDW681" s="1"/>
      <c r="XDX681" s="1"/>
      <c r="XDY681" s="1"/>
      <c r="XDZ681" s="1"/>
      <c r="XEA681" s="1"/>
      <c r="XEB681" s="1"/>
      <c r="XEC681" s="1"/>
      <c r="XED681" s="1"/>
      <c r="XEE681" s="1"/>
      <c r="XEF681" s="1"/>
      <c r="XEG681" s="1"/>
      <c r="XEH681" s="1"/>
      <c r="XEI681" s="1"/>
      <c r="XEJ681" s="1"/>
      <c r="XEK681" s="1"/>
      <c r="XEL681" s="1"/>
      <c r="XEM681" s="1"/>
      <c r="XEN681" s="1"/>
      <c r="XEO681" s="1"/>
      <c r="XEP681" s="1"/>
      <c r="XEQ681" s="1"/>
      <c r="XER681" s="1"/>
      <c r="XES681" s="1"/>
      <c r="XET681" s="1"/>
      <c r="XEU681" s="1"/>
      <c r="XEV681" s="1"/>
      <c r="XEW681" s="1"/>
      <c r="XEX681" s="1"/>
      <c r="XEY681" s="1"/>
      <c r="XEZ681" s="1"/>
      <c r="XFA681" s="1"/>
      <c r="XFB681" s="1"/>
      <c r="XFC681" s="1"/>
    </row>
    <row r="682" spans="1:150 16226:16383" s="3" customFormat="1" ht="20.25" customHeight="1" x14ac:dyDescent="0.25">
      <c r="A682" s="71" t="s">
        <v>877</v>
      </c>
      <c r="B682" s="71">
        <v>256.14800000000002</v>
      </c>
      <c r="C682" s="71">
        <f t="shared" si="16"/>
        <v>2757.177072</v>
      </c>
      <c r="D682" s="51">
        <v>0</v>
      </c>
      <c r="E682" s="51">
        <v>0</v>
      </c>
      <c r="F682" s="124">
        <f t="shared" si="17"/>
        <v>5062.1771041920001</v>
      </c>
      <c r="G682" s="130" t="s">
        <v>95</v>
      </c>
      <c r="H682" s="13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WZB682" s="1"/>
      <c r="WZC682" s="1"/>
      <c r="WZD682" s="1"/>
      <c r="WZE682" s="1"/>
      <c r="WZF682" s="1"/>
      <c r="WZG682" s="1"/>
      <c r="WZH682" s="1"/>
      <c r="WZI682" s="1"/>
      <c r="WZJ682" s="1"/>
      <c r="WZK682" s="1"/>
      <c r="WZL682" s="1"/>
      <c r="WZM682" s="1"/>
      <c r="WZN682" s="1"/>
      <c r="WZO682" s="1"/>
      <c r="WZP682" s="1"/>
      <c r="WZQ682" s="1"/>
      <c r="WZR682" s="1"/>
      <c r="WZS682" s="1"/>
      <c r="WZT682" s="1"/>
      <c r="WZU682" s="1"/>
      <c r="WZV682" s="1"/>
      <c r="WZW682" s="1"/>
      <c r="WZX682" s="1"/>
      <c r="WZY682" s="1"/>
      <c r="WZZ682" s="1"/>
      <c r="XAA682" s="1"/>
      <c r="XAB682" s="1"/>
      <c r="XAC682" s="1"/>
      <c r="XAD682" s="1"/>
      <c r="XAE682" s="1"/>
      <c r="XAF682" s="1"/>
      <c r="XAG682" s="1"/>
      <c r="XAH682" s="1"/>
      <c r="XAI682" s="1"/>
      <c r="XAJ682" s="1"/>
      <c r="XAK682" s="1"/>
      <c r="XAL682" s="1"/>
      <c r="XAM682" s="1"/>
      <c r="XAN682" s="1"/>
      <c r="XAO682" s="1"/>
      <c r="XAP682" s="1"/>
      <c r="XAQ682" s="1"/>
      <c r="XAR682" s="1"/>
      <c r="XAS682" s="1"/>
      <c r="XAT682" s="1"/>
      <c r="XAU682" s="1"/>
      <c r="XAV682" s="1"/>
      <c r="XAW682" s="1"/>
      <c r="XAX682" s="1"/>
      <c r="XAY682" s="1"/>
      <c r="XAZ682" s="1"/>
      <c r="XBA682" s="1"/>
      <c r="XBB682" s="1"/>
      <c r="XBC682" s="1"/>
      <c r="XBD682" s="1"/>
      <c r="XBE682" s="1"/>
      <c r="XBF682" s="1"/>
      <c r="XBG682" s="1"/>
      <c r="XBH682" s="1"/>
      <c r="XBI682" s="1"/>
      <c r="XBJ682" s="1"/>
      <c r="XBK682" s="1"/>
      <c r="XBL682" s="1"/>
      <c r="XBM682" s="1"/>
      <c r="XBN682" s="1"/>
      <c r="XBO682" s="1"/>
      <c r="XBP682" s="1"/>
      <c r="XBQ682" s="1"/>
      <c r="XBR682" s="1"/>
      <c r="XBS682" s="1"/>
      <c r="XBT682" s="1"/>
      <c r="XBU682" s="1"/>
      <c r="XBV682" s="1"/>
      <c r="XBW682" s="1"/>
      <c r="XBX682" s="1"/>
      <c r="XBY682" s="1"/>
      <c r="XBZ682" s="1"/>
      <c r="XCA682" s="1"/>
      <c r="XCB682" s="1"/>
      <c r="XCC682" s="1"/>
      <c r="XCD682" s="1"/>
      <c r="XCE682" s="1"/>
      <c r="XCF682" s="1"/>
      <c r="XCG682" s="1"/>
      <c r="XCH682" s="1"/>
      <c r="XCI682" s="1"/>
      <c r="XCJ682" s="1"/>
      <c r="XCK682" s="1"/>
      <c r="XCL682" s="1"/>
      <c r="XCM682" s="1"/>
      <c r="XCN682" s="1"/>
      <c r="XCO682" s="1"/>
      <c r="XCP682" s="1"/>
      <c r="XCQ682" s="1"/>
      <c r="XCR682" s="1"/>
      <c r="XCS682" s="1"/>
      <c r="XCT682" s="1"/>
      <c r="XCU682" s="1"/>
      <c r="XCV682" s="1"/>
      <c r="XCW682" s="1"/>
      <c r="XCX682" s="1"/>
      <c r="XCY682" s="1"/>
      <c r="XCZ682" s="1"/>
      <c r="XDA682" s="1"/>
      <c r="XDB682" s="1"/>
      <c r="XDC682" s="1"/>
      <c r="XDD682" s="1"/>
      <c r="XDE682" s="1"/>
      <c r="XDF682" s="1"/>
      <c r="XDG682" s="1"/>
      <c r="XDH682" s="1"/>
      <c r="XDI682" s="1"/>
      <c r="XDJ682" s="1"/>
      <c r="XDK682" s="1"/>
      <c r="XDL682" s="1"/>
      <c r="XDM682" s="1"/>
      <c r="XDN682" s="1"/>
      <c r="XDO682" s="1"/>
      <c r="XDP682" s="1"/>
      <c r="XDQ682" s="1"/>
      <c r="XDR682" s="1"/>
      <c r="XDS682" s="1"/>
      <c r="XDT682" s="1"/>
      <c r="XDU682" s="1"/>
      <c r="XDV682" s="1"/>
      <c r="XDW682" s="1"/>
      <c r="XDX682" s="1"/>
      <c r="XDY682" s="1"/>
      <c r="XDZ682" s="1"/>
      <c r="XEA682" s="1"/>
      <c r="XEB682" s="1"/>
      <c r="XEC682" s="1"/>
      <c r="XED682" s="1"/>
      <c r="XEE682" s="1"/>
      <c r="XEF682" s="1"/>
      <c r="XEG682" s="1"/>
      <c r="XEH682" s="1"/>
      <c r="XEI682" s="1"/>
      <c r="XEJ682" s="1"/>
      <c r="XEK682" s="1"/>
      <c r="XEL682" s="1"/>
      <c r="XEM682" s="1"/>
      <c r="XEN682" s="1"/>
      <c r="XEO682" s="1"/>
      <c r="XEP682" s="1"/>
      <c r="XEQ682" s="1"/>
      <c r="XER682" s="1"/>
      <c r="XES682" s="1"/>
      <c r="XET682" s="1"/>
      <c r="XEU682" s="1"/>
      <c r="XEV682" s="1"/>
      <c r="XEW682" s="1"/>
      <c r="XEX682" s="1"/>
      <c r="XEY682" s="1"/>
      <c r="XEZ682" s="1"/>
      <c r="XFA682" s="1"/>
      <c r="XFB682" s="1"/>
      <c r="XFC682" s="1"/>
    </row>
    <row r="683" spans="1:150 16226:16383" s="3" customFormat="1" ht="20.25" customHeight="1" x14ac:dyDescent="0.25">
      <c r="A683" s="71" t="s">
        <v>878</v>
      </c>
      <c r="B683" s="71">
        <v>139.35499999999999</v>
      </c>
      <c r="C683" s="71">
        <f t="shared" si="16"/>
        <v>1500.0172199999997</v>
      </c>
      <c r="D683" s="51">
        <v>0</v>
      </c>
      <c r="E683" s="51">
        <v>0</v>
      </c>
      <c r="F683" s="124">
        <f t="shared" si="17"/>
        <v>2754.0316159199997</v>
      </c>
      <c r="G683" s="130" t="s">
        <v>95</v>
      </c>
      <c r="H683" s="13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WZB683" s="1"/>
      <c r="WZC683" s="1"/>
      <c r="WZD683" s="1"/>
      <c r="WZE683" s="1"/>
      <c r="WZF683" s="1"/>
      <c r="WZG683" s="1"/>
      <c r="WZH683" s="1"/>
      <c r="WZI683" s="1"/>
      <c r="WZJ683" s="1"/>
      <c r="WZK683" s="1"/>
      <c r="WZL683" s="1"/>
      <c r="WZM683" s="1"/>
      <c r="WZN683" s="1"/>
      <c r="WZO683" s="1"/>
      <c r="WZP683" s="1"/>
      <c r="WZQ683" s="1"/>
      <c r="WZR683" s="1"/>
      <c r="WZS683" s="1"/>
      <c r="WZT683" s="1"/>
      <c r="WZU683" s="1"/>
      <c r="WZV683" s="1"/>
      <c r="WZW683" s="1"/>
      <c r="WZX683" s="1"/>
      <c r="WZY683" s="1"/>
      <c r="WZZ683" s="1"/>
      <c r="XAA683" s="1"/>
      <c r="XAB683" s="1"/>
      <c r="XAC683" s="1"/>
      <c r="XAD683" s="1"/>
      <c r="XAE683" s="1"/>
      <c r="XAF683" s="1"/>
      <c r="XAG683" s="1"/>
      <c r="XAH683" s="1"/>
      <c r="XAI683" s="1"/>
      <c r="XAJ683" s="1"/>
      <c r="XAK683" s="1"/>
      <c r="XAL683" s="1"/>
      <c r="XAM683" s="1"/>
      <c r="XAN683" s="1"/>
      <c r="XAO683" s="1"/>
      <c r="XAP683" s="1"/>
      <c r="XAQ683" s="1"/>
      <c r="XAR683" s="1"/>
      <c r="XAS683" s="1"/>
      <c r="XAT683" s="1"/>
      <c r="XAU683" s="1"/>
      <c r="XAV683" s="1"/>
      <c r="XAW683" s="1"/>
      <c r="XAX683" s="1"/>
      <c r="XAY683" s="1"/>
      <c r="XAZ683" s="1"/>
      <c r="XBA683" s="1"/>
      <c r="XBB683" s="1"/>
      <c r="XBC683" s="1"/>
      <c r="XBD683" s="1"/>
      <c r="XBE683" s="1"/>
      <c r="XBF683" s="1"/>
      <c r="XBG683" s="1"/>
      <c r="XBH683" s="1"/>
      <c r="XBI683" s="1"/>
      <c r="XBJ683" s="1"/>
      <c r="XBK683" s="1"/>
      <c r="XBL683" s="1"/>
      <c r="XBM683" s="1"/>
      <c r="XBN683" s="1"/>
      <c r="XBO683" s="1"/>
      <c r="XBP683" s="1"/>
      <c r="XBQ683" s="1"/>
      <c r="XBR683" s="1"/>
      <c r="XBS683" s="1"/>
      <c r="XBT683" s="1"/>
      <c r="XBU683" s="1"/>
      <c r="XBV683" s="1"/>
      <c r="XBW683" s="1"/>
      <c r="XBX683" s="1"/>
      <c r="XBY683" s="1"/>
      <c r="XBZ683" s="1"/>
      <c r="XCA683" s="1"/>
      <c r="XCB683" s="1"/>
      <c r="XCC683" s="1"/>
      <c r="XCD683" s="1"/>
      <c r="XCE683" s="1"/>
      <c r="XCF683" s="1"/>
      <c r="XCG683" s="1"/>
      <c r="XCH683" s="1"/>
      <c r="XCI683" s="1"/>
      <c r="XCJ683" s="1"/>
      <c r="XCK683" s="1"/>
      <c r="XCL683" s="1"/>
      <c r="XCM683" s="1"/>
      <c r="XCN683" s="1"/>
      <c r="XCO683" s="1"/>
      <c r="XCP683" s="1"/>
      <c r="XCQ683" s="1"/>
      <c r="XCR683" s="1"/>
      <c r="XCS683" s="1"/>
      <c r="XCT683" s="1"/>
      <c r="XCU683" s="1"/>
      <c r="XCV683" s="1"/>
      <c r="XCW683" s="1"/>
      <c r="XCX683" s="1"/>
      <c r="XCY683" s="1"/>
      <c r="XCZ683" s="1"/>
      <c r="XDA683" s="1"/>
      <c r="XDB683" s="1"/>
      <c r="XDC683" s="1"/>
      <c r="XDD683" s="1"/>
      <c r="XDE683" s="1"/>
      <c r="XDF683" s="1"/>
      <c r="XDG683" s="1"/>
      <c r="XDH683" s="1"/>
      <c r="XDI683" s="1"/>
      <c r="XDJ683" s="1"/>
      <c r="XDK683" s="1"/>
      <c r="XDL683" s="1"/>
      <c r="XDM683" s="1"/>
      <c r="XDN683" s="1"/>
      <c r="XDO683" s="1"/>
      <c r="XDP683" s="1"/>
      <c r="XDQ683" s="1"/>
      <c r="XDR683" s="1"/>
      <c r="XDS683" s="1"/>
      <c r="XDT683" s="1"/>
      <c r="XDU683" s="1"/>
      <c r="XDV683" s="1"/>
      <c r="XDW683" s="1"/>
      <c r="XDX683" s="1"/>
      <c r="XDY683" s="1"/>
      <c r="XDZ683" s="1"/>
      <c r="XEA683" s="1"/>
      <c r="XEB683" s="1"/>
      <c r="XEC683" s="1"/>
      <c r="XED683" s="1"/>
      <c r="XEE683" s="1"/>
      <c r="XEF683" s="1"/>
      <c r="XEG683" s="1"/>
      <c r="XEH683" s="1"/>
      <c r="XEI683" s="1"/>
      <c r="XEJ683" s="1"/>
      <c r="XEK683" s="1"/>
      <c r="XEL683" s="1"/>
      <c r="XEM683" s="1"/>
      <c r="XEN683" s="1"/>
      <c r="XEO683" s="1"/>
      <c r="XEP683" s="1"/>
      <c r="XEQ683" s="1"/>
      <c r="XER683" s="1"/>
      <c r="XES683" s="1"/>
      <c r="XET683" s="1"/>
      <c r="XEU683" s="1"/>
      <c r="XEV683" s="1"/>
      <c r="XEW683" s="1"/>
      <c r="XEX683" s="1"/>
      <c r="XEY683" s="1"/>
      <c r="XEZ683" s="1"/>
      <c r="XFA683" s="1"/>
      <c r="XFB683" s="1"/>
      <c r="XFC683" s="1"/>
    </row>
    <row r="684" spans="1:150 16226:16383" s="3" customFormat="1" ht="20.25" customHeight="1" x14ac:dyDescent="0.25">
      <c r="A684" s="71" t="s">
        <v>879</v>
      </c>
      <c r="B684" s="71">
        <v>139.35499999999999</v>
      </c>
      <c r="C684" s="71">
        <f t="shared" si="16"/>
        <v>1500.0172199999997</v>
      </c>
      <c r="D684" s="51">
        <v>0</v>
      </c>
      <c r="E684" s="51">
        <v>0</v>
      </c>
      <c r="F684" s="124">
        <f t="shared" si="17"/>
        <v>2754.0316159199997</v>
      </c>
      <c r="G684" s="130" t="s">
        <v>95</v>
      </c>
      <c r="H684" s="13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WZB684" s="1"/>
      <c r="WZC684" s="1"/>
      <c r="WZD684" s="1"/>
      <c r="WZE684" s="1"/>
      <c r="WZF684" s="1"/>
      <c r="WZG684" s="1"/>
      <c r="WZH684" s="1"/>
      <c r="WZI684" s="1"/>
      <c r="WZJ684" s="1"/>
      <c r="WZK684" s="1"/>
      <c r="WZL684" s="1"/>
      <c r="WZM684" s="1"/>
      <c r="WZN684" s="1"/>
      <c r="WZO684" s="1"/>
      <c r="WZP684" s="1"/>
      <c r="WZQ684" s="1"/>
      <c r="WZR684" s="1"/>
      <c r="WZS684" s="1"/>
      <c r="WZT684" s="1"/>
      <c r="WZU684" s="1"/>
      <c r="WZV684" s="1"/>
      <c r="WZW684" s="1"/>
      <c r="WZX684" s="1"/>
      <c r="WZY684" s="1"/>
      <c r="WZZ684" s="1"/>
      <c r="XAA684" s="1"/>
      <c r="XAB684" s="1"/>
      <c r="XAC684" s="1"/>
      <c r="XAD684" s="1"/>
      <c r="XAE684" s="1"/>
      <c r="XAF684" s="1"/>
      <c r="XAG684" s="1"/>
      <c r="XAH684" s="1"/>
      <c r="XAI684" s="1"/>
      <c r="XAJ684" s="1"/>
      <c r="XAK684" s="1"/>
      <c r="XAL684" s="1"/>
      <c r="XAM684" s="1"/>
      <c r="XAN684" s="1"/>
      <c r="XAO684" s="1"/>
      <c r="XAP684" s="1"/>
      <c r="XAQ684" s="1"/>
      <c r="XAR684" s="1"/>
      <c r="XAS684" s="1"/>
      <c r="XAT684" s="1"/>
      <c r="XAU684" s="1"/>
      <c r="XAV684" s="1"/>
      <c r="XAW684" s="1"/>
      <c r="XAX684" s="1"/>
      <c r="XAY684" s="1"/>
      <c r="XAZ684" s="1"/>
      <c r="XBA684" s="1"/>
      <c r="XBB684" s="1"/>
      <c r="XBC684" s="1"/>
      <c r="XBD684" s="1"/>
      <c r="XBE684" s="1"/>
      <c r="XBF684" s="1"/>
      <c r="XBG684" s="1"/>
      <c r="XBH684" s="1"/>
      <c r="XBI684" s="1"/>
      <c r="XBJ684" s="1"/>
      <c r="XBK684" s="1"/>
      <c r="XBL684" s="1"/>
      <c r="XBM684" s="1"/>
      <c r="XBN684" s="1"/>
      <c r="XBO684" s="1"/>
      <c r="XBP684" s="1"/>
      <c r="XBQ684" s="1"/>
      <c r="XBR684" s="1"/>
      <c r="XBS684" s="1"/>
      <c r="XBT684" s="1"/>
      <c r="XBU684" s="1"/>
      <c r="XBV684" s="1"/>
      <c r="XBW684" s="1"/>
      <c r="XBX684" s="1"/>
      <c r="XBY684" s="1"/>
      <c r="XBZ684" s="1"/>
      <c r="XCA684" s="1"/>
      <c r="XCB684" s="1"/>
      <c r="XCC684" s="1"/>
      <c r="XCD684" s="1"/>
      <c r="XCE684" s="1"/>
      <c r="XCF684" s="1"/>
      <c r="XCG684" s="1"/>
      <c r="XCH684" s="1"/>
      <c r="XCI684" s="1"/>
      <c r="XCJ684" s="1"/>
      <c r="XCK684" s="1"/>
      <c r="XCL684" s="1"/>
      <c r="XCM684" s="1"/>
      <c r="XCN684" s="1"/>
      <c r="XCO684" s="1"/>
      <c r="XCP684" s="1"/>
      <c r="XCQ684" s="1"/>
      <c r="XCR684" s="1"/>
      <c r="XCS684" s="1"/>
      <c r="XCT684" s="1"/>
      <c r="XCU684" s="1"/>
      <c r="XCV684" s="1"/>
      <c r="XCW684" s="1"/>
      <c r="XCX684" s="1"/>
      <c r="XCY684" s="1"/>
      <c r="XCZ684" s="1"/>
      <c r="XDA684" s="1"/>
      <c r="XDB684" s="1"/>
      <c r="XDC684" s="1"/>
      <c r="XDD684" s="1"/>
      <c r="XDE684" s="1"/>
      <c r="XDF684" s="1"/>
      <c r="XDG684" s="1"/>
      <c r="XDH684" s="1"/>
      <c r="XDI684" s="1"/>
      <c r="XDJ684" s="1"/>
      <c r="XDK684" s="1"/>
      <c r="XDL684" s="1"/>
      <c r="XDM684" s="1"/>
      <c r="XDN684" s="1"/>
      <c r="XDO684" s="1"/>
      <c r="XDP684" s="1"/>
      <c r="XDQ684" s="1"/>
      <c r="XDR684" s="1"/>
      <c r="XDS684" s="1"/>
      <c r="XDT684" s="1"/>
      <c r="XDU684" s="1"/>
      <c r="XDV684" s="1"/>
      <c r="XDW684" s="1"/>
      <c r="XDX684" s="1"/>
      <c r="XDY684" s="1"/>
      <c r="XDZ684" s="1"/>
      <c r="XEA684" s="1"/>
      <c r="XEB684" s="1"/>
      <c r="XEC684" s="1"/>
      <c r="XED684" s="1"/>
      <c r="XEE684" s="1"/>
      <c r="XEF684" s="1"/>
      <c r="XEG684" s="1"/>
      <c r="XEH684" s="1"/>
      <c r="XEI684" s="1"/>
      <c r="XEJ684" s="1"/>
      <c r="XEK684" s="1"/>
      <c r="XEL684" s="1"/>
      <c r="XEM684" s="1"/>
      <c r="XEN684" s="1"/>
      <c r="XEO684" s="1"/>
      <c r="XEP684" s="1"/>
      <c r="XEQ684" s="1"/>
      <c r="XER684" s="1"/>
      <c r="XES684" s="1"/>
      <c r="XET684" s="1"/>
      <c r="XEU684" s="1"/>
      <c r="XEV684" s="1"/>
      <c r="XEW684" s="1"/>
      <c r="XEX684" s="1"/>
      <c r="XEY684" s="1"/>
      <c r="XEZ684" s="1"/>
      <c r="XFA684" s="1"/>
      <c r="XFB684" s="1"/>
      <c r="XFC684" s="1"/>
    </row>
    <row r="685" spans="1:150 16226:16383" s="3" customFormat="1" ht="20.25" customHeight="1" x14ac:dyDescent="0.25">
      <c r="A685" s="71" t="s">
        <v>880</v>
      </c>
      <c r="B685" s="71">
        <v>139.35499999999999</v>
      </c>
      <c r="C685" s="71">
        <f t="shared" si="16"/>
        <v>1500.0172199999997</v>
      </c>
      <c r="D685" s="51">
        <v>0</v>
      </c>
      <c r="E685" s="51">
        <v>0</v>
      </c>
      <c r="F685" s="124">
        <f t="shared" si="17"/>
        <v>2754.0316159199997</v>
      </c>
      <c r="G685" s="130" t="s">
        <v>95</v>
      </c>
      <c r="H685" s="13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WZB685" s="1"/>
      <c r="WZC685" s="1"/>
      <c r="WZD685" s="1"/>
      <c r="WZE685" s="1"/>
      <c r="WZF685" s="1"/>
      <c r="WZG685" s="1"/>
      <c r="WZH685" s="1"/>
      <c r="WZI685" s="1"/>
      <c r="WZJ685" s="1"/>
      <c r="WZK685" s="1"/>
      <c r="WZL685" s="1"/>
      <c r="WZM685" s="1"/>
      <c r="WZN685" s="1"/>
      <c r="WZO685" s="1"/>
      <c r="WZP685" s="1"/>
      <c r="WZQ685" s="1"/>
      <c r="WZR685" s="1"/>
      <c r="WZS685" s="1"/>
      <c r="WZT685" s="1"/>
      <c r="WZU685" s="1"/>
      <c r="WZV685" s="1"/>
      <c r="WZW685" s="1"/>
      <c r="WZX685" s="1"/>
      <c r="WZY685" s="1"/>
      <c r="WZZ685" s="1"/>
      <c r="XAA685" s="1"/>
      <c r="XAB685" s="1"/>
      <c r="XAC685" s="1"/>
      <c r="XAD685" s="1"/>
      <c r="XAE685" s="1"/>
      <c r="XAF685" s="1"/>
      <c r="XAG685" s="1"/>
      <c r="XAH685" s="1"/>
      <c r="XAI685" s="1"/>
      <c r="XAJ685" s="1"/>
      <c r="XAK685" s="1"/>
      <c r="XAL685" s="1"/>
      <c r="XAM685" s="1"/>
      <c r="XAN685" s="1"/>
      <c r="XAO685" s="1"/>
      <c r="XAP685" s="1"/>
      <c r="XAQ685" s="1"/>
      <c r="XAR685" s="1"/>
      <c r="XAS685" s="1"/>
      <c r="XAT685" s="1"/>
      <c r="XAU685" s="1"/>
      <c r="XAV685" s="1"/>
      <c r="XAW685" s="1"/>
      <c r="XAX685" s="1"/>
      <c r="XAY685" s="1"/>
      <c r="XAZ685" s="1"/>
      <c r="XBA685" s="1"/>
      <c r="XBB685" s="1"/>
      <c r="XBC685" s="1"/>
      <c r="XBD685" s="1"/>
      <c r="XBE685" s="1"/>
      <c r="XBF685" s="1"/>
      <c r="XBG685" s="1"/>
      <c r="XBH685" s="1"/>
      <c r="XBI685" s="1"/>
      <c r="XBJ685" s="1"/>
      <c r="XBK685" s="1"/>
      <c r="XBL685" s="1"/>
      <c r="XBM685" s="1"/>
      <c r="XBN685" s="1"/>
      <c r="XBO685" s="1"/>
      <c r="XBP685" s="1"/>
      <c r="XBQ685" s="1"/>
      <c r="XBR685" s="1"/>
      <c r="XBS685" s="1"/>
      <c r="XBT685" s="1"/>
      <c r="XBU685" s="1"/>
      <c r="XBV685" s="1"/>
      <c r="XBW685" s="1"/>
      <c r="XBX685" s="1"/>
      <c r="XBY685" s="1"/>
      <c r="XBZ685" s="1"/>
      <c r="XCA685" s="1"/>
      <c r="XCB685" s="1"/>
      <c r="XCC685" s="1"/>
      <c r="XCD685" s="1"/>
      <c r="XCE685" s="1"/>
      <c r="XCF685" s="1"/>
      <c r="XCG685" s="1"/>
      <c r="XCH685" s="1"/>
      <c r="XCI685" s="1"/>
      <c r="XCJ685" s="1"/>
      <c r="XCK685" s="1"/>
      <c r="XCL685" s="1"/>
      <c r="XCM685" s="1"/>
      <c r="XCN685" s="1"/>
      <c r="XCO685" s="1"/>
      <c r="XCP685" s="1"/>
      <c r="XCQ685" s="1"/>
      <c r="XCR685" s="1"/>
      <c r="XCS685" s="1"/>
      <c r="XCT685" s="1"/>
      <c r="XCU685" s="1"/>
      <c r="XCV685" s="1"/>
      <c r="XCW685" s="1"/>
      <c r="XCX685" s="1"/>
      <c r="XCY685" s="1"/>
      <c r="XCZ685" s="1"/>
      <c r="XDA685" s="1"/>
      <c r="XDB685" s="1"/>
      <c r="XDC685" s="1"/>
      <c r="XDD685" s="1"/>
      <c r="XDE685" s="1"/>
      <c r="XDF685" s="1"/>
      <c r="XDG685" s="1"/>
      <c r="XDH685" s="1"/>
      <c r="XDI685" s="1"/>
      <c r="XDJ685" s="1"/>
      <c r="XDK685" s="1"/>
      <c r="XDL685" s="1"/>
      <c r="XDM685" s="1"/>
      <c r="XDN685" s="1"/>
      <c r="XDO685" s="1"/>
      <c r="XDP685" s="1"/>
      <c r="XDQ685" s="1"/>
      <c r="XDR685" s="1"/>
      <c r="XDS685" s="1"/>
      <c r="XDT685" s="1"/>
      <c r="XDU685" s="1"/>
      <c r="XDV685" s="1"/>
      <c r="XDW685" s="1"/>
      <c r="XDX685" s="1"/>
      <c r="XDY685" s="1"/>
      <c r="XDZ685" s="1"/>
      <c r="XEA685" s="1"/>
      <c r="XEB685" s="1"/>
      <c r="XEC685" s="1"/>
      <c r="XED685" s="1"/>
      <c r="XEE685" s="1"/>
      <c r="XEF685" s="1"/>
      <c r="XEG685" s="1"/>
      <c r="XEH685" s="1"/>
      <c r="XEI685" s="1"/>
      <c r="XEJ685" s="1"/>
      <c r="XEK685" s="1"/>
      <c r="XEL685" s="1"/>
      <c r="XEM685" s="1"/>
      <c r="XEN685" s="1"/>
      <c r="XEO685" s="1"/>
      <c r="XEP685" s="1"/>
      <c r="XEQ685" s="1"/>
      <c r="XER685" s="1"/>
      <c r="XES685" s="1"/>
      <c r="XET685" s="1"/>
      <c r="XEU685" s="1"/>
      <c r="XEV685" s="1"/>
      <c r="XEW685" s="1"/>
      <c r="XEX685" s="1"/>
      <c r="XEY685" s="1"/>
      <c r="XEZ685" s="1"/>
      <c r="XFA685" s="1"/>
      <c r="XFB685" s="1"/>
      <c r="XFC685" s="1"/>
    </row>
    <row r="686" spans="1:150 16226:16383" s="3" customFormat="1" ht="20.25" customHeight="1" x14ac:dyDescent="0.25">
      <c r="A686" s="71" t="s">
        <v>881</v>
      </c>
      <c r="B686" s="71">
        <v>139.35499999999999</v>
      </c>
      <c r="C686" s="71">
        <f t="shared" si="16"/>
        <v>1500.0172199999997</v>
      </c>
      <c r="D686" s="51">
        <v>0</v>
      </c>
      <c r="E686" s="51">
        <v>0</v>
      </c>
      <c r="F686" s="124">
        <f t="shared" si="17"/>
        <v>2754.0316159199997</v>
      </c>
      <c r="G686" s="130" t="s">
        <v>95</v>
      </c>
      <c r="H686" s="13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WZB686" s="1"/>
      <c r="WZC686" s="1"/>
      <c r="WZD686" s="1"/>
      <c r="WZE686" s="1"/>
      <c r="WZF686" s="1"/>
      <c r="WZG686" s="1"/>
      <c r="WZH686" s="1"/>
      <c r="WZI686" s="1"/>
      <c r="WZJ686" s="1"/>
      <c r="WZK686" s="1"/>
      <c r="WZL686" s="1"/>
      <c r="WZM686" s="1"/>
      <c r="WZN686" s="1"/>
      <c r="WZO686" s="1"/>
      <c r="WZP686" s="1"/>
      <c r="WZQ686" s="1"/>
      <c r="WZR686" s="1"/>
      <c r="WZS686" s="1"/>
      <c r="WZT686" s="1"/>
      <c r="WZU686" s="1"/>
      <c r="WZV686" s="1"/>
      <c r="WZW686" s="1"/>
      <c r="WZX686" s="1"/>
      <c r="WZY686" s="1"/>
      <c r="WZZ686" s="1"/>
      <c r="XAA686" s="1"/>
      <c r="XAB686" s="1"/>
      <c r="XAC686" s="1"/>
      <c r="XAD686" s="1"/>
      <c r="XAE686" s="1"/>
      <c r="XAF686" s="1"/>
      <c r="XAG686" s="1"/>
      <c r="XAH686" s="1"/>
      <c r="XAI686" s="1"/>
      <c r="XAJ686" s="1"/>
      <c r="XAK686" s="1"/>
      <c r="XAL686" s="1"/>
      <c r="XAM686" s="1"/>
      <c r="XAN686" s="1"/>
      <c r="XAO686" s="1"/>
      <c r="XAP686" s="1"/>
      <c r="XAQ686" s="1"/>
      <c r="XAR686" s="1"/>
      <c r="XAS686" s="1"/>
      <c r="XAT686" s="1"/>
      <c r="XAU686" s="1"/>
      <c r="XAV686" s="1"/>
      <c r="XAW686" s="1"/>
      <c r="XAX686" s="1"/>
      <c r="XAY686" s="1"/>
      <c r="XAZ686" s="1"/>
      <c r="XBA686" s="1"/>
      <c r="XBB686" s="1"/>
      <c r="XBC686" s="1"/>
      <c r="XBD686" s="1"/>
      <c r="XBE686" s="1"/>
      <c r="XBF686" s="1"/>
      <c r="XBG686" s="1"/>
      <c r="XBH686" s="1"/>
      <c r="XBI686" s="1"/>
      <c r="XBJ686" s="1"/>
      <c r="XBK686" s="1"/>
      <c r="XBL686" s="1"/>
      <c r="XBM686" s="1"/>
      <c r="XBN686" s="1"/>
      <c r="XBO686" s="1"/>
      <c r="XBP686" s="1"/>
      <c r="XBQ686" s="1"/>
      <c r="XBR686" s="1"/>
      <c r="XBS686" s="1"/>
      <c r="XBT686" s="1"/>
      <c r="XBU686" s="1"/>
      <c r="XBV686" s="1"/>
      <c r="XBW686" s="1"/>
      <c r="XBX686" s="1"/>
      <c r="XBY686" s="1"/>
      <c r="XBZ686" s="1"/>
      <c r="XCA686" s="1"/>
      <c r="XCB686" s="1"/>
      <c r="XCC686" s="1"/>
      <c r="XCD686" s="1"/>
      <c r="XCE686" s="1"/>
      <c r="XCF686" s="1"/>
      <c r="XCG686" s="1"/>
      <c r="XCH686" s="1"/>
      <c r="XCI686" s="1"/>
      <c r="XCJ686" s="1"/>
      <c r="XCK686" s="1"/>
      <c r="XCL686" s="1"/>
      <c r="XCM686" s="1"/>
      <c r="XCN686" s="1"/>
      <c r="XCO686" s="1"/>
      <c r="XCP686" s="1"/>
      <c r="XCQ686" s="1"/>
      <c r="XCR686" s="1"/>
      <c r="XCS686" s="1"/>
      <c r="XCT686" s="1"/>
      <c r="XCU686" s="1"/>
      <c r="XCV686" s="1"/>
      <c r="XCW686" s="1"/>
      <c r="XCX686" s="1"/>
      <c r="XCY686" s="1"/>
      <c r="XCZ686" s="1"/>
      <c r="XDA686" s="1"/>
      <c r="XDB686" s="1"/>
      <c r="XDC686" s="1"/>
      <c r="XDD686" s="1"/>
      <c r="XDE686" s="1"/>
      <c r="XDF686" s="1"/>
      <c r="XDG686" s="1"/>
      <c r="XDH686" s="1"/>
      <c r="XDI686" s="1"/>
      <c r="XDJ686" s="1"/>
      <c r="XDK686" s="1"/>
      <c r="XDL686" s="1"/>
      <c r="XDM686" s="1"/>
      <c r="XDN686" s="1"/>
      <c r="XDO686" s="1"/>
      <c r="XDP686" s="1"/>
      <c r="XDQ686" s="1"/>
      <c r="XDR686" s="1"/>
      <c r="XDS686" s="1"/>
      <c r="XDT686" s="1"/>
      <c r="XDU686" s="1"/>
      <c r="XDV686" s="1"/>
      <c r="XDW686" s="1"/>
      <c r="XDX686" s="1"/>
      <c r="XDY686" s="1"/>
      <c r="XDZ686" s="1"/>
      <c r="XEA686" s="1"/>
      <c r="XEB686" s="1"/>
      <c r="XEC686" s="1"/>
      <c r="XED686" s="1"/>
      <c r="XEE686" s="1"/>
      <c r="XEF686" s="1"/>
      <c r="XEG686" s="1"/>
      <c r="XEH686" s="1"/>
      <c r="XEI686" s="1"/>
      <c r="XEJ686" s="1"/>
      <c r="XEK686" s="1"/>
      <c r="XEL686" s="1"/>
      <c r="XEM686" s="1"/>
      <c r="XEN686" s="1"/>
      <c r="XEO686" s="1"/>
      <c r="XEP686" s="1"/>
      <c r="XEQ686" s="1"/>
      <c r="XER686" s="1"/>
      <c r="XES686" s="1"/>
      <c r="XET686" s="1"/>
      <c r="XEU686" s="1"/>
      <c r="XEV686" s="1"/>
      <c r="XEW686" s="1"/>
      <c r="XEX686" s="1"/>
      <c r="XEY686" s="1"/>
      <c r="XEZ686" s="1"/>
      <c r="XFA686" s="1"/>
      <c r="XFB686" s="1"/>
      <c r="XFC686" s="1"/>
    </row>
    <row r="687" spans="1:150 16226:16383" s="3" customFormat="1" ht="20.25" customHeight="1" x14ac:dyDescent="0.25">
      <c r="A687" s="71" t="s">
        <v>882</v>
      </c>
      <c r="B687" s="71">
        <v>139.35499999999999</v>
      </c>
      <c r="C687" s="71">
        <f t="shared" si="16"/>
        <v>1500.0172199999997</v>
      </c>
      <c r="D687" s="51">
        <v>0</v>
      </c>
      <c r="E687" s="51">
        <v>0</v>
      </c>
      <c r="F687" s="124">
        <f t="shared" si="17"/>
        <v>2754.0316159199997</v>
      </c>
      <c r="G687" s="130" t="s">
        <v>95</v>
      </c>
      <c r="H687" s="13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WZB687" s="1"/>
      <c r="WZC687" s="1"/>
      <c r="WZD687" s="1"/>
      <c r="WZE687" s="1"/>
      <c r="WZF687" s="1"/>
      <c r="WZG687" s="1"/>
      <c r="WZH687" s="1"/>
      <c r="WZI687" s="1"/>
      <c r="WZJ687" s="1"/>
      <c r="WZK687" s="1"/>
      <c r="WZL687" s="1"/>
      <c r="WZM687" s="1"/>
      <c r="WZN687" s="1"/>
      <c r="WZO687" s="1"/>
      <c r="WZP687" s="1"/>
      <c r="WZQ687" s="1"/>
      <c r="WZR687" s="1"/>
      <c r="WZS687" s="1"/>
      <c r="WZT687" s="1"/>
      <c r="WZU687" s="1"/>
      <c r="WZV687" s="1"/>
      <c r="WZW687" s="1"/>
      <c r="WZX687" s="1"/>
      <c r="WZY687" s="1"/>
      <c r="WZZ687" s="1"/>
      <c r="XAA687" s="1"/>
      <c r="XAB687" s="1"/>
      <c r="XAC687" s="1"/>
      <c r="XAD687" s="1"/>
      <c r="XAE687" s="1"/>
      <c r="XAF687" s="1"/>
      <c r="XAG687" s="1"/>
      <c r="XAH687" s="1"/>
      <c r="XAI687" s="1"/>
      <c r="XAJ687" s="1"/>
      <c r="XAK687" s="1"/>
      <c r="XAL687" s="1"/>
      <c r="XAM687" s="1"/>
      <c r="XAN687" s="1"/>
      <c r="XAO687" s="1"/>
      <c r="XAP687" s="1"/>
      <c r="XAQ687" s="1"/>
      <c r="XAR687" s="1"/>
      <c r="XAS687" s="1"/>
      <c r="XAT687" s="1"/>
      <c r="XAU687" s="1"/>
      <c r="XAV687" s="1"/>
      <c r="XAW687" s="1"/>
      <c r="XAX687" s="1"/>
      <c r="XAY687" s="1"/>
      <c r="XAZ687" s="1"/>
      <c r="XBA687" s="1"/>
      <c r="XBB687" s="1"/>
      <c r="XBC687" s="1"/>
      <c r="XBD687" s="1"/>
      <c r="XBE687" s="1"/>
      <c r="XBF687" s="1"/>
      <c r="XBG687" s="1"/>
      <c r="XBH687" s="1"/>
      <c r="XBI687" s="1"/>
      <c r="XBJ687" s="1"/>
      <c r="XBK687" s="1"/>
      <c r="XBL687" s="1"/>
      <c r="XBM687" s="1"/>
      <c r="XBN687" s="1"/>
      <c r="XBO687" s="1"/>
      <c r="XBP687" s="1"/>
      <c r="XBQ687" s="1"/>
      <c r="XBR687" s="1"/>
      <c r="XBS687" s="1"/>
      <c r="XBT687" s="1"/>
      <c r="XBU687" s="1"/>
      <c r="XBV687" s="1"/>
      <c r="XBW687" s="1"/>
      <c r="XBX687" s="1"/>
      <c r="XBY687" s="1"/>
      <c r="XBZ687" s="1"/>
      <c r="XCA687" s="1"/>
      <c r="XCB687" s="1"/>
      <c r="XCC687" s="1"/>
      <c r="XCD687" s="1"/>
      <c r="XCE687" s="1"/>
      <c r="XCF687" s="1"/>
      <c r="XCG687" s="1"/>
      <c r="XCH687" s="1"/>
      <c r="XCI687" s="1"/>
      <c r="XCJ687" s="1"/>
      <c r="XCK687" s="1"/>
      <c r="XCL687" s="1"/>
      <c r="XCM687" s="1"/>
      <c r="XCN687" s="1"/>
      <c r="XCO687" s="1"/>
      <c r="XCP687" s="1"/>
      <c r="XCQ687" s="1"/>
      <c r="XCR687" s="1"/>
      <c r="XCS687" s="1"/>
      <c r="XCT687" s="1"/>
      <c r="XCU687" s="1"/>
      <c r="XCV687" s="1"/>
      <c r="XCW687" s="1"/>
      <c r="XCX687" s="1"/>
      <c r="XCY687" s="1"/>
      <c r="XCZ687" s="1"/>
      <c r="XDA687" s="1"/>
      <c r="XDB687" s="1"/>
      <c r="XDC687" s="1"/>
      <c r="XDD687" s="1"/>
      <c r="XDE687" s="1"/>
      <c r="XDF687" s="1"/>
      <c r="XDG687" s="1"/>
      <c r="XDH687" s="1"/>
      <c r="XDI687" s="1"/>
      <c r="XDJ687" s="1"/>
      <c r="XDK687" s="1"/>
      <c r="XDL687" s="1"/>
      <c r="XDM687" s="1"/>
      <c r="XDN687" s="1"/>
      <c r="XDO687" s="1"/>
      <c r="XDP687" s="1"/>
      <c r="XDQ687" s="1"/>
      <c r="XDR687" s="1"/>
      <c r="XDS687" s="1"/>
      <c r="XDT687" s="1"/>
      <c r="XDU687" s="1"/>
      <c r="XDV687" s="1"/>
      <c r="XDW687" s="1"/>
      <c r="XDX687" s="1"/>
      <c r="XDY687" s="1"/>
      <c r="XDZ687" s="1"/>
      <c r="XEA687" s="1"/>
      <c r="XEB687" s="1"/>
      <c r="XEC687" s="1"/>
      <c r="XED687" s="1"/>
      <c r="XEE687" s="1"/>
      <c r="XEF687" s="1"/>
      <c r="XEG687" s="1"/>
      <c r="XEH687" s="1"/>
      <c r="XEI687" s="1"/>
      <c r="XEJ687" s="1"/>
      <c r="XEK687" s="1"/>
      <c r="XEL687" s="1"/>
      <c r="XEM687" s="1"/>
      <c r="XEN687" s="1"/>
      <c r="XEO687" s="1"/>
      <c r="XEP687" s="1"/>
      <c r="XEQ687" s="1"/>
      <c r="XER687" s="1"/>
      <c r="XES687" s="1"/>
      <c r="XET687" s="1"/>
      <c r="XEU687" s="1"/>
      <c r="XEV687" s="1"/>
      <c r="XEW687" s="1"/>
      <c r="XEX687" s="1"/>
      <c r="XEY687" s="1"/>
      <c r="XEZ687" s="1"/>
      <c r="XFA687" s="1"/>
      <c r="XFB687" s="1"/>
      <c r="XFC687" s="1"/>
    </row>
    <row r="688" spans="1:150 16226:16383" s="3" customFormat="1" ht="20.25" customHeight="1" x14ac:dyDescent="0.25">
      <c r="A688" s="71" t="s">
        <v>883</v>
      </c>
      <c r="B688" s="71">
        <v>139.35499999999999</v>
      </c>
      <c r="C688" s="71">
        <f t="shared" si="16"/>
        <v>1500.0172199999997</v>
      </c>
      <c r="D688" s="51">
        <v>0</v>
      </c>
      <c r="E688" s="51">
        <v>0</v>
      </c>
      <c r="F688" s="124">
        <f t="shared" si="17"/>
        <v>2754.0316159199997</v>
      </c>
      <c r="G688" s="130" t="s">
        <v>95</v>
      </c>
      <c r="H688" s="13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WZB688" s="1"/>
      <c r="WZC688" s="1"/>
      <c r="WZD688" s="1"/>
      <c r="WZE688" s="1"/>
      <c r="WZF688" s="1"/>
      <c r="WZG688" s="1"/>
      <c r="WZH688" s="1"/>
      <c r="WZI688" s="1"/>
      <c r="WZJ688" s="1"/>
      <c r="WZK688" s="1"/>
      <c r="WZL688" s="1"/>
      <c r="WZM688" s="1"/>
      <c r="WZN688" s="1"/>
      <c r="WZO688" s="1"/>
      <c r="WZP688" s="1"/>
      <c r="WZQ688" s="1"/>
      <c r="WZR688" s="1"/>
      <c r="WZS688" s="1"/>
      <c r="WZT688" s="1"/>
      <c r="WZU688" s="1"/>
      <c r="WZV688" s="1"/>
      <c r="WZW688" s="1"/>
      <c r="WZX688" s="1"/>
      <c r="WZY688" s="1"/>
      <c r="WZZ688" s="1"/>
      <c r="XAA688" s="1"/>
      <c r="XAB688" s="1"/>
      <c r="XAC688" s="1"/>
      <c r="XAD688" s="1"/>
      <c r="XAE688" s="1"/>
      <c r="XAF688" s="1"/>
      <c r="XAG688" s="1"/>
      <c r="XAH688" s="1"/>
      <c r="XAI688" s="1"/>
      <c r="XAJ688" s="1"/>
      <c r="XAK688" s="1"/>
      <c r="XAL688" s="1"/>
      <c r="XAM688" s="1"/>
      <c r="XAN688" s="1"/>
      <c r="XAO688" s="1"/>
      <c r="XAP688" s="1"/>
      <c r="XAQ688" s="1"/>
      <c r="XAR688" s="1"/>
      <c r="XAS688" s="1"/>
      <c r="XAT688" s="1"/>
      <c r="XAU688" s="1"/>
      <c r="XAV688" s="1"/>
      <c r="XAW688" s="1"/>
      <c r="XAX688" s="1"/>
      <c r="XAY688" s="1"/>
      <c r="XAZ688" s="1"/>
      <c r="XBA688" s="1"/>
      <c r="XBB688" s="1"/>
      <c r="XBC688" s="1"/>
      <c r="XBD688" s="1"/>
      <c r="XBE688" s="1"/>
      <c r="XBF688" s="1"/>
      <c r="XBG688" s="1"/>
      <c r="XBH688" s="1"/>
      <c r="XBI688" s="1"/>
      <c r="XBJ688" s="1"/>
      <c r="XBK688" s="1"/>
      <c r="XBL688" s="1"/>
      <c r="XBM688" s="1"/>
      <c r="XBN688" s="1"/>
      <c r="XBO688" s="1"/>
      <c r="XBP688" s="1"/>
      <c r="XBQ688" s="1"/>
      <c r="XBR688" s="1"/>
      <c r="XBS688" s="1"/>
      <c r="XBT688" s="1"/>
      <c r="XBU688" s="1"/>
      <c r="XBV688" s="1"/>
      <c r="XBW688" s="1"/>
      <c r="XBX688" s="1"/>
      <c r="XBY688" s="1"/>
      <c r="XBZ688" s="1"/>
      <c r="XCA688" s="1"/>
      <c r="XCB688" s="1"/>
      <c r="XCC688" s="1"/>
      <c r="XCD688" s="1"/>
      <c r="XCE688" s="1"/>
      <c r="XCF688" s="1"/>
      <c r="XCG688" s="1"/>
      <c r="XCH688" s="1"/>
      <c r="XCI688" s="1"/>
      <c r="XCJ688" s="1"/>
      <c r="XCK688" s="1"/>
      <c r="XCL688" s="1"/>
      <c r="XCM688" s="1"/>
      <c r="XCN688" s="1"/>
      <c r="XCO688" s="1"/>
      <c r="XCP688" s="1"/>
      <c r="XCQ688" s="1"/>
      <c r="XCR688" s="1"/>
      <c r="XCS688" s="1"/>
      <c r="XCT688" s="1"/>
      <c r="XCU688" s="1"/>
      <c r="XCV688" s="1"/>
      <c r="XCW688" s="1"/>
      <c r="XCX688" s="1"/>
      <c r="XCY688" s="1"/>
      <c r="XCZ688" s="1"/>
      <c r="XDA688" s="1"/>
      <c r="XDB688" s="1"/>
      <c r="XDC688" s="1"/>
      <c r="XDD688" s="1"/>
      <c r="XDE688" s="1"/>
      <c r="XDF688" s="1"/>
      <c r="XDG688" s="1"/>
      <c r="XDH688" s="1"/>
      <c r="XDI688" s="1"/>
      <c r="XDJ688" s="1"/>
      <c r="XDK688" s="1"/>
      <c r="XDL688" s="1"/>
      <c r="XDM688" s="1"/>
      <c r="XDN688" s="1"/>
      <c r="XDO688" s="1"/>
      <c r="XDP688" s="1"/>
      <c r="XDQ688" s="1"/>
      <c r="XDR688" s="1"/>
      <c r="XDS688" s="1"/>
      <c r="XDT688" s="1"/>
      <c r="XDU688" s="1"/>
      <c r="XDV688" s="1"/>
      <c r="XDW688" s="1"/>
      <c r="XDX688" s="1"/>
      <c r="XDY688" s="1"/>
      <c r="XDZ688" s="1"/>
      <c r="XEA688" s="1"/>
      <c r="XEB688" s="1"/>
      <c r="XEC688" s="1"/>
      <c r="XED688" s="1"/>
      <c r="XEE688" s="1"/>
      <c r="XEF688" s="1"/>
      <c r="XEG688" s="1"/>
      <c r="XEH688" s="1"/>
      <c r="XEI688" s="1"/>
      <c r="XEJ688" s="1"/>
      <c r="XEK688" s="1"/>
      <c r="XEL688" s="1"/>
      <c r="XEM688" s="1"/>
      <c r="XEN688" s="1"/>
      <c r="XEO688" s="1"/>
      <c r="XEP688" s="1"/>
      <c r="XEQ688" s="1"/>
      <c r="XER688" s="1"/>
      <c r="XES688" s="1"/>
      <c r="XET688" s="1"/>
      <c r="XEU688" s="1"/>
      <c r="XEV688" s="1"/>
      <c r="XEW688" s="1"/>
      <c r="XEX688" s="1"/>
      <c r="XEY688" s="1"/>
      <c r="XEZ688" s="1"/>
      <c r="XFA688" s="1"/>
      <c r="XFB688" s="1"/>
      <c r="XFC688" s="1"/>
    </row>
    <row r="689" spans="1:150 16226:16383" s="3" customFormat="1" ht="20.25" customHeight="1" x14ac:dyDescent="0.25">
      <c r="A689" s="71" t="s">
        <v>884</v>
      </c>
      <c r="B689" s="71">
        <v>139.35499999999999</v>
      </c>
      <c r="C689" s="71">
        <f t="shared" si="16"/>
        <v>1500.0172199999997</v>
      </c>
      <c r="D689" s="51">
        <v>0</v>
      </c>
      <c r="E689" s="51">
        <v>0</v>
      </c>
      <c r="F689" s="124">
        <f t="shared" si="17"/>
        <v>2754.0316159199997</v>
      </c>
      <c r="G689" s="130" t="s">
        <v>95</v>
      </c>
      <c r="H689" s="13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WZB689" s="1"/>
      <c r="WZC689" s="1"/>
      <c r="WZD689" s="1"/>
      <c r="WZE689" s="1"/>
      <c r="WZF689" s="1"/>
      <c r="WZG689" s="1"/>
      <c r="WZH689" s="1"/>
      <c r="WZI689" s="1"/>
      <c r="WZJ689" s="1"/>
      <c r="WZK689" s="1"/>
      <c r="WZL689" s="1"/>
      <c r="WZM689" s="1"/>
      <c r="WZN689" s="1"/>
      <c r="WZO689" s="1"/>
      <c r="WZP689" s="1"/>
      <c r="WZQ689" s="1"/>
      <c r="WZR689" s="1"/>
      <c r="WZS689" s="1"/>
      <c r="WZT689" s="1"/>
      <c r="WZU689" s="1"/>
      <c r="WZV689" s="1"/>
      <c r="WZW689" s="1"/>
      <c r="WZX689" s="1"/>
      <c r="WZY689" s="1"/>
      <c r="WZZ689" s="1"/>
      <c r="XAA689" s="1"/>
      <c r="XAB689" s="1"/>
      <c r="XAC689" s="1"/>
      <c r="XAD689" s="1"/>
      <c r="XAE689" s="1"/>
      <c r="XAF689" s="1"/>
      <c r="XAG689" s="1"/>
      <c r="XAH689" s="1"/>
      <c r="XAI689" s="1"/>
      <c r="XAJ689" s="1"/>
      <c r="XAK689" s="1"/>
      <c r="XAL689" s="1"/>
      <c r="XAM689" s="1"/>
      <c r="XAN689" s="1"/>
      <c r="XAO689" s="1"/>
      <c r="XAP689" s="1"/>
      <c r="XAQ689" s="1"/>
      <c r="XAR689" s="1"/>
      <c r="XAS689" s="1"/>
      <c r="XAT689" s="1"/>
      <c r="XAU689" s="1"/>
      <c r="XAV689" s="1"/>
      <c r="XAW689" s="1"/>
      <c r="XAX689" s="1"/>
      <c r="XAY689" s="1"/>
      <c r="XAZ689" s="1"/>
      <c r="XBA689" s="1"/>
      <c r="XBB689" s="1"/>
      <c r="XBC689" s="1"/>
      <c r="XBD689" s="1"/>
      <c r="XBE689" s="1"/>
      <c r="XBF689" s="1"/>
      <c r="XBG689" s="1"/>
      <c r="XBH689" s="1"/>
      <c r="XBI689" s="1"/>
      <c r="XBJ689" s="1"/>
      <c r="XBK689" s="1"/>
      <c r="XBL689" s="1"/>
      <c r="XBM689" s="1"/>
      <c r="XBN689" s="1"/>
      <c r="XBO689" s="1"/>
      <c r="XBP689" s="1"/>
      <c r="XBQ689" s="1"/>
      <c r="XBR689" s="1"/>
      <c r="XBS689" s="1"/>
      <c r="XBT689" s="1"/>
      <c r="XBU689" s="1"/>
      <c r="XBV689" s="1"/>
      <c r="XBW689" s="1"/>
      <c r="XBX689" s="1"/>
      <c r="XBY689" s="1"/>
      <c r="XBZ689" s="1"/>
      <c r="XCA689" s="1"/>
      <c r="XCB689" s="1"/>
      <c r="XCC689" s="1"/>
      <c r="XCD689" s="1"/>
      <c r="XCE689" s="1"/>
      <c r="XCF689" s="1"/>
      <c r="XCG689" s="1"/>
      <c r="XCH689" s="1"/>
      <c r="XCI689" s="1"/>
      <c r="XCJ689" s="1"/>
      <c r="XCK689" s="1"/>
      <c r="XCL689" s="1"/>
      <c r="XCM689" s="1"/>
      <c r="XCN689" s="1"/>
      <c r="XCO689" s="1"/>
      <c r="XCP689" s="1"/>
      <c r="XCQ689" s="1"/>
      <c r="XCR689" s="1"/>
      <c r="XCS689" s="1"/>
      <c r="XCT689" s="1"/>
      <c r="XCU689" s="1"/>
      <c r="XCV689" s="1"/>
      <c r="XCW689" s="1"/>
      <c r="XCX689" s="1"/>
      <c r="XCY689" s="1"/>
      <c r="XCZ689" s="1"/>
      <c r="XDA689" s="1"/>
      <c r="XDB689" s="1"/>
      <c r="XDC689" s="1"/>
      <c r="XDD689" s="1"/>
      <c r="XDE689" s="1"/>
      <c r="XDF689" s="1"/>
      <c r="XDG689" s="1"/>
      <c r="XDH689" s="1"/>
      <c r="XDI689" s="1"/>
      <c r="XDJ689" s="1"/>
      <c r="XDK689" s="1"/>
      <c r="XDL689" s="1"/>
      <c r="XDM689" s="1"/>
      <c r="XDN689" s="1"/>
      <c r="XDO689" s="1"/>
      <c r="XDP689" s="1"/>
      <c r="XDQ689" s="1"/>
      <c r="XDR689" s="1"/>
      <c r="XDS689" s="1"/>
      <c r="XDT689" s="1"/>
      <c r="XDU689" s="1"/>
      <c r="XDV689" s="1"/>
      <c r="XDW689" s="1"/>
      <c r="XDX689" s="1"/>
      <c r="XDY689" s="1"/>
      <c r="XDZ689" s="1"/>
      <c r="XEA689" s="1"/>
      <c r="XEB689" s="1"/>
      <c r="XEC689" s="1"/>
      <c r="XED689" s="1"/>
      <c r="XEE689" s="1"/>
      <c r="XEF689" s="1"/>
      <c r="XEG689" s="1"/>
      <c r="XEH689" s="1"/>
      <c r="XEI689" s="1"/>
      <c r="XEJ689" s="1"/>
      <c r="XEK689" s="1"/>
      <c r="XEL689" s="1"/>
      <c r="XEM689" s="1"/>
      <c r="XEN689" s="1"/>
      <c r="XEO689" s="1"/>
      <c r="XEP689" s="1"/>
      <c r="XEQ689" s="1"/>
      <c r="XER689" s="1"/>
      <c r="XES689" s="1"/>
      <c r="XET689" s="1"/>
      <c r="XEU689" s="1"/>
      <c r="XEV689" s="1"/>
      <c r="XEW689" s="1"/>
      <c r="XEX689" s="1"/>
      <c r="XEY689" s="1"/>
      <c r="XEZ689" s="1"/>
      <c r="XFA689" s="1"/>
      <c r="XFB689" s="1"/>
      <c r="XFC689" s="1"/>
    </row>
    <row r="690" spans="1:150 16226:16383" s="3" customFormat="1" ht="20.25" customHeight="1" x14ac:dyDescent="0.25">
      <c r="A690" s="71" t="s">
        <v>885</v>
      </c>
      <c r="B690" s="71">
        <v>185.80500000000001</v>
      </c>
      <c r="C690" s="71">
        <f t="shared" si="16"/>
        <v>2000.0050200000001</v>
      </c>
      <c r="D690" s="51">
        <v>0</v>
      </c>
      <c r="E690" s="51">
        <v>0</v>
      </c>
      <c r="F690" s="124">
        <f t="shared" si="17"/>
        <v>3672.00921672</v>
      </c>
      <c r="G690" s="130" t="s">
        <v>95</v>
      </c>
      <c r="H690" s="13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WZB690" s="1"/>
      <c r="WZC690" s="1"/>
      <c r="WZD690" s="1"/>
      <c r="WZE690" s="1"/>
      <c r="WZF690" s="1"/>
      <c r="WZG690" s="1"/>
      <c r="WZH690" s="1"/>
      <c r="WZI690" s="1"/>
      <c r="WZJ690" s="1"/>
      <c r="WZK690" s="1"/>
      <c r="WZL690" s="1"/>
      <c r="WZM690" s="1"/>
      <c r="WZN690" s="1"/>
      <c r="WZO690" s="1"/>
      <c r="WZP690" s="1"/>
      <c r="WZQ690" s="1"/>
      <c r="WZR690" s="1"/>
      <c r="WZS690" s="1"/>
      <c r="WZT690" s="1"/>
      <c r="WZU690" s="1"/>
      <c r="WZV690" s="1"/>
      <c r="WZW690" s="1"/>
      <c r="WZX690" s="1"/>
      <c r="WZY690" s="1"/>
      <c r="WZZ690" s="1"/>
      <c r="XAA690" s="1"/>
      <c r="XAB690" s="1"/>
      <c r="XAC690" s="1"/>
      <c r="XAD690" s="1"/>
      <c r="XAE690" s="1"/>
      <c r="XAF690" s="1"/>
      <c r="XAG690" s="1"/>
      <c r="XAH690" s="1"/>
      <c r="XAI690" s="1"/>
      <c r="XAJ690" s="1"/>
      <c r="XAK690" s="1"/>
      <c r="XAL690" s="1"/>
      <c r="XAM690" s="1"/>
      <c r="XAN690" s="1"/>
      <c r="XAO690" s="1"/>
      <c r="XAP690" s="1"/>
      <c r="XAQ690" s="1"/>
      <c r="XAR690" s="1"/>
      <c r="XAS690" s="1"/>
      <c r="XAT690" s="1"/>
      <c r="XAU690" s="1"/>
      <c r="XAV690" s="1"/>
      <c r="XAW690" s="1"/>
      <c r="XAX690" s="1"/>
      <c r="XAY690" s="1"/>
      <c r="XAZ690" s="1"/>
      <c r="XBA690" s="1"/>
      <c r="XBB690" s="1"/>
      <c r="XBC690" s="1"/>
      <c r="XBD690" s="1"/>
      <c r="XBE690" s="1"/>
      <c r="XBF690" s="1"/>
      <c r="XBG690" s="1"/>
      <c r="XBH690" s="1"/>
      <c r="XBI690" s="1"/>
      <c r="XBJ690" s="1"/>
      <c r="XBK690" s="1"/>
      <c r="XBL690" s="1"/>
      <c r="XBM690" s="1"/>
      <c r="XBN690" s="1"/>
      <c r="XBO690" s="1"/>
      <c r="XBP690" s="1"/>
      <c r="XBQ690" s="1"/>
      <c r="XBR690" s="1"/>
      <c r="XBS690" s="1"/>
      <c r="XBT690" s="1"/>
      <c r="XBU690" s="1"/>
      <c r="XBV690" s="1"/>
      <c r="XBW690" s="1"/>
      <c r="XBX690" s="1"/>
      <c r="XBY690" s="1"/>
      <c r="XBZ690" s="1"/>
      <c r="XCA690" s="1"/>
      <c r="XCB690" s="1"/>
      <c r="XCC690" s="1"/>
      <c r="XCD690" s="1"/>
      <c r="XCE690" s="1"/>
      <c r="XCF690" s="1"/>
      <c r="XCG690" s="1"/>
      <c r="XCH690" s="1"/>
      <c r="XCI690" s="1"/>
      <c r="XCJ690" s="1"/>
      <c r="XCK690" s="1"/>
      <c r="XCL690" s="1"/>
      <c r="XCM690" s="1"/>
      <c r="XCN690" s="1"/>
      <c r="XCO690" s="1"/>
      <c r="XCP690" s="1"/>
      <c r="XCQ690" s="1"/>
      <c r="XCR690" s="1"/>
      <c r="XCS690" s="1"/>
      <c r="XCT690" s="1"/>
      <c r="XCU690" s="1"/>
      <c r="XCV690" s="1"/>
      <c r="XCW690" s="1"/>
      <c r="XCX690" s="1"/>
      <c r="XCY690" s="1"/>
      <c r="XCZ690" s="1"/>
      <c r="XDA690" s="1"/>
      <c r="XDB690" s="1"/>
      <c r="XDC690" s="1"/>
      <c r="XDD690" s="1"/>
      <c r="XDE690" s="1"/>
      <c r="XDF690" s="1"/>
      <c r="XDG690" s="1"/>
      <c r="XDH690" s="1"/>
      <c r="XDI690" s="1"/>
      <c r="XDJ690" s="1"/>
      <c r="XDK690" s="1"/>
      <c r="XDL690" s="1"/>
      <c r="XDM690" s="1"/>
      <c r="XDN690" s="1"/>
      <c r="XDO690" s="1"/>
      <c r="XDP690" s="1"/>
      <c r="XDQ690" s="1"/>
      <c r="XDR690" s="1"/>
      <c r="XDS690" s="1"/>
      <c r="XDT690" s="1"/>
      <c r="XDU690" s="1"/>
      <c r="XDV690" s="1"/>
      <c r="XDW690" s="1"/>
      <c r="XDX690" s="1"/>
      <c r="XDY690" s="1"/>
      <c r="XDZ690" s="1"/>
      <c r="XEA690" s="1"/>
      <c r="XEB690" s="1"/>
      <c r="XEC690" s="1"/>
      <c r="XED690" s="1"/>
      <c r="XEE690" s="1"/>
      <c r="XEF690" s="1"/>
      <c r="XEG690" s="1"/>
      <c r="XEH690" s="1"/>
      <c r="XEI690" s="1"/>
      <c r="XEJ690" s="1"/>
      <c r="XEK690" s="1"/>
      <c r="XEL690" s="1"/>
      <c r="XEM690" s="1"/>
      <c r="XEN690" s="1"/>
      <c r="XEO690" s="1"/>
      <c r="XEP690" s="1"/>
      <c r="XEQ690" s="1"/>
      <c r="XER690" s="1"/>
      <c r="XES690" s="1"/>
      <c r="XET690" s="1"/>
      <c r="XEU690" s="1"/>
      <c r="XEV690" s="1"/>
      <c r="XEW690" s="1"/>
      <c r="XEX690" s="1"/>
      <c r="XEY690" s="1"/>
      <c r="XEZ690" s="1"/>
      <c r="XFA690" s="1"/>
      <c r="XFB690" s="1"/>
      <c r="XFC690" s="1"/>
    </row>
    <row r="691" spans="1:150 16226:16383" s="3" customFormat="1" ht="20.25" customHeight="1" x14ac:dyDescent="0.25">
      <c r="A691" s="71" t="s">
        <v>886</v>
      </c>
      <c r="B691" s="71">
        <v>185.80500000000001</v>
      </c>
      <c r="C691" s="71">
        <f t="shared" si="16"/>
        <v>2000.0050200000001</v>
      </c>
      <c r="D691" s="51">
        <v>0</v>
      </c>
      <c r="E691" s="51">
        <v>0</v>
      </c>
      <c r="F691" s="124">
        <f t="shared" si="17"/>
        <v>3672.00921672</v>
      </c>
      <c r="G691" s="130" t="s">
        <v>95</v>
      </c>
      <c r="H691" s="13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WZB691" s="1"/>
      <c r="WZC691" s="1"/>
      <c r="WZD691" s="1"/>
      <c r="WZE691" s="1"/>
      <c r="WZF691" s="1"/>
      <c r="WZG691" s="1"/>
      <c r="WZH691" s="1"/>
      <c r="WZI691" s="1"/>
      <c r="WZJ691" s="1"/>
      <c r="WZK691" s="1"/>
      <c r="WZL691" s="1"/>
      <c r="WZM691" s="1"/>
      <c r="WZN691" s="1"/>
      <c r="WZO691" s="1"/>
      <c r="WZP691" s="1"/>
      <c r="WZQ691" s="1"/>
      <c r="WZR691" s="1"/>
      <c r="WZS691" s="1"/>
      <c r="WZT691" s="1"/>
      <c r="WZU691" s="1"/>
      <c r="WZV691" s="1"/>
      <c r="WZW691" s="1"/>
      <c r="WZX691" s="1"/>
      <c r="WZY691" s="1"/>
      <c r="WZZ691" s="1"/>
      <c r="XAA691" s="1"/>
      <c r="XAB691" s="1"/>
      <c r="XAC691" s="1"/>
      <c r="XAD691" s="1"/>
      <c r="XAE691" s="1"/>
      <c r="XAF691" s="1"/>
      <c r="XAG691" s="1"/>
      <c r="XAH691" s="1"/>
      <c r="XAI691" s="1"/>
      <c r="XAJ691" s="1"/>
      <c r="XAK691" s="1"/>
      <c r="XAL691" s="1"/>
      <c r="XAM691" s="1"/>
      <c r="XAN691" s="1"/>
      <c r="XAO691" s="1"/>
      <c r="XAP691" s="1"/>
      <c r="XAQ691" s="1"/>
      <c r="XAR691" s="1"/>
      <c r="XAS691" s="1"/>
      <c r="XAT691" s="1"/>
      <c r="XAU691" s="1"/>
      <c r="XAV691" s="1"/>
      <c r="XAW691" s="1"/>
      <c r="XAX691" s="1"/>
      <c r="XAY691" s="1"/>
      <c r="XAZ691" s="1"/>
      <c r="XBA691" s="1"/>
      <c r="XBB691" s="1"/>
      <c r="XBC691" s="1"/>
      <c r="XBD691" s="1"/>
      <c r="XBE691" s="1"/>
      <c r="XBF691" s="1"/>
      <c r="XBG691" s="1"/>
      <c r="XBH691" s="1"/>
      <c r="XBI691" s="1"/>
      <c r="XBJ691" s="1"/>
      <c r="XBK691" s="1"/>
      <c r="XBL691" s="1"/>
      <c r="XBM691" s="1"/>
      <c r="XBN691" s="1"/>
      <c r="XBO691" s="1"/>
      <c r="XBP691" s="1"/>
      <c r="XBQ691" s="1"/>
      <c r="XBR691" s="1"/>
      <c r="XBS691" s="1"/>
      <c r="XBT691" s="1"/>
      <c r="XBU691" s="1"/>
      <c r="XBV691" s="1"/>
      <c r="XBW691" s="1"/>
      <c r="XBX691" s="1"/>
      <c r="XBY691" s="1"/>
      <c r="XBZ691" s="1"/>
      <c r="XCA691" s="1"/>
      <c r="XCB691" s="1"/>
      <c r="XCC691" s="1"/>
      <c r="XCD691" s="1"/>
      <c r="XCE691" s="1"/>
      <c r="XCF691" s="1"/>
      <c r="XCG691" s="1"/>
      <c r="XCH691" s="1"/>
      <c r="XCI691" s="1"/>
      <c r="XCJ691" s="1"/>
      <c r="XCK691" s="1"/>
      <c r="XCL691" s="1"/>
      <c r="XCM691" s="1"/>
      <c r="XCN691" s="1"/>
      <c r="XCO691" s="1"/>
      <c r="XCP691" s="1"/>
      <c r="XCQ691" s="1"/>
      <c r="XCR691" s="1"/>
      <c r="XCS691" s="1"/>
      <c r="XCT691" s="1"/>
      <c r="XCU691" s="1"/>
      <c r="XCV691" s="1"/>
      <c r="XCW691" s="1"/>
      <c r="XCX691" s="1"/>
      <c r="XCY691" s="1"/>
      <c r="XCZ691" s="1"/>
      <c r="XDA691" s="1"/>
      <c r="XDB691" s="1"/>
      <c r="XDC691" s="1"/>
      <c r="XDD691" s="1"/>
      <c r="XDE691" s="1"/>
      <c r="XDF691" s="1"/>
      <c r="XDG691" s="1"/>
      <c r="XDH691" s="1"/>
      <c r="XDI691" s="1"/>
      <c r="XDJ691" s="1"/>
      <c r="XDK691" s="1"/>
      <c r="XDL691" s="1"/>
      <c r="XDM691" s="1"/>
      <c r="XDN691" s="1"/>
      <c r="XDO691" s="1"/>
      <c r="XDP691" s="1"/>
      <c r="XDQ691" s="1"/>
      <c r="XDR691" s="1"/>
      <c r="XDS691" s="1"/>
      <c r="XDT691" s="1"/>
      <c r="XDU691" s="1"/>
      <c r="XDV691" s="1"/>
      <c r="XDW691" s="1"/>
      <c r="XDX691" s="1"/>
      <c r="XDY691" s="1"/>
      <c r="XDZ691" s="1"/>
      <c r="XEA691" s="1"/>
      <c r="XEB691" s="1"/>
      <c r="XEC691" s="1"/>
      <c r="XED691" s="1"/>
      <c r="XEE691" s="1"/>
      <c r="XEF691" s="1"/>
      <c r="XEG691" s="1"/>
      <c r="XEH691" s="1"/>
      <c r="XEI691" s="1"/>
      <c r="XEJ691" s="1"/>
      <c r="XEK691" s="1"/>
      <c r="XEL691" s="1"/>
      <c r="XEM691" s="1"/>
      <c r="XEN691" s="1"/>
      <c r="XEO691" s="1"/>
      <c r="XEP691" s="1"/>
      <c r="XEQ691" s="1"/>
      <c r="XER691" s="1"/>
      <c r="XES691" s="1"/>
      <c r="XET691" s="1"/>
      <c r="XEU691" s="1"/>
      <c r="XEV691" s="1"/>
      <c r="XEW691" s="1"/>
      <c r="XEX691" s="1"/>
      <c r="XEY691" s="1"/>
      <c r="XEZ691" s="1"/>
      <c r="XFA691" s="1"/>
      <c r="XFB691" s="1"/>
      <c r="XFC691" s="1"/>
    </row>
    <row r="692" spans="1:150 16226:16383" s="3" customFormat="1" ht="20.25" customHeight="1" x14ac:dyDescent="0.25">
      <c r="A692" s="71" t="s">
        <v>887</v>
      </c>
      <c r="B692" s="71">
        <v>185.80500000000001</v>
      </c>
      <c r="C692" s="71">
        <f t="shared" si="16"/>
        <v>2000.0050200000001</v>
      </c>
      <c r="D692" s="51">
        <v>0</v>
      </c>
      <c r="E692" s="51">
        <v>0</v>
      </c>
      <c r="F692" s="124">
        <f t="shared" si="17"/>
        <v>3672.00921672</v>
      </c>
      <c r="G692" s="130" t="s">
        <v>95</v>
      </c>
      <c r="H692" s="13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WZB692" s="1"/>
      <c r="WZC692" s="1"/>
      <c r="WZD692" s="1"/>
      <c r="WZE692" s="1"/>
      <c r="WZF692" s="1"/>
      <c r="WZG692" s="1"/>
      <c r="WZH692" s="1"/>
      <c r="WZI692" s="1"/>
      <c r="WZJ692" s="1"/>
      <c r="WZK692" s="1"/>
      <c r="WZL692" s="1"/>
      <c r="WZM692" s="1"/>
      <c r="WZN692" s="1"/>
      <c r="WZO692" s="1"/>
      <c r="WZP692" s="1"/>
      <c r="WZQ692" s="1"/>
      <c r="WZR692" s="1"/>
      <c r="WZS692" s="1"/>
      <c r="WZT692" s="1"/>
      <c r="WZU692" s="1"/>
      <c r="WZV692" s="1"/>
      <c r="WZW692" s="1"/>
      <c r="WZX692" s="1"/>
      <c r="WZY692" s="1"/>
      <c r="WZZ692" s="1"/>
      <c r="XAA692" s="1"/>
      <c r="XAB692" s="1"/>
      <c r="XAC692" s="1"/>
      <c r="XAD692" s="1"/>
      <c r="XAE692" s="1"/>
      <c r="XAF692" s="1"/>
      <c r="XAG692" s="1"/>
      <c r="XAH692" s="1"/>
      <c r="XAI692" s="1"/>
      <c r="XAJ692" s="1"/>
      <c r="XAK692" s="1"/>
      <c r="XAL692" s="1"/>
      <c r="XAM692" s="1"/>
      <c r="XAN692" s="1"/>
      <c r="XAO692" s="1"/>
      <c r="XAP692" s="1"/>
      <c r="XAQ692" s="1"/>
      <c r="XAR692" s="1"/>
      <c r="XAS692" s="1"/>
      <c r="XAT692" s="1"/>
      <c r="XAU692" s="1"/>
      <c r="XAV692" s="1"/>
      <c r="XAW692" s="1"/>
      <c r="XAX692" s="1"/>
      <c r="XAY692" s="1"/>
      <c r="XAZ692" s="1"/>
      <c r="XBA692" s="1"/>
      <c r="XBB692" s="1"/>
      <c r="XBC692" s="1"/>
      <c r="XBD692" s="1"/>
      <c r="XBE692" s="1"/>
      <c r="XBF692" s="1"/>
      <c r="XBG692" s="1"/>
      <c r="XBH692" s="1"/>
      <c r="XBI692" s="1"/>
      <c r="XBJ692" s="1"/>
      <c r="XBK692" s="1"/>
      <c r="XBL692" s="1"/>
      <c r="XBM692" s="1"/>
      <c r="XBN692" s="1"/>
      <c r="XBO692" s="1"/>
      <c r="XBP692" s="1"/>
      <c r="XBQ692" s="1"/>
      <c r="XBR692" s="1"/>
      <c r="XBS692" s="1"/>
      <c r="XBT692" s="1"/>
      <c r="XBU692" s="1"/>
      <c r="XBV692" s="1"/>
      <c r="XBW692" s="1"/>
      <c r="XBX692" s="1"/>
      <c r="XBY692" s="1"/>
      <c r="XBZ692" s="1"/>
      <c r="XCA692" s="1"/>
      <c r="XCB692" s="1"/>
      <c r="XCC692" s="1"/>
      <c r="XCD692" s="1"/>
      <c r="XCE692" s="1"/>
      <c r="XCF692" s="1"/>
      <c r="XCG692" s="1"/>
      <c r="XCH692" s="1"/>
      <c r="XCI692" s="1"/>
      <c r="XCJ692" s="1"/>
      <c r="XCK692" s="1"/>
      <c r="XCL692" s="1"/>
      <c r="XCM692" s="1"/>
      <c r="XCN692" s="1"/>
      <c r="XCO692" s="1"/>
      <c r="XCP692" s="1"/>
      <c r="XCQ692" s="1"/>
      <c r="XCR692" s="1"/>
      <c r="XCS692" s="1"/>
      <c r="XCT692" s="1"/>
      <c r="XCU692" s="1"/>
      <c r="XCV692" s="1"/>
      <c r="XCW692" s="1"/>
      <c r="XCX692" s="1"/>
      <c r="XCY692" s="1"/>
      <c r="XCZ692" s="1"/>
      <c r="XDA692" s="1"/>
      <c r="XDB692" s="1"/>
      <c r="XDC692" s="1"/>
      <c r="XDD692" s="1"/>
      <c r="XDE692" s="1"/>
      <c r="XDF692" s="1"/>
      <c r="XDG692" s="1"/>
      <c r="XDH692" s="1"/>
      <c r="XDI692" s="1"/>
      <c r="XDJ692" s="1"/>
      <c r="XDK692" s="1"/>
      <c r="XDL692" s="1"/>
      <c r="XDM692" s="1"/>
      <c r="XDN692" s="1"/>
      <c r="XDO692" s="1"/>
      <c r="XDP692" s="1"/>
      <c r="XDQ692" s="1"/>
      <c r="XDR692" s="1"/>
      <c r="XDS692" s="1"/>
      <c r="XDT692" s="1"/>
      <c r="XDU692" s="1"/>
      <c r="XDV692" s="1"/>
      <c r="XDW692" s="1"/>
      <c r="XDX692" s="1"/>
      <c r="XDY692" s="1"/>
      <c r="XDZ692" s="1"/>
      <c r="XEA692" s="1"/>
      <c r="XEB692" s="1"/>
      <c r="XEC692" s="1"/>
      <c r="XED692" s="1"/>
      <c r="XEE692" s="1"/>
      <c r="XEF692" s="1"/>
      <c r="XEG692" s="1"/>
      <c r="XEH692" s="1"/>
      <c r="XEI692" s="1"/>
      <c r="XEJ692" s="1"/>
      <c r="XEK692" s="1"/>
      <c r="XEL692" s="1"/>
      <c r="XEM692" s="1"/>
      <c r="XEN692" s="1"/>
      <c r="XEO692" s="1"/>
      <c r="XEP692" s="1"/>
      <c r="XEQ692" s="1"/>
      <c r="XER692" s="1"/>
      <c r="XES692" s="1"/>
      <c r="XET692" s="1"/>
      <c r="XEU692" s="1"/>
      <c r="XEV692" s="1"/>
      <c r="XEW692" s="1"/>
      <c r="XEX692" s="1"/>
      <c r="XEY692" s="1"/>
      <c r="XEZ692" s="1"/>
      <c r="XFA692" s="1"/>
      <c r="XFB692" s="1"/>
      <c r="XFC692" s="1"/>
    </row>
    <row r="693" spans="1:150 16226:16383" s="3" customFormat="1" ht="20.25" customHeight="1" x14ac:dyDescent="0.25">
      <c r="A693" s="71" t="s">
        <v>888</v>
      </c>
      <c r="B693" s="71">
        <v>185.80500000000001</v>
      </c>
      <c r="C693" s="71">
        <f t="shared" si="16"/>
        <v>2000.0050200000001</v>
      </c>
      <c r="D693" s="51">
        <v>0</v>
      </c>
      <c r="E693" s="51">
        <v>0</v>
      </c>
      <c r="F693" s="124">
        <f t="shared" si="17"/>
        <v>3672.00921672</v>
      </c>
      <c r="G693" s="130" t="s">
        <v>95</v>
      </c>
      <c r="H693" s="13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WZB693" s="1"/>
      <c r="WZC693" s="1"/>
      <c r="WZD693" s="1"/>
      <c r="WZE693" s="1"/>
      <c r="WZF693" s="1"/>
      <c r="WZG693" s="1"/>
      <c r="WZH693" s="1"/>
      <c r="WZI693" s="1"/>
      <c r="WZJ693" s="1"/>
      <c r="WZK693" s="1"/>
      <c r="WZL693" s="1"/>
      <c r="WZM693" s="1"/>
      <c r="WZN693" s="1"/>
      <c r="WZO693" s="1"/>
      <c r="WZP693" s="1"/>
      <c r="WZQ693" s="1"/>
      <c r="WZR693" s="1"/>
      <c r="WZS693" s="1"/>
      <c r="WZT693" s="1"/>
      <c r="WZU693" s="1"/>
      <c r="WZV693" s="1"/>
      <c r="WZW693" s="1"/>
      <c r="WZX693" s="1"/>
      <c r="WZY693" s="1"/>
      <c r="WZZ693" s="1"/>
      <c r="XAA693" s="1"/>
      <c r="XAB693" s="1"/>
      <c r="XAC693" s="1"/>
      <c r="XAD693" s="1"/>
      <c r="XAE693" s="1"/>
      <c r="XAF693" s="1"/>
      <c r="XAG693" s="1"/>
      <c r="XAH693" s="1"/>
      <c r="XAI693" s="1"/>
      <c r="XAJ693" s="1"/>
      <c r="XAK693" s="1"/>
      <c r="XAL693" s="1"/>
      <c r="XAM693" s="1"/>
      <c r="XAN693" s="1"/>
      <c r="XAO693" s="1"/>
      <c r="XAP693" s="1"/>
      <c r="XAQ693" s="1"/>
      <c r="XAR693" s="1"/>
      <c r="XAS693" s="1"/>
      <c r="XAT693" s="1"/>
      <c r="XAU693" s="1"/>
      <c r="XAV693" s="1"/>
      <c r="XAW693" s="1"/>
      <c r="XAX693" s="1"/>
      <c r="XAY693" s="1"/>
      <c r="XAZ693" s="1"/>
      <c r="XBA693" s="1"/>
      <c r="XBB693" s="1"/>
      <c r="XBC693" s="1"/>
      <c r="XBD693" s="1"/>
      <c r="XBE693" s="1"/>
      <c r="XBF693" s="1"/>
      <c r="XBG693" s="1"/>
      <c r="XBH693" s="1"/>
      <c r="XBI693" s="1"/>
      <c r="XBJ693" s="1"/>
      <c r="XBK693" s="1"/>
      <c r="XBL693" s="1"/>
      <c r="XBM693" s="1"/>
      <c r="XBN693" s="1"/>
      <c r="XBO693" s="1"/>
      <c r="XBP693" s="1"/>
      <c r="XBQ693" s="1"/>
      <c r="XBR693" s="1"/>
      <c r="XBS693" s="1"/>
      <c r="XBT693" s="1"/>
      <c r="XBU693" s="1"/>
      <c r="XBV693" s="1"/>
      <c r="XBW693" s="1"/>
      <c r="XBX693" s="1"/>
      <c r="XBY693" s="1"/>
      <c r="XBZ693" s="1"/>
      <c r="XCA693" s="1"/>
      <c r="XCB693" s="1"/>
      <c r="XCC693" s="1"/>
      <c r="XCD693" s="1"/>
      <c r="XCE693" s="1"/>
      <c r="XCF693" s="1"/>
      <c r="XCG693" s="1"/>
      <c r="XCH693" s="1"/>
      <c r="XCI693" s="1"/>
      <c r="XCJ693" s="1"/>
      <c r="XCK693" s="1"/>
      <c r="XCL693" s="1"/>
      <c r="XCM693" s="1"/>
      <c r="XCN693" s="1"/>
      <c r="XCO693" s="1"/>
      <c r="XCP693" s="1"/>
      <c r="XCQ693" s="1"/>
      <c r="XCR693" s="1"/>
      <c r="XCS693" s="1"/>
      <c r="XCT693" s="1"/>
      <c r="XCU693" s="1"/>
      <c r="XCV693" s="1"/>
      <c r="XCW693" s="1"/>
      <c r="XCX693" s="1"/>
      <c r="XCY693" s="1"/>
      <c r="XCZ693" s="1"/>
      <c r="XDA693" s="1"/>
      <c r="XDB693" s="1"/>
      <c r="XDC693" s="1"/>
      <c r="XDD693" s="1"/>
      <c r="XDE693" s="1"/>
      <c r="XDF693" s="1"/>
      <c r="XDG693" s="1"/>
      <c r="XDH693" s="1"/>
      <c r="XDI693" s="1"/>
      <c r="XDJ693" s="1"/>
      <c r="XDK693" s="1"/>
      <c r="XDL693" s="1"/>
      <c r="XDM693" s="1"/>
      <c r="XDN693" s="1"/>
      <c r="XDO693" s="1"/>
      <c r="XDP693" s="1"/>
      <c r="XDQ693" s="1"/>
      <c r="XDR693" s="1"/>
      <c r="XDS693" s="1"/>
      <c r="XDT693" s="1"/>
      <c r="XDU693" s="1"/>
      <c r="XDV693" s="1"/>
      <c r="XDW693" s="1"/>
      <c r="XDX693" s="1"/>
      <c r="XDY693" s="1"/>
      <c r="XDZ693" s="1"/>
      <c r="XEA693" s="1"/>
      <c r="XEB693" s="1"/>
      <c r="XEC693" s="1"/>
      <c r="XED693" s="1"/>
      <c r="XEE693" s="1"/>
      <c r="XEF693" s="1"/>
      <c r="XEG693" s="1"/>
      <c r="XEH693" s="1"/>
      <c r="XEI693" s="1"/>
      <c r="XEJ693" s="1"/>
      <c r="XEK693" s="1"/>
      <c r="XEL693" s="1"/>
      <c r="XEM693" s="1"/>
      <c r="XEN693" s="1"/>
      <c r="XEO693" s="1"/>
      <c r="XEP693" s="1"/>
      <c r="XEQ693" s="1"/>
      <c r="XER693" s="1"/>
      <c r="XES693" s="1"/>
      <c r="XET693" s="1"/>
      <c r="XEU693" s="1"/>
      <c r="XEV693" s="1"/>
      <c r="XEW693" s="1"/>
      <c r="XEX693" s="1"/>
      <c r="XEY693" s="1"/>
      <c r="XEZ693" s="1"/>
      <c r="XFA693" s="1"/>
      <c r="XFB693" s="1"/>
      <c r="XFC693" s="1"/>
    </row>
    <row r="694" spans="1:150 16226:16383" s="3" customFormat="1" ht="20.25" customHeight="1" x14ac:dyDescent="0.25">
      <c r="A694" s="71" t="s">
        <v>889</v>
      </c>
      <c r="B694" s="71">
        <v>185.80500000000001</v>
      </c>
      <c r="C694" s="71">
        <f t="shared" si="16"/>
        <v>2000.0050200000001</v>
      </c>
      <c r="D694" s="51">
        <v>0</v>
      </c>
      <c r="E694" s="51">
        <v>0</v>
      </c>
      <c r="F694" s="124">
        <f t="shared" si="17"/>
        <v>3672.00921672</v>
      </c>
      <c r="G694" s="130" t="s">
        <v>95</v>
      </c>
      <c r="H694" s="13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WZB694" s="1"/>
      <c r="WZC694" s="1"/>
      <c r="WZD694" s="1"/>
      <c r="WZE694" s="1"/>
      <c r="WZF694" s="1"/>
      <c r="WZG694" s="1"/>
      <c r="WZH694" s="1"/>
      <c r="WZI694" s="1"/>
      <c r="WZJ694" s="1"/>
      <c r="WZK694" s="1"/>
      <c r="WZL694" s="1"/>
      <c r="WZM694" s="1"/>
      <c r="WZN694" s="1"/>
      <c r="WZO694" s="1"/>
      <c r="WZP694" s="1"/>
      <c r="WZQ694" s="1"/>
      <c r="WZR694" s="1"/>
      <c r="WZS694" s="1"/>
      <c r="WZT694" s="1"/>
      <c r="WZU694" s="1"/>
      <c r="WZV694" s="1"/>
      <c r="WZW694" s="1"/>
      <c r="WZX694" s="1"/>
      <c r="WZY694" s="1"/>
      <c r="WZZ694" s="1"/>
      <c r="XAA694" s="1"/>
      <c r="XAB694" s="1"/>
      <c r="XAC694" s="1"/>
      <c r="XAD694" s="1"/>
      <c r="XAE694" s="1"/>
      <c r="XAF694" s="1"/>
      <c r="XAG694" s="1"/>
      <c r="XAH694" s="1"/>
      <c r="XAI694" s="1"/>
      <c r="XAJ694" s="1"/>
      <c r="XAK694" s="1"/>
      <c r="XAL694" s="1"/>
      <c r="XAM694" s="1"/>
      <c r="XAN694" s="1"/>
      <c r="XAO694" s="1"/>
      <c r="XAP694" s="1"/>
      <c r="XAQ694" s="1"/>
      <c r="XAR694" s="1"/>
      <c r="XAS694" s="1"/>
      <c r="XAT694" s="1"/>
      <c r="XAU694" s="1"/>
      <c r="XAV694" s="1"/>
      <c r="XAW694" s="1"/>
      <c r="XAX694" s="1"/>
      <c r="XAY694" s="1"/>
      <c r="XAZ694" s="1"/>
      <c r="XBA694" s="1"/>
      <c r="XBB694" s="1"/>
      <c r="XBC694" s="1"/>
      <c r="XBD694" s="1"/>
      <c r="XBE694" s="1"/>
      <c r="XBF694" s="1"/>
      <c r="XBG694" s="1"/>
      <c r="XBH694" s="1"/>
      <c r="XBI694" s="1"/>
      <c r="XBJ694" s="1"/>
      <c r="XBK694" s="1"/>
      <c r="XBL694" s="1"/>
      <c r="XBM694" s="1"/>
      <c r="XBN694" s="1"/>
      <c r="XBO694" s="1"/>
      <c r="XBP694" s="1"/>
      <c r="XBQ694" s="1"/>
      <c r="XBR694" s="1"/>
      <c r="XBS694" s="1"/>
      <c r="XBT694" s="1"/>
      <c r="XBU694" s="1"/>
      <c r="XBV694" s="1"/>
      <c r="XBW694" s="1"/>
      <c r="XBX694" s="1"/>
      <c r="XBY694" s="1"/>
      <c r="XBZ694" s="1"/>
      <c r="XCA694" s="1"/>
      <c r="XCB694" s="1"/>
      <c r="XCC694" s="1"/>
      <c r="XCD694" s="1"/>
      <c r="XCE694" s="1"/>
      <c r="XCF694" s="1"/>
      <c r="XCG694" s="1"/>
      <c r="XCH694" s="1"/>
      <c r="XCI694" s="1"/>
      <c r="XCJ694" s="1"/>
      <c r="XCK694" s="1"/>
      <c r="XCL694" s="1"/>
      <c r="XCM694" s="1"/>
      <c r="XCN694" s="1"/>
      <c r="XCO694" s="1"/>
      <c r="XCP694" s="1"/>
      <c r="XCQ694" s="1"/>
      <c r="XCR694" s="1"/>
      <c r="XCS694" s="1"/>
      <c r="XCT694" s="1"/>
      <c r="XCU694" s="1"/>
      <c r="XCV694" s="1"/>
      <c r="XCW694" s="1"/>
      <c r="XCX694" s="1"/>
      <c r="XCY694" s="1"/>
      <c r="XCZ694" s="1"/>
      <c r="XDA694" s="1"/>
      <c r="XDB694" s="1"/>
      <c r="XDC694" s="1"/>
      <c r="XDD694" s="1"/>
      <c r="XDE694" s="1"/>
      <c r="XDF694" s="1"/>
      <c r="XDG694" s="1"/>
      <c r="XDH694" s="1"/>
      <c r="XDI694" s="1"/>
      <c r="XDJ694" s="1"/>
      <c r="XDK694" s="1"/>
      <c r="XDL694" s="1"/>
      <c r="XDM694" s="1"/>
      <c r="XDN694" s="1"/>
      <c r="XDO694" s="1"/>
      <c r="XDP694" s="1"/>
      <c r="XDQ694" s="1"/>
      <c r="XDR694" s="1"/>
      <c r="XDS694" s="1"/>
      <c r="XDT694" s="1"/>
      <c r="XDU694" s="1"/>
      <c r="XDV694" s="1"/>
      <c r="XDW694" s="1"/>
      <c r="XDX694" s="1"/>
      <c r="XDY694" s="1"/>
      <c r="XDZ694" s="1"/>
      <c r="XEA694" s="1"/>
      <c r="XEB694" s="1"/>
      <c r="XEC694" s="1"/>
      <c r="XED694" s="1"/>
      <c r="XEE694" s="1"/>
      <c r="XEF694" s="1"/>
      <c r="XEG694" s="1"/>
      <c r="XEH694" s="1"/>
      <c r="XEI694" s="1"/>
      <c r="XEJ694" s="1"/>
      <c r="XEK694" s="1"/>
      <c r="XEL694" s="1"/>
      <c r="XEM694" s="1"/>
      <c r="XEN694" s="1"/>
      <c r="XEO694" s="1"/>
      <c r="XEP694" s="1"/>
      <c r="XEQ694" s="1"/>
      <c r="XER694" s="1"/>
      <c r="XES694" s="1"/>
      <c r="XET694" s="1"/>
      <c r="XEU694" s="1"/>
      <c r="XEV694" s="1"/>
      <c r="XEW694" s="1"/>
      <c r="XEX694" s="1"/>
      <c r="XEY694" s="1"/>
      <c r="XEZ694" s="1"/>
      <c r="XFA694" s="1"/>
      <c r="XFB694" s="1"/>
      <c r="XFC694" s="1"/>
    </row>
    <row r="695" spans="1:150 16226:16383" s="3" customFormat="1" ht="20.25" customHeight="1" x14ac:dyDescent="0.25">
      <c r="A695" s="71" t="s">
        <v>890</v>
      </c>
      <c r="B695" s="71">
        <v>185.80500000000001</v>
      </c>
      <c r="C695" s="71">
        <f t="shared" si="16"/>
        <v>2000.0050200000001</v>
      </c>
      <c r="D695" s="51">
        <v>0</v>
      </c>
      <c r="E695" s="51">
        <v>0</v>
      </c>
      <c r="F695" s="124">
        <f t="shared" si="17"/>
        <v>3672.00921672</v>
      </c>
      <c r="G695" s="130" t="s">
        <v>95</v>
      </c>
      <c r="H695" s="13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WZB695" s="1"/>
      <c r="WZC695" s="1"/>
      <c r="WZD695" s="1"/>
      <c r="WZE695" s="1"/>
      <c r="WZF695" s="1"/>
      <c r="WZG695" s="1"/>
      <c r="WZH695" s="1"/>
      <c r="WZI695" s="1"/>
      <c r="WZJ695" s="1"/>
      <c r="WZK695" s="1"/>
      <c r="WZL695" s="1"/>
      <c r="WZM695" s="1"/>
      <c r="WZN695" s="1"/>
      <c r="WZO695" s="1"/>
      <c r="WZP695" s="1"/>
      <c r="WZQ695" s="1"/>
      <c r="WZR695" s="1"/>
      <c r="WZS695" s="1"/>
      <c r="WZT695" s="1"/>
      <c r="WZU695" s="1"/>
      <c r="WZV695" s="1"/>
      <c r="WZW695" s="1"/>
      <c r="WZX695" s="1"/>
      <c r="WZY695" s="1"/>
      <c r="WZZ695" s="1"/>
      <c r="XAA695" s="1"/>
      <c r="XAB695" s="1"/>
      <c r="XAC695" s="1"/>
      <c r="XAD695" s="1"/>
      <c r="XAE695" s="1"/>
      <c r="XAF695" s="1"/>
      <c r="XAG695" s="1"/>
      <c r="XAH695" s="1"/>
      <c r="XAI695" s="1"/>
      <c r="XAJ695" s="1"/>
      <c r="XAK695" s="1"/>
      <c r="XAL695" s="1"/>
      <c r="XAM695" s="1"/>
      <c r="XAN695" s="1"/>
      <c r="XAO695" s="1"/>
      <c r="XAP695" s="1"/>
      <c r="XAQ695" s="1"/>
      <c r="XAR695" s="1"/>
      <c r="XAS695" s="1"/>
      <c r="XAT695" s="1"/>
      <c r="XAU695" s="1"/>
      <c r="XAV695" s="1"/>
      <c r="XAW695" s="1"/>
      <c r="XAX695" s="1"/>
      <c r="XAY695" s="1"/>
      <c r="XAZ695" s="1"/>
      <c r="XBA695" s="1"/>
      <c r="XBB695" s="1"/>
      <c r="XBC695" s="1"/>
      <c r="XBD695" s="1"/>
      <c r="XBE695" s="1"/>
      <c r="XBF695" s="1"/>
      <c r="XBG695" s="1"/>
      <c r="XBH695" s="1"/>
      <c r="XBI695" s="1"/>
      <c r="XBJ695" s="1"/>
      <c r="XBK695" s="1"/>
      <c r="XBL695" s="1"/>
      <c r="XBM695" s="1"/>
      <c r="XBN695" s="1"/>
      <c r="XBO695" s="1"/>
      <c r="XBP695" s="1"/>
      <c r="XBQ695" s="1"/>
      <c r="XBR695" s="1"/>
      <c r="XBS695" s="1"/>
      <c r="XBT695" s="1"/>
      <c r="XBU695" s="1"/>
      <c r="XBV695" s="1"/>
      <c r="XBW695" s="1"/>
      <c r="XBX695" s="1"/>
      <c r="XBY695" s="1"/>
      <c r="XBZ695" s="1"/>
      <c r="XCA695" s="1"/>
      <c r="XCB695" s="1"/>
      <c r="XCC695" s="1"/>
      <c r="XCD695" s="1"/>
      <c r="XCE695" s="1"/>
      <c r="XCF695" s="1"/>
      <c r="XCG695" s="1"/>
      <c r="XCH695" s="1"/>
      <c r="XCI695" s="1"/>
      <c r="XCJ695" s="1"/>
      <c r="XCK695" s="1"/>
      <c r="XCL695" s="1"/>
      <c r="XCM695" s="1"/>
      <c r="XCN695" s="1"/>
      <c r="XCO695" s="1"/>
      <c r="XCP695" s="1"/>
      <c r="XCQ695" s="1"/>
      <c r="XCR695" s="1"/>
      <c r="XCS695" s="1"/>
      <c r="XCT695" s="1"/>
      <c r="XCU695" s="1"/>
      <c r="XCV695" s="1"/>
      <c r="XCW695" s="1"/>
      <c r="XCX695" s="1"/>
      <c r="XCY695" s="1"/>
      <c r="XCZ695" s="1"/>
      <c r="XDA695" s="1"/>
      <c r="XDB695" s="1"/>
      <c r="XDC695" s="1"/>
      <c r="XDD695" s="1"/>
      <c r="XDE695" s="1"/>
      <c r="XDF695" s="1"/>
      <c r="XDG695" s="1"/>
      <c r="XDH695" s="1"/>
      <c r="XDI695" s="1"/>
      <c r="XDJ695" s="1"/>
      <c r="XDK695" s="1"/>
      <c r="XDL695" s="1"/>
      <c r="XDM695" s="1"/>
      <c r="XDN695" s="1"/>
      <c r="XDO695" s="1"/>
      <c r="XDP695" s="1"/>
      <c r="XDQ695" s="1"/>
      <c r="XDR695" s="1"/>
      <c r="XDS695" s="1"/>
      <c r="XDT695" s="1"/>
      <c r="XDU695" s="1"/>
      <c r="XDV695" s="1"/>
      <c r="XDW695" s="1"/>
      <c r="XDX695" s="1"/>
      <c r="XDY695" s="1"/>
      <c r="XDZ695" s="1"/>
      <c r="XEA695" s="1"/>
      <c r="XEB695" s="1"/>
      <c r="XEC695" s="1"/>
      <c r="XED695" s="1"/>
      <c r="XEE695" s="1"/>
      <c r="XEF695" s="1"/>
      <c r="XEG695" s="1"/>
      <c r="XEH695" s="1"/>
      <c r="XEI695" s="1"/>
      <c r="XEJ695" s="1"/>
      <c r="XEK695" s="1"/>
      <c r="XEL695" s="1"/>
      <c r="XEM695" s="1"/>
      <c r="XEN695" s="1"/>
      <c r="XEO695" s="1"/>
      <c r="XEP695" s="1"/>
      <c r="XEQ695" s="1"/>
      <c r="XER695" s="1"/>
      <c r="XES695" s="1"/>
      <c r="XET695" s="1"/>
      <c r="XEU695" s="1"/>
      <c r="XEV695" s="1"/>
      <c r="XEW695" s="1"/>
      <c r="XEX695" s="1"/>
      <c r="XEY695" s="1"/>
      <c r="XEZ695" s="1"/>
      <c r="XFA695" s="1"/>
      <c r="XFB695" s="1"/>
      <c r="XFC695" s="1"/>
    </row>
    <row r="696" spans="1:150 16226:16383" s="3" customFormat="1" ht="20.25" customHeight="1" x14ac:dyDescent="0.25">
      <c r="A696" s="71" t="s">
        <v>891</v>
      </c>
      <c r="B696" s="71">
        <v>111.48399999999999</v>
      </c>
      <c r="C696" s="71">
        <f t="shared" si="16"/>
        <v>1200.0137759999998</v>
      </c>
      <c r="D696" s="51">
        <v>0</v>
      </c>
      <c r="E696" s="51">
        <v>0</v>
      </c>
      <c r="F696" s="124">
        <f t="shared" si="17"/>
        <v>2203.2252927359996</v>
      </c>
      <c r="G696" s="130" t="s">
        <v>95</v>
      </c>
      <c r="H696" s="13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WZB696" s="1"/>
      <c r="WZC696" s="1"/>
      <c r="WZD696" s="1"/>
      <c r="WZE696" s="1"/>
      <c r="WZF696" s="1"/>
      <c r="WZG696" s="1"/>
      <c r="WZH696" s="1"/>
      <c r="WZI696" s="1"/>
      <c r="WZJ696" s="1"/>
      <c r="WZK696" s="1"/>
      <c r="WZL696" s="1"/>
      <c r="WZM696" s="1"/>
      <c r="WZN696" s="1"/>
      <c r="WZO696" s="1"/>
      <c r="WZP696" s="1"/>
      <c r="WZQ696" s="1"/>
      <c r="WZR696" s="1"/>
      <c r="WZS696" s="1"/>
      <c r="WZT696" s="1"/>
      <c r="WZU696" s="1"/>
      <c r="WZV696" s="1"/>
      <c r="WZW696" s="1"/>
      <c r="WZX696" s="1"/>
      <c r="WZY696" s="1"/>
      <c r="WZZ696" s="1"/>
      <c r="XAA696" s="1"/>
      <c r="XAB696" s="1"/>
      <c r="XAC696" s="1"/>
      <c r="XAD696" s="1"/>
      <c r="XAE696" s="1"/>
      <c r="XAF696" s="1"/>
      <c r="XAG696" s="1"/>
      <c r="XAH696" s="1"/>
      <c r="XAI696" s="1"/>
      <c r="XAJ696" s="1"/>
      <c r="XAK696" s="1"/>
      <c r="XAL696" s="1"/>
      <c r="XAM696" s="1"/>
      <c r="XAN696" s="1"/>
      <c r="XAO696" s="1"/>
      <c r="XAP696" s="1"/>
      <c r="XAQ696" s="1"/>
      <c r="XAR696" s="1"/>
      <c r="XAS696" s="1"/>
      <c r="XAT696" s="1"/>
      <c r="XAU696" s="1"/>
      <c r="XAV696" s="1"/>
      <c r="XAW696" s="1"/>
      <c r="XAX696" s="1"/>
      <c r="XAY696" s="1"/>
      <c r="XAZ696" s="1"/>
      <c r="XBA696" s="1"/>
      <c r="XBB696" s="1"/>
      <c r="XBC696" s="1"/>
      <c r="XBD696" s="1"/>
      <c r="XBE696" s="1"/>
      <c r="XBF696" s="1"/>
      <c r="XBG696" s="1"/>
      <c r="XBH696" s="1"/>
      <c r="XBI696" s="1"/>
      <c r="XBJ696" s="1"/>
      <c r="XBK696" s="1"/>
      <c r="XBL696" s="1"/>
      <c r="XBM696" s="1"/>
      <c r="XBN696" s="1"/>
      <c r="XBO696" s="1"/>
      <c r="XBP696" s="1"/>
      <c r="XBQ696" s="1"/>
      <c r="XBR696" s="1"/>
      <c r="XBS696" s="1"/>
      <c r="XBT696" s="1"/>
      <c r="XBU696" s="1"/>
      <c r="XBV696" s="1"/>
      <c r="XBW696" s="1"/>
      <c r="XBX696" s="1"/>
      <c r="XBY696" s="1"/>
      <c r="XBZ696" s="1"/>
      <c r="XCA696" s="1"/>
      <c r="XCB696" s="1"/>
      <c r="XCC696" s="1"/>
      <c r="XCD696" s="1"/>
      <c r="XCE696" s="1"/>
      <c r="XCF696" s="1"/>
      <c r="XCG696" s="1"/>
      <c r="XCH696" s="1"/>
      <c r="XCI696" s="1"/>
      <c r="XCJ696" s="1"/>
      <c r="XCK696" s="1"/>
      <c r="XCL696" s="1"/>
      <c r="XCM696" s="1"/>
      <c r="XCN696" s="1"/>
      <c r="XCO696" s="1"/>
      <c r="XCP696" s="1"/>
      <c r="XCQ696" s="1"/>
      <c r="XCR696" s="1"/>
      <c r="XCS696" s="1"/>
      <c r="XCT696" s="1"/>
      <c r="XCU696" s="1"/>
      <c r="XCV696" s="1"/>
      <c r="XCW696" s="1"/>
      <c r="XCX696" s="1"/>
      <c r="XCY696" s="1"/>
      <c r="XCZ696" s="1"/>
      <c r="XDA696" s="1"/>
      <c r="XDB696" s="1"/>
      <c r="XDC696" s="1"/>
      <c r="XDD696" s="1"/>
      <c r="XDE696" s="1"/>
      <c r="XDF696" s="1"/>
      <c r="XDG696" s="1"/>
      <c r="XDH696" s="1"/>
      <c r="XDI696" s="1"/>
      <c r="XDJ696" s="1"/>
      <c r="XDK696" s="1"/>
      <c r="XDL696" s="1"/>
      <c r="XDM696" s="1"/>
      <c r="XDN696" s="1"/>
      <c r="XDO696" s="1"/>
      <c r="XDP696" s="1"/>
      <c r="XDQ696" s="1"/>
      <c r="XDR696" s="1"/>
      <c r="XDS696" s="1"/>
      <c r="XDT696" s="1"/>
      <c r="XDU696" s="1"/>
      <c r="XDV696" s="1"/>
      <c r="XDW696" s="1"/>
      <c r="XDX696" s="1"/>
      <c r="XDY696" s="1"/>
      <c r="XDZ696" s="1"/>
      <c r="XEA696" s="1"/>
      <c r="XEB696" s="1"/>
      <c r="XEC696" s="1"/>
      <c r="XED696" s="1"/>
      <c r="XEE696" s="1"/>
      <c r="XEF696" s="1"/>
      <c r="XEG696" s="1"/>
      <c r="XEH696" s="1"/>
      <c r="XEI696" s="1"/>
      <c r="XEJ696" s="1"/>
      <c r="XEK696" s="1"/>
      <c r="XEL696" s="1"/>
      <c r="XEM696" s="1"/>
      <c r="XEN696" s="1"/>
      <c r="XEO696" s="1"/>
      <c r="XEP696" s="1"/>
      <c r="XEQ696" s="1"/>
      <c r="XER696" s="1"/>
      <c r="XES696" s="1"/>
      <c r="XET696" s="1"/>
      <c r="XEU696" s="1"/>
      <c r="XEV696" s="1"/>
      <c r="XEW696" s="1"/>
      <c r="XEX696" s="1"/>
      <c r="XEY696" s="1"/>
      <c r="XEZ696" s="1"/>
      <c r="XFA696" s="1"/>
      <c r="XFB696" s="1"/>
      <c r="XFC696" s="1"/>
    </row>
    <row r="697" spans="1:150 16226:16383" s="3" customFormat="1" ht="20.25" customHeight="1" x14ac:dyDescent="0.25">
      <c r="A697" s="71" t="s">
        <v>892</v>
      </c>
      <c r="B697" s="71">
        <v>111.48399999999999</v>
      </c>
      <c r="C697" s="71">
        <f t="shared" si="16"/>
        <v>1200.0137759999998</v>
      </c>
      <c r="D697" s="51">
        <v>0</v>
      </c>
      <c r="E697" s="51">
        <v>0</v>
      </c>
      <c r="F697" s="124">
        <f t="shared" si="17"/>
        <v>2203.2252927359996</v>
      </c>
      <c r="G697" s="130" t="s">
        <v>95</v>
      </c>
      <c r="H697" s="13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WZB697" s="1"/>
      <c r="WZC697" s="1"/>
      <c r="WZD697" s="1"/>
      <c r="WZE697" s="1"/>
      <c r="WZF697" s="1"/>
      <c r="WZG697" s="1"/>
      <c r="WZH697" s="1"/>
      <c r="WZI697" s="1"/>
      <c r="WZJ697" s="1"/>
      <c r="WZK697" s="1"/>
      <c r="WZL697" s="1"/>
      <c r="WZM697" s="1"/>
      <c r="WZN697" s="1"/>
      <c r="WZO697" s="1"/>
      <c r="WZP697" s="1"/>
      <c r="WZQ697" s="1"/>
      <c r="WZR697" s="1"/>
      <c r="WZS697" s="1"/>
      <c r="WZT697" s="1"/>
      <c r="WZU697" s="1"/>
      <c r="WZV697" s="1"/>
      <c r="WZW697" s="1"/>
      <c r="WZX697" s="1"/>
      <c r="WZY697" s="1"/>
      <c r="WZZ697" s="1"/>
      <c r="XAA697" s="1"/>
      <c r="XAB697" s="1"/>
      <c r="XAC697" s="1"/>
      <c r="XAD697" s="1"/>
      <c r="XAE697" s="1"/>
      <c r="XAF697" s="1"/>
      <c r="XAG697" s="1"/>
      <c r="XAH697" s="1"/>
      <c r="XAI697" s="1"/>
      <c r="XAJ697" s="1"/>
      <c r="XAK697" s="1"/>
      <c r="XAL697" s="1"/>
      <c r="XAM697" s="1"/>
      <c r="XAN697" s="1"/>
      <c r="XAO697" s="1"/>
      <c r="XAP697" s="1"/>
      <c r="XAQ697" s="1"/>
      <c r="XAR697" s="1"/>
      <c r="XAS697" s="1"/>
      <c r="XAT697" s="1"/>
      <c r="XAU697" s="1"/>
      <c r="XAV697" s="1"/>
      <c r="XAW697" s="1"/>
      <c r="XAX697" s="1"/>
      <c r="XAY697" s="1"/>
      <c r="XAZ697" s="1"/>
      <c r="XBA697" s="1"/>
      <c r="XBB697" s="1"/>
      <c r="XBC697" s="1"/>
      <c r="XBD697" s="1"/>
      <c r="XBE697" s="1"/>
      <c r="XBF697" s="1"/>
      <c r="XBG697" s="1"/>
      <c r="XBH697" s="1"/>
      <c r="XBI697" s="1"/>
      <c r="XBJ697" s="1"/>
      <c r="XBK697" s="1"/>
      <c r="XBL697" s="1"/>
      <c r="XBM697" s="1"/>
      <c r="XBN697" s="1"/>
      <c r="XBO697" s="1"/>
      <c r="XBP697" s="1"/>
      <c r="XBQ697" s="1"/>
      <c r="XBR697" s="1"/>
      <c r="XBS697" s="1"/>
      <c r="XBT697" s="1"/>
      <c r="XBU697" s="1"/>
      <c r="XBV697" s="1"/>
      <c r="XBW697" s="1"/>
      <c r="XBX697" s="1"/>
      <c r="XBY697" s="1"/>
      <c r="XBZ697" s="1"/>
      <c r="XCA697" s="1"/>
      <c r="XCB697" s="1"/>
      <c r="XCC697" s="1"/>
      <c r="XCD697" s="1"/>
      <c r="XCE697" s="1"/>
      <c r="XCF697" s="1"/>
      <c r="XCG697" s="1"/>
      <c r="XCH697" s="1"/>
      <c r="XCI697" s="1"/>
      <c r="XCJ697" s="1"/>
      <c r="XCK697" s="1"/>
      <c r="XCL697" s="1"/>
      <c r="XCM697" s="1"/>
      <c r="XCN697" s="1"/>
      <c r="XCO697" s="1"/>
      <c r="XCP697" s="1"/>
      <c r="XCQ697" s="1"/>
      <c r="XCR697" s="1"/>
      <c r="XCS697" s="1"/>
      <c r="XCT697" s="1"/>
      <c r="XCU697" s="1"/>
      <c r="XCV697" s="1"/>
      <c r="XCW697" s="1"/>
      <c r="XCX697" s="1"/>
      <c r="XCY697" s="1"/>
      <c r="XCZ697" s="1"/>
      <c r="XDA697" s="1"/>
      <c r="XDB697" s="1"/>
      <c r="XDC697" s="1"/>
      <c r="XDD697" s="1"/>
      <c r="XDE697" s="1"/>
      <c r="XDF697" s="1"/>
      <c r="XDG697" s="1"/>
      <c r="XDH697" s="1"/>
      <c r="XDI697" s="1"/>
      <c r="XDJ697" s="1"/>
      <c r="XDK697" s="1"/>
      <c r="XDL697" s="1"/>
      <c r="XDM697" s="1"/>
      <c r="XDN697" s="1"/>
      <c r="XDO697" s="1"/>
      <c r="XDP697" s="1"/>
      <c r="XDQ697" s="1"/>
      <c r="XDR697" s="1"/>
      <c r="XDS697" s="1"/>
      <c r="XDT697" s="1"/>
      <c r="XDU697" s="1"/>
      <c r="XDV697" s="1"/>
      <c r="XDW697" s="1"/>
      <c r="XDX697" s="1"/>
      <c r="XDY697" s="1"/>
      <c r="XDZ697" s="1"/>
      <c r="XEA697" s="1"/>
      <c r="XEB697" s="1"/>
      <c r="XEC697" s="1"/>
      <c r="XED697" s="1"/>
      <c r="XEE697" s="1"/>
      <c r="XEF697" s="1"/>
      <c r="XEG697" s="1"/>
      <c r="XEH697" s="1"/>
      <c r="XEI697" s="1"/>
      <c r="XEJ697" s="1"/>
      <c r="XEK697" s="1"/>
      <c r="XEL697" s="1"/>
      <c r="XEM697" s="1"/>
      <c r="XEN697" s="1"/>
      <c r="XEO697" s="1"/>
      <c r="XEP697" s="1"/>
      <c r="XEQ697" s="1"/>
      <c r="XER697" s="1"/>
      <c r="XES697" s="1"/>
      <c r="XET697" s="1"/>
      <c r="XEU697" s="1"/>
      <c r="XEV697" s="1"/>
      <c r="XEW697" s="1"/>
      <c r="XEX697" s="1"/>
      <c r="XEY697" s="1"/>
      <c r="XEZ697" s="1"/>
      <c r="XFA697" s="1"/>
      <c r="XFB697" s="1"/>
      <c r="XFC697" s="1"/>
    </row>
    <row r="698" spans="1:150 16226:16383" s="3" customFormat="1" ht="20.25" customHeight="1" x14ac:dyDescent="0.25">
      <c r="A698" s="71" t="s">
        <v>893</v>
      </c>
      <c r="B698" s="71">
        <v>111.48399999999999</v>
      </c>
      <c r="C698" s="71">
        <f t="shared" si="16"/>
        <v>1200.0137759999998</v>
      </c>
      <c r="D698" s="51">
        <v>0</v>
      </c>
      <c r="E698" s="51">
        <v>0</v>
      </c>
      <c r="F698" s="124">
        <f t="shared" si="17"/>
        <v>2203.2252927359996</v>
      </c>
      <c r="G698" s="130" t="s">
        <v>95</v>
      </c>
      <c r="H698" s="13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WZB698" s="1"/>
      <c r="WZC698" s="1"/>
      <c r="WZD698" s="1"/>
      <c r="WZE698" s="1"/>
      <c r="WZF698" s="1"/>
      <c r="WZG698" s="1"/>
      <c r="WZH698" s="1"/>
      <c r="WZI698" s="1"/>
      <c r="WZJ698" s="1"/>
      <c r="WZK698" s="1"/>
      <c r="WZL698" s="1"/>
      <c r="WZM698" s="1"/>
      <c r="WZN698" s="1"/>
      <c r="WZO698" s="1"/>
      <c r="WZP698" s="1"/>
      <c r="WZQ698" s="1"/>
      <c r="WZR698" s="1"/>
      <c r="WZS698" s="1"/>
      <c r="WZT698" s="1"/>
      <c r="WZU698" s="1"/>
      <c r="WZV698" s="1"/>
      <c r="WZW698" s="1"/>
      <c r="WZX698" s="1"/>
      <c r="WZY698" s="1"/>
      <c r="WZZ698" s="1"/>
      <c r="XAA698" s="1"/>
      <c r="XAB698" s="1"/>
      <c r="XAC698" s="1"/>
      <c r="XAD698" s="1"/>
      <c r="XAE698" s="1"/>
      <c r="XAF698" s="1"/>
      <c r="XAG698" s="1"/>
      <c r="XAH698" s="1"/>
      <c r="XAI698" s="1"/>
      <c r="XAJ698" s="1"/>
      <c r="XAK698" s="1"/>
      <c r="XAL698" s="1"/>
      <c r="XAM698" s="1"/>
      <c r="XAN698" s="1"/>
      <c r="XAO698" s="1"/>
      <c r="XAP698" s="1"/>
      <c r="XAQ698" s="1"/>
      <c r="XAR698" s="1"/>
      <c r="XAS698" s="1"/>
      <c r="XAT698" s="1"/>
      <c r="XAU698" s="1"/>
      <c r="XAV698" s="1"/>
      <c r="XAW698" s="1"/>
      <c r="XAX698" s="1"/>
      <c r="XAY698" s="1"/>
      <c r="XAZ698" s="1"/>
      <c r="XBA698" s="1"/>
      <c r="XBB698" s="1"/>
      <c r="XBC698" s="1"/>
      <c r="XBD698" s="1"/>
      <c r="XBE698" s="1"/>
      <c r="XBF698" s="1"/>
      <c r="XBG698" s="1"/>
      <c r="XBH698" s="1"/>
      <c r="XBI698" s="1"/>
      <c r="XBJ698" s="1"/>
      <c r="XBK698" s="1"/>
      <c r="XBL698" s="1"/>
      <c r="XBM698" s="1"/>
      <c r="XBN698" s="1"/>
      <c r="XBO698" s="1"/>
      <c r="XBP698" s="1"/>
      <c r="XBQ698" s="1"/>
      <c r="XBR698" s="1"/>
      <c r="XBS698" s="1"/>
      <c r="XBT698" s="1"/>
      <c r="XBU698" s="1"/>
      <c r="XBV698" s="1"/>
      <c r="XBW698" s="1"/>
      <c r="XBX698" s="1"/>
      <c r="XBY698" s="1"/>
      <c r="XBZ698" s="1"/>
      <c r="XCA698" s="1"/>
      <c r="XCB698" s="1"/>
      <c r="XCC698" s="1"/>
      <c r="XCD698" s="1"/>
      <c r="XCE698" s="1"/>
      <c r="XCF698" s="1"/>
      <c r="XCG698" s="1"/>
      <c r="XCH698" s="1"/>
      <c r="XCI698" s="1"/>
      <c r="XCJ698" s="1"/>
      <c r="XCK698" s="1"/>
      <c r="XCL698" s="1"/>
      <c r="XCM698" s="1"/>
      <c r="XCN698" s="1"/>
      <c r="XCO698" s="1"/>
      <c r="XCP698" s="1"/>
      <c r="XCQ698" s="1"/>
      <c r="XCR698" s="1"/>
      <c r="XCS698" s="1"/>
      <c r="XCT698" s="1"/>
      <c r="XCU698" s="1"/>
      <c r="XCV698" s="1"/>
      <c r="XCW698" s="1"/>
      <c r="XCX698" s="1"/>
      <c r="XCY698" s="1"/>
      <c r="XCZ698" s="1"/>
      <c r="XDA698" s="1"/>
      <c r="XDB698" s="1"/>
      <c r="XDC698" s="1"/>
      <c r="XDD698" s="1"/>
      <c r="XDE698" s="1"/>
      <c r="XDF698" s="1"/>
      <c r="XDG698" s="1"/>
      <c r="XDH698" s="1"/>
      <c r="XDI698" s="1"/>
      <c r="XDJ698" s="1"/>
      <c r="XDK698" s="1"/>
      <c r="XDL698" s="1"/>
      <c r="XDM698" s="1"/>
      <c r="XDN698" s="1"/>
      <c r="XDO698" s="1"/>
      <c r="XDP698" s="1"/>
      <c r="XDQ698" s="1"/>
      <c r="XDR698" s="1"/>
      <c r="XDS698" s="1"/>
      <c r="XDT698" s="1"/>
      <c r="XDU698" s="1"/>
      <c r="XDV698" s="1"/>
      <c r="XDW698" s="1"/>
      <c r="XDX698" s="1"/>
      <c r="XDY698" s="1"/>
      <c r="XDZ698" s="1"/>
      <c r="XEA698" s="1"/>
      <c r="XEB698" s="1"/>
      <c r="XEC698" s="1"/>
      <c r="XED698" s="1"/>
      <c r="XEE698" s="1"/>
      <c r="XEF698" s="1"/>
      <c r="XEG698" s="1"/>
      <c r="XEH698" s="1"/>
      <c r="XEI698" s="1"/>
      <c r="XEJ698" s="1"/>
      <c r="XEK698" s="1"/>
      <c r="XEL698" s="1"/>
      <c r="XEM698" s="1"/>
      <c r="XEN698" s="1"/>
      <c r="XEO698" s="1"/>
      <c r="XEP698" s="1"/>
      <c r="XEQ698" s="1"/>
      <c r="XER698" s="1"/>
      <c r="XES698" s="1"/>
      <c r="XET698" s="1"/>
      <c r="XEU698" s="1"/>
      <c r="XEV698" s="1"/>
      <c r="XEW698" s="1"/>
      <c r="XEX698" s="1"/>
      <c r="XEY698" s="1"/>
      <c r="XEZ698" s="1"/>
      <c r="XFA698" s="1"/>
      <c r="XFB698" s="1"/>
      <c r="XFC698" s="1"/>
    </row>
    <row r="699" spans="1:150 16226:16383" s="3" customFormat="1" ht="20.25" customHeight="1" x14ac:dyDescent="0.25">
      <c r="A699" s="71" t="s">
        <v>894</v>
      </c>
      <c r="B699" s="71">
        <v>111.48399999999999</v>
      </c>
      <c r="C699" s="71">
        <f t="shared" si="16"/>
        <v>1200.0137759999998</v>
      </c>
      <c r="D699" s="51">
        <v>0</v>
      </c>
      <c r="E699" s="51">
        <v>0</v>
      </c>
      <c r="F699" s="124">
        <f t="shared" si="17"/>
        <v>2203.2252927359996</v>
      </c>
      <c r="G699" s="130" t="s">
        <v>95</v>
      </c>
      <c r="H699" s="13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WZB699" s="1"/>
      <c r="WZC699" s="1"/>
      <c r="WZD699" s="1"/>
      <c r="WZE699" s="1"/>
      <c r="WZF699" s="1"/>
      <c r="WZG699" s="1"/>
      <c r="WZH699" s="1"/>
      <c r="WZI699" s="1"/>
      <c r="WZJ699" s="1"/>
      <c r="WZK699" s="1"/>
      <c r="WZL699" s="1"/>
      <c r="WZM699" s="1"/>
      <c r="WZN699" s="1"/>
      <c r="WZO699" s="1"/>
      <c r="WZP699" s="1"/>
      <c r="WZQ699" s="1"/>
      <c r="WZR699" s="1"/>
      <c r="WZS699" s="1"/>
      <c r="WZT699" s="1"/>
      <c r="WZU699" s="1"/>
      <c r="WZV699" s="1"/>
      <c r="WZW699" s="1"/>
      <c r="WZX699" s="1"/>
      <c r="WZY699" s="1"/>
      <c r="WZZ699" s="1"/>
      <c r="XAA699" s="1"/>
      <c r="XAB699" s="1"/>
      <c r="XAC699" s="1"/>
      <c r="XAD699" s="1"/>
      <c r="XAE699" s="1"/>
      <c r="XAF699" s="1"/>
      <c r="XAG699" s="1"/>
      <c r="XAH699" s="1"/>
      <c r="XAI699" s="1"/>
      <c r="XAJ699" s="1"/>
      <c r="XAK699" s="1"/>
      <c r="XAL699" s="1"/>
      <c r="XAM699" s="1"/>
      <c r="XAN699" s="1"/>
      <c r="XAO699" s="1"/>
      <c r="XAP699" s="1"/>
      <c r="XAQ699" s="1"/>
      <c r="XAR699" s="1"/>
      <c r="XAS699" s="1"/>
      <c r="XAT699" s="1"/>
      <c r="XAU699" s="1"/>
      <c r="XAV699" s="1"/>
      <c r="XAW699" s="1"/>
      <c r="XAX699" s="1"/>
      <c r="XAY699" s="1"/>
      <c r="XAZ699" s="1"/>
      <c r="XBA699" s="1"/>
      <c r="XBB699" s="1"/>
      <c r="XBC699" s="1"/>
      <c r="XBD699" s="1"/>
      <c r="XBE699" s="1"/>
      <c r="XBF699" s="1"/>
      <c r="XBG699" s="1"/>
      <c r="XBH699" s="1"/>
      <c r="XBI699" s="1"/>
      <c r="XBJ699" s="1"/>
      <c r="XBK699" s="1"/>
      <c r="XBL699" s="1"/>
      <c r="XBM699" s="1"/>
      <c r="XBN699" s="1"/>
      <c r="XBO699" s="1"/>
      <c r="XBP699" s="1"/>
      <c r="XBQ699" s="1"/>
      <c r="XBR699" s="1"/>
      <c r="XBS699" s="1"/>
      <c r="XBT699" s="1"/>
      <c r="XBU699" s="1"/>
      <c r="XBV699" s="1"/>
      <c r="XBW699" s="1"/>
      <c r="XBX699" s="1"/>
      <c r="XBY699" s="1"/>
      <c r="XBZ699" s="1"/>
      <c r="XCA699" s="1"/>
      <c r="XCB699" s="1"/>
      <c r="XCC699" s="1"/>
      <c r="XCD699" s="1"/>
      <c r="XCE699" s="1"/>
      <c r="XCF699" s="1"/>
      <c r="XCG699" s="1"/>
      <c r="XCH699" s="1"/>
      <c r="XCI699" s="1"/>
      <c r="XCJ699" s="1"/>
      <c r="XCK699" s="1"/>
      <c r="XCL699" s="1"/>
      <c r="XCM699" s="1"/>
      <c r="XCN699" s="1"/>
      <c r="XCO699" s="1"/>
      <c r="XCP699" s="1"/>
      <c r="XCQ699" s="1"/>
      <c r="XCR699" s="1"/>
      <c r="XCS699" s="1"/>
      <c r="XCT699" s="1"/>
      <c r="XCU699" s="1"/>
      <c r="XCV699" s="1"/>
      <c r="XCW699" s="1"/>
      <c r="XCX699" s="1"/>
      <c r="XCY699" s="1"/>
      <c r="XCZ699" s="1"/>
      <c r="XDA699" s="1"/>
      <c r="XDB699" s="1"/>
      <c r="XDC699" s="1"/>
      <c r="XDD699" s="1"/>
      <c r="XDE699" s="1"/>
      <c r="XDF699" s="1"/>
      <c r="XDG699" s="1"/>
      <c r="XDH699" s="1"/>
      <c r="XDI699" s="1"/>
      <c r="XDJ699" s="1"/>
      <c r="XDK699" s="1"/>
      <c r="XDL699" s="1"/>
      <c r="XDM699" s="1"/>
      <c r="XDN699" s="1"/>
      <c r="XDO699" s="1"/>
      <c r="XDP699" s="1"/>
      <c r="XDQ699" s="1"/>
      <c r="XDR699" s="1"/>
      <c r="XDS699" s="1"/>
      <c r="XDT699" s="1"/>
      <c r="XDU699" s="1"/>
      <c r="XDV699" s="1"/>
      <c r="XDW699" s="1"/>
      <c r="XDX699" s="1"/>
      <c r="XDY699" s="1"/>
      <c r="XDZ699" s="1"/>
      <c r="XEA699" s="1"/>
      <c r="XEB699" s="1"/>
      <c r="XEC699" s="1"/>
      <c r="XED699" s="1"/>
      <c r="XEE699" s="1"/>
      <c r="XEF699" s="1"/>
      <c r="XEG699" s="1"/>
      <c r="XEH699" s="1"/>
      <c r="XEI699" s="1"/>
      <c r="XEJ699" s="1"/>
      <c r="XEK699" s="1"/>
      <c r="XEL699" s="1"/>
      <c r="XEM699" s="1"/>
      <c r="XEN699" s="1"/>
      <c r="XEO699" s="1"/>
      <c r="XEP699" s="1"/>
      <c r="XEQ699" s="1"/>
      <c r="XER699" s="1"/>
      <c r="XES699" s="1"/>
      <c r="XET699" s="1"/>
      <c r="XEU699" s="1"/>
      <c r="XEV699" s="1"/>
      <c r="XEW699" s="1"/>
      <c r="XEX699" s="1"/>
      <c r="XEY699" s="1"/>
      <c r="XEZ699" s="1"/>
      <c r="XFA699" s="1"/>
      <c r="XFB699" s="1"/>
      <c r="XFC699" s="1"/>
    </row>
    <row r="700" spans="1:150 16226:16383" s="3" customFormat="1" ht="20.25" customHeight="1" x14ac:dyDescent="0.25">
      <c r="A700" s="71" t="s">
        <v>895</v>
      </c>
      <c r="B700" s="71">
        <v>111.48399999999999</v>
      </c>
      <c r="C700" s="71">
        <f t="shared" si="16"/>
        <v>1200.0137759999998</v>
      </c>
      <c r="D700" s="51">
        <v>0</v>
      </c>
      <c r="E700" s="51">
        <v>0</v>
      </c>
      <c r="F700" s="124">
        <f t="shared" si="17"/>
        <v>2203.2252927359996</v>
      </c>
      <c r="G700" s="130" t="s">
        <v>95</v>
      </c>
      <c r="H700" s="13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WZB700" s="1"/>
      <c r="WZC700" s="1"/>
      <c r="WZD700" s="1"/>
      <c r="WZE700" s="1"/>
      <c r="WZF700" s="1"/>
      <c r="WZG700" s="1"/>
      <c r="WZH700" s="1"/>
      <c r="WZI700" s="1"/>
      <c r="WZJ700" s="1"/>
      <c r="WZK700" s="1"/>
      <c r="WZL700" s="1"/>
      <c r="WZM700" s="1"/>
      <c r="WZN700" s="1"/>
      <c r="WZO700" s="1"/>
      <c r="WZP700" s="1"/>
      <c r="WZQ700" s="1"/>
      <c r="WZR700" s="1"/>
      <c r="WZS700" s="1"/>
      <c r="WZT700" s="1"/>
      <c r="WZU700" s="1"/>
      <c r="WZV700" s="1"/>
      <c r="WZW700" s="1"/>
      <c r="WZX700" s="1"/>
      <c r="WZY700" s="1"/>
      <c r="WZZ700" s="1"/>
      <c r="XAA700" s="1"/>
      <c r="XAB700" s="1"/>
      <c r="XAC700" s="1"/>
      <c r="XAD700" s="1"/>
      <c r="XAE700" s="1"/>
      <c r="XAF700" s="1"/>
      <c r="XAG700" s="1"/>
      <c r="XAH700" s="1"/>
      <c r="XAI700" s="1"/>
      <c r="XAJ700" s="1"/>
      <c r="XAK700" s="1"/>
      <c r="XAL700" s="1"/>
      <c r="XAM700" s="1"/>
      <c r="XAN700" s="1"/>
      <c r="XAO700" s="1"/>
      <c r="XAP700" s="1"/>
      <c r="XAQ700" s="1"/>
      <c r="XAR700" s="1"/>
      <c r="XAS700" s="1"/>
      <c r="XAT700" s="1"/>
      <c r="XAU700" s="1"/>
      <c r="XAV700" s="1"/>
      <c r="XAW700" s="1"/>
      <c r="XAX700" s="1"/>
      <c r="XAY700" s="1"/>
      <c r="XAZ700" s="1"/>
      <c r="XBA700" s="1"/>
      <c r="XBB700" s="1"/>
      <c r="XBC700" s="1"/>
      <c r="XBD700" s="1"/>
      <c r="XBE700" s="1"/>
      <c r="XBF700" s="1"/>
      <c r="XBG700" s="1"/>
      <c r="XBH700" s="1"/>
      <c r="XBI700" s="1"/>
      <c r="XBJ700" s="1"/>
      <c r="XBK700" s="1"/>
      <c r="XBL700" s="1"/>
      <c r="XBM700" s="1"/>
      <c r="XBN700" s="1"/>
      <c r="XBO700" s="1"/>
      <c r="XBP700" s="1"/>
      <c r="XBQ700" s="1"/>
      <c r="XBR700" s="1"/>
      <c r="XBS700" s="1"/>
      <c r="XBT700" s="1"/>
      <c r="XBU700" s="1"/>
      <c r="XBV700" s="1"/>
      <c r="XBW700" s="1"/>
      <c r="XBX700" s="1"/>
      <c r="XBY700" s="1"/>
      <c r="XBZ700" s="1"/>
      <c r="XCA700" s="1"/>
      <c r="XCB700" s="1"/>
      <c r="XCC700" s="1"/>
      <c r="XCD700" s="1"/>
      <c r="XCE700" s="1"/>
      <c r="XCF700" s="1"/>
      <c r="XCG700" s="1"/>
      <c r="XCH700" s="1"/>
      <c r="XCI700" s="1"/>
      <c r="XCJ700" s="1"/>
      <c r="XCK700" s="1"/>
      <c r="XCL700" s="1"/>
      <c r="XCM700" s="1"/>
      <c r="XCN700" s="1"/>
      <c r="XCO700" s="1"/>
      <c r="XCP700" s="1"/>
      <c r="XCQ700" s="1"/>
      <c r="XCR700" s="1"/>
      <c r="XCS700" s="1"/>
      <c r="XCT700" s="1"/>
      <c r="XCU700" s="1"/>
      <c r="XCV700" s="1"/>
      <c r="XCW700" s="1"/>
      <c r="XCX700" s="1"/>
      <c r="XCY700" s="1"/>
      <c r="XCZ700" s="1"/>
      <c r="XDA700" s="1"/>
      <c r="XDB700" s="1"/>
      <c r="XDC700" s="1"/>
      <c r="XDD700" s="1"/>
      <c r="XDE700" s="1"/>
      <c r="XDF700" s="1"/>
      <c r="XDG700" s="1"/>
      <c r="XDH700" s="1"/>
      <c r="XDI700" s="1"/>
      <c r="XDJ700" s="1"/>
      <c r="XDK700" s="1"/>
      <c r="XDL700" s="1"/>
      <c r="XDM700" s="1"/>
      <c r="XDN700" s="1"/>
      <c r="XDO700" s="1"/>
      <c r="XDP700" s="1"/>
      <c r="XDQ700" s="1"/>
      <c r="XDR700" s="1"/>
      <c r="XDS700" s="1"/>
      <c r="XDT700" s="1"/>
      <c r="XDU700" s="1"/>
      <c r="XDV700" s="1"/>
      <c r="XDW700" s="1"/>
      <c r="XDX700" s="1"/>
      <c r="XDY700" s="1"/>
      <c r="XDZ700" s="1"/>
      <c r="XEA700" s="1"/>
      <c r="XEB700" s="1"/>
      <c r="XEC700" s="1"/>
      <c r="XED700" s="1"/>
      <c r="XEE700" s="1"/>
      <c r="XEF700" s="1"/>
      <c r="XEG700" s="1"/>
      <c r="XEH700" s="1"/>
      <c r="XEI700" s="1"/>
      <c r="XEJ700" s="1"/>
      <c r="XEK700" s="1"/>
      <c r="XEL700" s="1"/>
      <c r="XEM700" s="1"/>
      <c r="XEN700" s="1"/>
      <c r="XEO700" s="1"/>
      <c r="XEP700" s="1"/>
      <c r="XEQ700" s="1"/>
      <c r="XER700" s="1"/>
      <c r="XES700" s="1"/>
      <c r="XET700" s="1"/>
      <c r="XEU700" s="1"/>
      <c r="XEV700" s="1"/>
      <c r="XEW700" s="1"/>
      <c r="XEX700" s="1"/>
      <c r="XEY700" s="1"/>
      <c r="XEZ700" s="1"/>
      <c r="XFA700" s="1"/>
      <c r="XFB700" s="1"/>
      <c r="XFC700" s="1"/>
    </row>
    <row r="701" spans="1:150 16226:16383" s="3" customFormat="1" ht="20.25" customHeight="1" x14ac:dyDescent="0.25">
      <c r="A701" s="71" t="s">
        <v>896</v>
      </c>
      <c r="B701" s="71">
        <v>111.48399999999999</v>
      </c>
      <c r="C701" s="71">
        <f t="shared" si="16"/>
        <v>1200.0137759999998</v>
      </c>
      <c r="D701" s="51">
        <v>0</v>
      </c>
      <c r="E701" s="51">
        <v>0</v>
      </c>
      <c r="F701" s="124">
        <f t="shared" si="17"/>
        <v>2203.2252927359996</v>
      </c>
      <c r="G701" s="130" t="s">
        <v>95</v>
      </c>
      <c r="H701" s="13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WZB701" s="1"/>
      <c r="WZC701" s="1"/>
      <c r="WZD701" s="1"/>
      <c r="WZE701" s="1"/>
      <c r="WZF701" s="1"/>
      <c r="WZG701" s="1"/>
      <c r="WZH701" s="1"/>
      <c r="WZI701" s="1"/>
      <c r="WZJ701" s="1"/>
      <c r="WZK701" s="1"/>
      <c r="WZL701" s="1"/>
      <c r="WZM701" s="1"/>
      <c r="WZN701" s="1"/>
      <c r="WZO701" s="1"/>
      <c r="WZP701" s="1"/>
      <c r="WZQ701" s="1"/>
      <c r="WZR701" s="1"/>
      <c r="WZS701" s="1"/>
      <c r="WZT701" s="1"/>
      <c r="WZU701" s="1"/>
      <c r="WZV701" s="1"/>
      <c r="WZW701" s="1"/>
      <c r="WZX701" s="1"/>
      <c r="WZY701" s="1"/>
      <c r="WZZ701" s="1"/>
      <c r="XAA701" s="1"/>
      <c r="XAB701" s="1"/>
      <c r="XAC701" s="1"/>
      <c r="XAD701" s="1"/>
      <c r="XAE701" s="1"/>
      <c r="XAF701" s="1"/>
      <c r="XAG701" s="1"/>
      <c r="XAH701" s="1"/>
      <c r="XAI701" s="1"/>
      <c r="XAJ701" s="1"/>
      <c r="XAK701" s="1"/>
      <c r="XAL701" s="1"/>
      <c r="XAM701" s="1"/>
      <c r="XAN701" s="1"/>
      <c r="XAO701" s="1"/>
      <c r="XAP701" s="1"/>
      <c r="XAQ701" s="1"/>
      <c r="XAR701" s="1"/>
      <c r="XAS701" s="1"/>
      <c r="XAT701" s="1"/>
      <c r="XAU701" s="1"/>
      <c r="XAV701" s="1"/>
      <c r="XAW701" s="1"/>
      <c r="XAX701" s="1"/>
      <c r="XAY701" s="1"/>
      <c r="XAZ701" s="1"/>
      <c r="XBA701" s="1"/>
      <c r="XBB701" s="1"/>
      <c r="XBC701" s="1"/>
      <c r="XBD701" s="1"/>
      <c r="XBE701" s="1"/>
      <c r="XBF701" s="1"/>
      <c r="XBG701" s="1"/>
      <c r="XBH701" s="1"/>
      <c r="XBI701" s="1"/>
      <c r="XBJ701" s="1"/>
      <c r="XBK701" s="1"/>
      <c r="XBL701" s="1"/>
      <c r="XBM701" s="1"/>
      <c r="XBN701" s="1"/>
      <c r="XBO701" s="1"/>
      <c r="XBP701" s="1"/>
      <c r="XBQ701" s="1"/>
      <c r="XBR701" s="1"/>
      <c r="XBS701" s="1"/>
      <c r="XBT701" s="1"/>
      <c r="XBU701" s="1"/>
      <c r="XBV701" s="1"/>
      <c r="XBW701" s="1"/>
      <c r="XBX701" s="1"/>
      <c r="XBY701" s="1"/>
      <c r="XBZ701" s="1"/>
      <c r="XCA701" s="1"/>
      <c r="XCB701" s="1"/>
      <c r="XCC701" s="1"/>
      <c r="XCD701" s="1"/>
      <c r="XCE701" s="1"/>
      <c r="XCF701" s="1"/>
      <c r="XCG701" s="1"/>
      <c r="XCH701" s="1"/>
      <c r="XCI701" s="1"/>
      <c r="XCJ701" s="1"/>
      <c r="XCK701" s="1"/>
      <c r="XCL701" s="1"/>
      <c r="XCM701" s="1"/>
      <c r="XCN701" s="1"/>
      <c r="XCO701" s="1"/>
      <c r="XCP701" s="1"/>
      <c r="XCQ701" s="1"/>
      <c r="XCR701" s="1"/>
      <c r="XCS701" s="1"/>
      <c r="XCT701" s="1"/>
      <c r="XCU701" s="1"/>
      <c r="XCV701" s="1"/>
      <c r="XCW701" s="1"/>
      <c r="XCX701" s="1"/>
      <c r="XCY701" s="1"/>
      <c r="XCZ701" s="1"/>
      <c r="XDA701" s="1"/>
      <c r="XDB701" s="1"/>
      <c r="XDC701" s="1"/>
      <c r="XDD701" s="1"/>
      <c r="XDE701" s="1"/>
      <c r="XDF701" s="1"/>
      <c r="XDG701" s="1"/>
      <c r="XDH701" s="1"/>
      <c r="XDI701" s="1"/>
      <c r="XDJ701" s="1"/>
      <c r="XDK701" s="1"/>
      <c r="XDL701" s="1"/>
      <c r="XDM701" s="1"/>
      <c r="XDN701" s="1"/>
      <c r="XDO701" s="1"/>
      <c r="XDP701" s="1"/>
      <c r="XDQ701" s="1"/>
      <c r="XDR701" s="1"/>
      <c r="XDS701" s="1"/>
      <c r="XDT701" s="1"/>
      <c r="XDU701" s="1"/>
      <c r="XDV701" s="1"/>
      <c r="XDW701" s="1"/>
      <c r="XDX701" s="1"/>
      <c r="XDY701" s="1"/>
      <c r="XDZ701" s="1"/>
      <c r="XEA701" s="1"/>
      <c r="XEB701" s="1"/>
      <c r="XEC701" s="1"/>
      <c r="XED701" s="1"/>
      <c r="XEE701" s="1"/>
      <c r="XEF701" s="1"/>
      <c r="XEG701" s="1"/>
      <c r="XEH701" s="1"/>
      <c r="XEI701" s="1"/>
      <c r="XEJ701" s="1"/>
      <c r="XEK701" s="1"/>
      <c r="XEL701" s="1"/>
      <c r="XEM701" s="1"/>
      <c r="XEN701" s="1"/>
      <c r="XEO701" s="1"/>
      <c r="XEP701" s="1"/>
      <c r="XEQ701" s="1"/>
      <c r="XER701" s="1"/>
      <c r="XES701" s="1"/>
      <c r="XET701" s="1"/>
      <c r="XEU701" s="1"/>
      <c r="XEV701" s="1"/>
      <c r="XEW701" s="1"/>
      <c r="XEX701" s="1"/>
      <c r="XEY701" s="1"/>
      <c r="XEZ701" s="1"/>
      <c r="XFA701" s="1"/>
      <c r="XFB701" s="1"/>
      <c r="XFC701" s="1"/>
    </row>
    <row r="702" spans="1:150 16226:16383" s="3" customFormat="1" ht="20.25" customHeight="1" x14ac:dyDescent="0.25">
      <c r="A702" s="71" t="s">
        <v>897</v>
      </c>
      <c r="B702" s="71">
        <v>111.48399999999999</v>
      </c>
      <c r="C702" s="71">
        <f t="shared" si="16"/>
        <v>1200.0137759999998</v>
      </c>
      <c r="D702" s="51">
        <v>0</v>
      </c>
      <c r="E702" s="51">
        <v>0</v>
      </c>
      <c r="F702" s="124">
        <f t="shared" si="17"/>
        <v>2203.2252927359996</v>
      </c>
      <c r="G702" s="130" t="s">
        <v>95</v>
      </c>
      <c r="H702" s="13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WZB702" s="1"/>
      <c r="WZC702" s="1"/>
      <c r="WZD702" s="1"/>
      <c r="WZE702" s="1"/>
      <c r="WZF702" s="1"/>
      <c r="WZG702" s="1"/>
      <c r="WZH702" s="1"/>
      <c r="WZI702" s="1"/>
      <c r="WZJ702" s="1"/>
      <c r="WZK702" s="1"/>
      <c r="WZL702" s="1"/>
      <c r="WZM702" s="1"/>
      <c r="WZN702" s="1"/>
      <c r="WZO702" s="1"/>
      <c r="WZP702" s="1"/>
      <c r="WZQ702" s="1"/>
      <c r="WZR702" s="1"/>
      <c r="WZS702" s="1"/>
      <c r="WZT702" s="1"/>
      <c r="WZU702" s="1"/>
      <c r="WZV702" s="1"/>
      <c r="WZW702" s="1"/>
      <c r="WZX702" s="1"/>
      <c r="WZY702" s="1"/>
      <c r="WZZ702" s="1"/>
      <c r="XAA702" s="1"/>
      <c r="XAB702" s="1"/>
      <c r="XAC702" s="1"/>
      <c r="XAD702" s="1"/>
      <c r="XAE702" s="1"/>
      <c r="XAF702" s="1"/>
      <c r="XAG702" s="1"/>
      <c r="XAH702" s="1"/>
      <c r="XAI702" s="1"/>
      <c r="XAJ702" s="1"/>
      <c r="XAK702" s="1"/>
      <c r="XAL702" s="1"/>
      <c r="XAM702" s="1"/>
      <c r="XAN702" s="1"/>
      <c r="XAO702" s="1"/>
      <c r="XAP702" s="1"/>
      <c r="XAQ702" s="1"/>
      <c r="XAR702" s="1"/>
      <c r="XAS702" s="1"/>
      <c r="XAT702" s="1"/>
      <c r="XAU702" s="1"/>
      <c r="XAV702" s="1"/>
      <c r="XAW702" s="1"/>
      <c r="XAX702" s="1"/>
      <c r="XAY702" s="1"/>
      <c r="XAZ702" s="1"/>
      <c r="XBA702" s="1"/>
      <c r="XBB702" s="1"/>
      <c r="XBC702" s="1"/>
      <c r="XBD702" s="1"/>
      <c r="XBE702" s="1"/>
      <c r="XBF702" s="1"/>
      <c r="XBG702" s="1"/>
      <c r="XBH702" s="1"/>
      <c r="XBI702" s="1"/>
      <c r="XBJ702" s="1"/>
      <c r="XBK702" s="1"/>
      <c r="XBL702" s="1"/>
      <c r="XBM702" s="1"/>
      <c r="XBN702" s="1"/>
      <c r="XBO702" s="1"/>
      <c r="XBP702" s="1"/>
      <c r="XBQ702" s="1"/>
      <c r="XBR702" s="1"/>
      <c r="XBS702" s="1"/>
      <c r="XBT702" s="1"/>
      <c r="XBU702" s="1"/>
      <c r="XBV702" s="1"/>
      <c r="XBW702" s="1"/>
      <c r="XBX702" s="1"/>
      <c r="XBY702" s="1"/>
      <c r="XBZ702" s="1"/>
      <c r="XCA702" s="1"/>
      <c r="XCB702" s="1"/>
      <c r="XCC702" s="1"/>
      <c r="XCD702" s="1"/>
      <c r="XCE702" s="1"/>
      <c r="XCF702" s="1"/>
      <c r="XCG702" s="1"/>
      <c r="XCH702" s="1"/>
      <c r="XCI702" s="1"/>
      <c r="XCJ702" s="1"/>
      <c r="XCK702" s="1"/>
      <c r="XCL702" s="1"/>
      <c r="XCM702" s="1"/>
      <c r="XCN702" s="1"/>
      <c r="XCO702" s="1"/>
      <c r="XCP702" s="1"/>
      <c r="XCQ702" s="1"/>
      <c r="XCR702" s="1"/>
      <c r="XCS702" s="1"/>
      <c r="XCT702" s="1"/>
      <c r="XCU702" s="1"/>
      <c r="XCV702" s="1"/>
      <c r="XCW702" s="1"/>
      <c r="XCX702" s="1"/>
      <c r="XCY702" s="1"/>
      <c r="XCZ702" s="1"/>
      <c r="XDA702" s="1"/>
      <c r="XDB702" s="1"/>
      <c r="XDC702" s="1"/>
      <c r="XDD702" s="1"/>
      <c r="XDE702" s="1"/>
      <c r="XDF702" s="1"/>
      <c r="XDG702" s="1"/>
      <c r="XDH702" s="1"/>
      <c r="XDI702" s="1"/>
      <c r="XDJ702" s="1"/>
      <c r="XDK702" s="1"/>
      <c r="XDL702" s="1"/>
      <c r="XDM702" s="1"/>
      <c r="XDN702" s="1"/>
      <c r="XDO702" s="1"/>
      <c r="XDP702" s="1"/>
      <c r="XDQ702" s="1"/>
      <c r="XDR702" s="1"/>
      <c r="XDS702" s="1"/>
      <c r="XDT702" s="1"/>
      <c r="XDU702" s="1"/>
      <c r="XDV702" s="1"/>
      <c r="XDW702" s="1"/>
      <c r="XDX702" s="1"/>
      <c r="XDY702" s="1"/>
      <c r="XDZ702" s="1"/>
      <c r="XEA702" s="1"/>
      <c r="XEB702" s="1"/>
      <c r="XEC702" s="1"/>
      <c r="XED702" s="1"/>
      <c r="XEE702" s="1"/>
      <c r="XEF702" s="1"/>
      <c r="XEG702" s="1"/>
      <c r="XEH702" s="1"/>
      <c r="XEI702" s="1"/>
      <c r="XEJ702" s="1"/>
      <c r="XEK702" s="1"/>
      <c r="XEL702" s="1"/>
      <c r="XEM702" s="1"/>
      <c r="XEN702" s="1"/>
      <c r="XEO702" s="1"/>
      <c r="XEP702" s="1"/>
      <c r="XEQ702" s="1"/>
      <c r="XER702" s="1"/>
      <c r="XES702" s="1"/>
      <c r="XET702" s="1"/>
      <c r="XEU702" s="1"/>
      <c r="XEV702" s="1"/>
      <c r="XEW702" s="1"/>
      <c r="XEX702" s="1"/>
      <c r="XEY702" s="1"/>
      <c r="XEZ702" s="1"/>
      <c r="XFA702" s="1"/>
      <c r="XFB702" s="1"/>
      <c r="XFC702" s="1"/>
    </row>
    <row r="703" spans="1:150 16226:16383" s="3" customFormat="1" ht="20.25" customHeight="1" x14ac:dyDescent="0.25">
      <c r="A703" s="71" t="s">
        <v>898</v>
      </c>
      <c r="B703" s="71">
        <v>111.48399999999999</v>
      </c>
      <c r="C703" s="71">
        <f t="shared" si="16"/>
        <v>1200.0137759999998</v>
      </c>
      <c r="D703" s="51">
        <v>0</v>
      </c>
      <c r="E703" s="51">
        <v>0</v>
      </c>
      <c r="F703" s="124">
        <f t="shared" si="17"/>
        <v>2203.2252927359996</v>
      </c>
      <c r="G703" s="130" t="s">
        <v>95</v>
      </c>
      <c r="H703" s="13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WZB703" s="1"/>
      <c r="WZC703" s="1"/>
      <c r="WZD703" s="1"/>
      <c r="WZE703" s="1"/>
      <c r="WZF703" s="1"/>
      <c r="WZG703" s="1"/>
      <c r="WZH703" s="1"/>
      <c r="WZI703" s="1"/>
      <c r="WZJ703" s="1"/>
      <c r="WZK703" s="1"/>
      <c r="WZL703" s="1"/>
      <c r="WZM703" s="1"/>
      <c r="WZN703" s="1"/>
      <c r="WZO703" s="1"/>
      <c r="WZP703" s="1"/>
      <c r="WZQ703" s="1"/>
      <c r="WZR703" s="1"/>
      <c r="WZS703" s="1"/>
      <c r="WZT703" s="1"/>
      <c r="WZU703" s="1"/>
      <c r="WZV703" s="1"/>
      <c r="WZW703" s="1"/>
      <c r="WZX703" s="1"/>
      <c r="WZY703" s="1"/>
      <c r="WZZ703" s="1"/>
      <c r="XAA703" s="1"/>
      <c r="XAB703" s="1"/>
      <c r="XAC703" s="1"/>
      <c r="XAD703" s="1"/>
      <c r="XAE703" s="1"/>
      <c r="XAF703" s="1"/>
      <c r="XAG703" s="1"/>
      <c r="XAH703" s="1"/>
      <c r="XAI703" s="1"/>
      <c r="XAJ703" s="1"/>
      <c r="XAK703" s="1"/>
      <c r="XAL703" s="1"/>
      <c r="XAM703" s="1"/>
      <c r="XAN703" s="1"/>
      <c r="XAO703" s="1"/>
      <c r="XAP703" s="1"/>
      <c r="XAQ703" s="1"/>
      <c r="XAR703" s="1"/>
      <c r="XAS703" s="1"/>
      <c r="XAT703" s="1"/>
      <c r="XAU703" s="1"/>
      <c r="XAV703" s="1"/>
      <c r="XAW703" s="1"/>
      <c r="XAX703" s="1"/>
      <c r="XAY703" s="1"/>
      <c r="XAZ703" s="1"/>
      <c r="XBA703" s="1"/>
      <c r="XBB703" s="1"/>
      <c r="XBC703" s="1"/>
      <c r="XBD703" s="1"/>
      <c r="XBE703" s="1"/>
      <c r="XBF703" s="1"/>
      <c r="XBG703" s="1"/>
      <c r="XBH703" s="1"/>
      <c r="XBI703" s="1"/>
      <c r="XBJ703" s="1"/>
      <c r="XBK703" s="1"/>
      <c r="XBL703" s="1"/>
      <c r="XBM703" s="1"/>
      <c r="XBN703" s="1"/>
      <c r="XBO703" s="1"/>
      <c r="XBP703" s="1"/>
      <c r="XBQ703" s="1"/>
      <c r="XBR703" s="1"/>
      <c r="XBS703" s="1"/>
      <c r="XBT703" s="1"/>
      <c r="XBU703" s="1"/>
      <c r="XBV703" s="1"/>
      <c r="XBW703" s="1"/>
      <c r="XBX703" s="1"/>
      <c r="XBY703" s="1"/>
      <c r="XBZ703" s="1"/>
      <c r="XCA703" s="1"/>
      <c r="XCB703" s="1"/>
      <c r="XCC703" s="1"/>
      <c r="XCD703" s="1"/>
      <c r="XCE703" s="1"/>
      <c r="XCF703" s="1"/>
      <c r="XCG703" s="1"/>
      <c r="XCH703" s="1"/>
      <c r="XCI703" s="1"/>
      <c r="XCJ703" s="1"/>
      <c r="XCK703" s="1"/>
      <c r="XCL703" s="1"/>
      <c r="XCM703" s="1"/>
      <c r="XCN703" s="1"/>
      <c r="XCO703" s="1"/>
      <c r="XCP703" s="1"/>
      <c r="XCQ703" s="1"/>
      <c r="XCR703" s="1"/>
      <c r="XCS703" s="1"/>
      <c r="XCT703" s="1"/>
      <c r="XCU703" s="1"/>
      <c r="XCV703" s="1"/>
      <c r="XCW703" s="1"/>
      <c r="XCX703" s="1"/>
      <c r="XCY703" s="1"/>
      <c r="XCZ703" s="1"/>
      <c r="XDA703" s="1"/>
      <c r="XDB703" s="1"/>
      <c r="XDC703" s="1"/>
      <c r="XDD703" s="1"/>
      <c r="XDE703" s="1"/>
      <c r="XDF703" s="1"/>
      <c r="XDG703" s="1"/>
      <c r="XDH703" s="1"/>
      <c r="XDI703" s="1"/>
      <c r="XDJ703" s="1"/>
      <c r="XDK703" s="1"/>
      <c r="XDL703" s="1"/>
      <c r="XDM703" s="1"/>
      <c r="XDN703" s="1"/>
      <c r="XDO703" s="1"/>
      <c r="XDP703" s="1"/>
      <c r="XDQ703" s="1"/>
      <c r="XDR703" s="1"/>
      <c r="XDS703" s="1"/>
      <c r="XDT703" s="1"/>
      <c r="XDU703" s="1"/>
      <c r="XDV703" s="1"/>
      <c r="XDW703" s="1"/>
      <c r="XDX703" s="1"/>
      <c r="XDY703" s="1"/>
      <c r="XDZ703" s="1"/>
      <c r="XEA703" s="1"/>
      <c r="XEB703" s="1"/>
      <c r="XEC703" s="1"/>
      <c r="XED703" s="1"/>
      <c r="XEE703" s="1"/>
      <c r="XEF703" s="1"/>
      <c r="XEG703" s="1"/>
      <c r="XEH703" s="1"/>
      <c r="XEI703" s="1"/>
      <c r="XEJ703" s="1"/>
      <c r="XEK703" s="1"/>
      <c r="XEL703" s="1"/>
      <c r="XEM703" s="1"/>
      <c r="XEN703" s="1"/>
      <c r="XEO703" s="1"/>
      <c r="XEP703" s="1"/>
      <c r="XEQ703" s="1"/>
      <c r="XER703" s="1"/>
      <c r="XES703" s="1"/>
      <c r="XET703" s="1"/>
      <c r="XEU703" s="1"/>
      <c r="XEV703" s="1"/>
      <c r="XEW703" s="1"/>
      <c r="XEX703" s="1"/>
      <c r="XEY703" s="1"/>
      <c r="XEZ703" s="1"/>
      <c r="XFA703" s="1"/>
      <c r="XFB703" s="1"/>
      <c r="XFC703" s="1"/>
    </row>
    <row r="704" spans="1:150 16226:16383" s="3" customFormat="1" ht="20.25" customHeight="1" x14ac:dyDescent="0.25">
      <c r="A704" s="71" t="s">
        <v>899</v>
      </c>
      <c r="B704" s="71">
        <v>111.48399999999999</v>
      </c>
      <c r="C704" s="71">
        <f t="shared" si="16"/>
        <v>1200.0137759999998</v>
      </c>
      <c r="D704" s="51">
        <v>0</v>
      </c>
      <c r="E704" s="51">
        <v>0</v>
      </c>
      <c r="F704" s="124">
        <f t="shared" si="17"/>
        <v>2203.2252927359996</v>
      </c>
      <c r="G704" s="130" t="s">
        <v>95</v>
      </c>
      <c r="H704" s="13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WZB704" s="1"/>
      <c r="WZC704" s="1"/>
      <c r="WZD704" s="1"/>
      <c r="WZE704" s="1"/>
      <c r="WZF704" s="1"/>
      <c r="WZG704" s="1"/>
      <c r="WZH704" s="1"/>
      <c r="WZI704" s="1"/>
      <c r="WZJ704" s="1"/>
      <c r="WZK704" s="1"/>
      <c r="WZL704" s="1"/>
      <c r="WZM704" s="1"/>
      <c r="WZN704" s="1"/>
      <c r="WZO704" s="1"/>
      <c r="WZP704" s="1"/>
      <c r="WZQ704" s="1"/>
      <c r="WZR704" s="1"/>
      <c r="WZS704" s="1"/>
      <c r="WZT704" s="1"/>
      <c r="WZU704" s="1"/>
      <c r="WZV704" s="1"/>
      <c r="WZW704" s="1"/>
      <c r="WZX704" s="1"/>
      <c r="WZY704" s="1"/>
      <c r="WZZ704" s="1"/>
      <c r="XAA704" s="1"/>
      <c r="XAB704" s="1"/>
      <c r="XAC704" s="1"/>
      <c r="XAD704" s="1"/>
      <c r="XAE704" s="1"/>
      <c r="XAF704" s="1"/>
      <c r="XAG704" s="1"/>
      <c r="XAH704" s="1"/>
      <c r="XAI704" s="1"/>
      <c r="XAJ704" s="1"/>
      <c r="XAK704" s="1"/>
      <c r="XAL704" s="1"/>
      <c r="XAM704" s="1"/>
      <c r="XAN704" s="1"/>
      <c r="XAO704" s="1"/>
      <c r="XAP704" s="1"/>
      <c r="XAQ704" s="1"/>
      <c r="XAR704" s="1"/>
      <c r="XAS704" s="1"/>
      <c r="XAT704" s="1"/>
      <c r="XAU704" s="1"/>
      <c r="XAV704" s="1"/>
      <c r="XAW704" s="1"/>
      <c r="XAX704" s="1"/>
      <c r="XAY704" s="1"/>
      <c r="XAZ704" s="1"/>
      <c r="XBA704" s="1"/>
      <c r="XBB704" s="1"/>
      <c r="XBC704" s="1"/>
      <c r="XBD704" s="1"/>
      <c r="XBE704" s="1"/>
      <c r="XBF704" s="1"/>
      <c r="XBG704" s="1"/>
      <c r="XBH704" s="1"/>
      <c r="XBI704" s="1"/>
      <c r="XBJ704" s="1"/>
      <c r="XBK704" s="1"/>
      <c r="XBL704" s="1"/>
      <c r="XBM704" s="1"/>
      <c r="XBN704" s="1"/>
      <c r="XBO704" s="1"/>
      <c r="XBP704" s="1"/>
      <c r="XBQ704" s="1"/>
      <c r="XBR704" s="1"/>
      <c r="XBS704" s="1"/>
      <c r="XBT704" s="1"/>
      <c r="XBU704" s="1"/>
      <c r="XBV704" s="1"/>
      <c r="XBW704" s="1"/>
      <c r="XBX704" s="1"/>
      <c r="XBY704" s="1"/>
      <c r="XBZ704" s="1"/>
      <c r="XCA704" s="1"/>
      <c r="XCB704" s="1"/>
      <c r="XCC704" s="1"/>
      <c r="XCD704" s="1"/>
      <c r="XCE704" s="1"/>
      <c r="XCF704" s="1"/>
      <c r="XCG704" s="1"/>
      <c r="XCH704" s="1"/>
      <c r="XCI704" s="1"/>
      <c r="XCJ704" s="1"/>
      <c r="XCK704" s="1"/>
      <c r="XCL704" s="1"/>
      <c r="XCM704" s="1"/>
      <c r="XCN704" s="1"/>
      <c r="XCO704" s="1"/>
      <c r="XCP704" s="1"/>
      <c r="XCQ704" s="1"/>
      <c r="XCR704" s="1"/>
      <c r="XCS704" s="1"/>
      <c r="XCT704" s="1"/>
      <c r="XCU704" s="1"/>
      <c r="XCV704" s="1"/>
      <c r="XCW704" s="1"/>
      <c r="XCX704" s="1"/>
      <c r="XCY704" s="1"/>
      <c r="XCZ704" s="1"/>
      <c r="XDA704" s="1"/>
      <c r="XDB704" s="1"/>
      <c r="XDC704" s="1"/>
      <c r="XDD704" s="1"/>
      <c r="XDE704" s="1"/>
      <c r="XDF704" s="1"/>
      <c r="XDG704" s="1"/>
      <c r="XDH704" s="1"/>
      <c r="XDI704" s="1"/>
      <c r="XDJ704" s="1"/>
      <c r="XDK704" s="1"/>
      <c r="XDL704" s="1"/>
      <c r="XDM704" s="1"/>
      <c r="XDN704" s="1"/>
      <c r="XDO704" s="1"/>
      <c r="XDP704" s="1"/>
      <c r="XDQ704" s="1"/>
      <c r="XDR704" s="1"/>
      <c r="XDS704" s="1"/>
      <c r="XDT704" s="1"/>
      <c r="XDU704" s="1"/>
      <c r="XDV704" s="1"/>
      <c r="XDW704" s="1"/>
      <c r="XDX704" s="1"/>
      <c r="XDY704" s="1"/>
      <c r="XDZ704" s="1"/>
      <c r="XEA704" s="1"/>
      <c r="XEB704" s="1"/>
      <c r="XEC704" s="1"/>
      <c r="XED704" s="1"/>
      <c r="XEE704" s="1"/>
      <c r="XEF704" s="1"/>
      <c r="XEG704" s="1"/>
      <c r="XEH704" s="1"/>
      <c r="XEI704" s="1"/>
      <c r="XEJ704" s="1"/>
      <c r="XEK704" s="1"/>
      <c r="XEL704" s="1"/>
      <c r="XEM704" s="1"/>
      <c r="XEN704" s="1"/>
      <c r="XEO704" s="1"/>
      <c r="XEP704" s="1"/>
      <c r="XEQ704" s="1"/>
      <c r="XER704" s="1"/>
      <c r="XES704" s="1"/>
      <c r="XET704" s="1"/>
      <c r="XEU704" s="1"/>
      <c r="XEV704" s="1"/>
      <c r="XEW704" s="1"/>
      <c r="XEX704" s="1"/>
      <c r="XEY704" s="1"/>
      <c r="XEZ704" s="1"/>
      <c r="XFA704" s="1"/>
      <c r="XFB704" s="1"/>
      <c r="XFC704" s="1"/>
    </row>
    <row r="705" spans="1:150 16226:16383" s="3" customFormat="1" ht="20.25" customHeight="1" x14ac:dyDescent="0.25">
      <c r="A705" s="71" t="s">
        <v>900</v>
      </c>
      <c r="B705" s="71">
        <v>111.48399999999999</v>
      </c>
      <c r="C705" s="71">
        <f t="shared" si="16"/>
        <v>1200.0137759999998</v>
      </c>
      <c r="D705" s="51">
        <v>0</v>
      </c>
      <c r="E705" s="51">
        <v>0</v>
      </c>
      <c r="F705" s="124">
        <f t="shared" si="17"/>
        <v>2203.2252927359996</v>
      </c>
      <c r="G705" s="130" t="s">
        <v>95</v>
      </c>
      <c r="H705" s="13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WZB705" s="1"/>
      <c r="WZC705" s="1"/>
      <c r="WZD705" s="1"/>
      <c r="WZE705" s="1"/>
      <c r="WZF705" s="1"/>
      <c r="WZG705" s="1"/>
      <c r="WZH705" s="1"/>
      <c r="WZI705" s="1"/>
      <c r="WZJ705" s="1"/>
      <c r="WZK705" s="1"/>
      <c r="WZL705" s="1"/>
      <c r="WZM705" s="1"/>
      <c r="WZN705" s="1"/>
      <c r="WZO705" s="1"/>
      <c r="WZP705" s="1"/>
      <c r="WZQ705" s="1"/>
      <c r="WZR705" s="1"/>
      <c r="WZS705" s="1"/>
      <c r="WZT705" s="1"/>
      <c r="WZU705" s="1"/>
      <c r="WZV705" s="1"/>
      <c r="WZW705" s="1"/>
      <c r="WZX705" s="1"/>
      <c r="WZY705" s="1"/>
      <c r="WZZ705" s="1"/>
      <c r="XAA705" s="1"/>
      <c r="XAB705" s="1"/>
      <c r="XAC705" s="1"/>
      <c r="XAD705" s="1"/>
      <c r="XAE705" s="1"/>
      <c r="XAF705" s="1"/>
      <c r="XAG705" s="1"/>
      <c r="XAH705" s="1"/>
      <c r="XAI705" s="1"/>
      <c r="XAJ705" s="1"/>
      <c r="XAK705" s="1"/>
      <c r="XAL705" s="1"/>
      <c r="XAM705" s="1"/>
      <c r="XAN705" s="1"/>
      <c r="XAO705" s="1"/>
      <c r="XAP705" s="1"/>
      <c r="XAQ705" s="1"/>
      <c r="XAR705" s="1"/>
      <c r="XAS705" s="1"/>
      <c r="XAT705" s="1"/>
      <c r="XAU705" s="1"/>
      <c r="XAV705" s="1"/>
      <c r="XAW705" s="1"/>
      <c r="XAX705" s="1"/>
      <c r="XAY705" s="1"/>
      <c r="XAZ705" s="1"/>
      <c r="XBA705" s="1"/>
      <c r="XBB705" s="1"/>
      <c r="XBC705" s="1"/>
      <c r="XBD705" s="1"/>
      <c r="XBE705" s="1"/>
      <c r="XBF705" s="1"/>
      <c r="XBG705" s="1"/>
      <c r="XBH705" s="1"/>
      <c r="XBI705" s="1"/>
      <c r="XBJ705" s="1"/>
      <c r="XBK705" s="1"/>
      <c r="XBL705" s="1"/>
      <c r="XBM705" s="1"/>
      <c r="XBN705" s="1"/>
      <c r="XBO705" s="1"/>
      <c r="XBP705" s="1"/>
      <c r="XBQ705" s="1"/>
      <c r="XBR705" s="1"/>
      <c r="XBS705" s="1"/>
      <c r="XBT705" s="1"/>
      <c r="XBU705" s="1"/>
      <c r="XBV705" s="1"/>
      <c r="XBW705" s="1"/>
      <c r="XBX705" s="1"/>
      <c r="XBY705" s="1"/>
      <c r="XBZ705" s="1"/>
      <c r="XCA705" s="1"/>
      <c r="XCB705" s="1"/>
      <c r="XCC705" s="1"/>
      <c r="XCD705" s="1"/>
      <c r="XCE705" s="1"/>
      <c r="XCF705" s="1"/>
      <c r="XCG705" s="1"/>
      <c r="XCH705" s="1"/>
      <c r="XCI705" s="1"/>
      <c r="XCJ705" s="1"/>
      <c r="XCK705" s="1"/>
      <c r="XCL705" s="1"/>
      <c r="XCM705" s="1"/>
      <c r="XCN705" s="1"/>
      <c r="XCO705" s="1"/>
      <c r="XCP705" s="1"/>
      <c r="XCQ705" s="1"/>
      <c r="XCR705" s="1"/>
      <c r="XCS705" s="1"/>
      <c r="XCT705" s="1"/>
      <c r="XCU705" s="1"/>
      <c r="XCV705" s="1"/>
      <c r="XCW705" s="1"/>
      <c r="XCX705" s="1"/>
      <c r="XCY705" s="1"/>
      <c r="XCZ705" s="1"/>
      <c r="XDA705" s="1"/>
      <c r="XDB705" s="1"/>
      <c r="XDC705" s="1"/>
      <c r="XDD705" s="1"/>
      <c r="XDE705" s="1"/>
      <c r="XDF705" s="1"/>
      <c r="XDG705" s="1"/>
      <c r="XDH705" s="1"/>
      <c r="XDI705" s="1"/>
      <c r="XDJ705" s="1"/>
      <c r="XDK705" s="1"/>
      <c r="XDL705" s="1"/>
      <c r="XDM705" s="1"/>
      <c r="XDN705" s="1"/>
      <c r="XDO705" s="1"/>
      <c r="XDP705" s="1"/>
      <c r="XDQ705" s="1"/>
      <c r="XDR705" s="1"/>
      <c r="XDS705" s="1"/>
      <c r="XDT705" s="1"/>
      <c r="XDU705" s="1"/>
      <c r="XDV705" s="1"/>
      <c r="XDW705" s="1"/>
      <c r="XDX705" s="1"/>
      <c r="XDY705" s="1"/>
      <c r="XDZ705" s="1"/>
      <c r="XEA705" s="1"/>
      <c r="XEB705" s="1"/>
      <c r="XEC705" s="1"/>
      <c r="XED705" s="1"/>
      <c r="XEE705" s="1"/>
      <c r="XEF705" s="1"/>
      <c r="XEG705" s="1"/>
      <c r="XEH705" s="1"/>
      <c r="XEI705" s="1"/>
      <c r="XEJ705" s="1"/>
      <c r="XEK705" s="1"/>
      <c r="XEL705" s="1"/>
      <c r="XEM705" s="1"/>
      <c r="XEN705" s="1"/>
      <c r="XEO705" s="1"/>
      <c r="XEP705" s="1"/>
      <c r="XEQ705" s="1"/>
      <c r="XER705" s="1"/>
      <c r="XES705" s="1"/>
      <c r="XET705" s="1"/>
      <c r="XEU705" s="1"/>
      <c r="XEV705" s="1"/>
      <c r="XEW705" s="1"/>
      <c r="XEX705" s="1"/>
      <c r="XEY705" s="1"/>
      <c r="XEZ705" s="1"/>
      <c r="XFA705" s="1"/>
      <c r="XFB705" s="1"/>
      <c r="XFC705" s="1"/>
    </row>
    <row r="706" spans="1:150 16226:16383" s="3" customFormat="1" ht="20.25" customHeight="1" x14ac:dyDescent="0.25">
      <c r="A706" s="71" t="s">
        <v>901</v>
      </c>
      <c r="B706" s="71">
        <v>111.48399999999999</v>
      </c>
      <c r="C706" s="71">
        <f t="shared" si="16"/>
        <v>1200.0137759999998</v>
      </c>
      <c r="D706" s="51">
        <v>0</v>
      </c>
      <c r="E706" s="51">
        <v>0</v>
      </c>
      <c r="F706" s="124">
        <f t="shared" si="17"/>
        <v>2203.2252927359996</v>
      </c>
      <c r="G706" s="130" t="s">
        <v>95</v>
      </c>
      <c r="H706" s="13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WZB706" s="1"/>
      <c r="WZC706" s="1"/>
      <c r="WZD706" s="1"/>
      <c r="WZE706" s="1"/>
      <c r="WZF706" s="1"/>
      <c r="WZG706" s="1"/>
      <c r="WZH706" s="1"/>
      <c r="WZI706" s="1"/>
      <c r="WZJ706" s="1"/>
      <c r="WZK706" s="1"/>
      <c r="WZL706" s="1"/>
      <c r="WZM706" s="1"/>
      <c r="WZN706" s="1"/>
      <c r="WZO706" s="1"/>
      <c r="WZP706" s="1"/>
      <c r="WZQ706" s="1"/>
      <c r="WZR706" s="1"/>
      <c r="WZS706" s="1"/>
      <c r="WZT706" s="1"/>
      <c r="WZU706" s="1"/>
      <c r="WZV706" s="1"/>
      <c r="WZW706" s="1"/>
      <c r="WZX706" s="1"/>
      <c r="WZY706" s="1"/>
      <c r="WZZ706" s="1"/>
      <c r="XAA706" s="1"/>
      <c r="XAB706" s="1"/>
      <c r="XAC706" s="1"/>
      <c r="XAD706" s="1"/>
      <c r="XAE706" s="1"/>
      <c r="XAF706" s="1"/>
      <c r="XAG706" s="1"/>
      <c r="XAH706" s="1"/>
      <c r="XAI706" s="1"/>
      <c r="XAJ706" s="1"/>
      <c r="XAK706" s="1"/>
      <c r="XAL706" s="1"/>
      <c r="XAM706" s="1"/>
      <c r="XAN706" s="1"/>
      <c r="XAO706" s="1"/>
      <c r="XAP706" s="1"/>
      <c r="XAQ706" s="1"/>
      <c r="XAR706" s="1"/>
      <c r="XAS706" s="1"/>
      <c r="XAT706" s="1"/>
      <c r="XAU706" s="1"/>
      <c r="XAV706" s="1"/>
      <c r="XAW706" s="1"/>
      <c r="XAX706" s="1"/>
      <c r="XAY706" s="1"/>
      <c r="XAZ706" s="1"/>
      <c r="XBA706" s="1"/>
      <c r="XBB706" s="1"/>
      <c r="XBC706" s="1"/>
      <c r="XBD706" s="1"/>
      <c r="XBE706" s="1"/>
      <c r="XBF706" s="1"/>
      <c r="XBG706" s="1"/>
      <c r="XBH706" s="1"/>
      <c r="XBI706" s="1"/>
      <c r="XBJ706" s="1"/>
      <c r="XBK706" s="1"/>
      <c r="XBL706" s="1"/>
      <c r="XBM706" s="1"/>
      <c r="XBN706" s="1"/>
      <c r="XBO706" s="1"/>
      <c r="XBP706" s="1"/>
      <c r="XBQ706" s="1"/>
      <c r="XBR706" s="1"/>
      <c r="XBS706" s="1"/>
      <c r="XBT706" s="1"/>
      <c r="XBU706" s="1"/>
      <c r="XBV706" s="1"/>
      <c r="XBW706" s="1"/>
      <c r="XBX706" s="1"/>
      <c r="XBY706" s="1"/>
      <c r="XBZ706" s="1"/>
      <c r="XCA706" s="1"/>
      <c r="XCB706" s="1"/>
      <c r="XCC706" s="1"/>
      <c r="XCD706" s="1"/>
      <c r="XCE706" s="1"/>
      <c r="XCF706" s="1"/>
      <c r="XCG706" s="1"/>
      <c r="XCH706" s="1"/>
      <c r="XCI706" s="1"/>
      <c r="XCJ706" s="1"/>
      <c r="XCK706" s="1"/>
      <c r="XCL706" s="1"/>
      <c r="XCM706" s="1"/>
      <c r="XCN706" s="1"/>
      <c r="XCO706" s="1"/>
      <c r="XCP706" s="1"/>
      <c r="XCQ706" s="1"/>
      <c r="XCR706" s="1"/>
      <c r="XCS706" s="1"/>
      <c r="XCT706" s="1"/>
      <c r="XCU706" s="1"/>
      <c r="XCV706" s="1"/>
      <c r="XCW706" s="1"/>
      <c r="XCX706" s="1"/>
      <c r="XCY706" s="1"/>
      <c r="XCZ706" s="1"/>
      <c r="XDA706" s="1"/>
      <c r="XDB706" s="1"/>
      <c r="XDC706" s="1"/>
      <c r="XDD706" s="1"/>
      <c r="XDE706" s="1"/>
      <c r="XDF706" s="1"/>
      <c r="XDG706" s="1"/>
      <c r="XDH706" s="1"/>
      <c r="XDI706" s="1"/>
      <c r="XDJ706" s="1"/>
      <c r="XDK706" s="1"/>
      <c r="XDL706" s="1"/>
      <c r="XDM706" s="1"/>
      <c r="XDN706" s="1"/>
      <c r="XDO706" s="1"/>
      <c r="XDP706" s="1"/>
      <c r="XDQ706" s="1"/>
      <c r="XDR706" s="1"/>
      <c r="XDS706" s="1"/>
      <c r="XDT706" s="1"/>
      <c r="XDU706" s="1"/>
      <c r="XDV706" s="1"/>
      <c r="XDW706" s="1"/>
      <c r="XDX706" s="1"/>
      <c r="XDY706" s="1"/>
      <c r="XDZ706" s="1"/>
      <c r="XEA706" s="1"/>
      <c r="XEB706" s="1"/>
      <c r="XEC706" s="1"/>
      <c r="XED706" s="1"/>
      <c r="XEE706" s="1"/>
      <c r="XEF706" s="1"/>
      <c r="XEG706" s="1"/>
      <c r="XEH706" s="1"/>
      <c r="XEI706" s="1"/>
      <c r="XEJ706" s="1"/>
      <c r="XEK706" s="1"/>
      <c r="XEL706" s="1"/>
      <c r="XEM706" s="1"/>
      <c r="XEN706" s="1"/>
      <c r="XEO706" s="1"/>
      <c r="XEP706" s="1"/>
      <c r="XEQ706" s="1"/>
      <c r="XER706" s="1"/>
      <c r="XES706" s="1"/>
      <c r="XET706" s="1"/>
      <c r="XEU706" s="1"/>
      <c r="XEV706" s="1"/>
      <c r="XEW706" s="1"/>
      <c r="XEX706" s="1"/>
      <c r="XEY706" s="1"/>
      <c r="XEZ706" s="1"/>
      <c r="XFA706" s="1"/>
      <c r="XFB706" s="1"/>
      <c r="XFC706" s="1"/>
    </row>
    <row r="707" spans="1:150 16226:16383" s="3" customFormat="1" ht="20.25" customHeight="1" x14ac:dyDescent="0.25">
      <c r="A707" s="71" t="s">
        <v>902</v>
      </c>
      <c r="B707" s="71">
        <v>111.48399999999999</v>
      </c>
      <c r="C707" s="71">
        <f t="shared" si="16"/>
        <v>1200.0137759999998</v>
      </c>
      <c r="D707" s="51">
        <v>0</v>
      </c>
      <c r="E707" s="51">
        <v>0</v>
      </c>
      <c r="F707" s="124">
        <f t="shared" si="17"/>
        <v>2203.2252927359996</v>
      </c>
      <c r="G707" s="130" t="s">
        <v>95</v>
      </c>
      <c r="H707" s="13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WZB707" s="1"/>
      <c r="WZC707" s="1"/>
      <c r="WZD707" s="1"/>
      <c r="WZE707" s="1"/>
      <c r="WZF707" s="1"/>
      <c r="WZG707" s="1"/>
      <c r="WZH707" s="1"/>
      <c r="WZI707" s="1"/>
      <c r="WZJ707" s="1"/>
      <c r="WZK707" s="1"/>
      <c r="WZL707" s="1"/>
      <c r="WZM707" s="1"/>
      <c r="WZN707" s="1"/>
      <c r="WZO707" s="1"/>
      <c r="WZP707" s="1"/>
      <c r="WZQ707" s="1"/>
      <c r="WZR707" s="1"/>
      <c r="WZS707" s="1"/>
      <c r="WZT707" s="1"/>
      <c r="WZU707" s="1"/>
      <c r="WZV707" s="1"/>
      <c r="WZW707" s="1"/>
      <c r="WZX707" s="1"/>
      <c r="WZY707" s="1"/>
      <c r="WZZ707" s="1"/>
      <c r="XAA707" s="1"/>
      <c r="XAB707" s="1"/>
      <c r="XAC707" s="1"/>
      <c r="XAD707" s="1"/>
      <c r="XAE707" s="1"/>
      <c r="XAF707" s="1"/>
      <c r="XAG707" s="1"/>
      <c r="XAH707" s="1"/>
      <c r="XAI707" s="1"/>
      <c r="XAJ707" s="1"/>
      <c r="XAK707" s="1"/>
      <c r="XAL707" s="1"/>
      <c r="XAM707" s="1"/>
      <c r="XAN707" s="1"/>
      <c r="XAO707" s="1"/>
      <c r="XAP707" s="1"/>
      <c r="XAQ707" s="1"/>
      <c r="XAR707" s="1"/>
      <c r="XAS707" s="1"/>
      <c r="XAT707" s="1"/>
      <c r="XAU707" s="1"/>
      <c r="XAV707" s="1"/>
      <c r="XAW707" s="1"/>
      <c r="XAX707" s="1"/>
      <c r="XAY707" s="1"/>
      <c r="XAZ707" s="1"/>
      <c r="XBA707" s="1"/>
      <c r="XBB707" s="1"/>
      <c r="XBC707" s="1"/>
      <c r="XBD707" s="1"/>
      <c r="XBE707" s="1"/>
      <c r="XBF707" s="1"/>
      <c r="XBG707" s="1"/>
      <c r="XBH707" s="1"/>
      <c r="XBI707" s="1"/>
      <c r="XBJ707" s="1"/>
      <c r="XBK707" s="1"/>
      <c r="XBL707" s="1"/>
      <c r="XBM707" s="1"/>
      <c r="XBN707" s="1"/>
      <c r="XBO707" s="1"/>
      <c r="XBP707" s="1"/>
      <c r="XBQ707" s="1"/>
      <c r="XBR707" s="1"/>
      <c r="XBS707" s="1"/>
      <c r="XBT707" s="1"/>
      <c r="XBU707" s="1"/>
      <c r="XBV707" s="1"/>
      <c r="XBW707" s="1"/>
      <c r="XBX707" s="1"/>
      <c r="XBY707" s="1"/>
      <c r="XBZ707" s="1"/>
      <c r="XCA707" s="1"/>
      <c r="XCB707" s="1"/>
      <c r="XCC707" s="1"/>
      <c r="XCD707" s="1"/>
      <c r="XCE707" s="1"/>
      <c r="XCF707" s="1"/>
      <c r="XCG707" s="1"/>
      <c r="XCH707" s="1"/>
      <c r="XCI707" s="1"/>
      <c r="XCJ707" s="1"/>
      <c r="XCK707" s="1"/>
      <c r="XCL707" s="1"/>
      <c r="XCM707" s="1"/>
      <c r="XCN707" s="1"/>
      <c r="XCO707" s="1"/>
      <c r="XCP707" s="1"/>
      <c r="XCQ707" s="1"/>
      <c r="XCR707" s="1"/>
      <c r="XCS707" s="1"/>
      <c r="XCT707" s="1"/>
      <c r="XCU707" s="1"/>
      <c r="XCV707" s="1"/>
      <c r="XCW707" s="1"/>
      <c r="XCX707" s="1"/>
      <c r="XCY707" s="1"/>
      <c r="XCZ707" s="1"/>
      <c r="XDA707" s="1"/>
      <c r="XDB707" s="1"/>
      <c r="XDC707" s="1"/>
      <c r="XDD707" s="1"/>
      <c r="XDE707" s="1"/>
      <c r="XDF707" s="1"/>
      <c r="XDG707" s="1"/>
      <c r="XDH707" s="1"/>
      <c r="XDI707" s="1"/>
      <c r="XDJ707" s="1"/>
      <c r="XDK707" s="1"/>
      <c r="XDL707" s="1"/>
      <c r="XDM707" s="1"/>
      <c r="XDN707" s="1"/>
      <c r="XDO707" s="1"/>
      <c r="XDP707" s="1"/>
      <c r="XDQ707" s="1"/>
      <c r="XDR707" s="1"/>
      <c r="XDS707" s="1"/>
      <c r="XDT707" s="1"/>
      <c r="XDU707" s="1"/>
      <c r="XDV707" s="1"/>
      <c r="XDW707" s="1"/>
      <c r="XDX707" s="1"/>
      <c r="XDY707" s="1"/>
      <c r="XDZ707" s="1"/>
      <c r="XEA707" s="1"/>
      <c r="XEB707" s="1"/>
      <c r="XEC707" s="1"/>
      <c r="XED707" s="1"/>
      <c r="XEE707" s="1"/>
      <c r="XEF707" s="1"/>
      <c r="XEG707" s="1"/>
      <c r="XEH707" s="1"/>
      <c r="XEI707" s="1"/>
      <c r="XEJ707" s="1"/>
      <c r="XEK707" s="1"/>
      <c r="XEL707" s="1"/>
      <c r="XEM707" s="1"/>
      <c r="XEN707" s="1"/>
      <c r="XEO707" s="1"/>
      <c r="XEP707" s="1"/>
      <c r="XEQ707" s="1"/>
      <c r="XER707" s="1"/>
      <c r="XES707" s="1"/>
      <c r="XET707" s="1"/>
      <c r="XEU707" s="1"/>
      <c r="XEV707" s="1"/>
      <c r="XEW707" s="1"/>
      <c r="XEX707" s="1"/>
      <c r="XEY707" s="1"/>
      <c r="XEZ707" s="1"/>
      <c r="XFA707" s="1"/>
      <c r="XFB707" s="1"/>
      <c r="XFC707" s="1"/>
    </row>
    <row r="708" spans="1:150 16226:16383" s="3" customFormat="1" ht="20.25" customHeight="1" x14ac:dyDescent="0.25">
      <c r="A708" s="71" t="s">
        <v>903</v>
      </c>
      <c r="B708" s="71">
        <v>111.48399999999999</v>
      </c>
      <c r="C708" s="71">
        <f t="shared" si="16"/>
        <v>1200.0137759999998</v>
      </c>
      <c r="D708" s="51">
        <v>0</v>
      </c>
      <c r="E708" s="51">
        <v>0</v>
      </c>
      <c r="F708" s="124">
        <f t="shared" si="17"/>
        <v>2203.2252927359996</v>
      </c>
      <c r="G708" s="130" t="s">
        <v>95</v>
      </c>
      <c r="H708" s="13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WZB708" s="1"/>
      <c r="WZC708" s="1"/>
      <c r="WZD708" s="1"/>
      <c r="WZE708" s="1"/>
      <c r="WZF708" s="1"/>
      <c r="WZG708" s="1"/>
      <c r="WZH708" s="1"/>
      <c r="WZI708" s="1"/>
      <c r="WZJ708" s="1"/>
      <c r="WZK708" s="1"/>
      <c r="WZL708" s="1"/>
      <c r="WZM708" s="1"/>
      <c r="WZN708" s="1"/>
      <c r="WZO708" s="1"/>
      <c r="WZP708" s="1"/>
      <c r="WZQ708" s="1"/>
      <c r="WZR708" s="1"/>
      <c r="WZS708" s="1"/>
      <c r="WZT708" s="1"/>
      <c r="WZU708" s="1"/>
      <c r="WZV708" s="1"/>
      <c r="WZW708" s="1"/>
      <c r="WZX708" s="1"/>
      <c r="WZY708" s="1"/>
      <c r="WZZ708" s="1"/>
      <c r="XAA708" s="1"/>
      <c r="XAB708" s="1"/>
      <c r="XAC708" s="1"/>
      <c r="XAD708" s="1"/>
      <c r="XAE708" s="1"/>
      <c r="XAF708" s="1"/>
      <c r="XAG708" s="1"/>
      <c r="XAH708" s="1"/>
      <c r="XAI708" s="1"/>
      <c r="XAJ708" s="1"/>
      <c r="XAK708" s="1"/>
      <c r="XAL708" s="1"/>
      <c r="XAM708" s="1"/>
      <c r="XAN708" s="1"/>
      <c r="XAO708" s="1"/>
      <c r="XAP708" s="1"/>
      <c r="XAQ708" s="1"/>
      <c r="XAR708" s="1"/>
      <c r="XAS708" s="1"/>
      <c r="XAT708" s="1"/>
      <c r="XAU708" s="1"/>
      <c r="XAV708" s="1"/>
      <c r="XAW708" s="1"/>
      <c r="XAX708" s="1"/>
      <c r="XAY708" s="1"/>
      <c r="XAZ708" s="1"/>
      <c r="XBA708" s="1"/>
      <c r="XBB708" s="1"/>
      <c r="XBC708" s="1"/>
      <c r="XBD708" s="1"/>
      <c r="XBE708" s="1"/>
      <c r="XBF708" s="1"/>
      <c r="XBG708" s="1"/>
      <c r="XBH708" s="1"/>
      <c r="XBI708" s="1"/>
      <c r="XBJ708" s="1"/>
      <c r="XBK708" s="1"/>
      <c r="XBL708" s="1"/>
      <c r="XBM708" s="1"/>
      <c r="XBN708" s="1"/>
      <c r="XBO708" s="1"/>
      <c r="XBP708" s="1"/>
      <c r="XBQ708" s="1"/>
      <c r="XBR708" s="1"/>
      <c r="XBS708" s="1"/>
      <c r="XBT708" s="1"/>
      <c r="XBU708" s="1"/>
      <c r="XBV708" s="1"/>
      <c r="XBW708" s="1"/>
      <c r="XBX708" s="1"/>
      <c r="XBY708" s="1"/>
      <c r="XBZ708" s="1"/>
      <c r="XCA708" s="1"/>
      <c r="XCB708" s="1"/>
      <c r="XCC708" s="1"/>
      <c r="XCD708" s="1"/>
      <c r="XCE708" s="1"/>
      <c r="XCF708" s="1"/>
      <c r="XCG708" s="1"/>
      <c r="XCH708" s="1"/>
      <c r="XCI708" s="1"/>
      <c r="XCJ708" s="1"/>
      <c r="XCK708" s="1"/>
      <c r="XCL708" s="1"/>
      <c r="XCM708" s="1"/>
      <c r="XCN708" s="1"/>
      <c r="XCO708" s="1"/>
      <c r="XCP708" s="1"/>
      <c r="XCQ708" s="1"/>
      <c r="XCR708" s="1"/>
      <c r="XCS708" s="1"/>
      <c r="XCT708" s="1"/>
      <c r="XCU708" s="1"/>
      <c r="XCV708" s="1"/>
      <c r="XCW708" s="1"/>
      <c r="XCX708" s="1"/>
      <c r="XCY708" s="1"/>
      <c r="XCZ708" s="1"/>
      <c r="XDA708" s="1"/>
      <c r="XDB708" s="1"/>
      <c r="XDC708" s="1"/>
      <c r="XDD708" s="1"/>
      <c r="XDE708" s="1"/>
      <c r="XDF708" s="1"/>
      <c r="XDG708" s="1"/>
      <c r="XDH708" s="1"/>
      <c r="XDI708" s="1"/>
      <c r="XDJ708" s="1"/>
      <c r="XDK708" s="1"/>
      <c r="XDL708" s="1"/>
      <c r="XDM708" s="1"/>
      <c r="XDN708" s="1"/>
      <c r="XDO708" s="1"/>
      <c r="XDP708" s="1"/>
      <c r="XDQ708" s="1"/>
      <c r="XDR708" s="1"/>
      <c r="XDS708" s="1"/>
      <c r="XDT708" s="1"/>
      <c r="XDU708" s="1"/>
      <c r="XDV708" s="1"/>
      <c r="XDW708" s="1"/>
      <c r="XDX708" s="1"/>
      <c r="XDY708" s="1"/>
      <c r="XDZ708" s="1"/>
      <c r="XEA708" s="1"/>
      <c r="XEB708" s="1"/>
      <c r="XEC708" s="1"/>
      <c r="XED708" s="1"/>
      <c r="XEE708" s="1"/>
      <c r="XEF708" s="1"/>
      <c r="XEG708" s="1"/>
      <c r="XEH708" s="1"/>
      <c r="XEI708" s="1"/>
      <c r="XEJ708" s="1"/>
      <c r="XEK708" s="1"/>
      <c r="XEL708" s="1"/>
      <c r="XEM708" s="1"/>
      <c r="XEN708" s="1"/>
      <c r="XEO708" s="1"/>
      <c r="XEP708" s="1"/>
      <c r="XEQ708" s="1"/>
      <c r="XER708" s="1"/>
      <c r="XES708" s="1"/>
      <c r="XET708" s="1"/>
      <c r="XEU708" s="1"/>
      <c r="XEV708" s="1"/>
      <c r="XEW708" s="1"/>
      <c r="XEX708" s="1"/>
      <c r="XEY708" s="1"/>
      <c r="XEZ708" s="1"/>
      <c r="XFA708" s="1"/>
      <c r="XFB708" s="1"/>
      <c r="XFC708" s="1"/>
    </row>
    <row r="709" spans="1:150 16226:16383" s="3" customFormat="1" ht="20.25" customHeight="1" x14ac:dyDescent="0.25">
      <c r="A709" s="71" t="s">
        <v>904</v>
      </c>
      <c r="B709" s="71">
        <v>111.48399999999999</v>
      </c>
      <c r="C709" s="71">
        <f t="shared" si="16"/>
        <v>1200.0137759999998</v>
      </c>
      <c r="D709" s="51">
        <v>0</v>
      </c>
      <c r="E709" s="51">
        <v>0</v>
      </c>
      <c r="F709" s="124">
        <f t="shared" si="17"/>
        <v>2203.2252927359996</v>
      </c>
      <c r="G709" s="130" t="s">
        <v>95</v>
      </c>
      <c r="H709" s="13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WZB709" s="1"/>
      <c r="WZC709" s="1"/>
      <c r="WZD709" s="1"/>
      <c r="WZE709" s="1"/>
      <c r="WZF709" s="1"/>
      <c r="WZG709" s="1"/>
      <c r="WZH709" s="1"/>
      <c r="WZI709" s="1"/>
      <c r="WZJ709" s="1"/>
      <c r="WZK709" s="1"/>
      <c r="WZL709" s="1"/>
      <c r="WZM709" s="1"/>
      <c r="WZN709" s="1"/>
      <c r="WZO709" s="1"/>
      <c r="WZP709" s="1"/>
      <c r="WZQ709" s="1"/>
      <c r="WZR709" s="1"/>
      <c r="WZS709" s="1"/>
      <c r="WZT709" s="1"/>
      <c r="WZU709" s="1"/>
      <c r="WZV709" s="1"/>
      <c r="WZW709" s="1"/>
      <c r="WZX709" s="1"/>
      <c r="WZY709" s="1"/>
      <c r="WZZ709" s="1"/>
      <c r="XAA709" s="1"/>
      <c r="XAB709" s="1"/>
      <c r="XAC709" s="1"/>
      <c r="XAD709" s="1"/>
      <c r="XAE709" s="1"/>
      <c r="XAF709" s="1"/>
      <c r="XAG709" s="1"/>
      <c r="XAH709" s="1"/>
      <c r="XAI709" s="1"/>
      <c r="XAJ709" s="1"/>
      <c r="XAK709" s="1"/>
      <c r="XAL709" s="1"/>
      <c r="XAM709" s="1"/>
      <c r="XAN709" s="1"/>
      <c r="XAO709" s="1"/>
      <c r="XAP709" s="1"/>
      <c r="XAQ709" s="1"/>
      <c r="XAR709" s="1"/>
      <c r="XAS709" s="1"/>
      <c r="XAT709" s="1"/>
      <c r="XAU709" s="1"/>
      <c r="XAV709" s="1"/>
      <c r="XAW709" s="1"/>
      <c r="XAX709" s="1"/>
      <c r="XAY709" s="1"/>
      <c r="XAZ709" s="1"/>
      <c r="XBA709" s="1"/>
      <c r="XBB709" s="1"/>
      <c r="XBC709" s="1"/>
      <c r="XBD709" s="1"/>
      <c r="XBE709" s="1"/>
      <c r="XBF709" s="1"/>
      <c r="XBG709" s="1"/>
      <c r="XBH709" s="1"/>
      <c r="XBI709" s="1"/>
      <c r="XBJ709" s="1"/>
      <c r="XBK709" s="1"/>
      <c r="XBL709" s="1"/>
      <c r="XBM709" s="1"/>
      <c r="XBN709" s="1"/>
      <c r="XBO709" s="1"/>
      <c r="XBP709" s="1"/>
      <c r="XBQ709" s="1"/>
      <c r="XBR709" s="1"/>
      <c r="XBS709" s="1"/>
      <c r="XBT709" s="1"/>
      <c r="XBU709" s="1"/>
      <c r="XBV709" s="1"/>
      <c r="XBW709" s="1"/>
      <c r="XBX709" s="1"/>
      <c r="XBY709" s="1"/>
      <c r="XBZ709" s="1"/>
      <c r="XCA709" s="1"/>
      <c r="XCB709" s="1"/>
      <c r="XCC709" s="1"/>
      <c r="XCD709" s="1"/>
      <c r="XCE709" s="1"/>
      <c r="XCF709" s="1"/>
      <c r="XCG709" s="1"/>
      <c r="XCH709" s="1"/>
      <c r="XCI709" s="1"/>
      <c r="XCJ709" s="1"/>
      <c r="XCK709" s="1"/>
      <c r="XCL709" s="1"/>
      <c r="XCM709" s="1"/>
      <c r="XCN709" s="1"/>
      <c r="XCO709" s="1"/>
      <c r="XCP709" s="1"/>
      <c r="XCQ709" s="1"/>
      <c r="XCR709" s="1"/>
      <c r="XCS709" s="1"/>
      <c r="XCT709" s="1"/>
      <c r="XCU709" s="1"/>
      <c r="XCV709" s="1"/>
      <c r="XCW709" s="1"/>
      <c r="XCX709" s="1"/>
      <c r="XCY709" s="1"/>
      <c r="XCZ709" s="1"/>
      <c r="XDA709" s="1"/>
      <c r="XDB709" s="1"/>
      <c r="XDC709" s="1"/>
      <c r="XDD709" s="1"/>
      <c r="XDE709" s="1"/>
      <c r="XDF709" s="1"/>
      <c r="XDG709" s="1"/>
      <c r="XDH709" s="1"/>
      <c r="XDI709" s="1"/>
      <c r="XDJ709" s="1"/>
      <c r="XDK709" s="1"/>
      <c r="XDL709" s="1"/>
      <c r="XDM709" s="1"/>
      <c r="XDN709" s="1"/>
      <c r="XDO709" s="1"/>
      <c r="XDP709" s="1"/>
      <c r="XDQ709" s="1"/>
      <c r="XDR709" s="1"/>
      <c r="XDS709" s="1"/>
      <c r="XDT709" s="1"/>
      <c r="XDU709" s="1"/>
      <c r="XDV709" s="1"/>
      <c r="XDW709" s="1"/>
      <c r="XDX709" s="1"/>
      <c r="XDY709" s="1"/>
      <c r="XDZ709" s="1"/>
      <c r="XEA709" s="1"/>
      <c r="XEB709" s="1"/>
      <c r="XEC709" s="1"/>
      <c r="XED709" s="1"/>
      <c r="XEE709" s="1"/>
      <c r="XEF709" s="1"/>
      <c r="XEG709" s="1"/>
      <c r="XEH709" s="1"/>
      <c r="XEI709" s="1"/>
      <c r="XEJ709" s="1"/>
      <c r="XEK709" s="1"/>
      <c r="XEL709" s="1"/>
      <c r="XEM709" s="1"/>
      <c r="XEN709" s="1"/>
      <c r="XEO709" s="1"/>
      <c r="XEP709" s="1"/>
      <c r="XEQ709" s="1"/>
      <c r="XER709" s="1"/>
      <c r="XES709" s="1"/>
      <c r="XET709" s="1"/>
      <c r="XEU709" s="1"/>
      <c r="XEV709" s="1"/>
      <c r="XEW709" s="1"/>
      <c r="XEX709" s="1"/>
      <c r="XEY709" s="1"/>
      <c r="XEZ709" s="1"/>
      <c r="XFA709" s="1"/>
      <c r="XFB709" s="1"/>
      <c r="XFC709" s="1"/>
    </row>
    <row r="710" spans="1:150 16226:16383" s="3" customFormat="1" ht="20.25" customHeight="1" x14ac:dyDescent="0.25">
      <c r="A710" s="71" t="s">
        <v>905</v>
      </c>
      <c r="B710" s="71">
        <v>202.47300000000001</v>
      </c>
      <c r="C710" s="71">
        <f t="shared" si="16"/>
        <v>2179.4193719999998</v>
      </c>
      <c r="D710" s="51">
        <v>0</v>
      </c>
      <c r="E710" s="51">
        <v>0</v>
      </c>
      <c r="F710" s="124">
        <f t="shared" si="17"/>
        <v>4001.413966992</v>
      </c>
      <c r="G710" s="130" t="s">
        <v>95</v>
      </c>
      <c r="H710" s="13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WZB710" s="1"/>
      <c r="WZC710" s="1"/>
      <c r="WZD710" s="1"/>
      <c r="WZE710" s="1"/>
      <c r="WZF710" s="1"/>
      <c r="WZG710" s="1"/>
      <c r="WZH710" s="1"/>
      <c r="WZI710" s="1"/>
      <c r="WZJ710" s="1"/>
      <c r="WZK710" s="1"/>
      <c r="WZL710" s="1"/>
      <c r="WZM710" s="1"/>
      <c r="WZN710" s="1"/>
      <c r="WZO710" s="1"/>
      <c r="WZP710" s="1"/>
      <c r="WZQ710" s="1"/>
      <c r="WZR710" s="1"/>
      <c r="WZS710" s="1"/>
      <c r="WZT710" s="1"/>
      <c r="WZU710" s="1"/>
      <c r="WZV710" s="1"/>
      <c r="WZW710" s="1"/>
      <c r="WZX710" s="1"/>
      <c r="WZY710" s="1"/>
      <c r="WZZ710" s="1"/>
      <c r="XAA710" s="1"/>
      <c r="XAB710" s="1"/>
      <c r="XAC710" s="1"/>
      <c r="XAD710" s="1"/>
      <c r="XAE710" s="1"/>
      <c r="XAF710" s="1"/>
      <c r="XAG710" s="1"/>
      <c r="XAH710" s="1"/>
      <c r="XAI710" s="1"/>
      <c r="XAJ710" s="1"/>
      <c r="XAK710" s="1"/>
      <c r="XAL710" s="1"/>
      <c r="XAM710" s="1"/>
      <c r="XAN710" s="1"/>
      <c r="XAO710" s="1"/>
      <c r="XAP710" s="1"/>
      <c r="XAQ710" s="1"/>
      <c r="XAR710" s="1"/>
      <c r="XAS710" s="1"/>
      <c r="XAT710" s="1"/>
      <c r="XAU710" s="1"/>
      <c r="XAV710" s="1"/>
      <c r="XAW710" s="1"/>
      <c r="XAX710" s="1"/>
      <c r="XAY710" s="1"/>
      <c r="XAZ710" s="1"/>
      <c r="XBA710" s="1"/>
      <c r="XBB710" s="1"/>
      <c r="XBC710" s="1"/>
      <c r="XBD710" s="1"/>
      <c r="XBE710" s="1"/>
      <c r="XBF710" s="1"/>
      <c r="XBG710" s="1"/>
      <c r="XBH710" s="1"/>
      <c r="XBI710" s="1"/>
      <c r="XBJ710" s="1"/>
      <c r="XBK710" s="1"/>
      <c r="XBL710" s="1"/>
      <c r="XBM710" s="1"/>
      <c r="XBN710" s="1"/>
      <c r="XBO710" s="1"/>
      <c r="XBP710" s="1"/>
      <c r="XBQ710" s="1"/>
      <c r="XBR710" s="1"/>
      <c r="XBS710" s="1"/>
      <c r="XBT710" s="1"/>
      <c r="XBU710" s="1"/>
      <c r="XBV710" s="1"/>
      <c r="XBW710" s="1"/>
      <c r="XBX710" s="1"/>
      <c r="XBY710" s="1"/>
      <c r="XBZ710" s="1"/>
      <c r="XCA710" s="1"/>
      <c r="XCB710" s="1"/>
      <c r="XCC710" s="1"/>
      <c r="XCD710" s="1"/>
      <c r="XCE710" s="1"/>
      <c r="XCF710" s="1"/>
      <c r="XCG710" s="1"/>
      <c r="XCH710" s="1"/>
      <c r="XCI710" s="1"/>
      <c r="XCJ710" s="1"/>
      <c r="XCK710" s="1"/>
      <c r="XCL710" s="1"/>
      <c r="XCM710" s="1"/>
      <c r="XCN710" s="1"/>
      <c r="XCO710" s="1"/>
      <c r="XCP710" s="1"/>
      <c r="XCQ710" s="1"/>
      <c r="XCR710" s="1"/>
      <c r="XCS710" s="1"/>
      <c r="XCT710" s="1"/>
      <c r="XCU710" s="1"/>
      <c r="XCV710" s="1"/>
      <c r="XCW710" s="1"/>
      <c r="XCX710" s="1"/>
      <c r="XCY710" s="1"/>
      <c r="XCZ710" s="1"/>
      <c r="XDA710" s="1"/>
      <c r="XDB710" s="1"/>
      <c r="XDC710" s="1"/>
      <c r="XDD710" s="1"/>
      <c r="XDE710" s="1"/>
      <c r="XDF710" s="1"/>
      <c r="XDG710" s="1"/>
      <c r="XDH710" s="1"/>
      <c r="XDI710" s="1"/>
      <c r="XDJ710" s="1"/>
      <c r="XDK710" s="1"/>
      <c r="XDL710" s="1"/>
      <c r="XDM710" s="1"/>
      <c r="XDN710" s="1"/>
      <c r="XDO710" s="1"/>
      <c r="XDP710" s="1"/>
      <c r="XDQ710" s="1"/>
      <c r="XDR710" s="1"/>
      <c r="XDS710" s="1"/>
      <c r="XDT710" s="1"/>
      <c r="XDU710" s="1"/>
      <c r="XDV710" s="1"/>
      <c r="XDW710" s="1"/>
      <c r="XDX710" s="1"/>
      <c r="XDY710" s="1"/>
      <c r="XDZ710" s="1"/>
      <c r="XEA710" s="1"/>
      <c r="XEB710" s="1"/>
      <c r="XEC710" s="1"/>
      <c r="XED710" s="1"/>
      <c r="XEE710" s="1"/>
      <c r="XEF710" s="1"/>
      <c r="XEG710" s="1"/>
      <c r="XEH710" s="1"/>
      <c r="XEI710" s="1"/>
      <c r="XEJ710" s="1"/>
      <c r="XEK710" s="1"/>
      <c r="XEL710" s="1"/>
      <c r="XEM710" s="1"/>
      <c r="XEN710" s="1"/>
      <c r="XEO710" s="1"/>
      <c r="XEP710" s="1"/>
      <c r="XEQ710" s="1"/>
      <c r="XER710" s="1"/>
      <c r="XES710" s="1"/>
      <c r="XET710" s="1"/>
      <c r="XEU710" s="1"/>
      <c r="XEV710" s="1"/>
      <c r="XEW710" s="1"/>
      <c r="XEX710" s="1"/>
      <c r="XEY710" s="1"/>
      <c r="XEZ710" s="1"/>
      <c r="XFA710" s="1"/>
      <c r="XFB710" s="1"/>
      <c r="XFC710" s="1"/>
    </row>
    <row r="711" spans="1:150 16226:16383" s="3" customFormat="1" ht="20.25" customHeight="1" x14ac:dyDescent="0.25">
      <c r="A711" s="71" t="s">
        <v>906</v>
      </c>
      <c r="B711" s="71">
        <v>202.48699999999999</v>
      </c>
      <c r="C711" s="71">
        <f t="shared" si="16"/>
        <v>2179.570068</v>
      </c>
      <c r="D711" s="51">
        <v>0</v>
      </c>
      <c r="E711" s="51">
        <v>0</v>
      </c>
      <c r="F711" s="124">
        <f t="shared" si="17"/>
        <v>4001.6906448480004</v>
      </c>
      <c r="G711" s="130" t="s">
        <v>95</v>
      </c>
      <c r="H711" s="13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WZB711" s="1"/>
      <c r="WZC711" s="1"/>
      <c r="WZD711" s="1"/>
      <c r="WZE711" s="1"/>
      <c r="WZF711" s="1"/>
      <c r="WZG711" s="1"/>
      <c r="WZH711" s="1"/>
      <c r="WZI711" s="1"/>
      <c r="WZJ711" s="1"/>
      <c r="WZK711" s="1"/>
      <c r="WZL711" s="1"/>
      <c r="WZM711" s="1"/>
      <c r="WZN711" s="1"/>
      <c r="WZO711" s="1"/>
      <c r="WZP711" s="1"/>
      <c r="WZQ711" s="1"/>
      <c r="WZR711" s="1"/>
      <c r="WZS711" s="1"/>
      <c r="WZT711" s="1"/>
      <c r="WZU711" s="1"/>
      <c r="WZV711" s="1"/>
      <c r="WZW711" s="1"/>
      <c r="WZX711" s="1"/>
      <c r="WZY711" s="1"/>
      <c r="WZZ711" s="1"/>
      <c r="XAA711" s="1"/>
      <c r="XAB711" s="1"/>
      <c r="XAC711" s="1"/>
      <c r="XAD711" s="1"/>
      <c r="XAE711" s="1"/>
      <c r="XAF711" s="1"/>
      <c r="XAG711" s="1"/>
      <c r="XAH711" s="1"/>
      <c r="XAI711" s="1"/>
      <c r="XAJ711" s="1"/>
      <c r="XAK711" s="1"/>
      <c r="XAL711" s="1"/>
      <c r="XAM711" s="1"/>
      <c r="XAN711" s="1"/>
      <c r="XAO711" s="1"/>
      <c r="XAP711" s="1"/>
      <c r="XAQ711" s="1"/>
      <c r="XAR711" s="1"/>
      <c r="XAS711" s="1"/>
      <c r="XAT711" s="1"/>
      <c r="XAU711" s="1"/>
      <c r="XAV711" s="1"/>
      <c r="XAW711" s="1"/>
      <c r="XAX711" s="1"/>
      <c r="XAY711" s="1"/>
      <c r="XAZ711" s="1"/>
      <c r="XBA711" s="1"/>
      <c r="XBB711" s="1"/>
      <c r="XBC711" s="1"/>
      <c r="XBD711" s="1"/>
      <c r="XBE711" s="1"/>
      <c r="XBF711" s="1"/>
      <c r="XBG711" s="1"/>
      <c r="XBH711" s="1"/>
      <c r="XBI711" s="1"/>
      <c r="XBJ711" s="1"/>
      <c r="XBK711" s="1"/>
      <c r="XBL711" s="1"/>
      <c r="XBM711" s="1"/>
      <c r="XBN711" s="1"/>
      <c r="XBO711" s="1"/>
      <c r="XBP711" s="1"/>
      <c r="XBQ711" s="1"/>
      <c r="XBR711" s="1"/>
      <c r="XBS711" s="1"/>
      <c r="XBT711" s="1"/>
      <c r="XBU711" s="1"/>
      <c r="XBV711" s="1"/>
      <c r="XBW711" s="1"/>
      <c r="XBX711" s="1"/>
      <c r="XBY711" s="1"/>
      <c r="XBZ711" s="1"/>
      <c r="XCA711" s="1"/>
      <c r="XCB711" s="1"/>
      <c r="XCC711" s="1"/>
      <c r="XCD711" s="1"/>
      <c r="XCE711" s="1"/>
      <c r="XCF711" s="1"/>
      <c r="XCG711" s="1"/>
      <c r="XCH711" s="1"/>
      <c r="XCI711" s="1"/>
      <c r="XCJ711" s="1"/>
      <c r="XCK711" s="1"/>
      <c r="XCL711" s="1"/>
      <c r="XCM711" s="1"/>
      <c r="XCN711" s="1"/>
      <c r="XCO711" s="1"/>
      <c r="XCP711" s="1"/>
      <c r="XCQ711" s="1"/>
      <c r="XCR711" s="1"/>
      <c r="XCS711" s="1"/>
      <c r="XCT711" s="1"/>
      <c r="XCU711" s="1"/>
      <c r="XCV711" s="1"/>
      <c r="XCW711" s="1"/>
      <c r="XCX711" s="1"/>
      <c r="XCY711" s="1"/>
      <c r="XCZ711" s="1"/>
      <c r="XDA711" s="1"/>
      <c r="XDB711" s="1"/>
      <c r="XDC711" s="1"/>
      <c r="XDD711" s="1"/>
      <c r="XDE711" s="1"/>
      <c r="XDF711" s="1"/>
      <c r="XDG711" s="1"/>
      <c r="XDH711" s="1"/>
      <c r="XDI711" s="1"/>
      <c r="XDJ711" s="1"/>
      <c r="XDK711" s="1"/>
      <c r="XDL711" s="1"/>
      <c r="XDM711" s="1"/>
      <c r="XDN711" s="1"/>
      <c r="XDO711" s="1"/>
      <c r="XDP711" s="1"/>
      <c r="XDQ711" s="1"/>
      <c r="XDR711" s="1"/>
      <c r="XDS711" s="1"/>
      <c r="XDT711" s="1"/>
      <c r="XDU711" s="1"/>
      <c r="XDV711" s="1"/>
      <c r="XDW711" s="1"/>
      <c r="XDX711" s="1"/>
      <c r="XDY711" s="1"/>
      <c r="XDZ711" s="1"/>
      <c r="XEA711" s="1"/>
      <c r="XEB711" s="1"/>
      <c r="XEC711" s="1"/>
      <c r="XED711" s="1"/>
      <c r="XEE711" s="1"/>
      <c r="XEF711" s="1"/>
      <c r="XEG711" s="1"/>
      <c r="XEH711" s="1"/>
      <c r="XEI711" s="1"/>
      <c r="XEJ711" s="1"/>
      <c r="XEK711" s="1"/>
      <c r="XEL711" s="1"/>
      <c r="XEM711" s="1"/>
      <c r="XEN711" s="1"/>
      <c r="XEO711" s="1"/>
      <c r="XEP711" s="1"/>
      <c r="XEQ711" s="1"/>
      <c r="XER711" s="1"/>
      <c r="XES711" s="1"/>
      <c r="XET711" s="1"/>
      <c r="XEU711" s="1"/>
      <c r="XEV711" s="1"/>
      <c r="XEW711" s="1"/>
      <c r="XEX711" s="1"/>
      <c r="XEY711" s="1"/>
      <c r="XEZ711" s="1"/>
      <c r="XFA711" s="1"/>
      <c r="XFB711" s="1"/>
      <c r="XFC711" s="1"/>
    </row>
    <row r="712" spans="1:150 16226:16383" s="3" customFormat="1" ht="20.25" customHeight="1" x14ac:dyDescent="0.25">
      <c r="A712" s="71" t="s">
        <v>907</v>
      </c>
      <c r="B712" s="71">
        <v>111.48399999999999</v>
      </c>
      <c r="C712" s="71">
        <f t="shared" si="16"/>
        <v>1200.0137759999998</v>
      </c>
      <c r="D712" s="51">
        <v>0</v>
      </c>
      <c r="E712" s="51">
        <v>0</v>
      </c>
      <c r="F712" s="124">
        <f t="shared" si="17"/>
        <v>2203.2252927359996</v>
      </c>
      <c r="G712" s="130" t="s">
        <v>95</v>
      </c>
      <c r="H712" s="13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WZB712" s="1"/>
      <c r="WZC712" s="1"/>
      <c r="WZD712" s="1"/>
      <c r="WZE712" s="1"/>
      <c r="WZF712" s="1"/>
      <c r="WZG712" s="1"/>
      <c r="WZH712" s="1"/>
      <c r="WZI712" s="1"/>
      <c r="WZJ712" s="1"/>
      <c r="WZK712" s="1"/>
      <c r="WZL712" s="1"/>
      <c r="WZM712" s="1"/>
      <c r="WZN712" s="1"/>
      <c r="WZO712" s="1"/>
      <c r="WZP712" s="1"/>
      <c r="WZQ712" s="1"/>
      <c r="WZR712" s="1"/>
      <c r="WZS712" s="1"/>
      <c r="WZT712" s="1"/>
      <c r="WZU712" s="1"/>
      <c r="WZV712" s="1"/>
      <c r="WZW712" s="1"/>
      <c r="WZX712" s="1"/>
      <c r="WZY712" s="1"/>
      <c r="WZZ712" s="1"/>
      <c r="XAA712" s="1"/>
      <c r="XAB712" s="1"/>
      <c r="XAC712" s="1"/>
      <c r="XAD712" s="1"/>
      <c r="XAE712" s="1"/>
      <c r="XAF712" s="1"/>
      <c r="XAG712" s="1"/>
      <c r="XAH712" s="1"/>
      <c r="XAI712" s="1"/>
      <c r="XAJ712" s="1"/>
      <c r="XAK712" s="1"/>
      <c r="XAL712" s="1"/>
      <c r="XAM712" s="1"/>
      <c r="XAN712" s="1"/>
      <c r="XAO712" s="1"/>
      <c r="XAP712" s="1"/>
      <c r="XAQ712" s="1"/>
      <c r="XAR712" s="1"/>
      <c r="XAS712" s="1"/>
      <c r="XAT712" s="1"/>
      <c r="XAU712" s="1"/>
      <c r="XAV712" s="1"/>
      <c r="XAW712" s="1"/>
      <c r="XAX712" s="1"/>
      <c r="XAY712" s="1"/>
      <c r="XAZ712" s="1"/>
      <c r="XBA712" s="1"/>
      <c r="XBB712" s="1"/>
      <c r="XBC712" s="1"/>
      <c r="XBD712" s="1"/>
      <c r="XBE712" s="1"/>
      <c r="XBF712" s="1"/>
      <c r="XBG712" s="1"/>
      <c r="XBH712" s="1"/>
      <c r="XBI712" s="1"/>
      <c r="XBJ712" s="1"/>
      <c r="XBK712" s="1"/>
      <c r="XBL712" s="1"/>
      <c r="XBM712" s="1"/>
      <c r="XBN712" s="1"/>
      <c r="XBO712" s="1"/>
      <c r="XBP712" s="1"/>
      <c r="XBQ712" s="1"/>
      <c r="XBR712" s="1"/>
      <c r="XBS712" s="1"/>
      <c r="XBT712" s="1"/>
      <c r="XBU712" s="1"/>
      <c r="XBV712" s="1"/>
      <c r="XBW712" s="1"/>
      <c r="XBX712" s="1"/>
      <c r="XBY712" s="1"/>
      <c r="XBZ712" s="1"/>
      <c r="XCA712" s="1"/>
      <c r="XCB712" s="1"/>
      <c r="XCC712" s="1"/>
      <c r="XCD712" s="1"/>
      <c r="XCE712" s="1"/>
      <c r="XCF712" s="1"/>
      <c r="XCG712" s="1"/>
      <c r="XCH712" s="1"/>
      <c r="XCI712" s="1"/>
      <c r="XCJ712" s="1"/>
      <c r="XCK712" s="1"/>
      <c r="XCL712" s="1"/>
      <c r="XCM712" s="1"/>
      <c r="XCN712" s="1"/>
      <c r="XCO712" s="1"/>
      <c r="XCP712" s="1"/>
      <c r="XCQ712" s="1"/>
      <c r="XCR712" s="1"/>
      <c r="XCS712" s="1"/>
      <c r="XCT712" s="1"/>
      <c r="XCU712" s="1"/>
      <c r="XCV712" s="1"/>
      <c r="XCW712" s="1"/>
      <c r="XCX712" s="1"/>
      <c r="XCY712" s="1"/>
      <c r="XCZ712" s="1"/>
      <c r="XDA712" s="1"/>
      <c r="XDB712" s="1"/>
      <c r="XDC712" s="1"/>
      <c r="XDD712" s="1"/>
      <c r="XDE712" s="1"/>
      <c r="XDF712" s="1"/>
      <c r="XDG712" s="1"/>
      <c r="XDH712" s="1"/>
      <c r="XDI712" s="1"/>
      <c r="XDJ712" s="1"/>
      <c r="XDK712" s="1"/>
      <c r="XDL712" s="1"/>
      <c r="XDM712" s="1"/>
      <c r="XDN712" s="1"/>
      <c r="XDO712" s="1"/>
      <c r="XDP712" s="1"/>
      <c r="XDQ712" s="1"/>
      <c r="XDR712" s="1"/>
      <c r="XDS712" s="1"/>
      <c r="XDT712" s="1"/>
      <c r="XDU712" s="1"/>
      <c r="XDV712" s="1"/>
      <c r="XDW712" s="1"/>
      <c r="XDX712" s="1"/>
      <c r="XDY712" s="1"/>
      <c r="XDZ712" s="1"/>
      <c r="XEA712" s="1"/>
      <c r="XEB712" s="1"/>
      <c r="XEC712" s="1"/>
      <c r="XED712" s="1"/>
      <c r="XEE712" s="1"/>
      <c r="XEF712" s="1"/>
      <c r="XEG712" s="1"/>
      <c r="XEH712" s="1"/>
      <c r="XEI712" s="1"/>
      <c r="XEJ712" s="1"/>
      <c r="XEK712" s="1"/>
      <c r="XEL712" s="1"/>
      <c r="XEM712" s="1"/>
      <c r="XEN712" s="1"/>
      <c r="XEO712" s="1"/>
      <c r="XEP712" s="1"/>
      <c r="XEQ712" s="1"/>
      <c r="XER712" s="1"/>
      <c r="XES712" s="1"/>
      <c r="XET712" s="1"/>
      <c r="XEU712" s="1"/>
      <c r="XEV712" s="1"/>
      <c r="XEW712" s="1"/>
      <c r="XEX712" s="1"/>
      <c r="XEY712" s="1"/>
      <c r="XEZ712" s="1"/>
      <c r="XFA712" s="1"/>
      <c r="XFB712" s="1"/>
      <c r="XFC712" s="1"/>
    </row>
    <row r="713" spans="1:150 16226:16383" s="3" customFormat="1" ht="20.25" customHeight="1" x14ac:dyDescent="0.25">
      <c r="A713" s="71" t="s">
        <v>908</v>
      </c>
      <c r="B713" s="71">
        <v>111.48399999999999</v>
      </c>
      <c r="C713" s="71">
        <f t="shared" si="16"/>
        <v>1200.0137759999998</v>
      </c>
      <c r="D713" s="51">
        <v>0</v>
      </c>
      <c r="E713" s="51">
        <v>0</v>
      </c>
      <c r="F713" s="124">
        <f t="shared" si="17"/>
        <v>2203.2252927359996</v>
      </c>
      <c r="G713" s="130" t="s">
        <v>95</v>
      </c>
      <c r="H713" s="13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WZB713" s="1"/>
      <c r="WZC713" s="1"/>
      <c r="WZD713" s="1"/>
      <c r="WZE713" s="1"/>
      <c r="WZF713" s="1"/>
      <c r="WZG713" s="1"/>
      <c r="WZH713" s="1"/>
      <c r="WZI713" s="1"/>
      <c r="WZJ713" s="1"/>
      <c r="WZK713" s="1"/>
      <c r="WZL713" s="1"/>
      <c r="WZM713" s="1"/>
      <c r="WZN713" s="1"/>
      <c r="WZO713" s="1"/>
      <c r="WZP713" s="1"/>
      <c r="WZQ713" s="1"/>
      <c r="WZR713" s="1"/>
      <c r="WZS713" s="1"/>
      <c r="WZT713" s="1"/>
      <c r="WZU713" s="1"/>
      <c r="WZV713" s="1"/>
      <c r="WZW713" s="1"/>
      <c r="WZX713" s="1"/>
      <c r="WZY713" s="1"/>
      <c r="WZZ713" s="1"/>
      <c r="XAA713" s="1"/>
      <c r="XAB713" s="1"/>
      <c r="XAC713" s="1"/>
      <c r="XAD713" s="1"/>
      <c r="XAE713" s="1"/>
      <c r="XAF713" s="1"/>
      <c r="XAG713" s="1"/>
      <c r="XAH713" s="1"/>
      <c r="XAI713" s="1"/>
      <c r="XAJ713" s="1"/>
      <c r="XAK713" s="1"/>
      <c r="XAL713" s="1"/>
      <c r="XAM713" s="1"/>
      <c r="XAN713" s="1"/>
      <c r="XAO713" s="1"/>
      <c r="XAP713" s="1"/>
      <c r="XAQ713" s="1"/>
      <c r="XAR713" s="1"/>
      <c r="XAS713" s="1"/>
      <c r="XAT713" s="1"/>
      <c r="XAU713" s="1"/>
      <c r="XAV713" s="1"/>
      <c r="XAW713" s="1"/>
      <c r="XAX713" s="1"/>
      <c r="XAY713" s="1"/>
      <c r="XAZ713" s="1"/>
      <c r="XBA713" s="1"/>
      <c r="XBB713" s="1"/>
      <c r="XBC713" s="1"/>
      <c r="XBD713" s="1"/>
      <c r="XBE713" s="1"/>
      <c r="XBF713" s="1"/>
      <c r="XBG713" s="1"/>
      <c r="XBH713" s="1"/>
      <c r="XBI713" s="1"/>
      <c r="XBJ713" s="1"/>
      <c r="XBK713" s="1"/>
      <c r="XBL713" s="1"/>
      <c r="XBM713" s="1"/>
      <c r="XBN713" s="1"/>
      <c r="XBO713" s="1"/>
      <c r="XBP713" s="1"/>
      <c r="XBQ713" s="1"/>
      <c r="XBR713" s="1"/>
      <c r="XBS713" s="1"/>
      <c r="XBT713" s="1"/>
      <c r="XBU713" s="1"/>
      <c r="XBV713" s="1"/>
      <c r="XBW713" s="1"/>
      <c r="XBX713" s="1"/>
      <c r="XBY713" s="1"/>
      <c r="XBZ713" s="1"/>
      <c r="XCA713" s="1"/>
      <c r="XCB713" s="1"/>
      <c r="XCC713" s="1"/>
      <c r="XCD713" s="1"/>
      <c r="XCE713" s="1"/>
      <c r="XCF713" s="1"/>
      <c r="XCG713" s="1"/>
      <c r="XCH713" s="1"/>
      <c r="XCI713" s="1"/>
      <c r="XCJ713" s="1"/>
      <c r="XCK713" s="1"/>
      <c r="XCL713" s="1"/>
      <c r="XCM713" s="1"/>
      <c r="XCN713" s="1"/>
      <c r="XCO713" s="1"/>
      <c r="XCP713" s="1"/>
      <c r="XCQ713" s="1"/>
      <c r="XCR713" s="1"/>
      <c r="XCS713" s="1"/>
      <c r="XCT713" s="1"/>
      <c r="XCU713" s="1"/>
      <c r="XCV713" s="1"/>
      <c r="XCW713" s="1"/>
      <c r="XCX713" s="1"/>
      <c r="XCY713" s="1"/>
      <c r="XCZ713" s="1"/>
      <c r="XDA713" s="1"/>
      <c r="XDB713" s="1"/>
      <c r="XDC713" s="1"/>
      <c r="XDD713" s="1"/>
      <c r="XDE713" s="1"/>
      <c r="XDF713" s="1"/>
      <c r="XDG713" s="1"/>
      <c r="XDH713" s="1"/>
      <c r="XDI713" s="1"/>
      <c r="XDJ713" s="1"/>
      <c r="XDK713" s="1"/>
      <c r="XDL713" s="1"/>
      <c r="XDM713" s="1"/>
      <c r="XDN713" s="1"/>
      <c r="XDO713" s="1"/>
      <c r="XDP713" s="1"/>
      <c r="XDQ713" s="1"/>
      <c r="XDR713" s="1"/>
      <c r="XDS713" s="1"/>
      <c r="XDT713" s="1"/>
      <c r="XDU713" s="1"/>
      <c r="XDV713" s="1"/>
      <c r="XDW713" s="1"/>
      <c r="XDX713" s="1"/>
      <c r="XDY713" s="1"/>
      <c r="XDZ713" s="1"/>
      <c r="XEA713" s="1"/>
      <c r="XEB713" s="1"/>
      <c r="XEC713" s="1"/>
      <c r="XED713" s="1"/>
      <c r="XEE713" s="1"/>
      <c r="XEF713" s="1"/>
      <c r="XEG713" s="1"/>
      <c r="XEH713" s="1"/>
      <c r="XEI713" s="1"/>
      <c r="XEJ713" s="1"/>
      <c r="XEK713" s="1"/>
      <c r="XEL713" s="1"/>
      <c r="XEM713" s="1"/>
      <c r="XEN713" s="1"/>
      <c r="XEO713" s="1"/>
      <c r="XEP713" s="1"/>
      <c r="XEQ713" s="1"/>
      <c r="XER713" s="1"/>
      <c r="XES713" s="1"/>
      <c r="XET713" s="1"/>
      <c r="XEU713" s="1"/>
      <c r="XEV713" s="1"/>
      <c r="XEW713" s="1"/>
      <c r="XEX713" s="1"/>
      <c r="XEY713" s="1"/>
      <c r="XEZ713" s="1"/>
      <c r="XFA713" s="1"/>
      <c r="XFB713" s="1"/>
      <c r="XFC713" s="1"/>
    </row>
    <row r="714" spans="1:150 16226:16383" s="3" customFormat="1" ht="20.25" customHeight="1" x14ac:dyDescent="0.25">
      <c r="A714" s="71" t="s">
        <v>909</v>
      </c>
      <c r="B714" s="71">
        <v>111.48399999999999</v>
      </c>
      <c r="C714" s="71">
        <f t="shared" si="16"/>
        <v>1200.0137759999998</v>
      </c>
      <c r="D714" s="51">
        <v>0</v>
      </c>
      <c r="E714" s="51">
        <v>0</v>
      </c>
      <c r="F714" s="124">
        <f t="shared" si="17"/>
        <v>2203.2252927359996</v>
      </c>
      <c r="G714" s="130" t="s">
        <v>95</v>
      </c>
      <c r="H714" s="13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WZB714" s="1"/>
      <c r="WZC714" s="1"/>
      <c r="WZD714" s="1"/>
      <c r="WZE714" s="1"/>
      <c r="WZF714" s="1"/>
      <c r="WZG714" s="1"/>
      <c r="WZH714" s="1"/>
      <c r="WZI714" s="1"/>
      <c r="WZJ714" s="1"/>
      <c r="WZK714" s="1"/>
      <c r="WZL714" s="1"/>
      <c r="WZM714" s="1"/>
      <c r="WZN714" s="1"/>
      <c r="WZO714" s="1"/>
      <c r="WZP714" s="1"/>
      <c r="WZQ714" s="1"/>
      <c r="WZR714" s="1"/>
      <c r="WZS714" s="1"/>
      <c r="WZT714" s="1"/>
      <c r="WZU714" s="1"/>
      <c r="WZV714" s="1"/>
      <c r="WZW714" s="1"/>
      <c r="WZX714" s="1"/>
      <c r="WZY714" s="1"/>
      <c r="WZZ714" s="1"/>
      <c r="XAA714" s="1"/>
      <c r="XAB714" s="1"/>
      <c r="XAC714" s="1"/>
      <c r="XAD714" s="1"/>
      <c r="XAE714" s="1"/>
      <c r="XAF714" s="1"/>
      <c r="XAG714" s="1"/>
      <c r="XAH714" s="1"/>
      <c r="XAI714" s="1"/>
      <c r="XAJ714" s="1"/>
      <c r="XAK714" s="1"/>
      <c r="XAL714" s="1"/>
      <c r="XAM714" s="1"/>
      <c r="XAN714" s="1"/>
      <c r="XAO714" s="1"/>
      <c r="XAP714" s="1"/>
      <c r="XAQ714" s="1"/>
      <c r="XAR714" s="1"/>
      <c r="XAS714" s="1"/>
      <c r="XAT714" s="1"/>
      <c r="XAU714" s="1"/>
      <c r="XAV714" s="1"/>
      <c r="XAW714" s="1"/>
      <c r="XAX714" s="1"/>
      <c r="XAY714" s="1"/>
      <c r="XAZ714" s="1"/>
      <c r="XBA714" s="1"/>
      <c r="XBB714" s="1"/>
      <c r="XBC714" s="1"/>
      <c r="XBD714" s="1"/>
      <c r="XBE714" s="1"/>
      <c r="XBF714" s="1"/>
      <c r="XBG714" s="1"/>
      <c r="XBH714" s="1"/>
      <c r="XBI714" s="1"/>
      <c r="XBJ714" s="1"/>
      <c r="XBK714" s="1"/>
      <c r="XBL714" s="1"/>
      <c r="XBM714" s="1"/>
      <c r="XBN714" s="1"/>
      <c r="XBO714" s="1"/>
      <c r="XBP714" s="1"/>
      <c r="XBQ714" s="1"/>
      <c r="XBR714" s="1"/>
      <c r="XBS714" s="1"/>
      <c r="XBT714" s="1"/>
      <c r="XBU714" s="1"/>
      <c r="XBV714" s="1"/>
      <c r="XBW714" s="1"/>
      <c r="XBX714" s="1"/>
      <c r="XBY714" s="1"/>
      <c r="XBZ714" s="1"/>
      <c r="XCA714" s="1"/>
      <c r="XCB714" s="1"/>
      <c r="XCC714" s="1"/>
      <c r="XCD714" s="1"/>
      <c r="XCE714" s="1"/>
      <c r="XCF714" s="1"/>
      <c r="XCG714" s="1"/>
      <c r="XCH714" s="1"/>
      <c r="XCI714" s="1"/>
      <c r="XCJ714" s="1"/>
      <c r="XCK714" s="1"/>
      <c r="XCL714" s="1"/>
      <c r="XCM714" s="1"/>
      <c r="XCN714" s="1"/>
      <c r="XCO714" s="1"/>
      <c r="XCP714" s="1"/>
      <c r="XCQ714" s="1"/>
      <c r="XCR714" s="1"/>
      <c r="XCS714" s="1"/>
      <c r="XCT714" s="1"/>
      <c r="XCU714" s="1"/>
      <c r="XCV714" s="1"/>
      <c r="XCW714" s="1"/>
      <c r="XCX714" s="1"/>
      <c r="XCY714" s="1"/>
      <c r="XCZ714" s="1"/>
      <c r="XDA714" s="1"/>
      <c r="XDB714" s="1"/>
      <c r="XDC714" s="1"/>
      <c r="XDD714" s="1"/>
      <c r="XDE714" s="1"/>
      <c r="XDF714" s="1"/>
      <c r="XDG714" s="1"/>
      <c r="XDH714" s="1"/>
      <c r="XDI714" s="1"/>
      <c r="XDJ714" s="1"/>
      <c r="XDK714" s="1"/>
      <c r="XDL714" s="1"/>
      <c r="XDM714" s="1"/>
      <c r="XDN714" s="1"/>
      <c r="XDO714" s="1"/>
      <c r="XDP714" s="1"/>
      <c r="XDQ714" s="1"/>
      <c r="XDR714" s="1"/>
      <c r="XDS714" s="1"/>
      <c r="XDT714" s="1"/>
      <c r="XDU714" s="1"/>
      <c r="XDV714" s="1"/>
      <c r="XDW714" s="1"/>
      <c r="XDX714" s="1"/>
      <c r="XDY714" s="1"/>
      <c r="XDZ714" s="1"/>
      <c r="XEA714" s="1"/>
      <c r="XEB714" s="1"/>
      <c r="XEC714" s="1"/>
      <c r="XED714" s="1"/>
      <c r="XEE714" s="1"/>
      <c r="XEF714" s="1"/>
      <c r="XEG714" s="1"/>
      <c r="XEH714" s="1"/>
      <c r="XEI714" s="1"/>
      <c r="XEJ714" s="1"/>
      <c r="XEK714" s="1"/>
      <c r="XEL714" s="1"/>
      <c r="XEM714" s="1"/>
      <c r="XEN714" s="1"/>
      <c r="XEO714" s="1"/>
      <c r="XEP714" s="1"/>
      <c r="XEQ714" s="1"/>
      <c r="XER714" s="1"/>
      <c r="XES714" s="1"/>
      <c r="XET714" s="1"/>
      <c r="XEU714" s="1"/>
      <c r="XEV714" s="1"/>
      <c r="XEW714" s="1"/>
      <c r="XEX714" s="1"/>
      <c r="XEY714" s="1"/>
      <c r="XEZ714" s="1"/>
      <c r="XFA714" s="1"/>
      <c r="XFB714" s="1"/>
      <c r="XFC714" s="1"/>
    </row>
    <row r="715" spans="1:150 16226:16383" s="3" customFormat="1" ht="20.25" customHeight="1" x14ac:dyDescent="0.25">
      <c r="A715" s="71" t="s">
        <v>910</v>
      </c>
      <c r="B715" s="71">
        <v>111.48399999999999</v>
      </c>
      <c r="C715" s="71">
        <f t="shared" si="16"/>
        <v>1200.0137759999998</v>
      </c>
      <c r="D715" s="51">
        <v>0</v>
      </c>
      <c r="E715" s="51">
        <v>0</v>
      </c>
      <c r="F715" s="124">
        <f t="shared" si="17"/>
        <v>2203.2252927359996</v>
      </c>
      <c r="G715" s="130" t="s">
        <v>95</v>
      </c>
      <c r="H715" s="13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WZB715" s="1"/>
      <c r="WZC715" s="1"/>
      <c r="WZD715" s="1"/>
      <c r="WZE715" s="1"/>
      <c r="WZF715" s="1"/>
      <c r="WZG715" s="1"/>
      <c r="WZH715" s="1"/>
      <c r="WZI715" s="1"/>
      <c r="WZJ715" s="1"/>
      <c r="WZK715" s="1"/>
      <c r="WZL715" s="1"/>
      <c r="WZM715" s="1"/>
      <c r="WZN715" s="1"/>
      <c r="WZO715" s="1"/>
      <c r="WZP715" s="1"/>
      <c r="WZQ715" s="1"/>
      <c r="WZR715" s="1"/>
      <c r="WZS715" s="1"/>
      <c r="WZT715" s="1"/>
      <c r="WZU715" s="1"/>
      <c r="WZV715" s="1"/>
      <c r="WZW715" s="1"/>
      <c r="WZX715" s="1"/>
      <c r="WZY715" s="1"/>
      <c r="WZZ715" s="1"/>
      <c r="XAA715" s="1"/>
      <c r="XAB715" s="1"/>
      <c r="XAC715" s="1"/>
      <c r="XAD715" s="1"/>
      <c r="XAE715" s="1"/>
      <c r="XAF715" s="1"/>
      <c r="XAG715" s="1"/>
      <c r="XAH715" s="1"/>
      <c r="XAI715" s="1"/>
      <c r="XAJ715" s="1"/>
      <c r="XAK715" s="1"/>
      <c r="XAL715" s="1"/>
      <c r="XAM715" s="1"/>
      <c r="XAN715" s="1"/>
      <c r="XAO715" s="1"/>
      <c r="XAP715" s="1"/>
      <c r="XAQ715" s="1"/>
      <c r="XAR715" s="1"/>
      <c r="XAS715" s="1"/>
      <c r="XAT715" s="1"/>
      <c r="XAU715" s="1"/>
      <c r="XAV715" s="1"/>
      <c r="XAW715" s="1"/>
      <c r="XAX715" s="1"/>
      <c r="XAY715" s="1"/>
      <c r="XAZ715" s="1"/>
      <c r="XBA715" s="1"/>
      <c r="XBB715" s="1"/>
      <c r="XBC715" s="1"/>
      <c r="XBD715" s="1"/>
      <c r="XBE715" s="1"/>
      <c r="XBF715" s="1"/>
      <c r="XBG715" s="1"/>
      <c r="XBH715" s="1"/>
      <c r="XBI715" s="1"/>
      <c r="XBJ715" s="1"/>
      <c r="XBK715" s="1"/>
      <c r="XBL715" s="1"/>
      <c r="XBM715" s="1"/>
      <c r="XBN715" s="1"/>
      <c r="XBO715" s="1"/>
      <c r="XBP715" s="1"/>
      <c r="XBQ715" s="1"/>
      <c r="XBR715" s="1"/>
      <c r="XBS715" s="1"/>
      <c r="XBT715" s="1"/>
      <c r="XBU715" s="1"/>
      <c r="XBV715" s="1"/>
      <c r="XBW715" s="1"/>
      <c r="XBX715" s="1"/>
      <c r="XBY715" s="1"/>
      <c r="XBZ715" s="1"/>
      <c r="XCA715" s="1"/>
      <c r="XCB715" s="1"/>
      <c r="XCC715" s="1"/>
      <c r="XCD715" s="1"/>
      <c r="XCE715" s="1"/>
      <c r="XCF715" s="1"/>
      <c r="XCG715" s="1"/>
      <c r="XCH715" s="1"/>
      <c r="XCI715" s="1"/>
      <c r="XCJ715" s="1"/>
      <c r="XCK715" s="1"/>
      <c r="XCL715" s="1"/>
      <c r="XCM715" s="1"/>
      <c r="XCN715" s="1"/>
      <c r="XCO715" s="1"/>
      <c r="XCP715" s="1"/>
      <c r="XCQ715" s="1"/>
      <c r="XCR715" s="1"/>
      <c r="XCS715" s="1"/>
      <c r="XCT715" s="1"/>
      <c r="XCU715" s="1"/>
      <c r="XCV715" s="1"/>
      <c r="XCW715" s="1"/>
      <c r="XCX715" s="1"/>
      <c r="XCY715" s="1"/>
      <c r="XCZ715" s="1"/>
      <c r="XDA715" s="1"/>
      <c r="XDB715" s="1"/>
      <c r="XDC715" s="1"/>
      <c r="XDD715" s="1"/>
      <c r="XDE715" s="1"/>
      <c r="XDF715" s="1"/>
      <c r="XDG715" s="1"/>
      <c r="XDH715" s="1"/>
      <c r="XDI715" s="1"/>
      <c r="XDJ715" s="1"/>
      <c r="XDK715" s="1"/>
      <c r="XDL715" s="1"/>
      <c r="XDM715" s="1"/>
      <c r="XDN715" s="1"/>
      <c r="XDO715" s="1"/>
      <c r="XDP715" s="1"/>
      <c r="XDQ715" s="1"/>
      <c r="XDR715" s="1"/>
      <c r="XDS715" s="1"/>
      <c r="XDT715" s="1"/>
      <c r="XDU715" s="1"/>
      <c r="XDV715" s="1"/>
      <c r="XDW715" s="1"/>
      <c r="XDX715" s="1"/>
      <c r="XDY715" s="1"/>
      <c r="XDZ715" s="1"/>
      <c r="XEA715" s="1"/>
      <c r="XEB715" s="1"/>
      <c r="XEC715" s="1"/>
      <c r="XED715" s="1"/>
      <c r="XEE715" s="1"/>
      <c r="XEF715" s="1"/>
      <c r="XEG715" s="1"/>
      <c r="XEH715" s="1"/>
      <c r="XEI715" s="1"/>
      <c r="XEJ715" s="1"/>
      <c r="XEK715" s="1"/>
      <c r="XEL715" s="1"/>
      <c r="XEM715" s="1"/>
      <c r="XEN715" s="1"/>
      <c r="XEO715" s="1"/>
      <c r="XEP715" s="1"/>
      <c r="XEQ715" s="1"/>
      <c r="XER715" s="1"/>
      <c r="XES715" s="1"/>
      <c r="XET715" s="1"/>
      <c r="XEU715" s="1"/>
      <c r="XEV715" s="1"/>
      <c r="XEW715" s="1"/>
      <c r="XEX715" s="1"/>
      <c r="XEY715" s="1"/>
      <c r="XEZ715" s="1"/>
      <c r="XFA715" s="1"/>
      <c r="XFB715" s="1"/>
      <c r="XFC715" s="1"/>
    </row>
    <row r="716" spans="1:150 16226:16383" s="3" customFormat="1" ht="20.25" customHeight="1" x14ac:dyDescent="0.25">
      <c r="A716" s="71" t="s">
        <v>911</v>
      </c>
      <c r="B716" s="71">
        <v>111.48399999999999</v>
      </c>
      <c r="C716" s="71">
        <f t="shared" si="16"/>
        <v>1200.0137759999998</v>
      </c>
      <c r="D716" s="51">
        <v>0</v>
      </c>
      <c r="E716" s="51">
        <v>0</v>
      </c>
      <c r="F716" s="124">
        <f t="shared" si="17"/>
        <v>2203.2252927359996</v>
      </c>
      <c r="G716" s="130" t="s">
        <v>95</v>
      </c>
      <c r="H716" s="13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WZB716" s="1"/>
      <c r="WZC716" s="1"/>
      <c r="WZD716" s="1"/>
      <c r="WZE716" s="1"/>
      <c r="WZF716" s="1"/>
      <c r="WZG716" s="1"/>
      <c r="WZH716" s="1"/>
      <c r="WZI716" s="1"/>
      <c r="WZJ716" s="1"/>
      <c r="WZK716" s="1"/>
      <c r="WZL716" s="1"/>
      <c r="WZM716" s="1"/>
      <c r="WZN716" s="1"/>
      <c r="WZO716" s="1"/>
      <c r="WZP716" s="1"/>
      <c r="WZQ716" s="1"/>
      <c r="WZR716" s="1"/>
      <c r="WZS716" s="1"/>
      <c r="WZT716" s="1"/>
      <c r="WZU716" s="1"/>
      <c r="WZV716" s="1"/>
      <c r="WZW716" s="1"/>
      <c r="WZX716" s="1"/>
      <c r="WZY716" s="1"/>
      <c r="WZZ716" s="1"/>
      <c r="XAA716" s="1"/>
      <c r="XAB716" s="1"/>
      <c r="XAC716" s="1"/>
      <c r="XAD716" s="1"/>
      <c r="XAE716" s="1"/>
      <c r="XAF716" s="1"/>
      <c r="XAG716" s="1"/>
      <c r="XAH716" s="1"/>
      <c r="XAI716" s="1"/>
      <c r="XAJ716" s="1"/>
      <c r="XAK716" s="1"/>
      <c r="XAL716" s="1"/>
      <c r="XAM716" s="1"/>
      <c r="XAN716" s="1"/>
      <c r="XAO716" s="1"/>
      <c r="XAP716" s="1"/>
      <c r="XAQ716" s="1"/>
      <c r="XAR716" s="1"/>
      <c r="XAS716" s="1"/>
      <c r="XAT716" s="1"/>
      <c r="XAU716" s="1"/>
      <c r="XAV716" s="1"/>
      <c r="XAW716" s="1"/>
      <c r="XAX716" s="1"/>
      <c r="XAY716" s="1"/>
      <c r="XAZ716" s="1"/>
      <c r="XBA716" s="1"/>
      <c r="XBB716" s="1"/>
      <c r="XBC716" s="1"/>
      <c r="XBD716" s="1"/>
      <c r="XBE716" s="1"/>
      <c r="XBF716" s="1"/>
      <c r="XBG716" s="1"/>
      <c r="XBH716" s="1"/>
      <c r="XBI716" s="1"/>
      <c r="XBJ716" s="1"/>
      <c r="XBK716" s="1"/>
      <c r="XBL716" s="1"/>
      <c r="XBM716" s="1"/>
      <c r="XBN716" s="1"/>
      <c r="XBO716" s="1"/>
      <c r="XBP716" s="1"/>
      <c r="XBQ716" s="1"/>
      <c r="XBR716" s="1"/>
      <c r="XBS716" s="1"/>
      <c r="XBT716" s="1"/>
      <c r="XBU716" s="1"/>
      <c r="XBV716" s="1"/>
      <c r="XBW716" s="1"/>
      <c r="XBX716" s="1"/>
      <c r="XBY716" s="1"/>
      <c r="XBZ716" s="1"/>
      <c r="XCA716" s="1"/>
      <c r="XCB716" s="1"/>
      <c r="XCC716" s="1"/>
      <c r="XCD716" s="1"/>
      <c r="XCE716" s="1"/>
      <c r="XCF716" s="1"/>
      <c r="XCG716" s="1"/>
      <c r="XCH716" s="1"/>
      <c r="XCI716" s="1"/>
      <c r="XCJ716" s="1"/>
      <c r="XCK716" s="1"/>
      <c r="XCL716" s="1"/>
      <c r="XCM716" s="1"/>
      <c r="XCN716" s="1"/>
      <c r="XCO716" s="1"/>
      <c r="XCP716" s="1"/>
      <c r="XCQ716" s="1"/>
      <c r="XCR716" s="1"/>
      <c r="XCS716" s="1"/>
      <c r="XCT716" s="1"/>
      <c r="XCU716" s="1"/>
      <c r="XCV716" s="1"/>
      <c r="XCW716" s="1"/>
      <c r="XCX716" s="1"/>
      <c r="XCY716" s="1"/>
      <c r="XCZ716" s="1"/>
      <c r="XDA716" s="1"/>
      <c r="XDB716" s="1"/>
      <c r="XDC716" s="1"/>
      <c r="XDD716" s="1"/>
      <c r="XDE716" s="1"/>
      <c r="XDF716" s="1"/>
      <c r="XDG716" s="1"/>
      <c r="XDH716" s="1"/>
      <c r="XDI716" s="1"/>
      <c r="XDJ716" s="1"/>
      <c r="XDK716" s="1"/>
      <c r="XDL716" s="1"/>
      <c r="XDM716" s="1"/>
      <c r="XDN716" s="1"/>
      <c r="XDO716" s="1"/>
      <c r="XDP716" s="1"/>
      <c r="XDQ716" s="1"/>
      <c r="XDR716" s="1"/>
      <c r="XDS716" s="1"/>
      <c r="XDT716" s="1"/>
      <c r="XDU716" s="1"/>
      <c r="XDV716" s="1"/>
      <c r="XDW716" s="1"/>
      <c r="XDX716" s="1"/>
      <c r="XDY716" s="1"/>
      <c r="XDZ716" s="1"/>
      <c r="XEA716" s="1"/>
      <c r="XEB716" s="1"/>
      <c r="XEC716" s="1"/>
      <c r="XED716" s="1"/>
      <c r="XEE716" s="1"/>
      <c r="XEF716" s="1"/>
      <c r="XEG716" s="1"/>
      <c r="XEH716" s="1"/>
      <c r="XEI716" s="1"/>
      <c r="XEJ716" s="1"/>
      <c r="XEK716" s="1"/>
      <c r="XEL716" s="1"/>
      <c r="XEM716" s="1"/>
      <c r="XEN716" s="1"/>
      <c r="XEO716" s="1"/>
      <c r="XEP716" s="1"/>
      <c r="XEQ716" s="1"/>
      <c r="XER716" s="1"/>
      <c r="XES716" s="1"/>
      <c r="XET716" s="1"/>
      <c r="XEU716" s="1"/>
      <c r="XEV716" s="1"/>
      <c r="XEW716" s="1"/>
      <c r="XEX716" s="1"/>
      <c r="XEY716" s="1"/>
      <c r="XEZ716" s="1"/>
      <c r="XFA716" s="1"/>
      <c r="XFB716" s="1"/>
      <c r="XFC716" s="1"/>
    </row>
    <row r="717" spans="1:150 16226:16383" s="3" customFormat="1" ht="20.25" customHeight="1" x14ac:dyDescent="0.25">
      <c r="A717" s="71" t="s">
        <v>912</v>
      </c>
      <c r="B717" s="71">
        <v>111.48399999999999</v>
      </c>
      <c r="C717" s="71">
        <f t="shared" si="16"/>
        <v>1200.0137759999998</v>
      </c>
      <c r="D717" s="51">
        <v>0</v>
      </c>
      <c r="E717" s="51">
        <v>0</v>
      </c>
      <c r="F717" s="124">
        <f t="shared" si="17"/>
        <v>2203.2252927359996</v>
      </c>
      <c r="G717" s="130" t="s">
        <v>95</v>
      </c>
      <c r="H717" s="13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WZB717" s="1"/>
      <c r="WZC717" s="1"/>
      <c r="WZD717" s="1"/>
      <c r="WZE717" s="1"/>
      <c r="WZF717" s="1"/>
      <c r="WZG717" s="1"/>
      <c r="WZH717" s="1"/>
      <c r="WZI717" s="1"/>
      <c r="WZJ717" s="1"/>
      <c r="WZK717" s="1"/>
      <c r="WZL717" s="1"/>
      <c r="WZM717" s="1"/>
      <c r="WZN717" s="1"/>
      <c r="WZO717" s="1"/>
      <c r="WZP717" s="1"/>
      <c r="WZQ717" s="1"/>
      <c r="WZR717" s="1"/>
      <c r="WZS717" s="1"/>
      <c r="WZT717" s="1"/>
      <c r="WZU717" s="1"/>
      <c r="WZV717" s="1"/>
      <c r="WZW717" s="1"/>
      <c r="WZX717" s="1"/>
      <c r="WZY717" s="1"/>
      <c r="WZZ717" s="1"/>
      <c r="XAA717" s="1"/>
      <c r="XAB717" s="1"/>
      <c r="XAC717" s="1"/>
      <c r="XAD717" s="1"/>
      <c r="XAE717" s="1"/>
      <c r="XAF717" s="1"/>
      <c r="XAG717" s="1"/>
      <c r="XAH717" s="1"/>
      <c r="XAI717" s="1"/>
      <c r="XAJ717" s="1"/>
      <c r="XAK717" s="1"/>
      <c r="XAL717" s="1"/>
      <c r="XAM717" s="1"/>
      <c r="XAN717" s="1"/>
      <c r="XAO717" s="1"/>
      <c r="XAP717" s="1"/>
      <c r="XAQ717" s="1"/>
      <c r="XAR717" s="1"/>
      <c r="XAS717" s="1"/>
      <c r="XAT717" s="1"/>
      <c r="XAU717" s="1"/>
      <c r="XAV717" s="1"/>
      <c r="XAW717" s="1"/>
      <c r="XAX717" s="1"/>
      <c r="XAY717" s="1"/>
      <c r="XAZ717" s="1"/>
      <c r="XBA717" s="1"/>
      <c r="XBB717" s="1"/>
      <c r="XBC717" s="1"/>
      <c r="XBD717" s="1"/>
      <c r="XBE717" s="1"/>
      <c r="XBF717" s="1"/>
      <c r="XBG717" s="1"/>
      <c r="XBH717" s="1"/>
      <c r="XBI717" s="1"/>
      <c r="XBJ717" s="1"/>
      <c r="XBK717" s="1"/>
      <c r="XBL717" s="1"/>
      <c r="XBM717" s="1"/>
      <c r="XBN717" s="1"/>
      <c r="XBO717" s="1"/>
      <c r="XBP717" s="1"/>
      <c r="XBQ717" s="1"/>
      <c r="XBR717" s="1"/>
      <c r="XBS717" s="1"/>
      <c r="XBT717" s="1"/>
      <c r="XBU717" s="1"/>
      <c r="XBV717" s="1"/>
      <c r="XBW717" s="1"/>
      <c r="XBX717" s="1"/>
      <c r="XBY717" s="1"/>
      <c r="XBZ717" s="1"/>
      <c r="XCA717" s="1"/>
      <c r="XCB717" s="1"/>
      <c r="XCC717" s="1"/>
      <c r="XCD717" s="1"/>
      <c r="XCE717" s="1"/>
      <c r="XCF717" s="1"/>
      <c r="XCG717" s="1"/>
      <c r="XCH717" s="1"/>
      <c r="XCI717" s="1"/>
      <c r="XCJ717" s="1"/>
      <c r="XCK717" s="1"/>
      <c r="XCL717" s="1"/>
      <c r="XCM717" s="1"/>
      <c r="XCN717" s="1"/>
      <c r="XCO717" s="1"/>
      <c r="XCP717" s="1"/>
      <c r="XCQ717" s="1"/>
      <c r="XCR717" s="1"/>
      <c r="XCS717" s="1"/>
      <c r="XCT717" s="1"/>
      <c r="XCU717" s="1"/>
      <c r="XCV717" s="1"/>
      <c r="XCW717" s="1"/>
      <c r="XCX717" s="1"/>
      <c r="XCY717" s="1"/>
      <c r="XCZ717" s="1"/>
      <c r="XDA717" s="1"/>
      <c r="XDB717" s="1"/>
      <c r="XDC717" s="1"/>
      <c r="XDD717" s="1"/>
      <c r="XDE717" s="1"/>
      <c r="XDF717" s="1"/>
      <c r="XDG717" s="1"/>
      <c r="XDH717" s="1"/>
      <c r="XDI717" s="1"/>
      <c r="XDJ717" s="1"/>
      <c r="XDK717" s="1"/>
      <c r="XDL717" s="1"/>
      <c r="XDM717" s="1"/>
      <c r="XDN717" s="1"/>
      <c r="XDO717" s="1"/>
      <c r="XDP717" s="1"/>
      <c r="XDQ717" s="1"/>
      <c r="XDR717" s="1"/>
      <c r="XDS717" s="1"/>
      <c r="XDT717" s="1"/>
      <c r="XDU717" s="1"/>
      <c r="XDV717" s="1"/>
      <c r="XDW717" s="1"/>
      <c r="XDX717" s="1"/>
      <c r="XDY717" s="1"/>
      <c r="XDZ717" s="1"/>
      <c r="XEA717" s="1"/>
      <c r="XEB717" s="1"/>
      <c r="XEC717" s="1"/>
      <c r="XED717" s="1"/>
      <c r="XEE717" s="1"/>
      <c r="XEF717" s="1"/>
      <c r="XEG717" s="1"/>
      <c r="XEH717" s="1"/>
      <c r="XEI717" s="1"/>
      <c r="XEJ717" s="1"/>
      <c r="XEK717" s="1"/>
      <c r="XEL717" s="1"/>
      <c r="XEM717" s="1"/>
      <c r="XEN717" s="1"/>
      <c r="XEO717" s="1"/>
      <c r="XEP717" s="1"/>
      <c r="XEQ717" s="1"/>
      <c r="XER717" s="1"/>
      <c r="XES717" s="1"/>
      <c r="XET717" s="1"/>
      <c r="XEU717" s="1"/>
      <c r="XEV717" s="1"/>
      <c r="XEW717" s="1"/>
      <c r="XEX717" s="1"/>
      <c r="XEY717" s="1"/>
      <c r="XEZ717" s="1"/>
      <c r="XFA717" s="1"/>
      <c r="XFB717" s="1"/>
      <c r="XFC717" s="1"/>
    </row>
    <row r="718" spans="1:150 16226:16383" s="3" customFormat="1" ht="20.25" customHeight="1" x14ac:dyDescent="0.25">
      <c r="A718" s="71" t="s">
        <v>913</v>
      </c>
      <c r="B718" s="71">
        <v>111.48399999999999</v>
      </c>
      <c r="C718" s="71">
        <f t="shared" si="16"/>
        <v>1200.0137759999998</v>
      </c>
      <c r="D718" s="51">
        <v>0</v>
      </c>
      <c r="E718" s="51">
        <v>0</v>
      </c>
      <c r="F718" s="124">
        <f t="shared" si="17"/>
        <v>2203.2252927359996</v>
      </c>
      <c r="G718" s="130" t="s">
        <v>95</v>
      </c>
      <c r="H718" s="13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WZB718" s="1"/>
      <c r="WZC718" s="1"/>
      <c r="WZD718" s="1"/>
      <c r="WZE718" s="1"/>
      <c r="WZF718" s="1"/>
      <c r="WZG718" s="1"/>
      <c r="WZH718" s="1"/>
      <c r="WZI718" s="1"/>
      <c r="WZJ718" s="1"/>
      <c r="WZK718" s="1"/>
      <c r="WZL718" s="1"/>
      <c r="WZM718" s="1"/>
      <c r="WZN718" s="1"/>
      <c r="WZO718" s="1"/>
      <c r="WZP718" s="1"/>
      <c r="WZQ718" s="1"/>
      <c r="WZR718" s="1"/>
      <c r="WZS718" s="1"/>
      <c r="WZT718" s="1"/>
      <c r="WZU718" s="1"/>
      <c r="WZV718" s="1"/>
      <c r="WZW718" s="1"/>
      <c r="WZX718" s="1"/>
      <c r="WZY718" s="1"/>
      <c r="WZZ718" s="1"/>
      <c r="XAA718" s="1"/>
      <c r="XAB718" s="1"/>
      <c r="XAC718" s="1"/>
      <c r="XAD718" s="1"/>
      <c r="XAE718" s="1"/>
      <c r="XAF718" s="1"/>
      <c r="XAG718" s="1"/>
      <c r="XAH718" s="1"/>
      <c r="XAI718" s="1"/>
      <c r="XAJ718" s="1"/>
      <c r="XAK718" s="1"/>
      <c r="XAL718" s="1"/>
      <c r="XAM718" s="1"/>
      <c r="XAN718" s="1"/>
      <c r="XAO718" s="1"/>
      <c r="XAP718" s="1"/>
      <c r="XAQ718" s="1"/>
      <c r="XAR718" s="1"/>
      <c r="XAS718" s="1"/>
      <c r="XAT718" s="1"/>
      <c r="XAU718" s="1"/>
      <c r="XAV718" s="1"/>
      <c r="XAW718" s="1"/>
      <c r="XAX718" s="1"/>
      <c r="XAY718" s="1"/>
      <c r="XAZ718" s="1"/>
      <c r="XBA718" s="1"/>
      <c r="XBB718" s="1"/>
      <c r="XBC718" s="1"/>
      <c r="XBD718" s="1"/>
      <c r="XBE718" s="1"/>
      <c r="XBF718" s="1"/>
      <c r="XBG718" s="1"/>
      <c r="XBH718" s="1"/>
      <c r="XBI718" s="1"/>
      <c r="XBJ718" s="1"/>
      <c r="XBK718" s="1"/>
      <c r="XBL718" s="1"/>
      <c r="XBM718" s="1"/>
      <c r="XBN718" s="1"/>
      <c r="XBO718" s="1"/>
      <c r="XBP718" s="1"/>
      <c r="XBQ718" s="1"/>
      <c r="XBR718" s="1"/>
      <c r="XBS718" s="1"/>
      <c r="XBT718" s="1"/>
      <c r="XBU718" s="1"/>
      <c r="XBV718" s="1"/>
      <c r="XBW718" s="1"/>
      <c r="XBX718" s="1"/>
      <c r="XBY718" s="1"/>
      <c r="XBZ718" s="1"/>
      <c r="XCA718" s="1"/>
      <c r="XCB718" s="1"/>
      <c r="XCC718" s="1"/>
      <c r="XCD718" s="1"/>
      <c r="XCE718" s="1"/>
      <c r="XCF718" s="1"/>
      <c r="XCG718" s="1"/>
      <c r="XCH718" s="1"/>
      <c r="XCI718" s="1"/>
      <c r="XCJ718" s="1"/>
      <c r="XCK718" s="1"/>
      <c r="XCL718" s="1"/>
      <c r="XCM718" s="1"/>
      <c r="XCN718" s="1"/>
      <c r="XCO718" s="1"/>
      <c r="XCP718" s="1"/>
      <c r="XCQ718" s="1"/>
      <c r="XCR718" s="1"/>
      <c r="XCS718" s="1"/>
      <c r="XCT718" s="1"/>
      <c r="XCU718" s="1"/>
      <c r="XCV718" s="1"/>
      <c r="XCW718" s="1"/>
      <c r="XCX718" s="1"/>
      <c r="XCY718" s="1"/>
      <c r="XCZ718" s="1"/>
      <c r="XDA718" s="1"/>
      <c r="XDB718" s="1"/>
      <c r="XDC718" s="1"/>
      <c r="XDD718" s="1"/>
      <c r="XDE718" s="1"/>
      <c r="XDF718" s="1"/>
      <c r="XDG718" s="1"/>
      <c r="XDH718" s="1"/>
      <c r="XDI718" s="1"/>
      <c r="XDJ718" s="1"/>
      <c r="XDK718" s="1"/>
      <c r="XDL718" s="1"/>
      <c r="XDM718" s="1"/>
      <c r="XDN718" s="1"/>
      <c r="XDO718" s="1"/>
      <c r="XDP718" s="1"/>
      <c r="XDQ718" s="1"/>
      <c r="XDR718" s="1"/>
      <c r="XDS718" s="1"/>
      <c r="XDT718" s="1"/>
      <c r="XDU718" s="1"/>
      <c r="XDV718" s="1"/>
      <c r="XDW718" s="1"/>
      <c r="XDX718" s="1"/>
      <c r="XDY718" s="1"/>
      <c r="XDZ718" s="1"/>
      <c r="XEA718" s="1"/>
      <c r="XEB718" s="1"/>
      <c r="XEC718" s="1"/>
      <c r="XED718" s="1"/>
      <c r="XEE718" s="1"/>
      <c r="XEF718" s="1"/>
      <c r="XEG718" s="1"/>
      <c r="XEH718" s="1"/>
      <c r="XEI718" s="1"/>
      <c r="XEJ718" s="1"/>
      <c r="XEK718" s="1"/>
      <c r="XEL718" s="1"/>
      <c r="XEM718" s="1"/>
      <c r="XEN718" s="1"/>
      <c r="XEO718" s="1"/>
      <c r="XEP718" s="1"/>
      <c r="XEQ718" s="1"/>
      <c r="XER718" s="1"/>
      <c r="XES718" s="1"/>
      <c r="XET718" s="1"/>
      <c r="XEU718" s="1"/>
      <c r="XEV718" s="1"/>
      <c r="XEW718" s="1"/>
      <c r="XEX718" s="1"/>
      <c r="XEY718" s="1"/>
      <c r="XEZ718" s="1"/>
      <c r="XFA718" s="1"/>
      <c r="XFB718" s="1"/>
      <c r="XFC718" s="1"/>
    </row>
    <row r="719" spans="1:150 16226:16383" s="3" customFormat="1" ht="20.25" customHeight="1" x14ac:dyDescent="0.25">
      <c r="A719" s="71" t="s">
        <v>914</v>
      </c>
      <c r="B719" s="71">
        <v>111.48399999999999</v>
      </c>
      <c r="C719" s="71">
        <f t="shared" si="16"/>
        <v>1200.0137759999998</v>
      </c>
      <c r="D719" s="51">
        <v>0</v>
      </c>
      <c r="E719" s="51">
        <v>0</v>
      </c>
      <c r="F719" s="124">
        <f t="shared" si="17"/>
        <v>2203.2252927359996</v>
      </c>
      <c r="G719" s="130" t="s">
        <v>95</v>
      </c>
      <c r="H719" s="13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WZB719" s="1"/>
      <c r="WZC719" s="1"/>
      <c r="WZD719" s="1"/>
      <c r="WZE719" s="1"/>
      <c r="WZF719" s="1"/>
      <c r="WZG719" s="1"/>
      <c r="WZH719" s="1"/>
      <c r="WZI719" s="1"/>
      <c r="WZJ719" s="1"/>
      <c r="WZK719" s="1"/>
      <c r="WZL719" s="1"/>
      <c r="WZM719" s="1"/>
      <c r="WZN719" s="1"/>
      <c r="WZO719" s="1"/>
      <c r="WZP719" s="1"/>
      <c r="WZQ719" s="1"/>
      <c r="WZR719" s="1"/>
      <c r="WZS719" s="1"/>
      <c r="WZT719" s="1"/>
      <c r="WZU719" s="1"/>
      <c r="WZV719" s="1"/>
      <c r="WZW719" s="1"/>
      <c r="WZX719" s="1"/>
      <c r="WZY719" s="1"/>
      <c r="WZZ719" s="1"/>
      <c r="XAA719" s="1"/>
      <c r="XAB719" s="1"/>
      <c r="XAC719" s="1"/>
      <c r="XAD719" s="1"/>
      <c r="XAE719" s="1"/>
      <c r="XAF719" s="1"/>
      <c r="XAG719" s="1"/>
      <c r="XAH719" s="1"/>
      <c r="XAI719" s="1"/>
      <c r="XAJ719" s="1"/>
      <c r="XAK719" s="1"/>
      <c r="XAL719" s="1"/>
      <c r="XAM719" s="1"/>
      <c r="XAN719" s="1"/>
      <c r="XAO719" s="1"/>
      <c r="XAP719" s="1"/>
      <c r="XAQ719" s="1"/>
      <c r="XAR719" s="1"/>
      <c r="XAS719" s="1"/>
      <c r="XAT719" s="1"/>
      <c r="XAU719" s="1"/>
      <c r="XAV719" s="1"/>
      <c r="XAW719" s="1"/>
      <c r="XAX719" s="1"/>
      <c r="XAY719" s="1"/>
      <c r="XAZ719" s="1"/>
      <c r="XBA719" s="1"/>
      <c r="XBB719" s="1"/>
      <c r="XBC719" s="1"/>
      <c r="XBD719" s="1"/>
      <c r="XBE719" s="1"/>
      <c r="XBF719" s="1"/>
      <c r="XBG719" s="1"/>
      <c r="XBH719" s="1"/>
      <c r="XBI719" s="1"/>
      <c r="XBJ719" s="1"/>
      <c r="XBK719" s="1"/>
      <c r="XBL719" s="1"/>
      <c r="XBM719" s="1"/>
      <c r="XBN719" s="1"/>
      <c r="XBO719" s="1"/>
      <c r="XBP719" s="1"/>
      <c r="XBQ719" s="1"/>
      <c r="XBR719" s="1"/>
      <c r="XBS719" s="1"/>
      <c r="XBT719" s="1"/>
      <c r="XBU719" s="1"/>
      <c r="XBV719" s="1"/>
      <c r="XBW719" s="1"/>
      <c r="XBX719" s="1"/>
      <c r="XBY719" s="1"/>
      <c r="XBZ719" s="1"/>
      <c r="XCA719" s="1"/>
      <c r="XCB719" s="1"/>
      <c r="XCC719" s="1"/>
      <c r="XCD719" s="1"/>
      <c r="XCE719" s="1"/>
      <c r="XCF719" s="1"/>
      <c r="XCG719" s="1"/>
      <c r="XCH719" s="1"/>
      <c r="XCI719" s="1"/>
      <c r="XCJ719" s="1"/>
      <c r="XCK719" s="1"/>
      <c r="XCL719" s="1"/>
      <c r="XCM719" s="1"/>
      <c r="XCN719" s="1"/>
      <c r="XCO719" s="1"/>
      <c r="XCP719" s="1"/>
      <c r="XCQ719" s="1"/>
      <c r="XCR719" s="1"/>
      <c r="XCS719" s="1"/>
      <c r="XCT719" s="1"/>
      <c r="XCU719" s="1"/>
      <c r="XCV719" s="1"/>
      <c r="XCW719" s="1"/>
      <c r="XCX719" s="1"/>
      <c r="XCY719" s="1"/>
      <c r="XCZ719" s="1"/>
      <c r="XDA719" s="1"/>
      <c r="XDB719" s="1"/>
      <c r="XDC719" s="1"/>
      <c r="XDD719" s="1"/>
      <c r="XDE719" s="1"/>
      <c r="XDF719" s="1"/>
      <c r="XDG719" s="1"/>
      <c r="XDH719" s="1"/>
      <c r="XDI719" s="1"/>
      <c r="XDJ719" s="1"/>
      <c r="XDK719" s="1"/>
      <c r="XDL719" s="1"/>
      <c r="XDM719" s="1"/>
      <c r="XDN719" s="1"/>
      <c r="XDO719" s="1"/>
      <c r="XDP719" s="1"/>
      <c r="XDQ719" s="1"/>
      <c r="XDR719" s="1"/>
      <c r="XDS719" s="1"/>
      <c r="XDT719" s="1"/>
      <c r="XDU719" s="1"/>
      <c r="XDV719" s="1"/>
      <c r="XDW719" s="1"/>
      <c r="XDX719" s="1"/>
      <c r="XDY719" s="1"/>
      <c r="XDZ719" s="1"/>
      <c r="XEA719" s="1"/>
      <c r="XEB719" s="1"/>
      <c r="XEC719" s="1"/>
      <c r="XED719" s="1"/>
      <c r="XEE719" s="1"/>
      <c r="XEF719" s="1"/>
      <c r="XEG719" s="1"/>
      <c r="XEH719" s="1"/>
      <c r="XEI719" s="1"/>
      <c r="XEJ719" s="1"/>
      <c r="XEK719" s="1"/>
      <c r="XEL719" s="1"/>
      <c r="XEM719" s="1"/>
      <c r="XEN719" s="1"/>
      <c r="XEO719" s="1"/>
      <c r="XEP719" s="1"/>
      <c r="XEQ719" s="1"/>
      <c r="XER719" s="1"/>
      <c r="XES719" s="1"/>
      <c r="XET719" s="1"/>
      <c r="XEU719" s="1"/>
      <c r="XEV719" s="1"/>
      <c r="XEW719" s="1"/>
      <c r="XEX719" s="1"/>
      <c r="XEY719" s="1"/>
      <c r="XEZ719" s="1"/>
      <c r="XFA719" s="1"/>
      <c r="XFB719" s="1"/>
      <c r="XFC719" s="1"/>
    </row>
    <row r="720" spans="1:150 16226:16383" s="3" customFormat="1" ht="20.25" customHeight="1" x14ac:dyDescent="0.25">
      <c r="A720" s="71" t="s">
        <v>915</v>
      </c>
      <c r="B720" s="71">
        <v>111.48399999999999</v>
      </c>
      <c r="C720" s="71">
        <f t="shared" si="16"/>
        <v>1200.0137759999998</v>
      </c>
      <c r="D720" s="51">
        <v>0</v>
      </c>
      <c r="E720" s="51">
        <v>0</v>
      </c>
      <c r="F720" s="124">
        <f t="shared" si="17"/>
        <v>2203.2252927359996</v>
      </c>
      <c r="G720" s="130" t="s">
        <v>95</v>
      </c>
      <c r="H720" s="13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WZB720" s="1"/>
      <c r="WZC720" s="1"/>
      <c r="WZD720" s="1"/>
      <c r="WZE720" s="1"/>
      <c r="WZF720" s="1"/>
      <c r="WZG720" s="1"/>
      <c r="WZH720" s="1"/>
      <c r="WZI720" s="1"/>
      <c r="WZJ720" s="1"/>
      <c r="WZK720" s="1"/>
      <c r="WZL720" s="1"/>
      <c r="WZM720" s="1"/>
      <c r="WZN720" s="1"/>
      <c r="WZO720" s="1"/>
      <c r="WZP720" s="1"/>
      <c r="WZQ720" s="1"/>
      <c r="WZR720" s="1"/>
      <c r="WZS720" s="1"/>
      <c r="WZT720" s="1"/>
      <c r="WZU720" s="1"/>
      <c r="WZV720" s="1"/>
      <c r="WZW720" s="1"/>
      <c r="WZX720" s="1"/>
      <c r="WZY720" s="1"/>
      <c r="WZZ720" s="1"/>
      <c r="XAA720" s="1"/>
      <c r="XAB720" s="1"/>
      <c r="XAC720" s="1"/>
      <c r="XAD720" s="1"/>
      <c r="XAE720" s="1"/>
      <c r="XAF720" s="1"/>
      <c r="XAG720" s="1"/>
      <c r="XAH720" s="1"/>
      <c r="XAI720" s="1"/>
      <c r="XAJ720" s="1"/>
      <c r="XAK720" s="1"/>
      <c r="XAL720" s="1"/>
      <c r="XAM720" s="1"/>
      <c r="XAN720" s="1"/>
      <c r="XAO720" s="1"/>
      <c r="XAP720" s="1"/>
      <c r="XAQ720" s="1"/>
      <c r="XAR720" s="1"/>
      <c r="XAS720" s="1"/>
      <c r="XAT720" s="1"/>
      <c r="XAU720" s="1"/>
      <c r="XAV720" s="1"/>
      <c r="XAW720" s="1"/>
      <c r="XAX720" s="1"/>
      <c r="XAY720" s="1"/>
      <c r="XAZ720" s="1"/>
      <c r="XBA720" s="1"/>
      <c r="XBB720" s="1"/>
      <c r="XBC720" s="1"/>
      <c r="XBD720" s="1"/>
      <c r="XBE720" s="1"/>
      <c r="XBF720" s="1"/>
      <c r="XBG720" s="1"/>
      <c r="XBH720" s="1"/>
      <c r="XBI720" s="1"/>
      <c r="XBJ720" s="1"/>
      <c r="XBK720" s="1"/>
      <c r="XBL720" s="1"/>
      <c r="XBM720" s="1"/>
      <c r="XBN720" s="1"/>
      <c r="XBO720" s="1"/>
      <c r="XBP720" s="1"/>
      <c r="XBQ720" s="1"/>
      <c r="XBR720" s="1"/>
      <c r="XBS720" s="1"/>
      <c r="XBT720" s="1"/>
      <c r="XBU720" s="1"/>
      <c r="XBV720" s="1"/>
      <c r="XBW720" s="1"/>
      <c r="XBX720" s="1"/>
      <c r="XBY720" s="1"/>
      <c r="XBZ720" s="1"/>
      <c r="XCA720" s="1"/>
      <c r="XCB720" s="1"/>
      <c r="XCC720" s="1"/>
      <c r="XCD720" s="1"/>
      <c r="XCE720" s="1"/>
      <c r="XCF720" s="1"/>
      <c r="XCG720" s="1"/>
      <c r="XCH720" s="1"/>
      <c r="XCI720" s="1"/>
      <c r="XCJ720" s="1"/>
      <c r="XCK720" s="1"/>
      <c r="XCL720" s="1"/>
      <c r="XCM720" s="1"/>
      <c r="XCN720" s="1"/>
      <c r="XCO720" s="1"/>
      <c r="XCP720" s="1"/>
      <c r="XCQ720" s="1"/>
      <c r="XCR720" s="1"/>
      <c r="XCS720" s="1"/>
      <c r="XCT720" s="1"/>
      <c r="XCU720" s="1"/>
      <c r="XCV720" s="1"/>
      <c r="XCW720" s="1"/>
      <c r="XCX720" s="1"/>
      <c r="XCY720" s="1"/>
      <c r="XCZ720" s="1"/>
      <c r="XDA720" s="1"/>
      <c r="XDB720" s="1"/>
      <c r="XDC720" s="1"/>
      <c r="XDD720" s="1"/>
      <c r="XDE720" s="1"/>
      <c r="XDF720" s="1"/>
      <c r="XDG720" s="1"/>
      <c r="XDH720" s="1"/>
      <c r="XDI720" s="1"/>
      <c r="XDJ720" s="1"/>
      <c r="XDK720" s="1"/>
      <c r="XDL720" s="1"/>
      <c r="XDM720" s="1"/>
      <c r="XDN720" s="1"/>
      <c r="XDO720" s="1"/>
      <c r="XDP720" s="1"/>
      <c r="XDQ720" s="1"/>
      <c r="XDR720" s="1"/>
      <c r="XDS720" s="1"/>
      <c r="XDT720" s="1"/>
      <c r="XDU720" s="1"/>
      <c r="XDV720" s="1"/>
      <c r="XDW720" s="1"/>
      <c r="XDX720" s="1"/>
      <c r="XDY720" s="1"/>
      <c r="XDZ720" s="1"/>
      <c r="XEA720" s="1"/>
      <c r="XEB720" s="1"/>
      <c r="XEC720" s="1"/>
      <c r="XED720" s="1"/>
      <c r="XEE720" s="1"/>
      <c r="XEF720" s="1"/>
      <c r="XEG720" s="1"/>
      <c r="XEH720" s="1"/>
      <c r="XEI720" s="1"/>
      <c r="XEJ720" s="1"/>
      <c r="XEK720" s="1"/>
      <c r="XEL720" s="1"/>
      <c r="XEM720" s="1"/>
      <c r="XEN720" s="1"/>
      <c r="XEO720" s="1"/>
      <c r="XEP720" s="1"/>
      <c r="XEQ720" s="1"/>
      <c r="XER720" s="1"/>
      <c r="XES720" s="1"/>
      <c r="XET720" s="1"/>
      <c r="XEU720" s="1"/>
      <c r="XEV720" s="1"/>
      <c r="XEW720" s="1"/>
      <c r="XEX720" s="1"/>
      <c r="XEY720" s="1"/>
      <c r="XEZ720" s="1"/>
      <c r="XFA720" s="1"/>
      <c r="XFB720" s="1"/>
      <c r="XFC720" s="1"/>
    </row>
    <row r="721" spans="1:150 16226:16383" s="3" customFormat="1" ht="20.25" customHeight="1" x14ac:dyDescent="0.25">
      <c r="A721" s="71" t="s">
        <v>916</v>
      </c>
      <c r="B721" s="71">
        <v>111.48399999999999</v>
      </c>
      <c r="C721" s="71">
        <f t="shared" si="16"/>
        <v>1200.0137759999998</v>
      </c>
      <c r="D721" s="51">
        <v>0</v>
      </c>
      <c r="E721" s="51">
        <v>0</v>
      </c>
      <c r="F721" s="124">
        <f t="shared" si="17"/>
        <v>2203.2252927359996</v>
      </c>
      <c r="G721" s="130" t="s">
        <v>95</v>
      </c>
      <c r="H721" s="13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WZB721" s="1"/>
      <c r="WZC721" s="1"/>
      <c r="WZD721" s="1"/>
      <c r="WZE721" s="1"/>
      <c r="WZF721" s="1"/>
      <c r="WZG721" s="1"/>
      <c r="WZH721" s="1"/>
      <c r="WZI721" s="1"/>
      <c r="WZJ721" s="1"/>
      <c r="WZK721" s="1"/>
      <c r="WZL721" s="1"/>
      <c r="WZM721" s="1"/>
      <c r="WZN721" s="1"/>
      <c r="WZO721" s="1"/>
      <c r="WZP721" s="1"/>
      <c r="WZQ721" s="1"/>
      <c r="WZR721" s="1"/>
      <c r="WZS721" s="1"/>
      <c r="WZT721" s="1"/>
      <c r="WZU721" s="1"/>
      <c r="WZV721" s="1"/>
      <c r="WZW721" s="1"/>
      <c r="WZX721" s="1"/>
      <c r="WZY721" s="1"/>
      <c r="WZZ721" s="1"/>
      <c r="XAA721" s="1"/>
      <c r="XAB721" s="1"/>
      <c r="XAC721" s="1"/>
      <c r="XAD721" s="1"/>
      <c r="XAE721" s="1"/>
      <c r="XAF721" s="1"/>
      <c r="XAG721" s="1"/>
      <c r="XAH721" s="1"/>
      <c r="XAI721" s="1"/>
      <c r="XAJ721" s="1"/>
      <c r="XAK721" s="1"/>
      <c r="XAL721" s="1"/>
      <c r="XAM721" s="1"/>
      <c r="XAN721" s="1"/>
      <c r="XAO721" s="1"/>
      <c r="XAP721" s="1"/>
      <c r="XAQ721" s="1"/>
      <c r="XAR721" s="1"/>
      <c r="XAS721" s="1"/>
      <c r="XAT721" s="1"/>
      <c r="XAU721" s="1"/>
      <c r="XAV721" s="1"/>
      <c r="XAW721" s="1"/>
      <c r="XAX721" s="1"/>
      <c r="XAY721" s="1"/>
      <c r="XAZ721" s="1"/>
      <c r="XBA721" s="1"/>
      <c r="XBB721" s="1"/>
      <c r="XBC721" s="1"/>
      <c r="XBD721" s="1"/>
      <c r="XBE721" s="1"/>
      <c r="XBF721" s="1"/>
      <c r="XBG721" s="1"/>
      <c r="XBH721" s="1"/>
      <c r="XBI721" s="1"/>
      <c r="XBJ721" s="1"/>
      <c r="XBK721" s="1"/>
      <c r="XBL721" s="1"/>
      <c r="XBM721" s="1"/>
      <c r="XBN721" s="1"/>
      <c r="XBO721" s="1"/>
      <c r="XBP721" s="1"/>
      <c r="XBQ721" s="1"/>
      <c r="XBR721" s="1"/>
      <c r="XBS721" s="1"/>
      <c r="XBT721" s="1"/>
      <c r="XBU721" s="1"/>
      <c r="XBV721" s="1"/>
      <c r="XBW721" s="1"/>
      <c r="XBX721" s="1"/>
      <c r="XBY721" s="1"/>
      <c r="XBZ721" s="1"/>
      <c r="XCA721" s="1"/>
      <c r="XCB721" s="1"/>
      <c r="XCC721" s="1"/>
      <c r="XCD721" s="1"/>
      <c r="XCE721" s="1"/>
      <c r="XCF721" s="1"/>
      <c r="XCG721" s="1"/>
      <c r="XCH721" s="1"/>
      <c r="XCI721" s="1"/>
      <c r="XCJ721" s="1"/>
      <c r="XCK721" s="1"/>
      <c r="XCL721" s="1"/>
      <c r="XCM721" s="1"/>
      <c r="XCN721" s="1"/>
      <c r="XCO721" s="1"/>
      <c r="XCP721" s="1"/>
      <c r="XCQ721" s="1"/>
      <c r="XCR721" s="1"/>
      <c r="XCS721" s="1"/>
      <c r="XCT721" s="1"/>
      <c r="XCU721" s="1"/>
      <c r="XCV721" s="1"/>
      <c r="XCW721" s="1"/>
      <c r="XCX721" s="1"/>
      <c r="XCY721" s="1"/>
      <c r="XCZ721" s="1"/>
      <c r="XDA721" s="1"/>
      <c r="XDB721" s="1"/>
      <c r="XDC721" s="1"/>
      <c r="XDD721" s="1"/>
      <c r="XDE721" s="1"/>
      <c r="XDF721" s="1"/>
      <c r="XDG721" s="1"/>
      <c r="XDH721" s="1"/>
      <c r="XDI721" s="1"/>
      <c r="XDJ721" s="1"/>
      <c r="XDK721" s="1"/>
      <c r="XDL721" s="1"/>
      <c r="XDM721" s="1"/>
      <c r="XDN721" s="1"/>
      <c r="XDO721" s="1"/>
      <c r="XDP721" s="1"/>
      <c r="XDQ721" s="1"/>
      <c r="XDR721" s="1"/>
      <c r="XDS721" s="1"/>
      <c r="XDT721" s="1"/>
      <c r="XDU721" s="1"/>
      <c r="XDV721" s="1"/>
      <c r="XDW721" s="1"/>
      <c r="XDX721" s="1"/>
      <c r="XDY721" s="1"/>
      <c r="XDZ721" s="1"/>
      <c r="XEA721" s="1"/>
      <c r="XEB721" s="1"/>
      <c r="XEC721" s="1"/>
      <c r="XED721" s="1"/>
      <c r="XEE721" s="1"/>
      <c r="XEF721" s="1"/>
      <c r="XEG721" s="1"/>
      <c r="XEH721" s="1"/>
      <c r="XEI721" s="1"/>
      <c r="XEJ721" s="1"/>
      <c r="XEK721" s="1"/>
      <c r="XEL721" s="1"/>
      <c r="XEM721" s="1"/>
      <c r="XEN721" s="1"/>
      <c r="XEO721" s="1"/>
      <c r="XEP721" s="1"/>
      <c r="XEQ721" s="1"/>
      <c r="XER721" s="1"/>
      <c r="XES721" s="1"/>
      <c r="XET721" s="1"/>
      <c r="XEU721" s="1"/>
      <c r="XEV721" s="1"/>
      <c r="XEW721" s="1"/>
      <c r="XEX721" s="1"/>
      <c r="XEY721" s="1"/>
      <c r="XEZ721" s="1"/>
      <c r="XFA721" s="1"/>
      <c r="XFB721" s="1"/>
      <c r="XFC721" s="1"/>
    </row>
    <row r="722" spans="1:150 16226:16383" s="3" customFormat="1" ht="20.25" customHeight="1" x14ac:dyDescent="0.25">
      <c r="A722" s="71" t="s">
        <v>917</v>
      </c>
      <c r="B722" s="71">
        <v>111.48399999999999</v>
      </c>
      <c r="C722" s="71">
        <f t="shared" si="16"/>
        <v>1200.0137759999998</v>
      </c>
      <c r="D722" s="51">
        <v>0</v>
      </c>
      <c r="E722" s="51">
        <v>0</v>
      </c>
      <c r="F722" s="124">
        <f t="shared" si="17"/>
        <v>2203.2252927359996</v>
      </c>
      <c r="G722" s="130" t="s">
        <v>95</v>
      </c>
      <c r="H722" s="13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WZB722" s="1"/>
      <c r="WZC722" s="1"/>
      <c r="WZD722" s="1"/>
      <c r="WZE722" s="1"/>
      <c r="WZF722" s="1"/>
      <c r="WZG722" s="1"/>
      <c r="WZH722" s="1"/>
      <c r="WZI722" s="1"/>
      <c r="WZJ722" s="1"/>
      <c r="WZK722" s="1"/>
      <c r="WZL722" s="1"/>
      <c r="WZM722" s="1"/>
      <c r="WZN722" s="1"/>
      <c r="WZO722" s="1"/>
      <c r="WZP722" s="1"/>
      <c r="WZQ722" s="1"/>
      <c r="WZR722" s="1"/>
      <c r="WZS722" s="1"/>
      <c r="WZT722" s="1"/>
      <c r="WZU722" s="1"/>
      <c r="WZV722" s="1"/>
      <c r="WZW722" s="1"/>
      <c r="WZX722" s="1"/>
      <c r="WZY722" s="1"/>
      <c r="WZZ722" s="1"/>
      <c r="XAA722" s="1"/>
      <c r="XAB722" s="1"/>
      <c r="XAC722" s="1"/>
      <c r="XAD722" s="1"/>
      <c r="XAE722" s="1"/>
      <c r="XAF722" s="1"/>
      <c r="XAG722" s="1"/>
      <c r="XAH722" s="1"/>
      <c r="XAI722" s="1"/>
      <c r="XAJ722" s="1"/>
      <c r="XAK722" s="1"/>
      <c r="XAL722" s="1"/>
      <c r="XAM722" s="1"/>
      <c r="XAN722" s="1"/>
      <c r="XAO722" s="1"/>
      <c r="XAP722" s="1"/>
      <c r="XAQ722" s="1"/>
      <c r="XAR722" s="1"/>
      <c r="XAS722" s="1"/>
      <c r="XAT722" s="1"/>
      <c r="XAU722" s="1"/>
      <c r="XAV722" s="1"/>
      <c r="XAW722" s="1"/>
      <c r="XAX722" s="1"/>
      <c r="XAY722" s="1"/>
      <c r="XAZ722" s="1"/>
      <c r="XBA722" s="1"/>
      <c r="XBB722" s="1"/>
      <c r="XBC722" s="1"/>
      <c r="XBD722" s="1"/>
      <c r="XBE722" s="1"/>
      <c r="XBF722" s="1"/>
      <c r="XBG722" s="1"/>
      <c r="XBH722" s="1"/>
      <c r="XBI722" s="1"/>
      <c r="XBJ722" s="1"/>
      <c r="XBK722" s="1"/>
      <c r="XBL722" s="1"/>
      <c r="XBM722" s="1"/>
      <c r="XBN722" s="1"/>
      <c r="XBO722" s="1"/>
      <c r="XBP722" s="1"/>
      <c r="XBQ722" s="1"/>
      <c r="XBR722" s="1"/>
      <c r="XBS722" s="1"/>
      <c r="XBT722" s="1"/>
      <c r="XBU722" s="1"/>
      <c r="XBV722" s="1"/>
      <c r="XBW722" s="1"/>
      <c r="XBX722" s="1"/>
      <c r="XBY722" s="1"/>
      <c r="XBZ722" s="1"/>
      <c r="XCA722" s="1"/>
      <c r="XCB722" s="1"/>
      <c r="XCC722" s="1"/>
      <c r="XCD722" s="1"/>
      <c r="XCE722" s="1"/>
      <c r="XCF722" s="1"/>
      <c r="XCG722" s="1"/>
      <c r="XCH722" s="1"/>
      <c r="XCI722" s="1"/>
      <c r="XCJ722" s="1"/>
      <c r="XCK722" s="1"/>
      <c r="XCL722" s="1"/>
      <c r="XCM722" s="1"/>
      <c r="XCN722" s="1"/>
      <c r="XCO722" s="1"/>
      <c r="XCP722" s="1"/>
      <c r="XCQ722" s="1"/>
      <c r="XCR722" s="1"/>
      <c r="XCS722" s="1"/>
      <c r="XCT722" s="1"/>
      <c r="XCU722" s="1"/>
      <c r="XCV722" s="1"/>
      <c r="XCW722" s="1"/>
      <c r="XCX722" s="1"/>
      <c r="XCY722" s="1"/>
      <c r="XCZ722" s="1"/>
      <c r="XDA722" s="1"/>
      <c r="XDB722" s="1"/>
      <c r="XDC722" s="1"/>
      <c r="XDD722" s="1"/>
      <c r="XDE722" s="1"/>
      <c r="XDF722" s="1"/>
      <c r="XDG722" s="1"/>
      <c r="XDH722" s="1"/>
      <c r="XDI722" s="1"/>
      <c r="XDJ722" s="1"/>
      <c r="XDK722" s="1"/>
      <c r="XDL722" s="1"/>
      <c r="XDM722" s="1"/>
      <c r="XDN722" s="1"/>
      <c r="XDO722" s="1"/>
      <c r="XDP722" s="1"/>
      <c r="XDQ722" s="1"/>
      <c r="XDR722" s="1"/>
      <c r="XDS722" s="1"/>
      <c r="XDT722" s="1"/>
      <c r="XDU722" s="1"/>
      <c r="XDV722" s="1"/>
      <c r="XDW722" s="1"/>
      <c r="XDX722" s="1"/>
      <c r="XDY722" s="1"/>
      <c r="XDZ722" s="1"/>
      <c r="XEA722" s="1"/>
      <c r="XEB722" s="1"/>
      <c r="XEC722" s="1"/>
      <c r="XED722" s="1"/>
      <c r="XEE722" s="1"/>
      <c r="XEF722" s="1"/>
      <c r="XEG722" s="1"/>
      <c r="XEH722" s="1"/>
      <c r="XEI722" s="1"/>
      <c r="XEJ722" s="1"/>
      <c r="XEK722" s="1"/>
      <c r="XEL722" s="1"/>
      <c r="XEM722" s="1"/>
      <c r="XEN722" s="1"/>
      <c r="XEO722" s="1"/>
      <c r="XEP722" s="1"/>
      <c r="XEQ722" s="1"/>
      <c r="XER722" s="1"/>
      <c r="XES722" s="1"/>
      <c r="XET722" s="1"/>
      <c r="XEU722" s="1"/>
      <c r="XEV722" s="1"/>
      <c r="XEW722" s="1"/>
      <c r="XEX722" s="1"/>
      <c r="XEY722" s="1"/>
      <c r="XEZ722" s="1"/>
      <c r="XFA722" s="1"/>
      <c r="XFB722" s="1"/>
      <c r="XFC722" s="1"/>
    </row>
    <row r="723" spans="1:150 16226:16383" s="3" customFormat="1" ht="20.25" customHeight="1" x14ac:dyDescent="0.25">
      <c r="A723" s="71" t="s">
        <v>918</v>
      </c>
      <c r="B723" s="71">
        <v>111.48399999999999</v>
      </c>
      <c r="C723" s="71">
        <f t="shared" si="16"/>
        <v>1200.0137759999998</v>
      </c>
      <c r="D723" s="51">
        <v>0</v>
      </c>
      <c r="E723" s="51">
        <v>0</v>
      </c>
      <c r="F723" s="124">
        <f t="shared" si="17"/>
        <v>2203.2252927359996</v>
      </c>
      <c r="G723" s="130" t="s">
        <v>95</v>
      </c>
      <c r="H723" s="13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WZB723" s="1"/>
      <c r="WZC723" s="1"/>
      <c r="WZD723" s="1"/>
      <c r="WZE723" s="1"/>
      <c r="WZF723" s="1"/>
      <c r="WZG723" s="1"/>
      <c r="WZH723" s="1"/>
      <c r="WZI723" s="1"/>
      <c r="WZJ723" s="1"/>
      <c r="WZK723" s="1"/>
      <c r="WZL723" s="1"/>
      <c r="WZM723" s="1"/>
      <c r="WZN723" s="1"/>
      <c r="WZO723" s="1"/>
      <c r="WZP723" s="1"/>
      <c r="WZQ723" s="1"/>
      <c r="WZR723" s="1"/>
      <c r="WZS723" s="1"/>
      <c r="WZT723" s="1"/>
      <c r="WZU723" s="1"/>
      <c r="WZV723" s="1"/>
      <c r="WZW723" s="1"/>
      <c r="WZX723" s="1"/>
      <c r="WZY723" s="1"/>
      <c r="WZZ723" s="1"/>
      <c r="XAA723" s="1"/>
      <c r="XAB723" s="1"/>
      <c r="XAC723" s="1"/>
      <c r="XAD723" s="1"/>
      <c r="XAE723" s="1"/>
      <c r="XAF723" s="1"/>
      <c r="XAG723" s="1"/>
      <c r="XAH723" s="1"/>
      <c r="XAI723" s="1"/>
      <c r="XAJ723" s="1"/>
      <c r="XAK723" s="1"/>
      <c r="XAL723" s="1"/>
      <c r="XAM723" s="1"/>
      <c r="XAN723" s="1"/>
      <c r="XAO723" s="1"/>
      <c r="XAP723" s="1"/>
      <c r="XAQ723" s="1"/>
      <c r="XAR723" s="1"/>
      <c r="XAS723" s="1"/>
      <c r="XAT723" s="1"/>
      <c r="XAU723" s="1"/>
      <c r="XAV723" s="1"/>
      <c r="XAW723" s="1"/>
      <c r="XAX723" s="1"/>
      <c r="XAY723" s="1"/>
      <c r="XAZ723" s="1"/>
      <c r="XBA723" s="1"/>
      <c r="XBB723" s="1"/>
      <c r="XBC723" s="1"/>
      <c r="XBD723" s="1"/>
      <c r="XBE723" s="1"/>
      <c r="XBF723" s="1"/>
      <c r="XBG723" s="1"/>
      <c r="XBH723" s="1"/>
      <c r="XBI723" s="1"/>
      <c r="XBJ723" s="1"/>
      <c r="XBK723" s="1"/>
      <c r="XBL723" s="1"/>
      <c r="XBM723" s="1"/>
      <c r="XBN723" s="1"/>
      <c r="XBO723" s="1"/>
      <c r="XBP723" s="1"/>
      <c r="XBQ723" s="1"/>
      <c r="XBR723" s="1"/>
      <c r="XBS723" s="1"/>
      <c r="XBT723" s="1"/>
      <c r="XBU723" s="1"/>
      <c r="XBV723" s="1"/>
      <c r="XBW723" s="1"/>
      <c r="XBX723" s="1"/>
      <c r="XBY723" s="1"/>
      <c r="XBZ723" s="1"/>
      <c r="XCA723" s="1"/>
      <c r="XCB723" s="1"/>
      <c r="XCC723" s="1"/>
      <c r="XCD723" s="1"/>
      <c r="XCE723" s="1"/>
      <c r="XCF723" s="1"/>
      <c r="XCG723" s="1"/>
      <c r="XCH723" s="1"/>
      <c r="XCI723" s="1"/>
      <c r="XCJ723" s="1"/>
      <c r="XCK723" s="1"/>
      <c r="XCL723" s="1"/>
      <c r="XCM723" s="1"/>
      <c r="XCN723" s="1"/>
      <c r="XCO723" s="1"/>
      <c r="XCP723" s="1"/>
      <c r="XCQ723" s="1"/>
      <c r="XCR723" s="1"/>
      <c r="XCS723" s="1"/>
      <c r="XCT723" s="1"/>
      <c r="XCU723" s="1"/>
      <c r="XCV723" s="1"/>
      <c r="XCW723" s="1"/>
      <c r="XCX723" s="1"/>
      <c r="XCY723" s="1"/>
      <c r="XCZ723" s="1"/>
      <c r="XDA723" s="1"/>
      <c r="XDB723" s="1"/>
      <c r="XDC723" s="1"/>
      <c r="XDD723" s="1"/>
      <c r="XDE723" s="1"/>
      <c r="XDF723" s="1"/>
      <c r="XDG723" s="1"/>
      <c r="XDH723" s="1"/>
      <c r="XDI723" s="1"/>
      <c r="XDJ723" s="1"/>
      <c r="XDK723" s="1"/>
      <c r="XDL723" s="1"/>
      <c r="XDM723" s="1"/>
      <c r="XDN723" s="1"/>
      <c r="XDO723" s="1"/>
      <c r="XDP723" s="1"/>
      <c r="XDQ723" s="1"/>
      <c r="XDR723" s="1"/>
      <c r="XDS723" s="1"/>
      <c r="XDT723" s="1"/>
      <c r="XDU723" s="1"/>
      <c r="XDV723" s="1"/>
      <c r="XDW723" s="1"/>
      <c r="XDX723" s="1"/>
      <c r="XDY723" s="1"/>
      <c r="XDZ723" s="1"/>
      <c r="XEA723" s="1"/>
      <c r="XEB723" s="1"/>
      <c r="XEC723" s="1"/>
      <c r="XED723" s="1"/>
      <c r="XEE723" s="1"/>
      <c r="XEF723" s="1"/>
      <c r="XEG723" s="1"/>
      <c r="XEH723" s="1"/>
      <c r="XEI723" s="1"/>
      <c r="XEJ723" s="1"/>
      <c r="XEK723" s="1"/>
      <c r="XEL723" s="1"/>
      <c r="XEM723" s="1"/>
      <c r="XEN723" s="1"/>
      <c r="XEO723" s="1"/>
      <c r="XEP723" s="1"/>
      <c r="XEQ723" s="1"/>
      <c r="XER723" s="1"/>
      <c r="XES723" s="1"/>
      <c r="XET723" s="1"/>
      <c r="XEU723" s="1"/>
      <c r="XEV723" s="1"/>
      <c r="XEW723" s="1"/>
      <c r="XEX723" s="1"/>
      <c r="XEY723" s="1"/>
      <c r="XEZ723" s="1"/>
      <c r="XFA723" s="1"/>
      <c r="XFB723" s="1"/>
      <c r="XFC723" s="1"/>
    </row>
    <row r="724" spans="1:150 16226:16383" s="3" customFormat="1" ht="20.25" customHeight="1" x14ac:dyDescent="0.25">
      <c r="A724" s="71" t="s">
        <v>919</v>
      </c>
      <c r="B724" s="71">
        <v>111.48399999999999</v>
      </c>
      <c r="C724" s="71">
        <f t="shared" si="16"/>
        <v>1200.0137759999998</v>
      </c>
      <c r="D724" s="51">
        <v>0</v>
      </c>
      <c r="E724" s="51">
        <v>0</v>
      </c>
      <c r="F724" s="124">
        <f t="shared" si="17"/>
        <v>2203.2252927359996</v>
      </c>
      <c r="G724" s="130" t="s">
        <v>95</v>
      </c>
      <c r="H724" s="13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WZB724" s="1"/>
      <c r="WZC724" s="1"/>
      <c r="WZD724" s="1"/>
      <c r="WZE724" s="1"/>
      <c r="WZF724" s="1"/>
      <c r="WZG724" s="1"/>
      <c r="WZH724" s="1"/>
      <c r="WZI724" s="1"/>
      <c r="WZJ724" s="1"/>
      <c r="WZK724" s="1"/>
      <c r="WZL724" s="1"/>
      <c r="WZM724" s="1"/>
      <c r="WZN724" s="1"/>
      <c r="WZO724" s="1"/>
      <c r="WZP724" s="1"/>
      <c r="WZQ724" s="1"/>
      <c r="WZR724" s="1"/>
      <c r="WZS724" s="1"/>
      <c r="WZT724" s="1"/>
      <c r="WZU724" s="1"/>
      <c r="WZV724" s="1"/>
      <c r="WZW724" s="1"/>
      <c r="WZX724" s="1"/>
      <c r="WZY724" s="1"/>
      <c r="WZZ724" s="1"/>
      <c r="XAA724" s="1"/>
      <c r="XAB724" s="1"/>
      <c r="XAC724" s="1"/>
      <c r="XAD724" s="1"/>
      <c r="XAE724" s="1"/>
      <c r="XAF724" s="1"/>
      <c r="XAG724" s="1"/>
      <c r="XAH724" s="1"/>
      <c r="XAI724" s="1"/>
      <c r="XAJ724" s="1"/>
      <c r="XAK724" s="1"/>
      <c r="XAL724" s="1"/>
      <c r="XAM724" s="1"/>
      <c r="XAN724" s="1"/>
      <c r="XAO724" s="1"/>
      <c r="XAP724" s="1"/>
      <c r="XAQ724" s="1"/>
      <c r="XAR724" s="1"/>
      <c r="XAS724" s="1"/>
      <c r="XAT724" s="1"/>
      <c r="XAU724" s="1"/>
      <c r="XAV724" s="1"/>
      <c r="XAW724" s="1"/>
      <c r="XAX724" s="1"/>
      <c r="XAY724" s="1"/>
      <c r="XAZ724" s="1"/>
      <c r="XBA724" s="1"/>
      <c r="XBB724" s="1"/>
      <c r="XBC724" s="1"/>
      <c r="XBD724" s="1"/>
      <c r="XBE724" s="1"/>
      <c r="XBF724" s="1"/>
      <c r="XBG724" s="1"/>
      <c r="XBH724" s="1"/>
      <c r="XBI724" s="1"/>
      <c r="XBJ724" s="1"/>
      <c r="XBK724" s="1"/>
      <c r="XBL724" s="1"/>
      <c r="XBM724" s="1"/>
      <c r="XBN724" s="1"/>
      <c r="XBO724" s="1"/>
      <c r="XBP724" s="1"/>
      <c r="XBQ724" s="1"/>
      <c r="XBR724" s="1"/>
      <c r="XBS724" s="1"/>
      <c r="XBT724" s="1"/>
      <c r="XBU724" s="1"/>
      <c r="XBV724" s="1"/>
      <c r="XBW724" s="1"/>
      <c r="XBX724" s="1"/>
      <c r="XBY724" s="1"/>
      <c r="XBZ724" s="1"/>
      <c r="XCA724" s="1"/>
      <c r="XCB724" s="1"/>
      <c r="XCC724" s="1"/>
      <c r="XCD724" s="1"/>
      <c r="XCE724" s="1"/>
      <c r="XCF724" s="1"/>
      <c r="XCG724" s="1"/>
      <c r="XCH724" s="1"/>
      <c r="XCI724" s="1"/>
      <c r="XCJ724" s="1"/>
      <c r="XCK724" s="1"/>
      <c r="XCL724" s="1"/>
      <c r="XCM724" s="1"/>
      <c r="XCN724" s="1"/>
      <c r="XCO724" s="1"/>
      <c r="XCP724" s="1"/>
      <c r="XCQ724" s="1"/>
      <c r="XCR724" s="1"/>
      <c r="XCS724" s="1"/>
      <c r="XCT724" s="1"/>
      <c r="XCU724" s="1"/>
      <c r="XCV724" s="1"/>
      <c r="XCW724" s="1"/>
      <c r="XCX724" s="1"/>
      <c r="XCY724" s="1"/>
      <c r="XCZ724" s="1"/>
      <c r="XDA724" s="1"/>
      <c r="XDB724" s="1"/>
      <c r="XDC724" s="1"/>
      <c r="XDD724" s="1"/>
      <c r="XDE724" s="1"/>
      <c r="XDF724" s="1"/>
      <c r="XDG724" s="1"/>
      <c r="XDH724" s="1"/>
      <c r="XDI724" s="1"/>
      <c r="XDJ724" s="1"/>
      <c r="XDK724" s="1"/>
      <c r="XDL724" s="1"/>
      <c r="XDM724" s="1"/>
      <c r="XDN724" s="1"/>
      <c r="XDO724" s="1"/>
      <c r="XDP724" s="1"/>
      <c r="XDQ724" s="1"/>
      <c r="XDR724" s="1"/>
      <c r="XDS724" s="1"/>
      <c r="XDT724" s="1"/>
      <c r="XDU724" s="1"/>
      <c r="XDV724" s="1"/>
      <c r="XDW724" s="1"/>
      <c r="XDX724" s="1"/>
      <c r="XDY724" s="1"/>
      <c r="XDZ724" s="1"/>
      <c r="XEA724" s="1"/>
      <c r="XEB724" s="1"/>
      <c r="XEC724" s="1"/>
      <c r="XED724" s="1"/>
      <c r="XEE724" s="1"/>
      <c r="XEF724" s="1"/>
      <c r="XEG724" s="1"/>
      <c r="XEH724" s="1"/>
      <c r="XEI724" s="1"/>
      <c r="XEJ724" s="1"/>
      <c r="XEK724" s="1"/>
      <c r="XEL724" s="1"/>
      <c r="XEM724" s="1"/>
      <c r="XEN724" s="1"/>
      <c r="XEO724" s="1"/>
      <c r="XEP724" s="1"/>
      <c r="XEQ724" s="1"/>
      <c r="XER724" s="1"/>
      <c r="XES724" s="1"/>
      <c r="XET724" s="1"/>
      <c r="XEU724" s="1"/>
      <c r="XEV724" s="1"/>
      <c r="XEW724" s="1"/>
      <c r="XEX724" s="1"/>
      <c r="XEY724" s="1"/>
      <c r="XEZ724" s="1"/>
      <c r="XFA724" s="1"/>
      <c r="XFB724" s="1"/>
      <c r="XFC724" s="1"/>
    </row>
    <row r="725" spans="1:150 16226:16383" s="3" customFormat="1" ht="20.25" customHeight="1" x14ac:dyDescent="0.25">
      <c r="A725" s="71" t="s">
        <v>920</v>
      </c>
      <c r="B725" s="71">
        <v>111.48399999999999</v>
      </c>
      <c r="C725" s="71">
        <f t="shared" si="16"/>
        <v>1200.0137759999998</v>
      </c>
      <c r="D725" s="51">
        <v>0</v>
      </c>
      <c r="E725" s="51">
        <v>0</v>
      </c>
      <c r="F725" s="124">
        <f t="shared" si="17"/>
        <v>2203.2252927359996</v>
      </c>
      <c r="G725" s="130" t="s">
        <v>95</v>
      </c>
      <c r="H725" s="13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WZB725" s="1"/>
      <c r="WZC725" s="1"/>
      <c r="WZD725" s="1"/>
      <c r="WZE725" s="1"/>
      <c r="WZF725" s="1"/>
      <c r="WZG725" s="1"/>
      <c r="WZH725" s="1"/>
      <c r="WZI725" s="1"/>
      <c r="WZJ725" s="1"/>
      <c r="WZK725" s="1"/>
      <c r="WZL725" s="1"/>
      <c r="WZM725" s="1"/>
      <c r="WZN725" s="1"/>
      <c r="WZO725" s="1"/>
      <c r="WZP725" s="1"/>
      <c r="WZQ725" s="1"/>
      <c r="WZR725" s="1"/>
      <c r="WZS725" s="1"/>
      <c r="WZT725" s="1"/>
      <c r="WZU725" s="1"/>
      <c r="WZV725" s="1"/>
      <c r="WZW725" s="1"/>
      <c r="WZX725" s="1"/>
      <c r="WZY725" s="1"/>
      <c r="WZZ725" s="1"/>
      <c r="XAA725" s="1"/>
      <c r="XAB725" s="1"/>
      <c r="XAC725" s="1"/>
      <c r="XAD725" s="1"/>
      <c r="XAE725" s="1"/>
      <c r="XAF725" s="1"/>
      <c r="XAG725" s="1"/>
      <c r="XAH725" s="1"/>
      <c r="XAI725" s="1"/>
      <c r="XAJ725" s="1"/>
      <c r="XAK725" s="1"/>
      <c r="XAL725" s="1"/>
      <c r="XAM725" s="1"/>
      <c r="XAN725" s="1"/>
      <c r="XAO725" s="1"/>
      <c r="XAP725" s="1"/>
      <c r="XAQ725" s="1"/>
      <c r="XAR725" s="1"/>
      <c r="XAS725" s="1"/>
      <c r="XAT725" s="1"/>
      <c r="XAU725" s="1"/>
      <c r="XAV725" s="1"/>
      <c r="XAW725" s="1"/>
      <c r="XAX725" s="1"/>
      <c r="XAY725" s="1"/>
      <c r="XAZ725" s="1"/>
      <c r="XBA725" s="1"/>
      <c r="XBB725" s="1"/>
      <c r="XBC725" s="1"/>
      <c r="XBD725" s="1"/>
      <c r="XBE725" s="1"/>
      <c r="XBF725" s="1"/>
      <c r="XBG725" s="1"/>
      <c r="XBH725" s="1"/>
      <c r="XBI725" s="1"/>
      <c r="XBJ725" s="1"/>
      <c r="XBK725" s="1"/>
      <c r="XBL725" s="1"/>
      <c r="XBM725" s="1"/>
      <c r="XBN725" s="1"/>
      <c r="XBO725" s="1"/>
      <c r="XBP725" s="1"/>
      <c r="XBQ725" s="1"/>
      <c r="XBR725" s="1"/>
      <c r="XBS725" s="1"/>
      <c r="XBT725" s="1"/>
      <c r="XBU725" s="1"/>
      <c r="XBV725" s="1"/>
      <c r="XBW725" s="1"/>
      <c r="XBX725" s="1"/>
      <c r="XBY725" s="1"/>
      <c r="XBZ725" s="1"/>
      <c r="XCA725" s="1"/>
      <c r="XCB725" s="1"/>
      <c r="XCC725" s="1"/>
      <c r="XCD725" s="1"/>
      <c r="XCE725" s="1"/>
      <c r="XCF725" s="1"/>
      <c r="XCG725" s="1"/>
      <c r="XCH725" s="1"/>
      <c r="XCI725" s="1"/>
      <c r="XCJ725" s="1"/>
      <c r="XCK725" s="1"/>
      <c r="XCL725" s="1"/>
      <c r="XCM725" s="1"/>
      <c r="XCN725" s="1"/>
      <c r="XCO725" s="1"/>
      <c r="XCP725" s="1"/>
      <c r="XCQ725" s="1"/>
      <c r="XCR725" s="1"/>
      <c r="XCS725" s="1"/>
      <c r="XCT725" s="1"/>
      <c r="XCU725" s="1"/>
      <c r="XCV725" s="1"/>
      <c r="XCW725" s="1"/>
      <c r="XCX725" s="1"/>
      <c r="XCY725" s="1"/>
      <c r="XCZ725" s="1"/>
      <c r="XDA725" s="1"/>
      <c r="XDB725" s="1"/>
      <c r="XDC725" s="1"/>
      <c r="XDD725" s="1"/>
      <c r="XDE725" s="1"/>
      <c r="XDF725" s="1"/>
      <c r="XDG725" s="1"/>
      <c r="XDH725" s="1"/>
      <c r="XDI725" s="1"/>
      <c r="XDJ725" s="1"/>
      <c r="XDK725" s="1"/>
      <c r="XDL725" s="1"/>
      <c r="XDM725" s="1"/>
      <c r="XDN725" s="1"/>
      <c r="XDO725" s="1"/>
      <c r="XDP725" s="1"/>
      <c r="XDQ725" s="1"/>
      <c r="XDR725" s="1"/>
      <c r="XDS725" s="1"/>
      <c r="XDT725" s="1"/>
      <c r="XDU725" s="1"/>
      <c r="XDV725" s="1"/>
      <c r="XDW725" s="1"/>
      <c r="XDX725" s="1"/>
      <c r="XDY725" s="1"/>
      <c r="XDZ725" s="1"/>
      <c r="XEA725" s="1"/>
      <c r="XEB725" s="1"/>
      <c r="XEC725" s="1"/>
      <c r="XED725" s="1"/>
      <c r="XEE725" s="1"/>
      <c r="XEF725" s="1"/>
      <c r="XEG725" s="1"/>
      <c r="XEH725" s="1"/>
      <c r="XEI725" s="1"/>
      <c r="XEJ725" s="1"/>
      <c r="XEK725" s="1"/>
      <c r="XEL725" s="1"/>
      <c r="XEM725" s="1"/>
      <c r="XEN725" s="1"/>
      <c r="XEO725" s="1"/>
      <c r="XEP725" s="1"/>
      <c r="XEQ725" s="1"/>
      <c r="XER725" s="1"/>
      <c r="XES725" s="1"/>
      <c r="XET725" s="1"/>
      <c r="XEU725" s="1"/>
      <c r="XEV725" s="1"/>
      <c r="XEW725" s="1"/>
      <c r="XEX725" s="1"/>
      <c r="XEY725" s="1"/>
      <c r="XEZ725" s="1"/>
      <c r="XFA725" s="1"/>
      <c r="XFB725" s="1"/>
      <c r="XFC725" s="1"/>
    </row>
    <row r="726" spans="1:150 16226:16383" s="3" customFormat="1" ht="20.25" customHeight="1" x14ac:dyDescent="0.25">
      <c r="A726" s="71" t="s">
        <v>921</v>
      </c>
      <c r="B726" s="71">
        <v>111.48399999999999</v>
      </c>
      <c r="C726" s="71">
        <f t="shared" si="16"/>
        <v>1200.0137759999998</v>
      </c>
      <c r="D726" s="51">
        <v>0</v>
      </c>
      <c r="E726" s="51">
        <v>0</v>
      </c>
      <c r="F726" s="124">
        <f t="shared" si="17"/>
        <v>2203.2252927359996</v>
      </c>
      <c r="G726" s="130" t="s">
        <v>95</v>
      </c>
      <c r="H726" s="13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WZB726" s="1"/>
      <c r="WZC726" s="1"/>
      <c r="WZD726" s="1"/>
      <c r="WZE726" s="1"/>
      <c r="WZF726" s="1"/>
      <c r="WZG726" s="1"/>
      <c r="WZH726" s="1"/>
      <c r="WZI726" s="1"/>
      <c r="WZJ726" s="1"/>
      <c r="WZK726" s="1"/>
      <c r="WZL726" s="1"/>
      <c r="WZM726" s="1"/>
      <c r="WZN726" s="1"/>
      <c r="WZO726" s="1"/>
      <c r="WZP726" s="1"/>
      <c r="WZQ726" s="1"/>
      <c r="WZR726" s="1"/>
      <c r="WZS726" s="1"/>
      <c r="WZT726" s="1"/>
      <c r="WZU726" s="1"/>
      <c r="WZV726" s="1"/>
      <c r="WZW726" s="1"/>
      <c r="WZX726" s="1"/>
      <c r="WZY726" s="1"/>
      <c r="WZZ726" s="1"/>
      <c r="XAA726" s="1"/>
      <c r="XAB726" s="1"/>
      <c r="XAC726" s="1"/>
      <c r="XAD726" s="1"/>
      <c r="XAE726" s="1"/>
      <c r="XAF726" s="1"/>
      <c r="XAG726" s="1"/>
      <c r="XAH726" s="1"/>
      <c r="XAI726" s="1"/>
      <c r="XAJ726" s="1"/>
      <c r="XAK726" s="1"/>
      <c r="XAL726" s="1"/>
      <c r="XAM726" s="1"/>
      <c r="XAN726" s="1"/>
      <c r="XAO726" s="1"/>
      <c r="XAP726" s="1"/>
      <c r="XAQ726" s="1"/>
      <c r="XAR726" s="1"/>
      <c r="XAS726" s="1"/>
      <c r="XAT726" s="1"/>
      <c r="XAU726" s="1"/>
      <c r="XAV726" s="1"/>
      <c r="XAW726" s="1"/>
      <c r="XAX726" s="1"/>
      <c r="XAY726" s="1"/>
      <c r="XAZ726" s="1"/>
      <c r="XBA726" s="1"/>
      <c r="XBB726" s="1"/>
      <c r="XBC726" s="1"/>
      <c r="XBD726" s="1"/>
      <c r="XBE726" s="1"/>
      <c r="XBF726" s="1"/>
      <c r="XBG726" s="1"/>
      <c r="XBH726" s="1"/>
      <c r="XBI726" s="1"/>
      <c r="XBJ726" s="1"/>
      <c r="XBK726" s="1"/>
      <c r="XBL726" s="1"/>
      <c r="XBM726" s="1"/>
      <c r="XBN726" s="1"/>
      <c r="XBO726" s="1"/>
      <c r="XBP726" s="1"/>
      <c r="XBQ726" s="1"/>
      <c r="XBR726" s="1"/>
      <c r="XBS726" s="1"/>
      <c r="XBT726" s="1"/>
      <c r="XBU726" s="1"/>
      <c r="XBV726" s="1"/>
      <c r="XBW726" s="1"/>
      <c r="XBX726" s="1"/>
      <c r="XBY726" s="1"/>
      <c r="XBZ726" s="1"/>
      <c r="XCA726" s="1"/>
      <c r="XCB726" s="1"/>
      <c r="XCC726" s="1"/>
      <c r="XCD726" s="1"/>
      <c r="XCE726" s="1"/>
      <c r="XCF726" s="1"/>
      <c r="XCG726" s="1"/>
      <c r="XCH726" s="1"/>
      <c r="XCI726" s="1"/>
      <c r="XCJ726" s="1"/>
      <c r="XCK726" s="1"/>
      <c r="XCL726" s="1"/>
      <c r="XCM726" s="1"/>
      <c r="XCN726" s="1"/>
      <c r="XCO726" s="1"/>
      <c r="XCP726" s="1"/>
      <c r="XCQ726" s="1"/>
      <c r="XCR726" s="1"/>
      <c r="XCS726" s="1"/>
      <c r="XCT726" s="1"/>
      <c r="XCU726" s="1"/>
      <c r="XCV726" s="1"/>
      <c r="XCW726" s="1"/>
      <c r="XCX726" s="1"/>
      <c r="XCY726" s="1"/>
      <c r="XCZ726" s="1"/>
      <c r="XDA726" s="1"/>
      <c r="XDB726" s="1"/>
      <c r="XDC726" s="1"/>
      <c r="XDD726" s="1"/>
      <c r="XDE726" s="1"/>
      <c r="XDF726" s="1"/>
      <c r="XDG726" s="1"/>
      <c r="XDH726" s="1"/>
      <c r="XDI726" s="1"/>
      <c r="XDJ726" s="1"/>
      <c r="XDK726" s="1"/>
      <c r="XDL726" s="1"/>
      <c r="XDM726" s="1"/>
      <c r="XDN726" s="1"/>
      <c r="XDO726" s="1"/>
      <c r="XDP726" s="1"/>
      <c r="XDQ726" s="1"/>
      <c r="XDR726" s="1"/>
      <c r="XDS726" s="1"/>
      <c r="XDT726" s="1"/>
      <c r="XDU726" s="1"/>
      <c r="XDV726" s="1"/>
      <c r="XDW726" s="1"/>
      <c r="XDX726" s="1"/>
      <c r="XDY726" s="1"/>
      <c r="XDZ726" s="1"/>
      <c r="XEA726" s="1"/>
      <c r="XEB726" s="1"/>
      <c r="XEC726" s="1"/>
      <c r="XED726" s="1"/>
      <c r="XEE726" s="1"/>
      <c r="XEF726" s="1"/>
      <c r="XEG726" s="1"/>
      <c r="XEH726" s="1"/>
      <c r="XEI726" s="1"/>
      <c r="XEJ726" s="1"/>
      <c r="XEK726" s="1"/>
      <c r="XEL726" s="1"/>
      <c r="XEM726" s="1"/>
      <c r="XEN726" s="1"/>
      <c r="XEO726" s="1"/>
      <c r="XEP726" s="1"/>
      <c r="XEQ726" s="1"/>
      <c r="XER726" s="1"/>
      <c r="XES726" s="1"/>
      <c r="XET726" s="1"/>
      <c r="XEU726" s="1"/>
      <c r="XEV726" s="1"/>
      <c r="XEW726" s="1"/>
      <c r="XEX726" s="1"/>
      <c r="XEY726" s="1"/>
      <c r="XEZ726" s="1"/>
      <c r="XFA726" s="1"/>
      <c r="XFB726" s="1"/>
      <c r="XFC726" s="1"/>
    </row>
    <row r="727" spans="1:150 16226:16383" s="3" customFormat="1" ht="20.25" customHeight="1" x14ac:dyDescent="0.25">
      <c r="A727" s="71" t="s">
        <v>922</v>
      </c>
      <c r="B727" s="71">
        <v>111.48399999999999</v>
      </c>
      <c r="C727" s="71">
        <f t="shared" si="16"/>
        <v>1200.0137759999998</v>
      </c>
      <c r="D727" s="51">
        <v>0</v>
      </c>
      <c r="E727" s="51">
        <v>0</v>
      </c>
      <c r="F727" s="124">
        <f t="shared" si="17"/>
        <v>2203.2252927359996</v>
      </c>
      <c r="G727" s="130" t="s">
        <v>95</v>
      </c>
      <c r="H727" s="13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WZB727" s="1"/>
      <c r="WZC727" s="1"/>
      <c r="WZD727" s="1"/>
      <c r="WZE727" s="1"/>
      <c r="WZF727" s="1"/>
      <c r="WZG727" s="1"/>
      <c r="WZH727" s="1"/>
      <c r="WZI727" s="1"/>
      <c r="WZJ727" s="1"/>
      <c r="WZK727" s="1"/>
      <c r="WZL727" s="1"/>
      <c r="WZM727" s="1"/>
      <c r="WZN727" s="1"/>
      <c r="WZO727" s="1"/>
      <c r="WZP727" s="1"/>
      <c r="WZQ727" s="1"/>
      <c r="WZR727" s="1"/>
      <c r="WZS727" s="1"/>
      <c r="WZT727" s="1"/>
      <c r="WZU727" s="1"/>
      <c r="WZV727" s="1"/>
      <c r="WZW727" s="1"/>
      <c r="WZX727" s="1"/>
      <c r="WZY727" s="1"/>
      <c r="WZZ727" s="1"/>
      <c r="XAA727" s="1"/>
      <c r="XAB727" s="1"/>
      <c r="XAC727" s="1"/>
      <c r="XAD727" s="1"/>
      <c r="XAE727" s="1"/>
      <c r="XAF727" s="1"/>
      <c r="XAG727" s="1"/>
      <c r="XAH727" s="1"/>
      <c r="XAI727" s="1"/>
      <c r="XAJ727" s="1"/>
      <c r="XAK727" s="1"/>
      <c r="XAL727" s="1"/>
      <c r="XAM727" s="1"/>
      <c r="XAN727" s="1"/>
      <c r="XAO727" s="1"/>
      <c r="XAP727" s="1"/>
      <c r="XAQ727" s="1"/>
      <c r="XAR727" s="1"/>
      <c r="XAS727" s="1"/>
      <c r="XAT727" s="1"/>
      <c r="XAU727" s="1"/>
      <c r="XAV727" s="1"/>
      <c r="XAW727" s="1"/>
      <c r="XAX727" s="1"/>
      <c r="XAY727" s="1"/>
      <c r="XAZ727" s="1"/>
      <c r="XBA727" s="1"/>
      <c r="XBB727" s="1"/>
      <c r="XBC727" s="1"/>
      <c r="XBD727" s="1"/>
      <c r="XBE727" s="1"/>
      <c r="XBF727" s="1"/>
      <c r="XBG727" s="1"/>
      <c r="XBH727" s="1"/>
      <c r="XBI727" s="1"/>
      <c r="XBJ727" s="1"/>
      <c r="XBK727" s="1"/>
      <c r="XBL727" s="1"/>
      <c r="XBM727" s="1"/>
      <c r="XBN727" s="1"/>
      <c r="XBO727" s="1"/>
      <c r="XBP727" s="1"/>
      <c r="XBQ727" s="1"/>
      <c r="XBR727" s="1"/>
      <c r="XBS727" s="1"/>
      <c r="XBT727" s="1"/>
      <c r="XBU727" s="1"/>
      <c r="XBV727" s="1"/>
      <c r="XBW727" s="1"/>
      <c r="XBX727" s="1"/>
      <c r="XBY727" s="1"/>
      <c r="XBZ727" s="1"/>
      <c r="XCA727" s="1"/>
      <c r="XCB727" s="1"/>
      <c r="XCC727" s="1"/>
      <c r="XCD727" s="1"/>
      <c r="XCE727" s="1"/>
      <c r="XCF727" s="1"/>
      <c r="XCG727" s="1"/>
      <c r="XCH727" s="1"/>
      <c r="XCI727" s="1"/>
      <c r="XCJ727" s="1"/>
      <c r="XCK727" s="1"/>
      <c r="XCL727" s="1"/>
      <c r="XCM727" s="1"/>
      <c r="XCN727" s="1"/>
      <c r="XCO727" s="1"/>
      <c r="XCP727" s="1"/>
      <c r="XCQ727" s="1"/>
      <c r="XCR727" s="1"/>
      <c r="XCS727" s="1"/>
      <c r="XCT727" s="1"/>
      <c r="XCU727" s="1"/>
      <c r="XCV727" s="1"/>
      <c r="XCW727" s="1"/>
      <c r="XCX727" s="1"/>
      <c r="XCY727" s="1"/>
      <c r="XCZ727" s="1"/>
      <c r="XDA727" s="1"/>
      <c r="XDB727" s="1"/>
      <c r="XDC727" s="1"/>
      <c r="XDD727" s="1"/>
      <c r="XDE727" s="1"/>
      <c r="XDF727" s="1"/>
      <c r="XDG727" s="1"/>
      <c r="XDH727" s="1"/>
      <c r="XDI727" s="1"/>
      <c r="XDJ727" s="1"/>
      <c r="XDK727" s="1"/>
      <c r="XDL727" s="1"/>
      <c r="XDM727" s="1"/>
      <c r="XDN727" s="1"/>
      <c r="XDO727" s="1"/>
      <c r="XDP727" s="1"/>
      <c r="XDQ727" s="1"/>
      <c r="XDR727" s="1"/>
      <c r="XDS727" s="1"/>
      <c r="XDT727" s="1"/>
      <c r="XDU727" s="1"/>
      <c r="XDV727" s="1"/>
      <c r="XDW727" s="1"/>
      <c r="XDX727" s="1"/>
      <c r="XDY727" s="1"/>
      <c r="XDZ727" s="1"/>
      <c r="XEA727" s="1"/>
      <c r="XEB727" s="1"/>
      <c r="XEC727" s="1"/>
      <c r="XED727" s="1"/>
      <c r="XEE727" s="1"/>
      <c r="XEF727" s="1"/>
      <c r="XEG727" s="1"/>
      <c r="XEH727" s="1"/>
      <c r="XEI727" s="1"/>
      <c r="XEJ727" s="1"/>
      <c r="XEK727" s="1"/>
      <c r="XEL727" s="1"/>
      <c r="XEM727" s="1"/>
      <c r="XEN727" s="1"/>
      <c r="XEO727" s="1"/>
      <c r="XEP727" s="1"/>
      <c r="XEQ727" s="1"/>
      <c r="XER727" s="1"/>
      <c r="XES727" s="1"/>
      <c r="XET727" s="1"/>
      <c r="XEU727" s="1"/>
      <c r="XEV727" s="1"/>
      <c r="XEW727" s="1"/>
      <c r="XEX727" s="1"/>
      <c r="XEY727" s="1"/>
      <c r="XEZ727" s="1"/>
      <c r="XFA727" s="1"/>
      <c r="XFB727" s="1"/>
      <c r="XFC727" s="1"/>
    </row>
    <row r="728" spans="1:150 16226:16383" s="3" customFormat="1" ht="20.25" customHeight="1" x14ac:dyDescent="0.25">
      <c r="A728" s="71" t="s">
        <v>923</v>
      </c>
      <c r="B728" s="71">
        <v>111.48399999999999</v>
      </c>
      <c r="C728" s="71">
        <f t="shared" si="16"/>
        <v>1200.0137759999998</v>
      </c>
      <c r="D728" s="51">
        <v>0</v>
      </c>
      <c r="E728" s="51">
        <v>0</v>
      </c>
      <c r="F728" s="124">
        <f t="shared" si="17"/>
        <v>2203.2252927359996</v>
      </c>
      <c r="G728" s="130" t="s">
        <v>95</v>
      </c>
      <c r="H728" s="13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WZB728" s="1"/>
      <c r="WZC728" s="1"/>
      <c r="WZD728" s="1"/>
      <c r="WZE728" s="1"/>
      <c r="WZF728" s="1"/>
      <c r="WZG728" s="1"/>
      <c r="WZH728" s="1"/>
      <c r="WZI728" s="1"/>
      <c r="WZJ728" s="1"/>
      <c r="WZK728" s="1"/>
      <c r="WZL728" s="1"/>
      <c r="WZM728" s="1"/>
      <c r="WZN728" s="1"/>
      <c r="WZO728" s="1"/>
      <c r="WZP728" s="1"/>
      <c r="WZQ728" s="1"/>
      <c r="WZR728" s="1"/>
      <c r="WZS728" s="1"/>
      <c r="WZT728" s="1"/>
      <c r="WZU728" s="1"/>
      <c r="WZV728" s="1"/>
      <c r="WZW728" s="1"/>
      <c r="WZX728" s="1"/>
      <c r="WZY728" s="1"/>
      <c r="WZZ728" s="1"/>
      <c r="XAA728" s="1"/>
      <c r="XAB728" s="1"/>
      <c r="XAC728" s="1"/>
      <c r="XAD728" s="1"/>
      <c r="XAE728" s="1"/>
      <c r="XAF728" s="1"/>
      <c r="XAG728" s="1"/>
      <c r="XAH728" s="1"/>
      <c r="XAI728" s="1"/>
      <c r="XAJ728" s="1"/>
      <c r="XAK728" s="1"/>
      <c r="XAL728" s="1"/>
      <c r="XAM728" s="1"/>
      <c r="XAN728" s="1"/>
      <c r="XAO728" s="1"/>
      <c r="XAP728" s="1"/>
      <c r="XAQ728" s="1"/>
      <c r="XAR728" s="1"/>
      <c r="XAS728" s="1"/>
      <c r="XAT728" s="1"/>
      <c r="XAU728" s="1"/>
      <c r="XAV728" s="1"/>
      <c r="XAW728" s="1"/>
      <c r="XAX728" s="1"/>
      <c r="XAY728" s="1"/>
      <c r="XAZ728" s="1"/>
      <c r="XBA728" s="1"/>
      <c r="XBB728" s="1"/>
      <c r="XBC728" s="1"/>
      <c r="XBD728" s="1"/>
      <c r="XBE728" s="1"/>
      <c r="XBF728" s="1"/>
      <c r="XBG728" s="1"/>
      <c r="XBH728" s="1"/>
      <c r="XBI728" s="1"/>
      <c r="XBJ728" s="1"/>
      <c r="XBK728" s="1"/>
      <c r="XBL728" s="1"/>
      <c r="XBM728" s="1"/>
      <c r="XBN728" s="1"/>
      <c r="XBO728" s="1"/>
      <c r="XBP728" s="1"/>
      <c r="XBQ728" s="1"/>
      <c r="XBR728" s="1"/>
      <c r="XBS728" s="1"/>
      <c r="XBT728" s="1"/>
      <c r="XBU728" s="1"/>
      <c r="XBV728" s="1"/>
      <c r="XBW728" s="1"/>
      <c r="XBX728" s="1"/>
      <c r="XBY728" s="1"/>
      <c r="XBZ728" s="1"/>
      <c r="XCA728" s="1"/>
      <c r="XCB728" s="1"/>
      <c r="XCC728" s="1"/>
      <c r="XCD728" s="1"/>
      <c r="XCE728" s="1"/>
      <c r="XCF728" s="1"/>
      <c r="XCG728" s="1"/>
      <c r="XCH728" s="1"/>
      <c r="XCI728" s="1"/>
      <c r="XCJ728" s="1"/>
      <c r="XCK728" s="1"/>
      <c r="XCL728" s="1"/>
      <c r="XCM728" s="1"/>
      <c r="XCN728" s="1"/>
      <c r="XCO728" s="1"/>
      <c r="XCP728" s="1"/>
      <c r="XCQ728" s="1"/>
      <c r="XCR728" s="1"/>
      <c r="XCS728" s="1"/>
      <c r="XCT728" s="1"/>
      <c r="XCU728" s="1"/>
      <c r="XCV728" s="1"/>
      <c r="XCW728" s="1"/>
      <c r="XCX728" s="1"/>
      <c r="XCY728" s="1"/>
      <c r="XCZ728" s="1"/>
      <c r="XDA728" s="1"/>
      <c r="XDB728" s="1"/>
      <c r="XDC728" s="1"/>
      <c r="XDD728" s="1"/>
      <c r="XDE728" s="1"/>
      <c r="XDF728" s="1"/>
      <c r="XDG728" s="1"/>
      <c r="XDH728" s="1"/>
      <c r="XDI728" s="1"/>
      <c r="XDJ728" s="1"/>
      <c r="XDK728" s="1"/>
      <c r="XDL728" s="1"/>
      <c r="XDM728" s="1"/>
      <c r="XDN728" s="1"/>
      <c r="XDO728" s="1"/>
      <c r="XDP728" s="1"/>
      <c r="XDQ728" s="1"/>
      <c r="XDR728" s="1"/>
      <c r="XDS728" s="1"/>
      <c r="XDT728" s="1"/>
      <c r="XDU728" s="1"/>
      <c r="XDV728" s="1"/>
      <c r="XDW728" s="1"/>
      <c r="XDX728" s="1"/>
      <c r="XDY728" s="1"/>
      <c r="XDZ728" s="1"/>
      <c r="XEA728" s="1"/>
      <c r="XEB728" s="1"/>
      <c r="XEC728" s="1"/>
      <c r="XED728" s="1"/>
      <c r="XEE728" s="1"/>
      <c r="XEF728" s="1"/>
      <c r="XEG728" s="1"/>
      <c r="XEH728" s="1"/>
      <c r="XEI728" s="1"/>
      <c r="XEJ728" s="1"/>
      <c r="XEK728" s="1"/>
      <c r="XEL728" s="1"/>
      <c r="XEM728" s="1"/>
      <c r="XEN728" s="1"/>
      <c r="XEO728" s="1"/>
      <c r="XEP728" s="1"/>
      <c r="XEQ728" s="1"/>
      <c r="XER728" s="1"/>
      <c r="XES728" s="1"/>
      <c r="XET728" s="1"/>
      <c r="XEU728" s="1"/>
      <c r="XEV728" s="1"/>
      <c r="XEW728" s="1"/>
      <c r="XEX728" s="1"/>
      <c r="XEY728" s="1"/>
      <c r="XEZ728" s="1"/>
      <c r="XFA728" s="1"/>
      <c r="XFB728" s="1"/>
      <c r="XFC728" s="1"/>
    </row>
    <row r="729" spans="1:150 16226:16383" s="3" customFormat="1" ht="20.25" customHeight="1" x14ac:dyDescent="0.25">
      <c r="A729" s="71" t="s">
        <v>924</v>
      </c>
      <c r="B729" s="71">
        <v>111.48399999999999</v>
      </c>
      <c r="C729" s="71">
        <f t="shared" si="16"/>
        <v>1200.0137759999998</v>
      </c>
      <c r="D729" s="51">
        <v>0</v>
      </c>
      <c r="E729" s="51">
        <v>0</v>
      </c>
      <c r="F729" s="124">
        <f t="shared" si="17"/>
        <v>2203.2252927359996</v>
      </c>
      <c r="G729" s="130" t="s">
        <v>95</v>
      </c>
      <c r="H729" s="13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WZB729" s="1"/>
      <c r="WZC729" s="1"/>
      <c r="WZD729" s="1"/>
      <c r="WZE729" s="1"/>
      <c r="WZF729" s="1"/>
      <c r="WZG729" s="1"/>
      <c r="WZH729" s="1"/>
      <c r="WZI729" s="1"/>
      <c r="WZJ729" s="1"/>
      <c r="WZK729" s="1"/>
      <c r="WZL729" s="1"/>
      <c r="WZM729" s="1"/>
      <c r="WZN729" s="1"/>
      <c r="WZO729" s="1"/>
      <c r="WZP729" s="1"/>
      <c r="WZQ729" s="1"/>
      <c r="WZR729" s="1"/>
      <c r="WZS729" s="1"/>
      <c r="WZT729" s="1"/>
      <c r="WZU729" s="1"/>
      <c r="WZV729" s="1"/>
      <c r="WZW729" s="1"/>
      <c r="WZX729" s="1"/>
      <c r="WZY729" s="1"/>
      <c r="WZZ729" s="1"/>
      <c r="XAA729" s="1"/>
      <c r="XAB729" s="1"/>
      <c r="XAC729" s="1"/>
      <c r="XAD729" s="1"/>
      <c r="XAE729" s="1"/>
      <c r="XAF729" s="1"/>
      <c r="XAG729" s="1"/>
      <c r="XAH729" s="1"/>
      <c r="XAI729" s="1"/>
      <c r="XAJ729" s="1"/>
      <c r="XAK729" s="1"/>
      <c r="XAL729" s="1"/>
      <c r="XAM729" s="1"/>
      <c r="XAN729" s="1"/>
      <c r="XAO729" s="1"/>
      <c r="XAP729" s="1"/>
      <c r="XAQ729" s="1"/>
      <c r="XAR729" s="1"/>
      <c r="XAS729" s="1"/>
      <c r="XAT729" s="1"/>
      <c r="XAU729" s="1"/>
      <c r="XAV729" s="1"/>
      <c r="XAW729" s="1"/>
      <c r="XAX729" s="1"/>
      <c r="XAY729" s="1"/>
      <c r="XAZ729" s="1"/>
      <c r="XBA729" s="1"/>
      <c r="XBB729" s="1"/>
      <c r="XBC729" s="1"/>
      <c r="XBD729" s="1"/>
      <c r="XBE729" s="1"/>
      <c r="XBF729" s="1"/>
      <c r="XBG729" s="1"/>
      <c r="XBH729" s="1"/>
      <c r="XBI729" s="1"/>
      <c r="XBJ729" s="1"/>
      <c r="XBK729" s="1"/>
      <c r="XBL729" s="1"/>
      <c r="XBM729" s="1"/>
      <c r="XBN729" s="1"/>
      <c r="XBO729" s="1"/>
      <c r="XBP729" s="1"/>
      <c r="XBQ729" s="1"/>
      <c r="XBR729" s="1"/>
      <c r="XBS729" s="1"/>
      <c r="XBT729" s="1"/>
      <c r="XBU729" s="1"/>
      <c r="XBV729" s="1"/>
      <c r="XBW729" s="1"/>
      <c r="XBX729" s="1"/>
      <c r="XBY729" s="1"/>
      <c r="XBZ729" s="1"/>
      <c r="XCA729" s="1"/>
      <c r="XCB729" s="1"/>
      <c r="XCC729" s="1"/>
      <c r="XCD729" s="1"/>
      <c r="XCE729" s="1"/>
      <c r="XCF729" s="1"/>
      <c r="XCG729" s="1"/>
      <c r="XCH729" s="1"/>
      <c r="XCI729" s="1"/>
      <c r="XCJ729" s="1"/>
      <c r="XCK729" s="1"/>
      <c r="XCL729" s="1"/>
      <c r="XCM729" s="1"/>
      <c r="XCN729" s="1"/>
      <c r="XCO729" s="1"/>
      <c r="XCP729" s="1"/>
      <c r="XCQ729" s="1"/>
      <c r="XCR729" s="1"/>
      <c r="XCS729" s="1"/>
      <c r="XCT729" s="1"/>
      <c r="XCU729" s="1"/>
      <c r="XCV729" s="1"/>
      <c r="XCW729" s="1"/>
      <c r="XCX729" s="1"/>
      <c r="XCY729" s="1"/>
      <c r="XCZ729" s="1"/>
      <c r="XDA729" s="1"/>
      <c r="XDB729" s="1"/>
      <c r="XDC729" s="1"/>
      <c r="XDD729" s="1"/>
      <c r="XDE729" s="1"/>
      <c r="XDF729" s="1"/>
      <c r="XDG729" s="1"/>
      <c r="XDH729" s="1"/>
      <c r="XDI729" s="1"/>
      <c r="XDJ729" s="1"/>
      <c r="XDK729" s="1"/>
      <c r="XDL729" s="1"/>
      <c r="XDM729" s="1"/>
      <c r="XDN729" s="1"/>
      <c r="XDO729" s="1"/>
      <c r="XDP729" s="1"/>
      <c r="XDQ729" s="1"/>
      <c r="XDR729" s="1"/>
      <c r="XDS729" s="1"/>
      <c r="XDT729" s="1"/>
      <c r="XDU729" s="1"/>
      <c r="XDV729" s="1"/>
      <c r="XDW729" s="1"/>
      <c r="XDX729" s="1"/>
      <c r="XDY729" s="1"/>
      <c r="XDZ729" s="1"/>
      <c r="XEA729" s="1"/>
      <c r="XEB729" s="1"/>
      <c r="XEC729" s="1"/>
      <c r="XED729" s="1"/>
      <c r="XEE729" s="1"/>
      <c r="XEF729" s="1"/>
      <c r="XEG729" s="1"/>
      <c r="XEH729" s="1"/>
      <c r="XEI729" s="1"/>
      <c r="XEJ729" s="1"/>
      <c r="XEK729" s="1"/>
      <c r="XEL729" s="1"/>
      <c r="XEM729" s="1"/>
      <c r="XEN729" s="1"/>
      <c r="XEO729" s="1"/>
      <c r="XEP729" s="1"/>
      <c r="XEQ729" s="1"/>
      <c r="XER729" s="1"/>
      <c r="XES729" s="1"/>
      <c r="XET729" s="1"/>
      <c r="XEU729" s="1"/>
      <c r="XEV729" s="1"/>
      <c r="XEW729" s="1"/>
      <c r="XEX729" s="1"/>
      <c r="XEY729" s="1"/>
      <c r="XEZ729" s="1"/>
      <c r="XFA729" s="1"/>
      <c r="XFB729" s="1"/>
      <c r="XFC729" s="1"/>
    </row>
    <row r="730" spans="1:150 16226:16383" s="3" customFormat="1" ht="20.25" customHeight="1" x14ac:dyDescent="0.25">
      <c r="A730" s="71" t="s">
        <v>925</v>
      </c>
      <c r="B730" s="71">
        <v>111.48399999999999</v>
      </c>
      <c r="C730" s="71">
        <f t="shared" si="16"/>
        <v>1200.0137759999998</v>
      </c>
      <c r="D730" s="51">
        <v>0</v>
      </c>
      <c r="E730" s="51">
        <v>0</v>
      </c>
      <c r="F730" s="124">
        <f t="shared" si="17"/>
        <v>2203.2252927359996</v>
      </c>
      <c r="G730" s="130" t="s">
        <v>95</v>
      </c>
      <c r="H730" s="13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WZB730" s="1"/>
      <c r="WZC730" s="1"/>
      <c r="WZD730" s="1"/>
      <c r="WZE730" s="1"/>
      <c r="WZF730" s="1"/>
      <c r="WZG730" s="1"/>
      <c r="WZH730" s="1"/>
      <c r="WZI730" s="1"/>
      <c r="WZJ730" s="1"/>
      <c r="WZK730" s="1"/>
      <c r="WZL730" s="1"/>
      <c r="WZM730" s="1"/>
      <c r="WZN730" s="1"/>
      <c r="WZO730" s="1"/>
      <c r="WZP730" s="1"/>
      <c r="WZQ730" s="1"/>
      <c r="WZR730" s="1"/>
      <c r="WZS730" s="1"/>
      <c r="WZT730" s="1"/>
      <c r="WZU730" s="1"/>
      <c r="WZV730" s="1"/>
      <c r="WZW730" s="1"/>
      <c r="WZX730" s="1"/>
      <c r="WZY730" s="1"/>
      <c r="WZZ730" s="1"/>
      <c r="XAA730" s="1"/>
      <c r="XAB730" s="1"/>
      <c r="XAC730" s="1"/>
      <c r="XAD730" s="1"/>
      <c r="XAE730" s="1"/>
      <c r="XAF730" s="1"/>
      <c r="XAG730" s="1"/>
      <c r="XAH730" s="1"/>
      <c r="XAI730" s="1"/>
      <c r="XAJ730" s="1"/>
      <c r="XAK730" s="1"/>
      <c r="XAL730" s="1"/>
      <c r="XAM730" s="1"/>
      <c r="XAN730" s="1"/>
      <c r="XAO730" s="1"/>
      <c r="XAP730" s="1"/>
      <c r="XAQ730" s="1"/>
      <c r="XAR730" s="1"/>
      <c r="XAS730" s="1"/>
      <c r="XAT730" s="1"/>
      <c r="XAU730" s="1"/>
      <c r="XAV730" s="1"/>
      <c r="XAW730" s="1"/>
      <c r="XAX730" s="1"/>
      <c r="XAY730" s="1"/>
      <c r="XAZ730" s="1"/>
      <c r="XBA730" s="1"/>
      <c r="XBB730" s="1"/>
      <c r="XBC730" s="1"/>
      <c r="XBD730" s="1"/>
      <c r="XBE730" s="1"/>
      <c r="XBF730" s="1"/>
      <c r="XBG730" s="1"/>
      <c r="XBH730" s="1"/>
      <c r="XBI730" s="1"/>
      <c r="XBJ730" s="1"/>
      <c r="XBK730" s="1"/>
      <c r="XBL730" s="1"/>
      <c r="XBM730" s="1"/>
      <c r="XBN730" s="1"/>
      <c r="XBO730" s="1"/>
      <c r="XBP730" s="1"/>
      <c r="XBQ730" s="1"/>
      <c r="XBR730" s="1"/>
      <c r="XBS730" s="1"/>
      <c r="XBT730" s="1"/>
      <c r="XBU730" s="1"/>
      <c r="XBV730" s="1"/>
      <c r="XBW730" s="1"/>
      <c r="XBX730" s="1"/>
      <c r="XBY730" s="1"/>
      <c r="XBZ730" s="1"/>
      <c r="XCA730" s="1"/>
      <c r="XCB730" s="1"/>
      <c r="XCC730" s="1"/>
      <c r="XCD730" s="1"/>
      <c r="XCE730" s="1"/>
      <c r="XCF730" s="1"/>
      <c r="XCG730" s="1"/>
      <c r="XCH730" s="1"/>
      <c r="XCI730" s="1"/>
      <c r="XCJ730" s="1"/>
      <c r="XCK730" s="1"/>
      <c r="XCL730" s="1"/>
      <c r="XCM730" s="1"/>
      <c r="XCN730" s="1"/>
      <c r="XCO730" s="1"/>
      <c r="XCP730" s="1"/>
      <c r="XCQ730" s="1"/>
      <c r="XCR730" s="1"/>
      <c r="XCS730" s="1"/>
      <c r="XCT730" s="1"/>
      <c r="XCU730" s="1"/>
      <c r="XCV730" s="1"/>
      <c r="XCW730" s="1"/>
      <c r="XCX730" s="1"/>
      <c r="XCY730" s="1"/>
      <c r="XCZ730" s="1"/>
      <c r="XDA730" s="1"/>
      <c r="XDB730" s="1"/>
      <c r="XDC730" s="1"/>
      <c r="XDD730" s="1"/>
      <c r="XDE730" s="1"/>
      <c r="XDF730" s="1"/>
      <c r="XDG730" s="1"/>
      <c r="XDH730" s="1"/>
      <c r="XDI730" s="1"/>
      <c r="XDJ730" s="1"/>
      <c r="XDK730" s="1"/>
      <c r="XDL730" s="1"/>
      <c r="XDM730" s="1"/>
      <c r="XDN730" s="1"/>
      <c r="XDO730" s="1"/>
      <c r="XDP730" s="1"/>
      <c r="XDQ730" s="1"/>
      <c r="XDR730" s="1"/>
      <c r="XDS730" s="1"/>
      <c r="XDT730" s="1"/>
      <c r="XDU730" s="1"/>
      <c r="XDV730" s="1"/>
      <c r="XDW730" s="1"/>
      <c r="XDX730" s="1"/>
      <c r="XDY730" s="1"/>
      <c r="XDZ730" s="1"/>
      <c r="XEA730" s="1"/>
      <c r="XEB730" s="1"/>
      <c r="XEC730" s="1"/>
      <c r="XED730" s="1"/>
      <c r="XEE730" s="1"/>
      <c r="XEF730" s="1"/>
      <c r="XEG730" s="1"/>
      <c r="XEH730" s="1"/>
      <c r="XEI730" s="1"/>
      <c r="XEJ730" s="1"/>
      <c r="XEK730" s="1"/>
      <c r="XEL730" s="1"/>
      <c r="XEM730" s="1"/>
      <c r="XEN730" s="1"/>
      <c r="XEO730" s="1"/>
      <c r="XEP730" s="1"/>
      <c r="XEQ730" s="1"/>
      <c r="XER730" s="1"/>
      <c r="XES730" s="1"/>
      <c r="XET730" s="1"/>
      <c r="XEU730" s="1"/>
      <c r="XEV730" s="1"/>
      <c r="XEW730" s="1"/>
      <c r="XEX730" s="1"/>
      <c r="XEY730" s="1"/>
      <c r="XEZ730" s="1"/>
      <c r="XFA730" s="1"/>
      <c r="XFB730" s="1"/>
      <c r="XFC730" s="1"/>
    </row>
    <row r="731" spans="1:150 16226:16383" s="3" customFormat="1" ht="20.25" customHeight="1" x14ac:dyDescent="0.25">
      <c r="A731" s="71" t="s">
        <v>926</v>
      </c>
      <c r="B731" s="71">
        <v>111.48399999999999</v>
      </c>
      <c r="C731" s="71">
        <f t="shared" si="16"/>
        <v>1200.0137759999998</v>
      </c>
      <c r="D731" s="51">
        <v>0</v>
      </c>
      <c r="E731" s="51">
        <v>0</v>
      </c>
      <c r="F731" s="124">
        <f t="shared" si="17"/>
        <v>2203.2252927359996</v>
      </c>
      <c r="G731" s="130" t="s">
        <v>95</v>
      </c>
      <c r="H731" s="13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WZB731" s="1"/>
      <c r="WZC731" s="1"/>
      <c r="WZD731" s="1"/>
      <c r="WZE731" s="1"/>
      <c r="WZF731" s="1"/>
      <c r="WZG731" s="1"/>
      <c r="WZH731" s="1"/>
      <c r="WZI731" s="1"/>
      <c r="WZJ731" s="1"/>
      <c r="WZK731" s="1"/>
      <c r="WZL731" s="1"/>
      <c r="WZM731" s="1"/>
      <c r="WZN731" s="1"/>
      <c r="WZO731" s="1"/>
      <c r="WZP731" s="1"/>
      <c r="WZQ731" s="1"/>
      <c r="WZR731" s="1"/>
      <c r="WZS731" s="1"/>
      <c r="WZT731" s="1"/>
      <c r="WZU731" s="1"/>
      <c r="WZV731" s="1"/>
      <c r="WZW731" s="1"/>
      <c r="WZX731" s="1"/>
      <c r="WZY731" s="1"/>
      <c r="WZZ731" s="1"/>
      <c r="XAA731" s="1"/>
      <c r="XAB731" s="1"/>
      <c r="XAC731" s="1"/>
      <c r="XAD731" s="1"/>
      <c r="XAE731" s="1"/>
      <c r="XAF731" s="1"/>
      <c r="XAG731" s="1"/>
      <c r="XAH731" s="1"/>
      <c r="XAI731" s="1"/>
      <c r="XAJ731" s="1"/>
      <c r="XAK731" s="1"/>
      <c r="XAL731" s="1"/>
      <c r="XAM731" s="1"/>
      <c r="XAN731" s="1"/>
      <c r="XAO731" s="1"/>
      <c r="XAP731" s="1"/>
      <c r="XAQ731" s="1"/>
      <c r="XAR731" s="1"/>
      <c r="XAS731" s="1"/>
      <c r="XAT731" s="1"/>
      <c r="XAU731" s="1"/>
      <c r="XAV731" s="1"/>
      <c r="XAW731" s="1"/>
      <c r="XAX731" s="1"/>
      <c r="XAY731" s="1"/>
      <c r="XAZ731" s="1"/>
      <c r="XBA731" s="1"/>
      <c r="XBB731" s="1"/>
      <c r="XBC731" s="1"/>
      <c r="XBD731" s="1"/>
      <c r="XBE731" s="1"/>
      <c r="XBF731" s="1"/>
      <c r="XBG731" s="1"/>
      <c r="XBH731" s="1"/>
      <c r="XBI731" s="1"/>
      <c r="XBJ731" s="1"/>
      <c r="XBK731" s="1"/>
      <c r="XBL731" s="1"/>
      <c r="XBM731" s="1"/>
      <c r="XBN731" s="1"/>
      <c r="XBO731" s="1"/>
      <c r="XBP731" s="1"/>
      <c r="XBQ731" s="1"/>
      <c r="XBR731" s="1"/>
      <c r="XBS731" s="1"/>
      <c r="XBT731" s="1"/>
      <c r="XBU731" s="1"/>
      <c r="XBV731" s="1"/>
      <c r="XBW731" s="1"/>
      <c r="XBX731" s="1"/>
      <c r="XBY731" s="1"/>
      <c r="XBZ731" s="1"/>
      <c r="XCA731" s="1"/>
      <c r="XCB731" s="1"/>
      <c r="XCC731" s="1"/>
      <c r="XCD731" s="1"/>
      <c r="XCE731" s="1"/>
      <c r="XCF731" s="1"/>
      <c r="XCG731" s="1"/>
      <c r="XCH731" s="1"/>
      <c r="XCI731" s="1"/>
      <c r="XCJ731" s="1"/>
      <c r="XCK731" s="1"/>
      <c r="XCL731" s="1"/>
      <c r="XCM731" s="1"/>
      <c r="XCN731" s="1"/>
      <c r="XCO731" s="1"/>
      <c r="XCP731" s="1"/>
      <c r="XCQ731" s="1"/>
      <c r="XCR731" s="1"/>
      <c r="XCS731" s="1"/>
      <c r="XCT731" s="1"/>
      <c r="XCU731" s="1"/>
      <c r="XCV731" s="1"/>
      <c r="XCW731" s="1"/>
      <c r="XCX731" s="1"/>
      <c r="XCY731" s="1"/>
      <c r="XCZ731" s="1"/>
      <c r="XDA731" s="1"/>
      <c r="XDB731" s="1"/>
      <c r="XDC731" s="1"/>
      <c r="XDD731" s="1"/>
      <c r="XDE731" s="1"/>
      <c r="XDF731" s="1"/>
      <c r="XDG731" s="1"/>
      <c r="XDH731" s="1"/>
      <c r="XDI731" s="1"/>
      <c r="XDJ731" s="1"/>
      <c r="XDK731" s="1"/>
      <c r="XDL731" s="1"/>
      <c r="XDM731" s="1"/>
      <c r="XDN731" s="1"/>
      <c r="XDO731" s="1"/>
      <c r="XDP731" s="1"/>
      <c r="XDQ731" s="1"/>
      <c r="XDR731" s="1"/>
      <c r="XDS731" s="1"/>
      <c r="XDT731" s="1"/>
      <c r="XDU731" s="1"/>
      <c r="XDV731" s="1"/>
      <c r="XDW731" s="1"/>
      <c r="XDX731" s="1"/>
      <c r="XDY731" s="1"/>
      <c r="XDZ731" s="1"/>
      <c r="XEA731" s="1"/>
      <c r="XEB731" s="1"/>
      <c r="XEC731" s="1"/>
      <c r="XED731" s="1"/>
      <c r="XEE731" s="1"/>
      <c r="XEF731" s="1"/>
      <c r="XEG731" s="1"/>
      <c r="XEH731" s="1"/>
      <c r="XEI731" s="1"/>
      <c r="XEJ731" s="1"/>
      <c r="XEK731" s="1"/>
      <c r="XEL731" s="1"/>
      <c r="XEM731" s="1"/>
      <c r="XEN731" s="1"/>
      <c r="XEO731" s="1"/>
      <c r="XEP731" s="1"/>
      <c r="XEQ731" s="1"/>
      <c r="XER731" s="1"/>
      <c r="XES731" s="1"/>
      <c r="XET731" s="1"/>
      <c r="XEU731" s="1"/>
      <c r="XEV731" s="1"/>
      <c r="XEW731" s="1"/>
      <c r="XEX731" s="1"/>
      <c r="XEY731" s="1"/>
      <c r="XEZ731" s="1"/>
      <c r="XFA731" s="1"/>
      <c r="XFB731" s="1"/>
      <c r="XFC731" s="1"/>
    </row>
    <row r="732" spans="1:150 16226:16383" s="3" customFormat="1" ht="20.25" customHeight="1" x14ac:dyDescent="0.25">
      <c r="A732" s="71" t="s">
        <v>927</v>
      </c>
      <c r="B732" s="71">
        <v>111.48399999999999</v>
      </c>
      <c r="C732" s="71">
        <f t="shared" si="16"/>
        <v>1200.0137759999998</v>
      </c>
      <c r="D732" s="51">
        <v>0</v>
      </c>
      <c r="E732" s="51">
        <v>0</v>
      </c>
      <c r="F732" s="124">
        <f t="shared" si="17"/>
        <v>2203.2252927359996</v>
      </c>
      <c r="G732" s="130" t="s">
        <v>95</v>
      </c>
      <c r="H732" s="13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WZB732" s="1"/>
      <c r="WZC732" s="1"/>
      <c r="WZD732" s="1"/>
      <c r="WZE732" s="1"/>
      <c r="WZF732" s="1"/>
      <c r="WZG732" s="1"/>
      <c r="WZH732" s="1"/>
      <c r="WZI732" s="1"/>
      <c r="WZJ732" s="1"/>
      <c r="WZK732" s="1"/>
      <c r="WZL732" s="1"/>
      <c r="WZM732" s="1"/>
      <c r="WZN732" s="1"/>
      <c r="WZO732" s="1"/>
      <c r="WZP732" s="1"/>
      <c r="WZQ732" s="1"/>
      <c r="WZR732" s="1"/>
      <c r="WZS732" s="1"/>
      <c r="WZT732" s="1"/>
      <c r="WZU732" s="1"/>
      <c r="WZV732" s="1"/>
      <c r="WZW732" s="1"/>
      <c r="WZX732" s="1"/>
      <c r="WZY732" s="1"/>
      <c r="WZZ732" s="1"/>
      <c r="XAA732" s="1"/>
      <c r="XAB732" s="1"/>
      <c r="XAC732" s="1"/>
      <c r="XAD732" s="1"/>
      <c r="XAE732" s="1"/>
      <c r="XAF732" s="1"/>
      <c r="XAG732" s="1"/>
      <c r="XAH732" s="1"/>
      <c r="XAI732" s="1"/>
      <c r="XAJ732" s="1"/>
      <c r="XAK732" s="1"/>
      <c r="XAL732" s="1"/>
      <c r="XAM732" s="1"/>
      <c r="XAN732" s="1"/>
      <c r="XAO732" s="1"/>
      <c r="XAP732" s="1"/>
      <c r="XAQ732" s="1"/>
      <c r="XAR732" s="1"/>
      <c r="XAS732" s="1"/>
      <c r="XAT732" s="1"/>
      <c r="XAU732" s="1"/>
      <c r="XAV732" s="1"/>
      <c r="XAW732" s="1"/>
      <c r="XAX732" s="1"/>
      <c r="XAY732" s="1"/>
      <c r="XAZ732" s="1"/>
      <c r="XBA732" s="1"/>
      <c r="XBB732" s="1"/>
      <c r="XBC732" s="1"/>
      <c r="XBD732" s="1"/>
      <c r="XBE732" s="1"/>
      <c r="XBF732" s="1"/>
      <c r="XBG732" s="1"/>
      <c r="XBH732" s="1"/>
      <c r="XBI732" s="1"/>
      <c r="XBJ732" s="1"/>
      <c r="XBK732" s="1"/>
      <c r="XBL732" s="1"/>
      <c r="XBM732" s="1"/>
      <c r="XBN732" s="1"/>
      <c r="XBO732" s="1"/>
      <c r="XBP732" s="1"/>
      <c r="XBQ732" s="1"/>
      <c r="XBR732" s="1"/>
      <c r="XBS732" s="1"/>
      <c r="XBT732" s="1"/>
      <c r="XBU732" s="1"/>
      <c r="XBV732" s="1"/>
      <c r="XBW732" s="1"/>
      <c r="XBX732" s="1"/>
      <c r="XBY732" s="1"/>
      <c r="XBZ732" s="1"/>
      <c r="XCA732" s="1"/>
      <c r="XCB732" s="1"/>
      <c r="XCC732" s="1"/>
      <c r="XCD732" s="1"/>
      <c r="XCE732" s="1"/>
      <c r="XCF732" s="1"/>
      <c r="XCG732" s="1"/>
      <c r="XCH732" s="1"/>
      <c r="XCI732" s="1"/>
      <c r="XCJ732" s="1"/>
      <c r="XCK732" s="1"/>
      <c r="XCL732" s="1"/>
      <c r="XCM732" s="1"/>
      <c r="XCN732" s="1"/>
      <c r="XCO732" s="1"/>
      <c r="XCP732" s="1"/>
      <c r="XCQ732" s="1"/>
      <c r="XCR732" s="1"/>
      <c r="XCS732" s="1"/>
      <c r="XCT732" s="1"/>
      <c r="XCU732" s="1"/>
      <c r="XCV732" s="1"/>
      <c r="XCW732" s="1"/>
      <c r="XCX732" s="1"/>
      <c r="XCY732" s="1"/>
      <c r="XCZ732" s="1"/>
      <c r="XDA732" s="1"/>
      <c r="XDB732" s="1"/>
      <c r="XDC732" s="1"/>
      <c r="XDD732" s="1"/>
      <c r="XDE732" s="1"/>
      <c r="XDF732" s="1"/>
      <c r="XDG732" s="1"/>
      <c r="XDH732" s="1"/>
      <c r="XDI732" s="1"/>
      <c r="XDJ732" s="1"/>
      <c r="XDK732" s="1"/>
      <c r="XDL732" s="1"/>
      <c r="XDM732" s="1"/>
      <c r="XDN732" s="1"/>
      <c r="XDO732" s="1"/>
      <c r="XDP732" s="1"/>
      <c r="XDQ732" s="1"/>
      <c r="XDR732" s="1"/>
      <c r="XDS732" s="1"/>
      <c r="XDT732" s="1"/>
      <c r="XDU732" s="1"/>
      <c r="XDV732" s="1"/>
      <c r="XDW732" s="1"/>
      <c r="XDX732" s="1"/>
      <c r="XDY732" s="1"/>
      <c r="XDZ732" s="1"/>
      <c r="XEA732" s="1"/>
      <c r="XEB732" s="1"/>
      <c r="XEC732" s="1"/>
      <c r="XED732" s="1"/>
      <c r="XEE732" s="1"/>
      <c r="XEF732" s="1"/>
      <c r="XEG732" s="1"/>
      <c r="XEH732" s="1"/>
      <c r="XEI732" s="1"/>
      <c r="XEJ732" s="1"/>
      <c r="XEK732" s="1"/>
      <c r="XEL732" s="1"/>
      <c r="XEM732" s="1"/>
      <c r="XEN732" s="1"/>
      <c r="XEO732" s="1"/>
      <c r="XEP732" s="1"/>
      <c r="XEQ732" s="1"/>
      <c r="XER732" s="1"/>
      <c r="XES732" s="1"/>
      <c r="XET732" s="1"/>
      <c r="XEU732" s="1"/>
      <c r="XEV732" s="1"/>
      <c r="XEW732" s="1"/>
      <c r="XEX732" s="1"/>
      <c r="XEY732" s="1"/>
      <c r="XEZ732" s="1"/>
      <c r="XFA732" s="1"/>
      <c r="XFB732" s="1"/>
      <c r="XFC732" s="1"/>
    </row>
    <row r="733" spans="1:150 16226:16383" s="3" customFormat="1" ht="20.25" customHeight="1" x14ac:dyDescent="0.25">
      <c r="A733" s="71" t="s">
        <v>928</v>
      </c>
      <c r="B733" s="71">
        <v>111.48399999999999</v>
      </c>
      <c r="C733" s="71">
        <f t="shared" si="16"/>
        <v>1200.0137759999998</v>
      </c>
      <c r="D733" s="51">
        <v>0</v>
      </c>
      <c r="E733" s="51">
        <v>0</v>
      </c>
      <c r="F733" s="124">
        <f t="shared" si="17"/>
        <v>2203.2252927359996</v>
      </c>
      <c r="G733" s="130" t="s">
        <v>95</v>
      </c>
      <c r="H733" s="13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WZB733" s="1"/>
      <c r="WZC733" s="1"/>
      <c r="WZD733" s="1"/>
      <c r="WZE733" s="1"/>
      <c r="WZF733" s="1"/>
      <c r="WZG733" s="1"/>
      <c r="WZH733" s="1"/>
      <c r="WZI733" s="1"/>
      <c r="WZJ733" s="1"/>
      <c r="WZK733" s="1"/>
      <c r="WZL733" s="1"/>
      <c r="WZM733" s="1"/>
      <c r="WZN733" s="1"/>
      <c r="WZO733" s="1"/>
      <c r="WZP733" s="1"/>
      <c r="WZQ733" s="1"/>
      <c r="WZR733" s="1"/>
      <c r="WZS733" s="1"/>
      <c r="WZT733" s="1"/>
      <c r="WZU733" s="1"/>
      <c r="WZV733" s="1"/>
      <c r="WZW733" s="1"/>
      <c r="WZX733" s="1"/>
      <c r="WZY733" s="1"/>
      <c r="WZZ733" s="1"/>
      <c r="XAA733" s="1"/>
      <c r="XAB733" s="1"/>
      <c r="XAC733" s="1"/>
      <c r="XAD733" s="1"/>
      <c r="XAE733" s="1"/>
      <c r="XAF733" s="1"/>
      <c r="XAG733" s="1"/>
      <c r="XAH733" s="1"/>
      <c r="XAI733" s="1"/>
      <c r="XAJ733" s="1"/>
      <c r="XAK733" s="1"/>
      <c r="XAL733" s="1"/>
      <c r="XAM733" s="1"/>
      <c r="XAN733" s="1"/>
      <c r="XAO733" s="1"/>
      <c r="XAP733" s="1"/>
      <c r="XAQ733" s="1"/>
      <c r="XAR733" s="1"/>
      <c r="XAS733" s="1"/>
      <c r="XAT733" s="1"/>
      <c r="XAU733" s="1"/>
      <c r="XAV733" s="1"/>
      <c r="XAW733" s="1"/>
      <c r="XAX733" s="1"/>
      <c r="XAY733" s="1"/>
      <c r="XAZ733" s="1"/>
      <c r="XBA733" s="1"/>
      <c r="XBB733" s="1"/>
      <c r="XBC733" s="1"/>
      <c r="XBD733" s="1"/>
      <c r="XBE733" s="1"/>
      <c r="XBF733" s="1"/>
      <c r="XBG733" s="1"/>
      <c r="XBH733" s="1"/>
      <c r="XBI733" s="1"/>
      <c r="XBJ733" s="1"/>
      <c r="XBK733" s="1"/>
      <c r="XBL733" s="1"/>
      <c r="XBM733" s="1"/>
      <c r="XBN733" s="1"/>
      <c r="XBO733" s="1"/>
      <c r="XBP733" s="1"/>
      <c r="XBQ733" s="1"/>
      <c r="XBR733" s="1"/>
      <c r="XBS733" s="1"/>
      <c r="XBT733" s="1"/>
      <c r="XBU733" s="1"/>
      <c r="XBV733" s="1"/>
      <c r="XBW733" s="1"/>
      <c r="XBX733" s="1"/>
      <c r="XBY733" s="1"/>
      <c r="XBZ733" s="1"/>
      <c r="XCA733" s="1"/>
      <c r="XCB733" s="1"/>
      <c r="XCC733" s="1"/>
      <c r="XCD733" s="1"/>
      <c r="XCE733" s="1"/>
      <c r="XCF733" s="1"/>
      <c r="XCG733" s="1"/>
      <c r="XCH733" s="1"/>
      <c r="XCI733" s="1"/>
      <c r="XCJ733" s="1"/>
      <c r="XCK733" s="1"/>
      <c r="XCL733" s="1"/>
      <c r="XCM733" s="1"/>
      <c r="XCN733" s="1"/>
      <c r="XCO733" s="1"/>
      <c r="XCP733" s="1"/>
      <c r="XCQ733" s="1"/>
      <c r="XCR733" s="1"/>
      <c r="XCS733" s="1"/>
      <c r="XCT733" s="1"/>
      <c r="XCU733" s="1"/>
      <c r="XCV733" s="1"/>
      <c r="XCW733" s="1"/>
      <c r="XCX733" s="1"/>
      <c r="XCY733" s="1"/>
      <c r="XCZ733" s="1"/>
      <c r="XDA733" s="1"/>
      <c r="XDB733" s="1"/>
      <c r="XDC733" s="1"/>
      <c r="XDD733" s="1"/>
      <c r="XDE733" s="1"/>
      <c r="XDF733" s="1"/>
      <c r="XDG733" s="1"/>
      <c r="XDH733" s="1"/>
      <c r="XDI733" s="1"/>
      <c r="XDJ733" s="1"/>
      <c r="XDK733" s="1"/>
      <c r="XDL733" s="1"/>
      <c r="XDM733" s="1"/>
      <c r="XDN733" s="1"/>
      <c r="XDO733" s="1"/>
      <c r="XDP733" s="1"/>
      <c r="XDQ733" s="1"/>
      <c r="XDR733" s="1"/>
      <c r="XDS733" s="1"/>
      <c r="XDT733" s="1"/>
      <c r="XDU733" s="1"/>
      <c r="XDV733" s="1"/>
      <c r="XDW733" s="1"/>
      <c r="XDX733" s="1"/>
      <c r="XDY733" s="1"/>
      <c r="XDZ733" s="1"/>
      <c r="XEA733" s="1"/>
      <c r="XEB733" s="1"/>
      <c r="XEC733" s="1"/>
      <c r="XED733" s="1"/>
      <c r="XEE733" s="1"/>
      <c r="XEF733" s="1"/>
      <c r="XEG733" s="1"/>
      <c r="XEH733" s="1"/>
      <c r="XEI733" s="1"/>
      <c r="XEJ733" s="1"/>
      <c r="XEK733" s="1"/>
      <c r="XEL733" s="1"/>
      <c r="XEM733" s="1"/>
      <c r="XEN733" s="1"/>
      <c r="XEO733" s="1"/>
      <c r="XEP733" s="1"/>
      <c r="XEQ733" s="1"/>
      <c r="XER733" s="1"/>
      <c r="XES733" s="1"/>
      <c r="XET733" s="1"/>
      <c r="XEU733" s="1"/>
      <c r="XEV733" s="1"/>
      <c r="XEW733" s="1"/>
      <c r="XEX733" s="1"/>
      <c r="XEY733" s="1"/>
      <c r="XEZ733" s="1"/>
      <c r="XFA733" s="1"/>
      <c r="XFB733" s="1"/>
      <c r="XFC733" s="1"/>
    </row>
    <row r="734" spans="1:150 16226:16383" s="3" customFormat="1" ht="20.25" customHeight="1" x14ac:dyDescent="0.25">
      <c r="A734" s="71" t="s">
        <v>929</v>
      </c>
      <c r="B734" s="71">
        <v>111.48399999999999</v>
      </c>
      <c r="C734" s="71">
        <f t="shared" si="16"/>
        <v>1200.0137759999998</v>
      </c>
      <c r="D734" s="51">
        <v>0</v>
      </c>
      <c r="E734" s="51">
        <v>0</v>
      </c>
      <c r="F734" s="124">
        <f t="shared" si="17"/>
        <v>2203.2252927359996</v>
      </c>
      <c r="G734" s="130" t="s">
        <v>95</v>
      </c>
      <c r="H734" s="13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WZB734" s="1"/>
      <c r="WZC734" s="1"/>
      <c r="WZD734" s="1"/>
      <c r="WZE734" s="1"/>
      <c r="WZF734" s="1"/>
      <c r="WZG734" s="1"/>
      <c r="WZH734" s="1"/>
      <c r="WZI734" s="1"/>
      <c r="WZJ734" s="1"/>
      <c r="WZK734" s="1"/>
      <c r="WZL734" s="1"/>
      <c r="WZM734" s="1"/>
      <c r="WZN734" s="1"/>
      <c r="WZO734" s="1"/>
      <c r="WZP734" s="1"/>
      <c r="WZQ734" s="1"/>
      <c r="WZR734" s="1"/>
      <c r="WZS734" s="1"/>
      <c r="WZT734" s="1"/>
      <c r="WZU734" s="1"/>
      <c r="WZV734" s="1"/>
      <c r="WZW734" s="1"/>
      <c r="WZX734" s="1"/>
      <c r="WZY734" s="1"/>
      <c r="WZZ734" s="1"/>
      <c r="XAA734" s="1"/>
      <c r="XAB734" s="1"/>
      <c r="XAC734" s="1"/>
      <c r="XAD734" s="1"/>
      <c r="XAE734" s="1"/>
      <c r="XAF734" s="1"/>
      <c r="XAG734" s="1"/>
      <c r="XAH734" s="1"/>
      <c r="XAI734" s="1"/>
      <c r="XAJ734" s="1"/>
      <c r="XAK734" s="1"/>
      <c r="XAL734" s="1"/>
      <c r="XAM734" s="1"/>
      <c r="XAN734" s="1"/>
      <c r="XAO734" s="1"/>
      <c r="XAP734" s="1"/>
      <c r="XAQ734" s="1"/>
      <c r="XAR734" s="1"/>
      <c r="XAS734" s="1"/>
      <c r="XAT734" s="1"/>
      <c r="XAU734" s="1"/>
      <c r="XAV734" s="1"/>
      <c r="XAW734" s="1"/>
      <c r="XAX734" s="1"/>
      <c r="XAY734" s="1"/>
      <c r="XAZ734" s="1"/>
      <c r="XBA734" s="1"/>
      <c r="XBB734" s="1"/>
      <c r="XBC734" s="1"/>
      <c r="XBD734" s="1"/>
      <c r="XBE734" s="1"/>
      <c r="XBF734" s="1"/>
      <c r="XBG734" s="1"/>
      <c r="XBH734" s="1"/>
      <c r="XBI734" s="1"/>
      <c r="XBJ734" s="1"/>
      <c r="XBK734" s="1"/>
      <c r="XBL734" s="1"/>
      <c r="XBM734" s="1"/>
      <c r="XBN734" s="1"/>
      <c r="XBO734" s="1"/>
      <c r="XBP734" s="1"/>
      <c r="XBQ734" s="1"/>
      <c r="XBR734" s="1"/>
      <c r="XBS734" s="1"/>
      <c r="XBT734" s="1"/>
      <c r="XBU734" s="1"/>
      <c r="XBV734" s="1"/>
      <c r="XBW734" s="1"/>
      <c r="XBX734" s="1"/>
      <c r="XBY734" s="1"/>
      <c r="XBZ734" s="1"/>
      <c r="XCA734" s="1"/>
      <c r="XCB734" s="1"/>
      <c r="XCC734" s="1"/>
      <c r="XCD734" s="1"/>
      <c r="XCE734" s="1"/>
      <c r="XCF734" s="1"/>
      <c r="XCG734" s="1"/>
      <c r="XCH734" s="1"/>
      <c r="XCI734" s="1"/>
      <c r="XCJ734" s="1"/>
      <c r="XCK734" s="1"/>
      <c r="XCL734" s="1"/>
      <c r="XCM734" s="1"/>
      <c r="XCN734" s="1"/>
      <c r="XCO734" s="1"/>
      <c r="XCP734" s="1"/>
      <c r="XCQ734" s="1"/>
      <c r="XCR734" s="1"/>
      <c r="XCS734" s="1"/>
      <c r="XCT734" s="1"/>
      <c r="XCU734" s="1"/>
      <c r="XCV734" s="1"/>
      <c r="XCW734" s="1"/>
      <c r="XCX734" s="1"/>
      <c r="XCY734" s="1"/>
      <c r="XCZ734" s="1"/>
      <c r="XDA734" s="1"/>
      <c r="XDB734" s="1"/>
      <c r="XDC734" s="1"/>
      <c r="XDD734" s="1"/>
      <c r="XDE734" s="1"/>
      <c r="XDF734" s="1"/>
      <c r="XDG734" s="1"/>
      <c r="XDH734" s="1"/>
      <c r="XDI734" s="1"/>
      <c r="XDJ734" s="1"/>
      <c r="XDK734" s="1"/>
      <c r="XDL734" s="1"/>
      <c r="XDM734" s="1"/>
      <c r="XDN734" s="1"/>
      <c r="XDO734" s="1"/>
      <c r="XDP734" s="1"/>
      <c r="XDQ734" s="1"/>
      <c r="XDR734" s="1"/>
      <c r="XDS734" s="1"/>
      <c r="XDT734" s="1"/>
      <c r="XDU734" s="1"/>
      <c r="XDV734" s="1"/>
      <c r="XDW734" s="1"/>
      <c r="XDX734" s="1"/>
      <c r="XDY734" s="1"/>
      <c r="XDZ734" s="1"/>
      <c r="XEA734" s="1"/>
      <c r="XEB734" s="1"/>
      <c r="XEC734" s="1"/>
      <c r="XED734" s="1"/>
      <c r="XEE734" s="1"/>
      <c r="XEF734" s="1"/>
      <c r="XEG734" s="1"/>
      <c r="XEH734" s="1"/>
      <c r="XEI734" s="1"/>
      <c r="XEJ734" s="1"/>
      <c r="XEK734" s="1"/>
      <c r="XEL734" s="1"/>
      <c r="XEM734" s="1"/>
      <c r="XEN734" s="1"/>
      <c r="XEO734" s="1"/>
      <c r="XEP734" s="1"/>
      <c r="XEQ734" s="1"/>
      <c r="XER734" s="1"/>
      <c r="XES734" s="1"/>
      <c r="XET734" s="1"/>
      <c r="XEU734" s="1"/>
      <c r="XEV734" s="1"/>
      <c r="XEW734" s="1"/>
      <c r="XEX734" s="1"/>
      <c r="XEY734" s="1"/>
      <c r="XEZ734" s="1"/>
      <c r="XFA734" s="1"/>
      <c r="XFB734" s="1"/>
      <c r="XFC734" s="1"/>
    </row>
    <row r="735" spans="1:150 16226:16383" s="3" customFormat="1" ht="20.25" customHeight="1" x14ac:dyDescent="0.25">
      <c r="A735" s="71" t="s">
        <v>930</v>
      </c>
      <c r="B735" s="71">
        <v>111.48399999999999</v>
      </c>
      <c r="C735" s="71">
        <f t="shared" si="16"/>
        <v>1200.0137759999998</v>
      </c>
      <c r="D735" s="51">
        <v>0</v>
      </c>
      <c r="E735" s="51">
        <v>0</v>
      </c>
      <c r="F735" s="124">
        <f t="shared" si="17"/>
        <v>2203.2252927359996</v>
      </c>
      <c r="G735" s="130" t="s">
        <v>95</v>
      </c>
      <c r="H735" s="13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WZB735" s="1"/>
      <c r="WZC735" s="1"/>
      <c r="WZD735" s="1"/>
      <c r="WZE735" s="1"/>
      <c r="WZF735" s="1"/>
      <c r="WZG735" s="1"/>
      <c r="WZH735" s="1"/>
      <c r="WZI735" s="1"/>
      <c r="WZJ735" s="1"/>
      <c r="WZK735" s="1"/>
      <c r="WZL735" s="1"/>
      <c r="WZM735" s="1"/>
      <c r="WZN735" s="1"/>
      <c r="WZO735" s="1"/>
      <c r="WZP735" s="1"/>
      <c r="WZQ735" s="1"/>
      <c r="WZR735" s="1"/>
      <c r="WZS735" s="1"/>
      <c r="WZT735" s="1"/>
      <c r="WZU735" s="1"/>
      <c r="WZV735" s="1"/>
      <c r="WZW735" s="1"/>
      <c r="WZX735" s="1"/>
      <c r="WZY735" s="1"/>
      <c r="WZZ735" s="1"/>
      <c r="XAA735" s="1"/>
      <c r="XAB735" s="1"/>
      <c r="XAC735" s="1"/>
      <c r="XAD735" s="1"/>
      <c r="XAE735" s="1"/>
      <c r="XAF735" s="1"/>
      <c r="XAG735" s="1"/>
      <c r="XAH735" s="1"/>
      <c r="XAI735" s="1"/>
      <c r="XAJ735" s="1"/>
      <c r="XAK735" s="1"/>
      <c r="XAL735" s="1"/>
      <c r="XAM735" s="1"/>
      <c r="XAN735" s="1"/>
      <c r="XAO735" s="1"/>
      <c r="XAP735" s="1"/>
      <c r="XAQ735" s="1"/>
      <c r="XAR735" s="1"/>
      <c r="XAS735" s="1"/>
      <c r="XAT735" s="1"/>
      <c r="XAU735" s="1"/>
      <c r="XAV735" s="1"/>
      <c r="XAW735" s="1"/>
      <c r="XAX735" s="1"/>
      <c r="XAY735" s="1"/>
      <c r="XAZ735" s="1"/>
      <c r="XBA735" s="1"/>
      <c r="XBB735" s="1"/>
      <c r="XBC735" s="1"/>
      <c r="XBD735" s="1"/>
      <c r="XBE735" s="1"/>
      <c r="XBF735" s="1"/>
      <c r="XBG735" s="1"/>
      <c r="XBH735" s="1"/>
      <c r="XBI735" s="1"/>
      <c r="XBJ735" s="1"/>
      <c r="XBK735" s="1"/>
      <c r="XBL735" s="1"/>
      <c r="XBM735" s="1"/>
      <c r="XBN735" s="1"/>
      <c r="XBO735" s="1"/>
      <c r="XBP735" s="1"/>
      <c r="XBQ735" s="1"/>
      <c r="XBR735" s="1"/>
      <c r="XBS735" s="1"/>
      <c r="XBT735" s="1"/>
      <c r="XBU735" s="1"/>
      <c r="XBV735" s="1"/>
      <c r="XBW735" s="1"/>
      <c r="XBX735" s="1"/>
      <c r="XBY735" s="1"/>
      <c r="XBZ735" s="1"/>
      <c r="XCA735" s="1"/>
      <c r="XCB735" s="1"/>
      <c r="XCC735" s="1"/>
      <c r="XCD735" s="1"/>
      <c r="XCE735" s="1"/>
      <c r="XCF735" s="1"/>
      <c r="XCG735" s="1"/>
      <c r="XCH735" s="1"/>
      <c r="XCI735" s="1"/>
      <c r="XCJ735" s="1"/>
      <c r="XCK735" s="1"/>
      <c r="XCL735" s="1"/>
      <c r="XCM735" s="1"/>
      <c r="XCN735" s="1"/>
      <c r="XCO735" s="1"/>
      <c r="XCP735" s="1"/>
      <c r="XCQ735" s="1"/>
      <c r="XCR735" s="1"/>
      <c r="XCS735" s="1"/>
      <c r="XCT735" s="1"/>
      <c r="XCU735" s="1"/>
      <c r="XCV735" s="1"/>
      <c r="XCW735" s="1"/>
      <c r="XCX735" s="1"/>
      <c r="XCY735" s="1"/>
      <c r="XCZ735" s="1"/>
      <c r="XDA735" s="1"/>
      <c r="XDB735" s="1"/>
      <c r="XDC735" s="1"/>
      <c r="XDD735" s="1"/>
      <c r="XDE735" s="1"/>
      <c r="XDF735" s="1"/>
      <c r="XDG735" s="1"/>
      <c r="XDH735" s="1"/>
      <c r="XDI735" s="1"/>
      <c r="XDJ735" s="1"/>
      <c r="XDK735" s="1"/>
      <c r="XDL735" s="1"/>
      <c r="XDM735" s="1"/>
      <c r="XDN735" s="1"/>
      <c r="XDO735" s="1"/>
      <c r="XDP735" s="1"/>
      <c r="XDQ735" s="1"/>
      <c r="XDR735" s="1"/>
      <c r="XDS735" s="1"/>
      <c r="XDT735" s="1"/>
      <c r="XDU735" s="1"/>
      <c r="XDV735" s="1"/>
      <c r="XDW735" s="1"/>
      <c r="XDX735" s="1"/>
      <c r="XDY735" s="1"/>
      <c r="XDZ735" s="1"/>
      <c r="XEA735" s="1"/>
      <c r="XEB735" s="1"/>
      <c r="XEC735" s="1"/>
      <c r="XED735" s="1"/>
      <c r="XEE735" s="1"/>
      <c r="XEF735" s="1"/>
      <c r="XEG735" s="1"/>
      <c r="XEH735" s="1"/>
      <c r="XEI735" s="1"/>
      <c r="XEJ735" s="1"/>
      <c r="XEK735" s="1"/>
      <c r="XEL735" s="1"/>
      <c r="XEM735" s="1"/>
      <c r="XEN735" s="1"/>
      <c r="XEO735" s="1"/>
      <c r="XEP735" s="1"/>
      <c r="XEQ735" s="1"/>
      <c r="XER735" s="1"/>
      <c r="XES735" s="1"/>
      <c r="XET735" s="1"/>
      <c r="XEU735" s="1"/>
      <c r="XEV735" s="1"/>
      <c r="XEW735" s="1"/>
      <c r="XEX735" s="1"/>
      <c r="XEY735" s="1"/>
      <c r="XEZ735" s="1"/>
      <c r="XFA735" s="1"/>
      <c r="XFB735" s="1"/>
      <c r="XFC735" s="1"/>
    </row>
    <row r="736" spans="1:150 16226:16383" s="3" customFormat="1" ht="20.25" customHeight="1" x14ac:dyDescent="0.25">
      <c r="A736" s="71" t="s">
        <v>931</v>
      </c>
      <c r="B736" s="71">
        <v>111.48399999999999</v>
      </c>
      <c r="C736" s="71">
        <f t="shared" si="16"/>
        <v>1200.0137759999998</v>
      </c>
      <c r="D736" s="51">
        <v>0</v>
      </c>
      <c r="E736" s="51">
        <v>0</v>
      </c>
      <c r="F736" s="124">
        <f t="shared" si="17"/>
        <v>2203.2252927359996</v>
      </c>
      <c r="G736" s="130" t="s">
        <v>95</v>
      </c>
      <c r="H736" s="13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WZB736" s="1"/>
      <c r="WZC736" s="1"/>
      <c r="WZD736" s="1"/>
      <c r="WZE736" s="1"/>
      <c r="WZF736" s="1"/>
      <c r="WZG736" s="1"/>
      <c r="WZH736" s="1"/>
      <c r="WZI736" s="1"/>
      <c r="WZJ736" s="1"/>
      <c r="WZK736" s="1"/>
      <c r="WZL736" s="1"/>
      <c r="WZM736" s="1"/>
      <c r="WZN736" s="1"/>
      <c r="WZO736" s="1"/>
      <c r="WZP736" s="1"/>
      <c r="WZQ736" s="1"/>
      <c r="WZR736" s="1"/>
      <c r="WZS736" s="1"/>
      <c r="WZT736" s="1"/>
      <c r="WZU736" s="1"/>
      <c r="WZV736" s="1"/>
      <c r="WZW736" s="1"/>
      <c r="WZX736" s="1"/>
      <c r="WZY736" s="1"/>
      <c r="WZZ736" s="1"/>
      <c r="XAA736" s="1"/>
      <c r="XAB736" s="1"/>
      <c r="XAC736" s="1"/>
      <c r="XAD736" s="1"/>
      <c r="XAE736" s="1"/>
      <c r="XAF736" s="1"/>
      <c r="XAG736" s="1"/>
      <c r="XAH736" s="1"/>
      <c r="XAI736" s="1"/>
      <c r="XAJ736" s="1"/>
      <c r="XAK736" s="1"/>
      <c r="XAL736" s="1"/>
      <c r="XAM736" s="1"/>
      <c r="XAN736" s="1"/>
      <c r="XAO736" s="1"/>
      <c r="XAP736" s="1"/>
      <c r="XAQ736" s="1"/>
      <c r="XAR736" s="1"/>
      <c r="XAS736" s="1"/>
      <c r="XAT736" s="1"/>
      <c r="XAU736" s="1"/>
      <c r="XAV736" s="1"/>
      <c r="XAW736" s="1"/>
      <c r="XAX736" s="1"/>
      <c r="XAY736" s="1"/>
      <c r="XAZ736" s="1"/>
      <c r="XBA736" s="1"/>
      <c r="XBB736" s="1"/>
      <c r="XBC736" s="1"/>
      <c r="XBD736" s="1"/>
      <c r="XBE736" s="1"/>
      <c r="XBF736" s="1"/>
      <c r="XBG736" s="1"/>
      <c r="XBH736" s="1"/>
      <c r="XBI736" s="1"/>
      <c r="XBJ736" s="1"/>
      <c r="XBK736" s="1"/>
      <c r="XBL736" s="1"/>
      <c r="XBM736" s="1"/>
      <c r="XBN736" s="1"/>
      <c r="XBO736" s="1"/>
      <c r="XBP736" s="1"/>
      <c r="XBQ736" s="1"/>
      <c r="XBR736" s="1"/>
      <c r="XBS736" s="1"/>
      <c r="XBT736" s="1"/>
      <c r="XBU736" s="1"/>
      <c r="XBV736" s="1"/>
      <c r="XBW736" s="1"/>
      <c r="XBX736" s="1"/>
      <c r="XBY736" s="1"/>
      <c r="XBZ736" s="1"/>
      <c r="XCA736" s="1"/>
      <c r="XCB736" s="1"/>
      <c r="XCC736" s="1"/>
      <c r="XCD736" s="1"/>
      <c r="XCE736" s="1"/>
      <c r="XCF736" s="1"/>
      <c r="XCG736" s="1"/>
      <c r="XCH736" s="1"/>
      <c r="XCI736" s="1"/>
      <c r="XCJ736" s="1"/>
      <c r="XCK736" s="1"/>
      <c r="XCL736" s="1"/>
      <c r="XCM736" s="1"/>
      <c r="XCN736" s="1"/>
      <c r="XCO736" s="1"/>
      <c r="XCP736" s="1"/>
      <c r="XCQ736" s="1"/>
      <c r="XCR736" s="1"/>
      <c r="XCS736" s="1"/>
      <c r="XCT736" s="1"/>
      <c r="XCU736" s="1"/>
      <c r="XCV736" s="1"/>
      <c r="XCW736" s="1"/>
      <c r="XCX736" s="1"/>
      <c r="XCY736" s="1"/>
      <c r="XCZ736" s="1"/>
      <c r="XDA736" s="1"/>
      <c r="XDB736" s="1"/>
      <c r="XDC736" s="1"/>
      <c r="XDD736" s="1"/>
      <c r="XDE736" s="1"/>
      <c r="XDF736" s="1"/>
      <c r="XDG736" s="1"/>
      <c r="XDH736" s="1"/>
      <c r="XDI736" s="1"/>
      <c r="XDJ736" s="1"/>
      <c r="XDK736" s="1"/>
      <c r="XDL736" s="1"/>
      <c r="XDM736" s="1"/>
      <c r="XDN736" s="1"/>
      <c r="XDO736" s="1"/>
      <c r="XDP736" s="1"/>
      <c r="XDQ736" s="1"/>
      <c r="XDR736" s="1"/>
      <c r="XDS736" s="1"/>
      <c r="XDT736" s="1"/>
      <c r="XDU736" s="1"/>
      <c r="XDV736" s="1"/>
      <c r="XDW736" s="1"/>
      <c r="XDX736" s="1"/>
      <c r="XDY736" s="1"/>
      <c r="XDZ736" s="1"/>
      <c r="XEA736" s="1"/>
      <c r="XEB736" s="1"/>
      <c r="XEC736" s="1"/>
      <c r="XED736" s="1"/>
      <c r="XEE736" s="1"/>
      <c r="XEF736" s="1"/>
      <c r="XEG736" s="1"/>
      <c r="XEH736" s="1"/>
      <c r="XEI736" s="1"/>
      <c r="XEJ736" s="1"/>
      <c r="XEK736" s="1"/>
      <c r="XEL736" s="1"/>
      <c r="XEM736" s="1"/>
      <c r="XEN736" s="1"/>
      <c r="XEO736" s="1"/>
      <c r="XEP736" s="1"/>
      <c r="XEQ736" s="1"/>
      <c r="XER736" s="1"/>
      <c r="XES736" s="1"/>
      <c r="XET736" s="1"/>
      <c r="XEU736" s="1"/>
      <c r="XEV736" s="1"/>
      <c r="XEW736" s="1"/>
      <c r="XEX736" s="1"/>
      <c r="XEY736" s="1"/>
      <c r="XEZ736" s="1"/>
      <c r="XFA736" s="1"/>
      <c r="XFB736" s="1"/>
      <c r="XFC736" s="1"/>
    </row>
    <row r="737" spans="1:150 16226:16383" s="3" customFormat="1" ht="20.25" customHeight="1" x14ac:dyDescent="0.25">
      <c r="A737" s="71" t="s">
        <v>932</v>
      </c>
      <c r="B737" s="71">
        <v>111.48399999999999</v>
      </c>
      <c r="C737" s="71">
        <f t="shared" ref="C737:C800" si="18">B737*10.764</f>
        <v>1200.0137759999998</v>
      </c>
      <c r="D737" s="51">
        <v>0</v>
      </c>
      <c r="E737" s="51">
        <v>0</v>
      </c>
      <c r="F737" s="124">
        <f t="shared" ref="F737:F800" si="19">(C737*1.836)</f>
        <v>2203.2252927359996</v>
      </c>
      <c r="G737" s="130" t="s">
        <v>95</v>
      </c>
      <c r="H737" s="13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WZB737" s="1"/>
      <c r="WZC737" s="1"/>
      <c r="WZD737" s="1"/>
      <c r="WZE737" s="1"/>
      <c r="WZF737" s="1"/>
      <c r="WZG737" s="1"/>
      <c r="WZH737" s="1"/>
      <c r="WZI737" s="1"/>
      <c r="WZJ737" s="1"/>
      <c r="WZK737" s="1"/>
      <c r="WZL737" s="1"/>
      <c r="WZM737" s="1"/>
      <c r="WZN737" s="1"/>
      <c r="WZO737" s="1"/>
      <c r="WZP737" s="1"/>
      <c r="WZQ737" s="1"/>
      <c r="WZR737" s="1"/>
      <c r="WZS737" s="1"/>
      <c r="WZT737" s="1"/>
      <c r="WZU737" s="1"/>
      <c r="WZV737" s="1"/>
      <c r="WZW737" s="1"/>
      <c r="WZX737" s="1"/>
      <c r="WZY737" s="1"/>
      <c r="WZZ737" s="1"/>
      <c r="XAA737" s="1"/>
      <c r="XAB737" s="1"/>
      <c r="XAC737" s="1"/>
      <c r="XAD737" s="1"/>
      <c r="XAE737" s="1"/>
      <c r="XAF737" s="1"/>
      <c r="XAG737" s="1"/>
      <c r="XAH737" s="1"/>
      <c r="XAI737" s="1"/>
      <c r="XAJ737" s="1"/>
      <c r="XAK737" s="1"/>
      <c r="XAL737" s="1"/>
      <c r="XAM737" s="1"/>
      <c r="XAN737" s="1"/>
      <c r="XAO737" s="1"/>
      <c r="XAP737" s="1"/>
      <c r="XAQ737" s="1"/>
      <c r="XAR737" s="1"/>
      <c r="XAS737" s="1"/>
      <c r="XAT737" s="1"/>
      <c r="XAU737" s="1"/>
      <c r="XAV737" s="1"/>
      <c r="XAW737" s="1"/>
      <c r="XAX737" s="1"/>
      <c r="XAY737" s="1"/>
      <c r="XAZ737" s="1"/>
      <c r="XBA737" s="1"/>
      <c r="XBB737" s="1"/>
      <c r="XBC737" s="1"/>
      <c r="XBD737" s="1"/>
      <c r="XBE737" s="1"/>
      <c r="XBF737" s="1"/>
      <c r="XBG737" s="1"/>
      <c r="XBH737" s="1"/>
      <c r="XBI737" s="1"/>
      <c r="XBJ737" s="1"/>
      <c r="XBK737" s="1"/>
      <c r="XBL737" s="1"/>
      <c r="XBM737" s="1"/>
      <c r="XBN737" s="1"/>
      <c r="XBO737" s="1"/>
      <c r="XBP737" s="1"/>
      <c r="XBQ737" s="1"/>
      <c r="XBR737" s="1"/>
      <c r="XBS737" s="1"/>
      <c r="XBT737" s="1"/>
      <c r="XBU737" s="1"/>
      <c r="XBV737" s="1"/>
      <c r="XBW737" s="1"/>
      <c r="XBX737" s="1"/>
      <c r="XBY737" s="1"/>
      <c r="XBZ737" s="1"/>
      <c r="XCA737" s="1"/>
      <c r="XCB737" s="1"/>
      <c r="XCC737" s="1"/>
      <c r="XCD737" s="1"/>
      <c r="XCE737" s="1"/>
      <c r="XCF737" s="1"/>
      <c r="XCG737" s="1"/>
      <c r="XCH737" s="1"/>
      <c r="XCI737" s="1"/>
      <c r="XCJ737" s="1"/>
      <c r="XCK737" s="1"/>
      <c r="XCL737" s="1"/>
      <c r="XCM737" s="1"/>
      <c r="XCN737" s="1"/>
      <c r="XCO737" s="1"/>
      <c r="XCP737" s="1"/>
      <c r="XCQ737" s="1"/>
      <c r="XCR737" s="1"/>
      <c r="XCS737" s="1"/>
      <c r="XCT737" s="1"/>
      <c r="XCU737" s="1"/>
      <c r="XCV737" s="1"/>
      <c r="XCW737" s="1"/>
      <c r="XCX737" s="1"/>
      <c r="XCY737" s="1"/>
      <c r="XCZ737" s="1"/>
      <c r="XDA737" s="1"/>
      <c r="XDB737" s="1"/>
      <c r="XDC737" s="1"/>
      <c r="XDD737" s="1"/>
      <c r="XDE737" s="1"/>
      <c r="XDF737" s="1"/>
      <c r="XDG737" s="1"/>
      <c r="XDH737" s="1"/>
      <c r="XDI737" s="1"/>
      <c r="XDJ737" s="1"/>
      <c r="XDK737" s="1"/>
      <c r="XDL737" s="1"/>
      <c r="XDM737" s="1"/>
      <c r="XDN737" s="1"/>
      <c r="XDO737" s="1"/>
      <c r="XDP737" s="1"/>
      <c r="XDQ737" s="1"/>
      <c r="XDR737" s="1"/>
      <c r="XDS737" s="1"/>
      <c r="XDT737" s="1"/>
      <c r="XDU737" s="1"/>
      <c r="XDV737" s="1"/>
      <c r="XDW737" s="1"/>
      <c r="XDX737" s="1"/>
      <c r="XDY737" s="1"/>
      <c r="XDZ737" s="1"/>
      <c r="XEA737" s="1"/>
      <c r="XEB737" s="1"/>
      <c r="XEC737" s="1"/>
      <c r="XED737" s="1"/>
      <c r="XEE737" s="1"/>
      <c r="XEF737" s="1"/>
      <c r="XEG737" s="1"/>
      <c r="XEH737" s="1"/>
      <c r="XEI737" s="1"/>
      <c r="XEJ737" s="1"/>
      <c r="XEK737" s="1"/>
      <c r="XEL737" s="1"/>
      <c r="XEM737" s="1"/>
      <c r="XEN737" s="1"/>
      <c r="XEO737" s="1"/>
      <c r="XEP737" s="1"/>
      <c r="XEQ737" s="1"/>
      <c r="XER737" s="1"/>
      <c r="XES737" s="1"/>
      <c r="XET737" s="1"/>
      <c r="XEU737" s="1"/>
      <c r="XEV737" s="1"/>
      <c r="XEW737" s="1"/>
      <c r="XEX737" s="1"/>
      <c r="XEY737" s="1"/>
      <c r="XEZ737" s="1"/>
      <c r="XFA737" s="1"/>
      <c r="XFB737" s="1"/>
      <c r="XFC737" s="1"/>
    </row>
    <row r="738" spans="1:150 16226:16383" s="3" customFormat="1" ht="20.25" customHeight="1" x14ac:dyDescent="0.25">
      <c r="A738" s="71" t="s">
        <v>933</v>
      </c>
      <c r="B738" s="71">
        <v>111.48399999999999</v>
      </c>
      <c r="C738" s="71">
        <f t="shared" si="18"/>
        <v>1200.0137759999998</v>
      </c>
      <c r="D738" s="51">
        <v>0</v>
      </c>
      <c r="E738" s="51">
        <v>0</v>
      </c>
      <c r="F738" s="124">
        <f t="shared" si="19"/>
        <v>2203.2252927359996</v>
      </c>
      <c r="G738" s="130" t="s">
        <v>95</v>
      </c>
      <c r="H738" s="13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WZB738" s="1"/>
      <c r="WZC738" s="1"/>
      <c r="WZD738" s="1"/>
      <c r="WZE738" s="1"/>
      <c r="WZF738" s="1"/>
      <c r="WZG738" s="1"/>
      <c r="WZH738" s="1"/>
      <c r="WZI738" s="1"/>
      <c r="WZJ738" s="1"/>
      <c r="WZK738" s="1"/>
      <c r="WZL738" s="1"/>
      <c r="WZM738" s="1"/>
      <c r="WZN738" s="1"/>
      <c r="WZO738" s="1"/>
      <c r="WZP738" s="1"/>
      <c r="WZQ738" s="1"/>
      <c r="WZR738" s="1"/>
      <c r="WZS738" s="1"/>
      <c r="WZT738" s="1"/>
      <c r="WZU738" s="1"/>
      <c r="WZV738" s="1"/>
      <c r="WZW738" s="1"/>
      <c r="WZX738" s="1"/>
      <c r="WZY738" s="1"/>
      <c r="WZZ738" s="1"/>
      <c r="XAA738" s="1"/>
      <c r="XAB738" s="1"/>
      <c r="XAC738" s="1"/>
      <c r="XAD738" s="1"/>
      <c r="XAE738" s="1"/>
      <c r="XAF738" s="1"/>
      <c r="XAG738" s="1"/>
      <c r="XAH738" s="1"/>
      <c r="XAI738" s="1"/>
      <c r="XAJ738" s="1"/>
      <c r="XAK738" s="1"/>
      <c r="XAL738" s="1"/>
      <c r="XAM738" s="1"/>
      <c r="XAN738" s="1"/>
      <c r="XAO738" s="1"/>
      <c r="XAP738" s="1"/>
      <c r="XAQ738" s="1"/>
      <c r="XAR738" s="1"/>
      <c r="XAS738" s="1"/>
      <c r="XAT738" s="1"/>
      <c r="XAU738" s="1"/>
      <c r="XAV738" s="1"/>
      <c r="XAW738" s="1"/>
      <c r="XAX738" s="1"/>
      <c r="XAY738" s="1"/>
      <c r="XAZ738" s="1"/>
      <c r="XBA738" s="1"/>
      <c r="XBB738" s="1"/>
      <c r="XBC738" s="1"/>
      <c r="XBD738" s="1"/>
      <c r="XBE738" s="1"/>
      <c r="XBF738" s="1"/>
      <c r="XBG738" s="1"/>
      <c r="XBH738" s="1"/>
      <c r="XBI738" s="1"/>
      <c r="XBJ738" s="1"/>
      <c r="XBK738" s="1"/>
      <c r="XBL738" s="1"/>
      <c r="XBM738" s="1"/>
      <c r="XBN738" s="1"/>
      <c r="XBO738" s="1"/>
      <c r="XBP738" s="1"/>
      <c r="XBQ738" s="1"/>
      <c r="XBR738" s="1"/>
      <c r="XBS738" s="1"/>
      <c r="XBT738" s="1"/>
      <c r="XBU738" s="1"/>
      <c r="XBV738" s="1"/>
      <c r="XBW738" s="1"/>
      <c r="XBX738" s="1"/>
      <c r="XBY738" s="1"/>
      <c r="XBZ738" s="1"/>
      <c r="XCA738" s="1"/>
      <c r="XCB738" s="1"/>
      <c r="XCC738" s="1"/>
      <c r="XCD738" s="1"/>
      <c r="XCE738" s="1"/>
      <c r="XCF738" s="1"/>
      <c r="XCG738" s="1"/>
      <c r="XCH738" s="1"/>
      <c r="XCI738" s="1"/>
      <c r="XCJ738" s="1"/>
      <c r="XCK738" s="1"/>
      <c r="XCL738" s="1"/>
      <c r="XCM738" s="1"/>
      <c r="XCN738" s="1"/>
      <c r="XCO738" s="1"/>
      <c r="XCP738" s="1"/>
      <c r="XCQ738" s="1"/>
      <c r="XCR738" s="1"/>
      <c r="XCS738" s="1"/>
      <c r="XCT738" s="1"/>
      <c r="XCU738" s="1"/>
      <c r="XCV738" s="1"/>
      <c r="XCW738" s="1"/>
      <c r="XCX738" s="1"/>
      <c r="XCY738" s="1"/>
      <c r="XCZ738" s="1"/>
      <c r="XDA738" s="1"/>
      <c r="XDB738" s="1"/>
      <c r="XDC738" s="1"/>
      <c r="XDD738" s="1"/>
      <c r="XDE738" s="1"/>
      <c r="XDF738" s="1"/>
      <c r="XDG738" s="1"/>
      <c r="XDH738" s="1"/>
      <c r="XDI738" s="1"/>
      <c r="XDJ738" s="1"/>
      <c r="XDK738" s="1"/>
      <c r="XDL738" s="1"/>
      <c r="XDM738" s="1"/>
      <c r="XDN738" s="1"/>
      <c r="XDO738" s="1"/>
      <c r="XDP738" s="1"/>
      <c r="XDQ738" s="1"/>
      <c r="XDR738" s="1"/>
      <c r="XDS738" s="1"/>
      <c r="XDT738" s="1"/>
      <c r="XDU738" s="1"/>
      <c r="XDV738" s="1"/>
      <c r="XDW738" s="1"/>
      <c r="XDX738" s="1"/>
      <c r="XDY738" s="1"/>
      <c r="XDZ738" s="1"/>
      <c r="XEA738" s="1"/>
      <c r="XEB738" s="1"/>
      <c r="XEC738" s="1"/>
      <c r="XED738" s="1"/>
      <c r="XEE738" s="1"/>
      <c r="XEF738" s="1"/>
      <c r="XEG738" s="1"/>
      <c r="XEH738" s="1"/>
      <c r="XEI738" s="1"/>
      <c r="XEJ738" s="1"/>
      <c r="XEK738" s="1"/>
      <c r="XEL738" s="1"/>
      <c r="XEM738" s="1"/>
      <c r="XEN738" s="1"/>
      <c r="XEO738" s="1"/>
      <c r="XEP738" s="1"/>
      <c r="XEQ738" s="1"/>
      <c r="XER738" s="1"/>
      <c r="XES738" s="1"/>
      <c r="XET738" s="1"/>
      <c r="XEU738" s="1"/>
      <c r="XEV738" s="1"/>
      <c r="XEW738" s="1"/>
      <c r="XEX738" s="1"/>
      <c r="XEY738" s="1"/>
      <c r="XEZ738" s="1"/>
      <c r="XFA738" s="1"/>
      <c r="XFB738" s="1"/>
      <c r="XFC738" s="1"/>
    </row>
    <row r="739" spans="1:150 16226:16383" s="3" customFormat="1" ht="20.25" customHeight="1" x14ac:dyDescent="0.25">
      <c r="A739" s="71" t="s">
        <v>934</v>
      </c>
      <c r="B739" s="71">
        <v>111.48399999999999</v>
      </c>
      <c r="C739" s="71">
        <f t="shared" si="18"/>
        <v>1200.0137759999998</v>
      </c>
      <c r="D739" s="51">
        <v>0</v>
      </c>
      <c r="E739" s="51">
        <v>0</v>
      </c>
      <c r="F739" s="124">
        <f t="shared" si="19"/>
        <v>2203.2252927359996</v>
      </c>
      <c r="G739" s="130" t="s">
        <v>95</v>
      </c>
      <c r="H739" s="13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WZB739" s="1"/>
      <c r="WZC739" s="1"/>
      <c r="WZD739" s="1"/>
      <c r="WZE739" s="1"/>
      <c r="WZF739" s="1"/>
      <c r="WZG739" s="1"/>
      <c r="WZH739" s="1"/>
      <c r="WZI739" s="1"/>
      <c r="WZJ739" s="1"/>
      <c r="WZK739" s="1"/>
      <c r="WZL739" s="1"/>
      <c r="WZM739" s="1"/>
      <c r="WZN739" s="1"/>
      <c r="WZO739" s="1"/>
      <c r="WZP739" s="1"/>
      <c r="WZQ739" s="1"/>
      <c r="WZR739" s="1"/>
      <c r="WZS739" s="1"/>
      <c r="WZT739" s="1"/>
      <c r="WZU739" s="1"/>
      <c r="WZV739" s="1"/>
      <c r="WZW739" s="1"/>
      <c r="WZX739" s="1"/>
      <c r="WZY739" s="1"/>
      <c r="WZZ739" s="1"/>
      <c r="XAA739" s="1"/>
      <c r="XAB739" s="1"/>
      <c r="XAC739" s="1"/>
      <c r="XAD739" s="1"/>
      <c r="XAE739" s="1"/>
      <c r="XAF739" s="1"/>
      <c r="XAG739" s="1"/>
      <c r="XAH739" s="1"/>
      <c r="XAI739" s="1"/>
      <c r="XAJ739" s="1"/>
      <c r="XAK739" s="1"/>
      <c r="XAL739" s="1"/>
      <c r="XAM739" s="1"/>
      <c r="XAN739" s="1"/>
      <c r="XAO739" s="1"/>
      <c r="XAP739" s="1"/>
      <c r="XAQ739" s="1"/>
      <c r="XAR739" s="1"/>
      <c r="XAS739" s="1"/>
      <c r="XAT739" s="1"/>
      <c r="XAU739" s="1"/>
      <c r="XAV739" s="1"/>
      <c r="XAW739" s="1"/>
      <c r="XAX739" s="1"/>
      <c r="XAY739" s="1"/>
      <c r="XAZ739" s="1"/>
      <c r="XBA739" s="1"/>
      <c r="XBB739" s="1"/>
      <c r="XBC739" s="1"/>
      <c r="XBD739" s="1"/>
      <c r="XBE739" s="1"/>
      <c r="XBF739" s="1"/>
      <c r="XBG739" s="1"/>
      <c r="XBH739" s="1"/>
      <c r="XBI739" s="1"/>
      <c r="XBJ739" s="1"/>
      <c r="XBK739" s="1"/>
      <c r="XBL739" s="1"/>
      <c r="XBM739" s="1"/>
      <c r="XBN739" s="1"/>
      <c r="XBO739" s="1"/>
      <c r="XBP739" s="1"/>
      <c r="XBQ739" s="1"/>
      <c r="XBR739" s="1"/>
      <c r="XBS739" s="1"/>
      <c r="XBT739" s="1"/>
      <c r="XBU739" s="1"/>
      <c r="XBV739" s="1"/>
      <c r="XBW739" s="1"/>
      <c r="XBX739" s="1"/>
      <c r="XBY739" s="1"/>
      <c r="XBZ739" s="1"/>
      <c r="XCA739" s="1"/>
      <c r="XCB739" s="1"/>
      <c r="XCC739" s="1"/>
      <c r="XCD739" s="1"/>
      <c r="XCE739" s="1"/>
      <c r="XCF739" s="1"/>
      <c r="XCG739" s="1"/>
      <c r="XCH739" s="1"/>
      <c r="XCI739" s="1"/>
      <c r="XCJ739" s="1"/>
      <c r="XCK739" s="1"/>
      <c r="XCL739" s="1"/>
      <c r="XCM739" s="1"/>
      <c r="XCN739" s="1"/>
      <c r="XCO739" s="1"/>
      <c r="XCP739" s="1"/>
      <c r="XCQ739" s="1"/>
      <c r="XCR739" s="1"/>
      <c r="XCS739" s="1"/>
      <c r="XCT739" s="1"/>
      <c r="XCU739" s="1"/>
      <c r="XCV739" s="1"/>
      <c r="XCW739" s="1"/>
      <c r="XCX739" s="1"/>
      <c r="XCY739" s="1"/>
      <c r="XCZ739" s="1"/>
      <c r="XDA739" s="1"/>
      <c r="XDB739" s="1"/>
      <c r="XDC739" s="1"/>
      <c r="XDD739" s="1"/>
      <c r="XDE739" s="1"/>
      <c r="XDF739" s="1"/>
      <c r="XDG739" s="1"/>
      <c r="XDH739" s="1"/>
      <c r="XDI739" s="1"/>
      <c r="XDJ739" s="1"/>
      <c r="XDK739" s="1"/>
      <c r="XDL739" s="1"/>
      <c r="XDM739" s="1"/>
      <c r="XDN739" s="1"/>
      <c r="XDO739" s="1"/>
      <c r="XDP739" s="1"/>
      <c r="XDQ739" s="1"/>
      <c r="XDR739" s="1"/>
      <c r="XDS739" s="1"/>
      <c r="XDT739" s="1"/>
      <c r="XDU739" s="1"/>
      <c r="XDV739" s="1"/>
      <c r="XDW739" s="1"/>
      <c r="XDX739" s="1"/>
      <c r="XDY739" s="1"/>
      <c r="XDZ739" s="1"/>
      <c r="XEA739" s="1"/>
      <c r="XEB739" s="1"/>
      <c r="XEC739" s="1"/>
      <c r="XED739" s="1"/>
      <c r="XEE739" s="1"/>
      <c r="XEF739" s="1"/>
      <c r="XEG739" s="1"/>
      <c r="XEH739" s="1"/>
      <c r="XEI739" s="1"/>
      <c r="XEJ739" s="1"/>
      <c r="XEK739" s="1"/>
      <c r="XEL739" s="1"/>
      <c r="XEM739" s="1"/>
      <c r="XEN739" s="1"/>
      <c r="XEO739" s="1"/>
      <c r="XEP739" s="1"/>
      <c r="XEQ739" s="1"/>
      <c r="XER739" s="1"/>
      <c r="XES739" s="1"/>
      <c r="XET739" s="1"/>
      <c r="XEU739" s="1"/>
      <c r="XEV739" s="1"/>
      <c r="XEW739" s="1"/>
      <c r="XEX739" s="1"/>
      <c r="XEY739" s="1"/>
      <c r="XEZ739" s="1"/>
      <c r="XFA739" s="1"/>
      <c r="XFB739" s="1"/>
      <c r="XFC739" s="1"/>
    </row>
    <row r="740" spans="1:150 16226:16383" s="3" customFormat="1" ht="20.25" customHeight="1" x14ac:dyDescent="0.25">
      <c r="A740" s="71" t="s">
        <v>935</v>
      </c>
      <c r="B740" s="71">
        <v>202.47399999999999</v>
      </c>
      <c r="C740" s="71">
        <f t="shared" si="18"/>
        <v>2179.4301359999999</v>
      </c>
      <c r="D740" s="51">
        <v>0</v>
      </c>
      <c r="E740" s="51">
        <v>0</v>
      </c>
      <c r="F740" s="124">
        <f t="shared" si="19"/>
        <v>4001.4337296960002</v>
      </c>
      <c r="G740" s="130" t="s">
        <v>95</v>
      </c>
      <c r="H740" s="13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WZB740" s="1"/>
      <c r="WZC740" s="1"/>
      <c r="WZD740" s="1"/>
      <c r="WZE740" s="1"/>
      <c r="WZF740" s="1"/>
      <c r="WZG740" s="1"/>
      <c r="WZH740" s="1"/>
      <c r="WZI740" s="1"/>
      <c r="WZJ740" s="1"/>
      <c r="WZK740" s="1"/>
      <c r="WZL740" s="1"/>
      <c r="WZM740" s="1"/>
      <c r="WZN740" s="1"/>
      <c r="WZO740" s="1"/>
      <c r="WZP740" s="1"/>
      <c r="WZQ740" s="1"/>
      <c r="WZR740" s="1"/>
      <c r="WZS740" s="1"/>
      <c r="WZT740" s="1"/>
      <c r="WZU740" s="1"/>
      <c r="WZV740" s="1"/>
      <c r="WZW740" s="1"/>
      <c r="WZX740" s="1"/>
      <c r="WZY740" s="1"/>
      <c r="WZZ740" s="1"/>
      <c r="XAA740" s="1"/>
      <c r="XAB740" s="1"/>
      <c r="XAC740" s="1"/>
      <c r="XAD740" s="1"/>
      <c r="XAE740" s="1"/>
      <c r="XAF740" s="1"/>
      <c r="XAG740" s="1"/>
      <c r="XAH740" s="1"/>
      <c r="XAI740" s="1"/>
      <c r="XAJ740" s="1"/>
      <c r="XAK740" s="1"/>
      <c r="XAL740" s="1"/>
      <c r="XAM740" s="1"/>
      <c r="XAN740" s="1"/>
      <c r="XAO740" s="1"/>
      <c r="XAP740" s="1"/>
      <c r="XAQ740" s="1"/>
      <c r="XAR740" s="1"/>
      <c r="XAS740" s="1"/>
      <c r="XAT740" s="1"/>
      <c r="XAU740" s="1"/>
      <c r="XAV740" s="1"/>
      <c r="XAW740" s="1"/>
      <c r="XAX740" s="1"/>
      <c r="XAY740" s="1"/>
      <c r="XAZ740" s="1"/>
      <c r="XBA740" s="1"/>
      <c r="XBB740" s="1"/>
      <c r="XBC740" s="1"/>
      <c r="XBD740" s="1"/>
      <c r="XBE740" s="1"/>
      <c r="XBF740" s="1"/>
      <c r="XBG740" s="1"/>
      <c r="XBH740" s="1"/>
      <c r="XBI740" s="1"/>
      <c r="XBJ740" s="1"/>
      <c r="XBK740" s="1"/>
      <c r="XBL740" s="1"/>
      <c r="XBM740" s="1"/>
      <c r="XBN740" s="1"/>
      <c r="XBO740" s="1"/>
      <c r="XBP740" s="1"/>
      <c r="XBQ740" s="1"/>
      <c r="XBR740" s="1"/>
      <c r="XBS740" s="1"/>
      <c r="XBT740" s="1"/>
      <c r="XBU740" s="1"/>
      <c r="XBV740" s="1"/>
      <c r="XBW740" s="1"/>
      <c r="XBX740" s="1"/>
      <c r="XBY740" s="1"/>
      <c r="XBZ740" s="1"/>
      <c r="XCA740" s="1"/>
      <c r="XCB740" s="1"/>
      <c r="XCC740" s="1"/>
      <c r="XCD740" s="1"/>
      <c r="XCE740" s="1"/>
      <c r="XCF740" s="1"/>
      <c r="XCG740" s="1"/>
      <c r="XCH740" s="1"/>
      <c r="XCI740" s="1"/>
      <c r="XCJ740" s="1"/>
      <c r="XCK740" s="1"/>
      <c r="XCL740" s="1"/>
      <c r="XCM740" s="1"/>
      <c r="XCN740" s="1"/>
      <c r="XCO740" s="1"/>
      <c r="XCP740" s="1"/>
      <c r="XCQ740" s="1"/>
      <c r="XCR740" s="1"/>
      <c r="XCS740" s="1"/>
      <c r="XCT740" s="1"/>
      <c r="XCU740" s="1"/>
      <c r="XCV740" s="1"/>
      <c r="XCW740" s="1"/>
      <c r="XCX740" s="1"/>
      <c r="XCY740" s="1"/>
      <c r="XCZ740" s="1"/>
      <c r="XDA740" s="1"/>
      <c r="XDB740" s="1"/>
      <c r="XDC740" s="1"/>
      <c r="XDD740" s="1"/>
      <c r="XDE740" s="1"/>
      <c r="XDF740" s="1"/>
      <c r="XDG740" s="1"/>
      <c r="XDH740" s="1"/>
      <c r="XDI740" s="1"/>
      <c r="XDJ740" s="1"/>
      <c r="XDK740" s="1"/>
      <c r="XDL740" s="1"/>
      <c r="XDM740" s="1"/>
      <c r="XDN740" s="1"/>
      <c r="XDO740" s="1"/>
      <c r="XDP740" s="1"/>
      <c r="XDQ740" s="1"/>
      <c r="XDR740" s="1"/>
      <c r="XDS740" s="1"/>
      <c r="XDT740" s="1"/>
      <c r="XDU740" s="1"/>
      <c r="XDV740" s="1"/>
      <c r="XDW740" s="1"/>
      <c r="XDX740" s="1"/>
      <c r="XDY740" s="1"/>
      <c r="XDZ740" s="1"/>
      <c r="XEA740" s="1"/>
      <c r="XEB740" s="1"/>
      <c r="XEC740" s="1"/>
      <c r="XED740" s="1"/>
      <c r="XEE740" s="1"/>
      <c r="XEF740" s="1"/>
      <c r="XEG740" s="1"/>
      <c r="XEH740" s="1"/>
      <c r="XEI740" s="1"/>
      <c r="XEJ740" s="1"/>
      <c r="XEK740" s="1"/>
      <c r="XEL740" s="1"/>
      <c r="XEM740" s="1"/>
      <c r="XEN740" s="1"/>
      <c r="XEO740" s="1"/>
      <c r="XEP740" s="1"/>
      <c r="XEQ740" s="1"/>
      <c r="XER740" s="1"/>
      <c r="XES740" s="1"/>
      <c r="XET740" s="1"/>
      <c r="XEU740" s="1"/>
      <c r="XEV740" s="1"/>
      <c r="XEW740" s="1"/>
      <c r="XEX740" s="1"/>
      <c r="XEY740" s="1"/>
      <c r="XEZ740" s="1"/>
      <c r="XFA740" s="1"/>
      <c r="XFB740" s="1"/>
      <c r="XFC740" s="1"/>
    </row>
    <row r="741" spans="1:150 16226:16383" s="3" customFormat="1" ht="20.25" customHeight="1" x14ac:dyDescent="0.25">
      <c r="A741" s="71" t="s">
        <v>936</v>
      </c>
      <c r="B741" s="71">
        <v>202.46700000000001</v>
      </c>
      <c r="C741" s="71">
        <f t="shared" si="18"/>
        <v>2179.3547880000001</v>
      </c>
      <c r="D741" s="51">
        <v>0</v>
      </c>
      <c r="E741" s="51">
        <v>0</v>
      </c>
      <c r="F741" s="124">
        <f t="shared" si="19"/>
        <v>4001.2953907680003</v>
      </c>
      <c r="G741" s="130" t="s">
        <v>95</v>
      </c>
      <c r="H741" s="13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WZB741" s="1"/>
      <c r="WZC741" s="1"/>
      <c r="WZD741" s="1"/>
      <c r="WZE741" s="1"/>
      <c r="WZF741" s="1"/>
      <c r="WZG741" s="1"/>
      <c r="WZH741" s="1"/>
      <c r="WZI741" s="1"/>
      <c r="WZJ741" s="1"/>
      <c r="WZK741" s="1"/>
      <c r="WZL741" s="1"/>
      <c r="WZM741" s="1"/>
      <c r="WZN741" s="1"/>
      <c r="WZO741" s="1"/>
      <c r="WZP741" s="1"/>
      <c r="WZQ741" s="1"/>
      <c r="WZR741" s="1"/>
      <c r="WZS741" s="1"/>
      <c r="WZT741" s="1"/>
      <c r="WZU741" s="1"/>
      <c r="WZV741" s="1"/>
      <c r="WZW741" s="1"/>
      <c r="WZX741" s="1"/>
      <c r="WZY741" s="1"/>
      <c r="WZZ741" s="1"/>
      <c r="XAA741" s="1"/>
      <c r="XAB741" s="1"/>
      <c r="XAC741" s="1"/>
      <c r="XAD741" s="1"/>
      <c r="XAE741" s="1"/>
      <c r="XAF741" s="1"/>
      <c r="XAG741" s="1"/>
      <c r="XAH741" s="1"/>
      <c r="XAI741" s="1"/>
      <c r="XAJ741" s="1"/>
      <c r="XAK741" s="1"/>
      <c r="XAL741" s="1"/>
      <c r="XAM741" s="1"/>
      <c r="XAN741" s="1"/>
      <c r="XAO741" s="1"/>
      <c r="XAP741" s="1"/>
      <c r="XAQ741" s="1"/>
      <c r="XAR741" s="1"/>
      <c r="XAS741" s="1"/>
      <c r="XAT741" s="1"/>
      <c r="XAU741" s="1"/>
      <c r="XAV741" s="1"/>
      <c r="XAW741" s="1"/>
      <c r="XAX741" s="1"/>
      <c r="XAY741" s="1"/>
      <c r="XAZ741" s="1"/>
      <c r="XBA741" s="1"/>
      <c r="XBB741" s="1"/>
      <c r="XBC741" s="1"/>
      <c r="XBD741" s="1"/>
      <c r="XBE741" s="1"/>
      <c r="XBF741" s="1"/>
      <c r="XBG741" s="1"/>
      <c r="XBH741" s="1"/>
      <c r="XBI741" s="1"/>
      <c r="XBJ741" s="1"/>
      <c r="XBK741" s="1"/>
      <c r="XBL741" s="1"/>
      <c r="XBM741" s="1"/>
      <c r="XBN741" s="1"/>
      <c r="XBO741" s="1"/>
      <c r="XBP741" s="1"/>
      <c r="XBQ741" s="1"/>
      <c r="XBR741" s="1"/>
      <c r="XBS741" s="1"/>
      <c r="XBT741" s="1"/>
      <c r="XBU741" s="1"/>
      <c r="XBV741" s="1"/>
      <c r="XBW741" s="1"/>
      <c r="XBX741" s="1"/>
      <c r="XBY741" s="1"/>
      <c r="XBZ741" s="1"/>
      <c r="XCA741" s="1"/>
      <c r="XCB741" s="1"/>
      <c r="XCC741" s="1"/>
      <c r="XCD741" s="1"/>
      <c r="XCE741" s="1"/>
      <c r="XCF741" s="1"/>
      <c r="XCG741" s="1"/>
      <c r="XCH741" s="1"/>
      <c r="XCI741" s="1"/>
      <c r="XCJ741" s="1"/>
      <c r="XCK741" s="1"/>
      <c r="XCL741" s="1"/>
      <c r="XCM741" s="1"/>
      <c r="XCN741" s="1"/>
      <c r="XCO741" s="1"/>
      <c r="XCP741" s="1"/>
      <c r="XCQ741" s="1"/>
      <c r="XCR741" s="1"/>
      <c r="XCS741" s="1"/>
      <c r="XCT741" s="1"/>
      <c r="XCU741" s="1"/>
      <c r="XCV741" s="1"/>
      <c r="XCW741" s="1"/>
      <c r="XCX741" s="1"/>
      <c r="XCY741" s="1"/>
      <c r="XCZ741" s="1"/>
      <c r="XDA741" s="1"/>
      <c r="XDB741" s="1"/>
      <c r="XDC741" s="1"/>
      <c r="XDD741" s="1"/>
      <c r="XDE741" s="1"/>
      <c r="XDF741" s="1"/>
      <c r="XDG741" s="1"/>
      <c r="XDH741" s="1"/>
      <c r="XDI741" s="1"/>
      <c r="XDJ741" s="1"/>
      <c r="XDK741" s="1"/>
      <c r="XDL741" s="1"/>
      <c r="XDM741" s="1"/>
      <c r="XDN741" s="1"/>
      <c r="XDO741" s="1"/>
      <c r="XDP741" s="1"/>
      <c r="XDQ741" s="1"/>
      <c r="XDR741" s="1"/>
      <c r="XDS741" s="1"/>
      <c r="XDT741" s="1"/>
      <c r="XDU741" s="1"/>
      <c r="XDV741" s="1"/>
      <c r="XDW741" s="1"/>
      <c r="XDX741" s="1"/>
      <c r="XDY741" s="1"/>
      <c r="XDZ741" s="1"/>
      <c r="XEA741" s="1"/>
      <c r="XEB741" s="1"/>
      <c r="XEC741" s="1"/>
      <c r="XED741" s="1"/>
      <c r="XEE741" s="1"/>
      <c r="XEF741" s="1"/>
      <c r="XEG741" s="1"/>
      <c r="XEH741" s="1"/>
      <c r="XEI741" s="1"/>
      <c r="XEJ741" s="1"/>
      <c r="XEK741" s="1"/>
      <c r="XEL741" s="1"/>
      <c r="XEM741" s="1"/>
      <c r="XEN741" s="1"/>
      <c r="XEO741" s="1"/>
      <c r="XEP741" s="1"/>
      <c r="XEQ741" s="1"/>
      <c r="XER741" s="1"/>
      <c r="XES741" s="1"/>
      <c r="XET741" s="1"/>
      <c r="XEU741" s="1"/>
      <c r="XEV741" s="1"/>
      <c r="XEW741" s="1"/>
      <c r="XEX741" s="1"/>
      <c r="XEY741" s="1"/>
      <c r="XEZ741" s="1"/>
      <c r="XFA741" s="1"/>
      <c r="XFB741" s="1"/>
      <c r="XFC741" s="1"/>
    </row>
    <row r="742" spans="1:150 16226:16383" s="3" customFormat="1" ht="20.25" customHeight="1" x14ac:dyDescent="0.25">
      <c r="A742" s="71" t="s">
        <v>937</v>
      </c>
      <c r="B742" s="71">
        <v>111.48399999999999</v>
      </c>
      <c r="C742" s="71">
        <f t="shared" si="18"/>
        <v>1200.0137759999998</v>
      </c>
      <c r="D742" s="51">
        <v>0</v>
      </c>
      <c r="E742" s="51">
        <v>0</v>
      </c>
      <c r="F742" s="124">
        <f t="shared" si="19"/>
        <v>2203.2252927359996</v>
      </c>
      <c r="G742" s="130" t="s">
        <v>95</v>
      </c>
      <c r="H742" s="13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WZB742" s="1"/>
      <c r="WZC742" s="1"/>
      <c r="WZD742" s="1"/>
      <c r="WZE742" s="1"/>
      <c r="WZF742" s="1"/>
      <c r="WZG742" s="1"/>
      <c r="WZH742" s="1"/>
      <c r="WZI742" s="1"/>
      <c r="WZJ742" s="1"/>
      <c r="WZK742" s="1"/>
      <c r="WZL742" s="1"/>
      <c r="WZM742" s="1"/>
      <c r="WZN742" s="1"/>
      <c r="WZO742" s="1"/>
      <c r="WZP742" s="1"/>
      <c r="WZQ742" s="1"/>
      <c r="WZR742" s="1"/>
      <c r="WZS742" s="1"/>
      <c r="WZT742" s="1"/>
      <c r="WZU742" s="1"/>
      <c r="WZV742" s="1"/>
      <c r="WZW742" s="1"/>
      <c r="WZX742" s="1"/>
      <c r="WZY742" s="1"/>
      <c r="WZZ742" s="1"/>
      <c r="XAA742" s="1"/>
      <c r="XAB742" s="1"/>
      <c r="XAC742" s="1"/>
      <c r="XAD742" s="1"/>
      <c r="XAE742" s="1"/>
      <c r="XAF742" s="1"/>
      <c r="XAG742" s="1"/>
      <c r="XAH742" s="1"/>
      <c r="XAI742" s="1"/>
      <c r="XAJ742" s="1"/>
      <c r="XAK742" s="1"/>
      <c r="XAL742" s="1"/>
      <c r="XAM742" s="1"/>
      <c r="XAN742" s="1"/>
      <c r="XAO742" s="1"/>
      <c r="XAP742" s="1"/>
      <c r="XAQ742" s="1"/>
      <c r="XAR742" s="1"/>
      <c r="XAS742" s="1"/>
      <c r="XAT742" s="1"/>
      <c r="XAU742" s="1"/>
      <c r="XAV742" s="1"/>
      <c r="XAW742" s="1"/>
      <c r="XAX742" s="1"/>
      <c r="XAY742" s="1"/>
      <c r="XAZ742" s="1"/>
      <c r="XBA742" s="1"/>
      <c r="XBB742" s="1"/>
      <c r="XBC742" s="1"/>
      <c r="XBD742" s="1"/>
      <c r="XBE742" s="1"/>
      <c r="XBF742" s="1"/>
      <c r="XBG742" s="1"/>
      <c r="XBH742" s="1"/>
      <c r="XBI742" s="1"/>
      <c r="XBJ742" s="1"/>
      <c r="XBK742" s="1"/>
      <c r="XBL742" s="1"/>
      <c r="XBM742" s="1"/>
      <c r="XBN742" s="1"/>
      <c r="XBO742" s="1"/>
      <c r="XBP742" s="1"/>
      <c r="XBQ742" s="1"/>
      <c r="XBR742" s="1"/>
      <c r="XBS742" s="1"/>
      <c r="XBT742" s="1"/>
      <c r="XBU742" s="1"/>
      <c r="XBV742" s="1"/>
      <c r="XBW742" s="1"/>
      <c r="XBX742" s="1"/>
      <c r="XBY742" s="1"/>
      <c r="XBZ742" s="1"/>
      <c r="XCA742" s="1"/>
      <c r="XCB742" s="1"/>
      <c r="XCC742" s="1"/>
      <c r="XCD742" s="1"/>
      <c r="XCE742" s="1"/>
      <c r="XCF742" s="1"/>
      <c r="XCG742" s="1"/>
      <c r="XCH742" s="1"/>
      <c r="XCI742" s="1"/>
      <c r="XCJ742" s="1"/>
      <c r="XCK742" s="1"/>
      <c r="XCL742" s="1"/>
      <c r="XCM742" s="1"/>
      <c r="XCN742" s="1"/>
      <c r="XCO742" s="1"/>
      <c r="XCP742" s="1"/>
      <c r="XCQ742" s="1"/>
      <c r="XCR742" s="1"/>
      <c r="XCS742" s="1"/>
      <c r="XCT742" s="1"/>
      <c r="XCU742" s="1"/>
      <c r="XCV742" s="1"/>
      <c r="XCW742" s="1"/>
      <c r="XCX742" s="1"/>
      <c r="XCY742" s="1"/>
      <c r="XCZ742" s="1"/>
      <c r="XDA742" s="1"/>
      <c r="XDB742" s="1"/>
      <c r="XDC742" s="1"/>
      <c r="XDD742" s="1"/>
      <c r="XDE742" s="1"/>
      <c r="XDF742" s="1"/>
      <c r="XDG742" s="1"/>
      <c r="XDH742" s="1"/>
      <c r="XDI742" s="1"/>
      <c r="XDJ742" s="1"/>
      <c r="XDK742" s="1"/>
      <c r="XDL742" s="1"/>
      <c r="XDM742" s="1"/>
      <c r="XDN742" s="1"/>
      <c r="XDO742" s="1"/>
      <c r="XDP742" s="1"/>
      <c r="XDQ742" s="1"/>
      <c r="XDR742" s="1"/>
      <c r="XDS742" s="1"/>
      <c r="XDT742" s="1"/>
      <c r="XDU742" s="1"/>
      <c r="XDV742" s="1"/>
      <c r="XDW742" s="1"/>
      <c r="XDX742" s="1"/>
      <c r="XDY742" s="1"/>
      <c r="XDZ742" s="1"/>
      <c r="XEA742" s="1"/>
      <c r="XEB742" s="1"/>
      <c r="XEC742" s="1"/>
      <c r="XED742" s="1"/>
      <c r="XEE742" s="1"/>
      <c r="XEF742" s="1"/>
      <c r="XEG742" s="1"/>
      <c r="XEH742" s="1"/>
      <c r="XEI742" s="1"/>
      <c r="XEJ742" s="1"/>
      <c r="XEK742" s="1"/>
      <c r="XEL742" s="1"/>
      <c r="XEM742" s="1"/>
      <c r="XEN742" s="1"/>
      <c r="XEO742" s="1"/>
      <c r="XEP742" s="1"/>
      <c r="XEQ742" s="1"/>
      <c r="XER742" s="1"/>
      <c r="XES742" s="1"/>
      <c r="XET742" s="1"/>
      <c r="XEU742" s="1"/>
      <c r="XEV742" s="1"/>
      <c r="XEW742" s="1"/>
      <c r="XEX742" s="1"/>
      <c r="XEY742" s="1"/>
      <c r="XEZ742" s="1"/>
      <c r="XFA742" s="1"/>
      <c r="XFB742" s="1"/>
      <c r="XFC742" s="1"/>
    </row>
    <row r="743" spans="1:150 16226:16383" s="3" customFormat="1" ht="20.25" customHeight="1" x14ac:dyDescent="0.25">
      <c r="A743" s="71" t="s">
        <v>938</v>
      </c>
      <c r="B743" s="71">
        <v>111.48399999999999</v>
      </c>
      <c r="C743" s="71">
        <f t="shared" si="18"/>
        <v>1200.0137759999998</v>
      </c>
      <c r="D743" s="51">
        <v>0</v>
      </c>
      <c r="E743" s="51">
        <v>0</v>
      </c>
      <c r="F743" s="124">
        <f t="shared" si="19"/>
        <v>2203.2252927359996</v>
      </c>
      <c r="G743" s="130" t="s">
        <v>95</v>
      </c>
      <c r="H743" s="131"/>
      <c r="I743" s="1"/>
      <c r="J743" s="1">
        <f>5399000/C743</f>
        <v>4499.1150168262748</v>
      </c>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WZB743" s="1"/>
      <c r="WZC743" s="1"/>
      <c r="WZD743" s="1"/>
      <c r="WZE743" s="1"/>
      <c r="WZF743" s="1"/>
      <c r="WZG743" s="1"/>
      <c r="WZH743" s="1"/>
      <c r="WZI743" s="1"/>
      <c r="WZJ743" s="1"/>
      <c r="WZK743" s="1"/>
      <c r="WZL743" s="1"/>
      <c r="WZM743" s="1"/>
      <c r="WZN743" s="1"/>
      <c r="WZO743" s="1"/>
      <c r="WZP743" s="1"/>
      <c r="WZQ743" s="1"/>
      <c r="WZR743" s="1"/>
      <c r="WZS743" s="1"/>
      <c r="WZT743" s="1"/>
      <c r="WZU743" s="1"/>
      <c r="WZV743" s="1"/>
      <c r="WZW743" s="1"/>
      <c r="WZX743" s="1"/>
      <c r="WZY743" s="1"/>
      <c r="WZZ743" s="1"/>
      <c r="XAA743" s="1"/>
      <c r="XAB743" s="1"/>
      <c r="XAC743" s="1"/>
      <c r="XAD743" s="1"/>
      <c r="XAE743" s="1"/>
      <c r="XAF743" s="1"/>
      <c r="XAG743" s="1"/>
      <c r="XAH743" s="1"/>
      <c r="XAI743" s="1"/>
      <c r="XAJ743" s="1"/>
      <c r="XAK743" s="1"/>
      <c r="XAL743" s="1"/>
      <c r="XAM743" s="1"/>
      <c r="XAN743" s="1"/>
      <c r="XAO743" s="1"/>
      <c r="XAP743" s="1"/>
      <c r="XAQ743" s="1"/>
      <c r="XAR743" s="1"/>
      <c r="XAS743" s="1"/>
      <c r="XAT743" s="1"/>
      <c r="XAU743" s="1"/>
      <c r="XAV743" s="1"/>
      <c r="XAW743" s="1"/>
      <c r="XAX743" s="1"/>
      <c r="XAY743" s="1"/>
      <c r="XAZ743" s="1"/>
      <c r="XBA743" s="1"/>
      <c r="XBB743" s="1"/>
      <c r="XBC743" s="1"/>
      <c r="XBD743" s="1"/>
      <c r="XBE743" s="1"/>
      <c r="XBF743" s="1"/>
      <c r="XBG743" s="1"/>
      <c r="XBH743" s="1"/>
      <c r="XBI743" s="1"/>
      <c r="XBJ743" s="1"/>
      <c r="XBK743" s="1"/>
      <c r="XBL743" s="1"/>
      <c r="XBM743" s="1"/>
      <c r="XBN743" s="1"/>
      <c r="XBO743" s="1"/>
      <c r="XBP743" s="1"/>
      <c r="XBQ743" s="1"/>
      <c r="XBR743" s="1"/>
      <c r="XBS743" s="1"/>
      <c r="XBT743" s="1"/>
      <c r="XBU743" s="1"/>
      <c r="XBV743" s="1"/>
      <c r="XBW743" s="1"/>
      <c r="XBX743" s="1"/>
      <c r="XBY743" s="1"/>
      <c r="XBZ743" s="1"/>
      <c r="XCA743" s="1"/>
      <c r="XCB743" s="1"/>
      <c r="XCC743" s="1"/>
      <c r="XCD743" s="1"/>
      <c r="XCE743" s="1"/>
      <c r="XCF743" s="1"/>
      <c r="XCG743" s="1"/>
      <c r="XCH743" s="1"/>
      <c r="XCI743" s="1"/>
      <c r="XCJ743" s="1"/>
      <c r="XCK743" s="1"/>
      <c r="XCL743" s="1"/>
      <c r="XCM743" s="1"/>
      <c r="XCN743" s="1"/>
      <c r="XCO743" s="1"/>
      <c r="XCP743" s="1"/>
      <c r="XCQ743" s="1"/>
      <c r="XCR743" s="1"/>
      <c r="XCS743" s="1"/>
      <c r="XCT743" s="1"/>
      <c r="XCU743" s="1"/>
      <c r="XCV743" s="1"/>
      <c r="XCW743" s="1"/>
      <c r="XCX743" s="1"/>
      <c r="XCY743" s="1"/>
      <c r="XCZ743" s="1"/>
      <c r="XDA743" s="1"/>
      <c r="XDB743" s="1"/>
      <c r="XDC743" s="1"/>
      <c r="XDD743" s="1"/>
      <c r="XDE743" s="1"/>
      <c r="XDF743" s="1"/>
      <c r="XDG743" s="1"/>
      <c r="XDH743" s="1"/>
      <c r="XDI743" s="1"/>
      <c r="XDJ743" s="1"/>
      <c r="XDK743" s="1"/>
      <c r="XDL743" s="1"/>
      <c r="XDM743" s="1"/>
      <c r="XDN743" s="1"/>
      <c r="XDO743" s="1"/>
      <c r="XDP743" s="1"/>
      <c r="XDQ743" s="1"/>
      <c r="XDR743" s="1"/>
      <c r="XDS743" s="1"/>
      <c r="XDT743" s="1"/>
      <c r="XDU743" s="1"/>
      <c r="XDV743" s="1"/>
      <c r="XDW743" s="1"/>
      <c r="XDX743" s="1"/>
      <c r="XDY743" s="1"/>
      <c r="XDZ743" s="1"/>
      <c r="XEA743" s="1"/>
      <c r="XEB743" s="1"/>
      <c r="XEC743" s="1"/>
      <c r="XED743" s="1"/>
      <c r="XEE743" s="1"/>
      <c r="XEF743" s="1"/>
      <c r="XEG743" s="1"/>
      <c r="XEH743" s="1"/>
      <c r="XEI743" s="1"/>
      <c r="XEJ743" s="1"/>
      <c r="XEK743" s="1"/>
      <c r="XEL743" s="1"/>
      <c r="XEM743" s="1"/>
      <c r="XEN743" s="1"/>
      <c r="XEO743" s="1"/>
      <c r="XEP743" s="1"/>
      <c r="XEQ743" s="1"/>
      <c r="XER743" s="1"/>
      <c r="XES743" s="1"/>
      <c r="XET743" s="1"/>
      <c r="XEU743" s="1"/>
      <c r="XEV743" s="1"/>
      <c r="XEW743" s="1"/>
      <c r="XEX743" s="1"/>
      <c r="XEY743" s="1"/>
      <c r="XEZ743" s="1"/>
      <c r="XFA743" s="1"/>
      <c r="XFB743" s="1"/>
      <c r="XFC743" s="1"/>
    </row>
    <row r="744" spans="1:150 16226:16383" s="3" customFormat="1" ht="20.25" customHeight="1" x14ac:dyDescent="0.25">
      <c r="A744" s="71" t="s">
        <v>939</v>
      </c>
      <c r="B744" s="71">
        <v>111.48399999999999</v>
      </c>
      <c r="C744" s="71">
        <f t="shared" si="18"/>
        <v>1200.0137759999998</v>
      </c>
      <c r="D744" s="51">
        <v>0</v>
      </c>
      <c r="E744" s="51">
        <v>0</v>
      </c>
      <c r="F744" s="124">
        <f t="shared" si="19"/>
        <v>2203.2252927359996</v>
      </c>
      <c r="G744" s="130" t="s">
        <v>95</v>
      </c>
      <c r="H744" s="13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WZB744" s="1"/>
      <c r="WZC744" s="1"/>
      <c r="WZD744" s="1"/>
      <c r="WZE744" s="1"/>
      <c r="WZF744" s="1"/>
      <c r="WZG744" s="1"/>
      <c r="WZH744" s="1"/>
      <c r="WZI744" s="1"/>
      <c r="WZJ744" s="1"/>
      <c r="WZK744" s="1"/>
      <c r="WZL744" s="1"/>
      <c r="WZM744" s="1"/>
      <c r="WZN744" s="1"/>
      <c r="WZO744" s="1"/>
      <c r="WZP744" s="1"/>
      <c r="WZQ744" s="1"/>
      <c r="WZR744" s="1"/>
      <c r="WZS744" s="1"/>
      <c r="WZT744" s="1"/>
      <c r="WZU744" s="1"/>
      <c r="WZV744" s="1"/>
      <c r="WZW744" s="1"/>
      <c r="WZX744" s="1"/>
      <c r="WZY744" s="1"/>
      <c r="WZZ744" s="1"/>
      <c r="XAA744" s="1"/>
      <c r="XAB744" s="1"/>
      <c r="XAC744" s="1"/>
      <c r="XAD744" s="1"/>
      <c r="XAE744" s="1"/>
      <c r="XAF744" s="1"/>
      <c r="XAG744" s="1"/>
      <c r="XAH744" s="1"/>
      <c r="XAI744" s="1"/>
      <c r="XAJ744" s="1"/>
      <c r="XAK744" s="1"/>
      <c r="XAL744" s="1"/>
      <c r="XAM744" s="1"/>
      <c r="XAN744" s="1"/>
      <c r="XAO744" s="1"/>
      <c r="XAP744" s="1"/>
      <c r="XAQ744" s="1"/>
      <c r="XAR744" s="1"/>
      <c r="XAS744" s="1"/>
      <c r="XAT744" s="1"/>
      <c r="XAU744" s="1"/>
      <c r="XAV744" s="1"/>
      <c r="XAW744" s="1"/>
      <c r="XAX744" s="1"/>
      <c r="XAY744" s="1"/>
      <c r="XAZ744" s="1"/>
      <c r="XBA744" s="1"/>
      <c r="XBB744" s="1"/>
      <c r="XBC744" s="1"/>
      <c r="XBD744" s="1"/>
      <c r="XBE744" s="1"/>
      <c r="XBF744" s="1"/>
      <c r="XBG744" s="1"/>
      <c r="XBH744" s="1"/>
      <c r="XBI744" s="1"/>
      <c r="XBJ744" s="1"/>
      <c r="XBK744" s="1"/>
      <c r="XBL744" s="1"/>
      <c r="XBM744" s="1"/>
      <c r="XBN744" s="1"/>
      <c r="XBO744" s="1"/>
      <c r="XBP744" s="1"/>
      <c r="XBQ744" s="1"/>
      <c r="XBR744" s="1"/>
      <c r="XBS744" s="1"/>
      <c r="XBT744" s="1"/>
      <c r="XBU744" s="1"/>
      <c r="XBV744" s="1"/>
      <c r="XBW744" s="1"/>
      <c r="XBX744" s="1"/>
      <c r="XBY744" s="1"/>
      <c r="XBZ744" s="1"/>
      <c r="XCA744" s="1"/>
      <c r="XCB744" s="1"/>
      <c r="XCC744" s="1"/>
      <c r="XCD744" s="1"/>
      <c r="XCE744" s="1"/>
      <c r="XCF744" s="1"/>
      <c r="XCG744" s="1"/>
      <c r="XCH744" s="1"/>
      <c r="XCI744" s="1"/>
      <c r="XCJ744" s="1"/>
      <c r="XCK744" s="1"/>
      <c r="XCL744" s="1"/>
      <c r="XCM744" s="1"/>
      <c r="XCN744" s="1"/>
      <c r="XCO744" s="1"/>
      <c r="XCP744" s="1"/>
      <c r="XCQ744" s="1"/>
      <c r="XCR744" s="1"/>
      <c r="XCS744" s="1"/>
      <c r="XCT744" s="1"/>
      <c r="XCU744" s="1"/>
      <c r="XCV744" s="1"/>
      <c r="XCW744" s="1"/>
      <c r="XCX744" s="1"/>
      <c r="XCY744" s="1"/>
      <c r="XCZ744" s="1"/>
      <c r="XDA744" s="1"/>
      <c r="XDB744" s="1"/>
      <c r="XDC744" s="1"/>
      <c r="XDD744" s="1"/>
      <c r="XDE744" s="1"/>
      <c r="XDF744" s="1"/>
      <c r="XDG744" s="1"/>
      <c r="XDH744" s="1"/>
      <c r="XDI744" s="1"/>
      <c r="XDJ744" s="1"/>
      <c r="XDK744" s="1"/>
      <c r="XDL744" s="1"/>
      <c r="XDM744" s="1"/>
      <c r="XDN744" s="1"/>
      <c r="XDO744" s="1"/>
      <c r="XDP744" s="1"/>
      <c r="XDQ744" s="1"/>
      <c r="XDR744" s="1"/>
      <c r="XDS744" s="1"/>
      <c r="XDT744" s="1"/>
      <c r="XDU744" s="1"/>
      <c r="XDV744" s="1"/>
      <c r="XDW744" s="1"/>
      <c r="XDX744" s="1"/>
      <c r="XDY744" s="1"/>
      <c r="XDZ744" s="1"/>
      <c r="XEA744" s="1"/>
      <c r="XEB744" s="1"/>
      <c r="XEC744" s="1"/>
      <c r="XED744" s="1"/>
      <c r="XEE744" s="1"/>
      <c r="XEF744" s="1"/>
      <c r="XEG744" s="1"/>
      <c r="XEH744" s="1"/>
      <c r="XEI744" s="1"/>
      <c r="XEJ744" s="1"/>
      <c r="XEK744" s="1"/>
      <c r="XEL744" s="1"/>
      <c r="XEM744" s="1"/>
      <c r="XEN744" s="1"/>
      <c r="XEO744" s="1"/>
      <c r="XEP744" s="1"/>
      <c r="XEQ744" s="1"/>
      <c r="XER744" s="1"/>
      <c r="XES744" s="1"/>
      <c r="XET744" s="1"/>
      <c r="XEU744" s="1"/>
      <c r="XEV744" s="1"/>
      <c r="XEW744" s="1"/>
      <c r="XEX744" s="1"/>
      <c r="XEY744" s="1"/>
      <c r="XEZ744" s="1"/>
      <c r="XFA744" s="1"/>
      <c r="XFB744" s="1"/>
      <c r="XFC744" s="1"/>
    </row>
    <row r="745" spans="1:150 16226:16383" s="3" customFormat="1" ht="20.25" customHeight="1" x14ac:dyDescent="0.25">
      <c r="A745" s="71" t="s">
        <v>940</v>
      </c>
      <c r="B745" s="71">
        <v>111.48399999999999</v>
      </c>
      <c r="C745" s="71">
        <f t="shared" si="18"/>
        <v>1200.0137759999998</v>
      </c>
      <c r="D745" s="51">
        <v>0</v>
      </c>
      <c r="E745" s="51">
        <v>0</v>
      </c>
      <c r="F745" s="124">
        <f t="shared" si="19"/>
        <v>2203.2252927359996</v>
      </c>
      <c r="G745" s="130" t="s">
        <v>95</v>
      </c>
      <c r="H745" s="13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WZB745" s="1"/>
      <c r="WZC745" s="1"/>
      <c r="WZD745" s="1"/>
      <c r="WZE745" s="1"/>
      <c r="WZF745" s="1"/>
      <c r="WZG745" s="1"/>
      <c r="WZH745" s="1"/>
      <c r="WZI745" s="1"/>
      <c r="WZJ745" s="1"/>
      <c r="WZK745" s="1"/>
      <c r="WZL745" s="1"/>
      <c r="WZM745" s="1"/>
      <c r="WZN745" s="1"/>
      <c r="WZO745" s="1"/>
      <c r="WZP745" s="1"/>
      <c r="WZQ745" s="1"/>
      <c r="WZR745" s="1"/>
      <c r="WZS745" s="1"/>
      <c r="WZT745" s="1"/>
      <c r="WZU745" s="1"/>
      <c r="WZV745" s="1"/>
      <c r="WZW745" s="1"/>
      <c r="WZX745" s="1"/>
      <c r="WZY745" s="1"/>
      <c r="WZZ745" s="1"/>
      <c r="XAA745" s="1"/>
      <c r="XAB745" s="1"/>
      <c r="XAC745" s="1"/>
      <c r="XAD745" s="1"/>
      <c r="XAE745" s="1"/>
      <c r="XAF745" s="1"/>
      <c r="XAG745" s="1"/>
      <c r="XAH745" s="1"/>
      <c r="XAI745" s="1"/>
      <c r="XAJ745" s="1"/>
      <c r="XAK745" s="1"/>
      <c r="XAL745" s="1"/>
      <c r="XAM745" s="1"/>
      <c r="XAN745" s="1"/>
      <c r="XAO745" s="1"/>
      <c r="XAP745" s="1"/>
      <c r="XAQ745" s="1"/>
      <c r="XAR745" s="1"/>
      <c r="XAS745" s="1"/>
      <c r="XAT745" s="1"/>
      <c r="XAU745" s="1"/>
      <c r="XAV745" s="1"/>
      <c r="XAW745" s="1"/>
      <c r="XAX745" s="1"/>
      <c r="XAY745" s="1"/>
      <c r="XAZ745" s="1"/>
      <c r="XBA745" s="1"/>
      <c r="XBB745" s="1"/>
      <c r="XBC745" s="1"/>
      <c r="XBD745" s="1"/>
      <c r="XBE745" s="1"/>
      <c r="XBF745" s="1"/>
      <c r="XBG745" s="1"/>
      <c r="XBH745" s="1"/>
      <c r="XBI745" s="1"/>
      <c r="XBJ745" s="1"/>
      <c r="XBK745" s="1"/>
      <c r="XBL745" s="1"/>
      <c r="XBM745" s="1"/>
      <c r="XBN745" s="1"/>
      <c r="XBO745" s="1"/>
      <c r="XBP745" s="1"/>
      <c r="XBQ745" s="1"/>
      <c r="XBR745" s="1"/>
      <c r="XBS745" s="1"/>
      <c r="XBT745" s="1"/>
      <c r="XBU745" s="1"/>
      <c r="XBV745" s="1"/>
      <c r="XBW745" s="1"/>
      <c r="XBX745" s="1"/>
      <c r="XBY745" s="1"/>
      <c r="XBZ745" s="1"/>
      <c r="XCA745" s="1"/>
      <c r="XCB745" s="1"/>
      <c r="XCC745" s="1"/>
      <c r="XCD745" s="1"/>
      <c r="XCE745" s="1"/>
      <c r="XCF745" s="1"/>
      <c r="XCG745" s="1"/>
      <c r="XCH745" s="1"/>
      <c r="XCI745" s="1"/>
      <c r="XCJ745" s="1"/>
      <c r="XCK745" s="1"/>
      <c r="XCL745" s="1"/>
      <c r="XCM745" s="1"/>
      <c r="XCN745" s="1"/>
      <c r="XCO745" s="1"/>
      <c r="XCP745" s="1"/>
      <c r="XCQ745" s="1"/>
      <c r="XCR745" s="1"/>
      <c r="XCS745" s="1"/>
      <c r="XCT745" s="1"/>
      <c r="XCU745" s="1"/>
      <c r="XCV745" s="1"/>
      <c r="XCW745" s="1"/>
      <c r="XCX745" s="1"/>
      <c r="XCY745" s="1"/>
      <c r="XCZ745" s="1"/>
      <c r="XDA745" s="1"/>
      <c r="XDB745" s="1"/>
      <c r="XDC745" s="1"/>
      <c r="XDD745" s="1"/>
      <c r="XDE745" s="1"/>
      <c r="XDF745" s="1"/>
      <c r="XDG745" s="1"/>
      <c r="XDH745" s="1"/>
      <c r="XDI745" s="1"/>
      <c r="XDJ745" s="1"/>
      <c r="XDK745" s="1"/>
      <c r="XDL745" s="1"/>
      <c r="XDM745" s="1"/>
      <c r="XDN745" s="1"/>
      <c r="XDO745" s="1"/>
      <c r="XDP745" s="1"/>
      <c r="XDQ745" s="1"/>
      <c r="XDR745" s="1"/>
      <c r="XDS745" s="1"/>
      <c r="XDT745" s="1"/>
      <c r="XDU745" s="1"/>
      <c r="XDV745" s="1"/>
      <c r="XDW745" s="1"/>
      <c r="XDX745" s="1"/>
      <c r="XDY745" s="1"/>
      <c r="XDZ745" s="1"/>
      <c r="XEA745" s="1"/>
      <c r="XEB745" s="1"/>
      <c r="XEC745" s="1"/>
      <c r="XED745" s="1"/>
      <c r="XEE745" s="1"/>
      <c r="XEF745" s="1"/>
      <c r="XEG745" s="1"/>
      <c r="XEH745" s="1"/>
      <c r="XEI745" s="1"/>
      <c r="XEJ745" s="1"/>
      <c r="XEK745" s="1"/>
      <c r="XEL745" s="1"/>
      <c r="XEM745" s="1"/>
      <c r="XEN745" s="1"/>
      <c r="XEO745" s="1"/>
      <c r="XEP745" s="1"/>
      <c r="XEQ745" s="1"/>
      <c r="XER745" s="1"/>
      <c r="XES745" s="1"/>
      <c r="XET745" s="1"/>
      <c r="XEU745" s="1"/>
      <c r="XEV745" s="1"/>
      <c r="XEW745" s="1"/>
      <c r="XEX745" s="1"/>
      <c r="XEY745" s="1"/>
      <c r="XEZ745" s="1"/>
      <c r="XFA745" s="1"/>
      <c r="XFB745" s="1"/>
      <c r="XFC745" s="1"/>
    </row>
    <row r="746" spans="1:150 16226:16383" s="3" customFormat="1" ht="20.25" customHeight="1" x14ac:dyDescent="0.25">
      <c r="A746" s="71" t="s">
        <v>941</v>
      </c>
      <c r="B746" s="71">
        <v>111.48399999999999</v>
      </c>
      <c r="C746" s="71">
        <f t="shared" si="18"/>
        <v>1200.0137759999998</v>
      </c>
      <c r="D746" s="51">
        <v>0</v>
      </c>
      <c r="E746" s="51">
        <v>0</v>
      </c>
      <c r="F746" s="124">
        <f t="shared" si="19"/>
        <v>2203.2252927359996</v>
      </c>
      <c r="G746" s="130" t="s">
        <v>95</v>
      </c>
      <c r="H746" s="13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WZB746" s="1"/>
      <c r="WZC746" s="1"/>
      <c r="WZD746" s="1"/>
      <c r="WZE746" s="1"/>
      <c r="WZF746" s="1"/>
      <c r="WZG746" s="1"/>
      <c r="WZH746" s="1"/>
      <c r="WZI746" s="1"/>
      <c r="WZJ746" s="1"/>
      <c r="WZK746" s="1"/>
      <c r="WZL746" s="1"/>
      <c r="WZM746" s="1"/>
      <c r="WZN746" s="1"/>
      <c r="WZO746" s="1"/>
      <c r="WZP746" s="1"/>
      <c r="WZQ746" s="1"/>
      <c r="WZR746" s="1"/>
      <c r="WZS746" s="1"/>
      <c r="WZT746" s="1"/>
      <c r="WZU746" s="1"/>
      <c r="WZV746" s="1"/>
      <c r="WZW746" s="1"/>
      <c r="WZX746" s="1"/>
      <c r="WZY746" s="1"/>
      <c r="WZZ746" s="1"/>
      <c r="XAA746" s="1"/>
      <c r="XAB746" s="1"/>
      <c r="XAC746" s="1"/>
      <c r="XAD746" s="1"/>
      <c r="XAE746" s="1"/>
      <c r="XAF746" s="1"/>
      <c r="XAG746" s="1"/>
      <c r="XAH746" s="1"/>
      <c r="XAI746" s="1"/>
      <c r="XAJ746" s="1"/>
      <c r="XAK746" s="1"/>
      <c r="XAL746" s="1"/>
      <c r="XAM746" s="1"/>
      <c r="XAN746" s="1"/>
      <c r="XAO746" s="1"/>
      <c r="XAP746" s="1"/>
      <c r="XAQ746" s="1"/>
      <c r="XAR746" s="1"/>
      <c r="XAS746" s="1"/>
      <c r="XAT746" s="1"/>
      <c r="XAU746" s="1"/>
      <c r="XAV746" s="1"/>
      <c r="XAW746" s="1"/>
      <c r="XAX746" s="1"/>
      <c r="XAY746" s="1"/>
      <c r="XAZ746" s="1"/>
      <c r="XBA746" s="1"/>
      <c r="XBB746" s="1"/>
      <c r="XBC746" s="1"/>
      <c r="XBD746" s="1"/>
      <c r="XBE746" s="1"/>
      <c r="XBF746" s="1"/>
      <c r="XBG746" s="1"/>
      <c r="XBH746" s="1"/>
      <c r="XBI746" s="1"/>
      <c r="XBJ746" s="1"/>
      <c r="XBK746" s="1"/>
      <c r="XBL746" s="1"/>
      <c r="XBM746" s="1"/>
      <c r="XBN746" s="1"/>
      <c r="XBO746" s="1"/>
      <c r="XBP746" s="1"/>
      <c r="XBQ746" s="1"/>
      <c r="XBR746" s="1"/>
      <c r="XBS746" s="1"/>
      <c r="XBT746" s="1"/>
      <c r="XBU746" s="1"/>
      <c r="XBV746" s="1"/>
      <c r="XBW746" s="1"/>
      <c r="XBX746" s="1"/>
      <c r="XBY746" s="1"/>
      <c r="XBZ746" s="1"/>
      <c r="XCA746" s="1"/>
      <c r="XCB746" s="1"/>
      <c r="XCC746" s="1"/>
      <c r="XCD746" s="1"/>
      <c r="XCE746" s="1"/>
      <c r="XCF746" s="1"/>
      <c r="XCG746" s="1"/>
      <c r="XCH746" s="1"/>
      <c r="XCI746" s="1"/>
      <c r="XCJ746" s="1"/>
      <c r="XCK746" s="1"/>
      <c r="XCL746" s="1"/>
      <c r="XCM746" s="1"/>
      <c r="XCN746" s="1"/>
      <c r="XCO746" s="1"/>
      <c r="XCP746" s="1"/>
      <c r="XCQ746" s="1"/>
      <c r="XCR746" s="1"/>
      <c r="XCS746" s="1"/>
      <c r="XCT746" s="1"/>
      <c r="XCU746" s="1"/>
      <c r="XCV746" s="1"/>
      <c r="XCW746" s="1"/>
      <c r="XCX746" s="1"/>
      <c r="XCY746" s="1"/>
      <c r="XCZ746" s="1"/>
      <c r="XDA746" s="1"/>
      <c r="XDB746" s="1"/>
      <c r="XDC746" s="1"/>
      <c r="XDD746" s="1"/>
      <c r="XDE746" s="1"/>
      <c r="XDF746" s="1"/>
      <c r="XDG746" s="1"/>
      <c r="XDH746" s="1"/>
      <c r="XDI746" s="1"/>
      <c r="XDJ746" s="1"/>
      <c r="XDK746" s="1"/>
      <c r="XDL746" s="1"/>
      <c r="XDM746" s="1"/>
      <c r="XDN746" s="1"/>
      <c r="XDO746" s="1"/>
      <c r="XDP746" s="1"/>
      <c r="XDQ746" s="1"/>
      <c r="XDR746" s="1"/>
      <c r="XDS746" s="1"/>
      <c r="XDT746" s="1"/>
      <c r="XDU746" s="1"/>
      <c r="XDV746" s="1"/>
      <c r="XDW746" s="1"/>
      <c r="XDX746" s="1"/>
      <c r="XDY746" s="1"/>
      <c r="XDZ746" s="1"/>
      <c r="XEA746" s="1"/>
      <c r="XEB746" s="1"/>
      <c r="XEC746" s="1"/>
      <c r="XED746" s="1"/>
      <c r="XEE746" s="1"/>
      <c r="XEF746" s="1"/>
      <c r="XEG746" s="1"/>
      <c r="XEH746" s="1"/>
      <c r="XEI746" s="1"/>
      <c r="XEJ746" s="1"/>
      <c r="XEK746" s="1"/>
      <c r="XEL746" s="1"/>
      <c r="XEM746" s="1"/>
      <c r="XEN746" s="1"/>
      <c r="XEO746" s="1"/>
      <c r="XEP746" s="1"/>
      <c r="XEQ746" s="1"/>
      <c r="XER746" s="1"/>
      <c r="XES746" s="1"/>
      <c r="XET746" s="1"/>
      <c r="XEU746" s="1"/>
      <c r="XEV746" s="1"/>
      <c r="XEW746" s="1"/>
      <c r="XEX746" s="1"/>
      <c r="XEY746" s="1"/>
      <c r="XEZ746" s="1"/>
      <c r="XFA746" s="1"/>
      <c r="XFB746" s="1"/>
      <c r="XFC746" s="1"/>
    </row>
    <row r="747" spans="1:150 16226:16383" s="3" customFormat="1" ht="20.25" customHeight="1" x14ac:dyDescent="0.25">
      <c r="A747" s="71" t="s">
        <v>942</v>
      </c>
      <c r="B747" s="71">
        <v>111.48399999999999</v>
      </c>
      <c r="C747" s="71">
        <f t="shared" si="18"/>
        <v>1200.0137759999998</v>
      </c>
      <c r="D747" s="51">
        <v>0</v>
      </c>
      <c r="E747" s="51">
        <v>0</v>
      </c>
      <c r="F747" s="124">
        <f t="shared" si="19"/>
        <v>2203.2252927359996</v>
      </c>
      <c r="G747" s="130" t="s">
        <v>95</v>
      </c>
      <c r="H747" s="13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WZB747" s="1"/>
      <c r="WZC747" s="1"/>
      <c r="WZD747" s="1"/>
      <c r="WZE747" s="1"/>
      <c r="WZF747" s="1"/>
      <c r="WZG747" s="1"/>
      <c r="WZH747" s="1"/>
      <c r="WZI747" s="1"/>
      <c r="WZJ747" s="1"/>
      <c r="WZK747" s="1"/>
      <c r="WZL747" s="1"/>
      <c r="WZM747" s="1"/>
      <c r="WZN747" s="1"/>
      <c r="WZO747" s="1"/>
      <c r="WZP747" s="1"/>
      <c r="WZQ747" s="1"/>
      <c r="WZR747" s="1"/>
      <c r="WZS747" s="1"/>
      <c r="WZT747" s="1"/>
      <c r="WZU747" s="1"/>
      <c r="WZV747" s="1"/>
      <c r="WZW747" s="1"/>
      <c r="WZX747" s="1"/>
      <c r="WZY747" s="1"/>
      <c r="WZZ747" s="1"/>
      <c r="XAA747" s="1"/>
      <c r="XAB747" s="1"/>
      <c r="XAC747" s="1"/>
      <c r="XAD747" s="1"/>
      <c r="XAE747" s="1"/>
      <c r="XAF747" s="1"/>
      <c r="XAG747" s="1"/>
      <c r="XAH747" s="1"/>
      <c r="XAI747" s="1"/>
      <c r="XAJ747" s="1"/>
      <c r="XAK747" s="1"/>
      <c r="XAL747" s="1"/>
      <c r="XAM747" s="1"/>
      <c r="XAN747" s="1"/>
      <c r="XAO747" s="1"/>
      <c r="XAP747" s="1"/>
      <c r="XAQ747" s="1"/>
      <c r="XAR747" s="1"/>
      <c r="XAS747" s="1"/>
      <c r="XAT747" s="1"/>
      <c r="XAU747" s="1"/>
      <c r="XAV747" s="1"/>
      <c r="XAW747" s="1"/>
      <c r="XAX747" s="1"/>
      <c r="XAY747" s="1"/>
      <c r="XAZ747" s="1"/>
      <c r="XBA747" s="1"/>
      <c r="XBB747" s="1"/>
      <c r="XBC747" s="1"/>
      <c r="XBD747" s="1"/>
      <c r="XBE747" s="1"/>
      <c r="XBF747" s="1"/>
      <c r="XBG747" s="1"/>
      <c r="XBH747" s="1"/>
      <c r="XBI747" s="1"/>
      <c r="XBJ747" s="1"/>
      <c r="XBK747" s="1"/>
      <c r="XBL747" s="1"/>
      <c r="XBM747" s="1"/>
      <c r="XBN747" s="1"/>
      <c r="XBO747" s="1"/>
      <c r="XBP747" s="1"/>
      <c r="XBQ747" s="1"/>
      <c r="XBR747" s="1"/>
      <c r="XBS747" s="1"/>
      <c r="XBT747" s="1"/>
      <c r="XBU747" s="1"/>
      <c r="XBV747" s="1"/>
      <c r="XBW747" s="1"/>
      <c r="XBX747" s="1"/>
      <c r="XBY747" s="1"/>
      <c r="XBZ747" s="1"/>
      <c r="XCA747" s="1"/>
      <c r="XCB747" s="1"/>
      <c r="XCC747" s="1"/>
      <c r="XCD747" s="1"/>
      <c r="XCE747" s="1"/>
      <c r="XCF747" s="1"/>
      <c r="XCG747" s="1"/>
      <c r="XCH747" s="1"/>
      <c r="XCI747" s="1"/>
      <c r="XCJ747" s="1"/>
      <c r="XCK747" s="1"/>
      <c r="XCL747" s="1"/>
      <c r="XCM747" s="1"/>
      <c r="XCN747" s="1"/>
      <c r="XCO747" s="1"/>
      <c r="XCP747" s="1"/>
      <c r="XCQ747" s="1"/>
      <c r="XCR747" s="1"/>
      <c r="XCS747" s="1"/>
      <c r="XCT747" s="1"/>
      <c r="XCU747" s="1"/>
      <c r="XCV747" s="1"/>
      <c r="XCW747" s="1"/>
      <c r="XCX747" s="1"/>
      <c r="XCY747" s="1"/>
      <c r="XCZ747" s="1"/>
      <c r="XDA747" s="1"/>
      <c r="XDB747" s="1"/>
      <c r="XDC747" s="1"/>
      <c r="XDD747" s="1"/>
      <c r="XDE747" s="1"/>
      <c r="XDF747" s="1"/>
      <c r="XDG747" s="1"/>
      <c r="XDH747" s="1"/>
      <c r="XDI747" s="1"/>
      <c r="XDJ747" s="1"/>
      <c r="XDK747" s="1"/>
      <c r="XDL747" s="1"/>
      <c r="XDM747" s="1"/>
      <c r="XDN747" s="1"/>
      <c r="XDO747" s="1"/>
      <c r="XDP747" s="1"/>
      <c r="XDQ747" s="1"/>
      <c r="XDR747" s="1"/>
      <c r="XDS747" s="1"/>
      <c r="XDT747" s="1"/>
      <c r="XDU747" s="1"/>
      <c r="XDV747" s="1"/>
      <c r="XDW747" s="1"/>
      <c r="XDX747" s="1"/>
      <c r="XDY747" s="1"/>
      <c r="XDZ747" s="1"/>
      <c r="XEA747" s="1"/>
      <c r="XEB747" s="1"/>
      <c r="XEC747" s="1"/>
      <c r="XED747" s="1"/>
      <c r="XEE747" s="1"/>
      <c r="XEF747" s="1"/>
      <c r="XEG747" s="1"/>
      <c r="XEH747" s="1"/>
      <c r="XEI747" s="1"/>
      <c r="XEJ747" s="1"/>
      <c r="XEK747" s="1"/>
      <c r="XEL747" s="1"/>
      <c r="XEM747" s="1"/>
      <c r="XEN747" s="1"/>
      <c r="XEO747" s="1"/>
      <c r="XEP747" s="1"/>
      <c r="XEQ747" s="1"/>
      <c r="XER747" s="1"/>
      <c r="XES747" s="1"/>
      <c r="XET747" s="1"/>
      <c r="XEU747" s="1"/>
      <c r="XEV747" s="1"/>
      <c r="XEW747" s="1"/>
      <c r="XEX747" s="1"/>
      <c r="XEY747" s="1"/>
      <c r="XEZ747" s="1"/>
      <c r="XFA747" s="1"/>
      <c r="XFB747" s="1"/>
      <c r="XFC747" s="1"/>
    </row>
    <row r="748" spans="1:150 16226:16383" s="3" customFormat="1" ht="20.25" customHeight="1" x14ac:dyDescent="0.25">
      <c r="A748" s="71" t="s">
        <v>943</v>
      </c>
      <c r="B748" s="71">
        <v>111.48399999999999</v>
      </c>
      <c r="C748" s="71">
        <f t="shared" si="18"/>
        <v>1200.0137759999998</v>
      </c>
      <c r="D748" s="51">
        <v>0</v>
      </c>
      <c r="E748" s="51">
        <v>0</v>
      </c>
      <c r="F748" s="124">
        <f t="shared" si="19"/>
        <v>2203.2252927359996</v>
      </c>
      <c r="G748" s="130" t="s">
        <v>95</v>
      </c>
      <c r="H748" s="13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WZB748" s="1"/>
      <c r="WZC748" s="1"/>
      <c r="WZD748" s="1"/>
      <c r="WZE748" s="1"/>
      <c r="WZF748" s="1"/>
      <c r="WZG748" s="1"/>
      <c r="WZH748" s="1"/>
      <c r="WZI748" s="1"/>
      <c r="WZJ748" s="1"/>
      <c r="WZK748" s="1"/>
      <c r="WZL748" s="1"/>
      <c r="WZM748" s="1"/>
      <c r="WZN748" s="1"/>
      <c r="WZO748" s="1"/>
      <c r="WZP748" s="1"/>
      <c r="WZQ748" s="1"/>
      <c r="WZR748" s="1"/>
      <c r="WZS748" s="1"/>
      <c r="WZT748" s="1"/>
      <c r="WZU748" s="1"/>
      <c r="WZV748" s="1"/>
      <c r="WZW748" s="1"/>
      <c r="WZX748" s="1"/>
      <c r="WZY748" s="1"/>
      <c r="WZZ748" s="1"/>
      <c r="XAA748" s="1"/>
      <c r="XAB748" s="1"/>
      <c r="XAC748" s="1"/>
      <c r="XAD748" s="1"/>
      <c r="XAE748" s="1"/>
      <c r="XAF748" s="1"/>
      <c r="XAG748" s="1"/>
      <c r="XAH748" s="1"/>
      <c r="XAI748" s="1"/>
      <c r="XAJ748" s="1"/>
      <c r="XAK748" s="1"/>
      <c r="XAL748" s="1"/>
      <c r="XAM748" s="1"/>
      <c r="XAN748" s="1"/>
      <c r="XAO748" s="1"/>
      <c r="XAP748" s="1"/>
      <c r="XAQ748" s="1"/>
      <c r="XAR748" s="1"/>
      <c r="XAS748" s="1"/>
      <c r="XAT748" s="1"/>
      <c r="XAU748" s="1"/>
      <c r="XAV748" s="1"/>
      <c r="XAW748" s="1"/>
      <c r="XAX748" s="1"/>
      <c r="XAY748" s="1"/>
      <c r="XAZ748" s="1"/>
      <c r="XBA748" s="1"/>
      <c r="XBB748" s="1"/>
      <c r="XBC748" s="1"/>
      <c r="XBD748" s="1"/>
      <c r="XBE748" s="1"/>
      <c r="XBF748" s="1"/>
      <c r="XBG748" s="1"/>
      <c r="XBH748" s="1"/>
      <c r="XBI748" s="1"/>
      <c r="XBJ748" s="1"/>
      <c r="XBK748" s="1"/>
      <c r="XBL748" s="1"/>
      <c r="XBM748" s="1"/>
      <c r="XBN748" s="1"/>
      <c r="XBO748" s="1"/>
      <c r="XBP748" s="1"/>
      <c r="XBQ748" s="1"/>
      <c r="XBR748" s="1"/>
      <c r="XBS748" s="1"/>
      <c r="XBT748" s="1"/>
      <c r="XBU748" s="1"/>
      <c r="XBV748" s="1"/>
      <c r="XBW748" s="1"/>
      <c r="XBX748" s="1"/>
      <c r="XBY748" s="1"/>
      <c r="XBZ748" s="1"/>
      <c r="XCA748" s="1"/>
      <c r="XCB748" s="1"/>
      <c r="XCC748" s="1"/>
      <c r="XCD748" s="1"/>
      <c r="XCE748" s="1"/>
      <c r="XCF748" s="1"/>
      <c r="XCG748" s="1"/>
      <c r="XCH748" s="1"/>
      <c r="XCI748" s="1"/>
      <c r="XCJ748" s="1"/>
      <c r="XCK748" s="1"/>
      <c r="XCL748" s="1"/>
      <c r="XCM748" s="1"/>
      <c r="XCN748" s="1"/>
      <c r="XCO748" s="1"/>
      <c r="XCP748" s="1"/>
      <c r="XCQ748" s="1"/>
      <c r="XCR748" s="1"/>
      <c r="XCS748" s="1"/>
      <c r="XCT748" s="1"/>
      <c r="XCU748" s="1"/>
      <c r="XCV748" s="1"/>
      <c r="XCW748" s="1"/>
      <c r="XCX748" s="1"/>
      <c r="XCY748" s="1"/>
      <c r="XCZ748" s="1"/>
      <c r="XDA748" s="1"/>
      <c r="XDB748" s="1"/>
      <c r="XDC748" s="1"/>
      <c r="XDD748" s="1"/>
      <c r="XDE748" s="1"/>
      <c r="XDF748" s="1"/>
      <c r="XDG748" s="1"/>
      <c r="XDH748" s="1"/>
      <c r="XDI748" s="1"/>
      <c r="XDJ748" s="1"/>
      <c r="XDK748" s="1"/>
      <c r="XDL748" s="1"/>
      <c r="XDM748" s="1"/>
      <c r="XDN748" s="1"/>
      <c r="XDO748" s="1"/>
      <c r="XDP748" s="1"/>
      <c r="XDQ748" s="1"/>
      <c r="XDR748" s="1"/>
      <c r="XDS748" s="1"/>
      <c r="XDT748" s="1"/>
      <c r="XDU748" s="1"/>
      <c r="XDV748" s="1"/>
      <c r="XDW748" s="1"/>
      <c r="XDX748" s="1"/>
      <c r="XDY748" s="1"/>
      <c r="XDZ748" s="1"/>
      <c r="XEA748" s="1"/>
      <c r="XEB748" s="1"/>
      <c r="XEC748" s="1"/>
      <c r="XED748" s="1"/>
      <c r="XEE748" s="1"/>
      <c r="XEF748" s="1"/>
      <c r="XEG748" s="1"/>
      <c r="XEH748" s="1"/>
      <c r="XEI748" s="1"/>
      <c r="XEJ748" s="1"/>
      <c r="XEK748" s="1"/>
      <c r="XEL748" s="1"/>
      <c r="XEM748" s="1"/>
      <c r="XEN748" s="1"/>
      <c r="XEO748" s="1"/>
      <c r="XEP748" s="1"/>
      <c r="XEQ748" s="1"/>
      <c r="XER748" s="1"/>
      <c r="XES748" s="1"/>
      <c r="XET748" s="1"/>
      <c r="XEU748" s="1"/>
      <c r="XEV748" s="1"/>
      <c r="XEW748" s="1"/>
      <c r="XEX748" s="1"/>
      <c r="XEY748" s="1"/>
      <c r="XEZ748" s="1"/>
      <c r="XFA748" s="1"/>
      <c r="XFB748" s="1"/>
      <c r="XFC748" s="1"/>
    </row>
    <row r="749" spans="1:150 16226:16383" s="3" customFormat="1" ht="20.25" customHeight="1" x14ac:dyDescent="0.25">
      <c r="A749" s="71" t="s">
        <v>944</v>
      </c>
      <c r="B749" s="71">
        <v>111.48399999999999</v>
      </c>
      <c r="C749" s="71">
        <f t="shared" si="18"/>
        <v>1200.0137759999998</v>
      </c>
      <c r="D749" s="51">
        <v>0</v>
      </c>
      <c r="E749" s="51">
        <v>0</v>
      </c>
      <c r="F749" s="124">
        <f t="shared" si="19"/>
        <v>2203.2252927359996</v>
      </c>
      <c r="G749" s="130" t="s">
        <v>95</v>
      </c>
      <c r="H749" s="13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WZB749" s="1"/>
      <c r="WZC749" s="1"/>
      <c r="WZD749" s="1"/>
      <c r="WZE749" s="1"/>
      <c r="WZF749" s="1"/>
      <c r="WZG749" s="1"/>
      <c r="WZH749" s="1"/>
      <c r="WZI749" s="1"/>
      <c r="WZJ749" s="1"/>
      <c r="WZK749" s="1"/>
      <c r="WZL749" s="1"/>
      <c r="WZM749" s="1"/>
      <c r="WZN749" s="1"/>
      <c r="WZO749" s="1"/>
      <c r="WZP749" s="1"/>
      <c r="WZQ749" s="1"/>
      <c r="WZR749" s="1"/>
      <c r="WZS749" s="1"/>
      <c r="WZT749" s="1"/>
      <c r="WZU749" s="1"/>
      <c r="WZV749" s="1"/>
      <c r="WZW749" s="1"/>
      <c r="WZX749" s="1"/>
      <c r="WZY749" s="1"/>
      <c r="WZZ749" s="1"/>
      <c r="XAA749" s="1"/>
      <c r="XAB749" s="1"/>
      <c r="XAC749" s="1"/>
      <c r="XAD749" s="1"/>
      <c r="XAE749" s="1"/>
      <c r="XAF749" s="1"/>
      <c r="XAG749" s="1"/>
      <c r="XAH749" s="1"/>
      <c r="XAI749" s="1"/>
      <c r="XAJ749" s="1"/>
      <c r="XAK749" s="1"/>
      <c r="XAL749" s="1"/>
      <c r="XAM749" s="1"/>
      <c r="XAN749" s="1"/>
      <c r="XAO749" s="1"/>
      <c r="XAP749" s="1"/>
      <c r="XAQ749" s="1"/>
      <c r="XAR749" s="1"/>
      <c r="XAS749" s="1"/>
      <c r="XAT749" s="1"/>
      <c r="XAU749" s="1"/>
      <c r="XAV749" s="1"/>
      <c r="XAW749" s="1"/>
      <c r="XAX749" s="1"/>
      <c r="XAY749" s="1"/>
      <c r="XAZ749" s="1"/>
      <c r="XBA749" s="1"/>
      <c r="XBB749" s="1"/>
      <c r="XBC749" s="1"/>
      <c r="XBD749" s="1"/>
      <c r="XBE749" s="1"/>
      <c r="XBF749" s="1"/>
      <c r="XBG749" s="1"/>
      <c r="XBH749" s="1"/>
      <c r="XBI749" s="1"/>
      <c r="XBJ749" s="1"/>
      <c r="XBK749" s="1"/>
      <c r="XBL749" s="1"/>
      <c r="XBM749" s="1"/>
      <c r="XBN749" s="1"/>
      <c r="XBO749" s="1"/>
      <c r="XBP749" s="1"/>
      <c r="XBQ749" s="1"/>
      <c r="XBR749" s="1"/>
      <c r="XBS749" s="1"/>
      <c r="XBT749" s="1"/>
      <c r="XBU749" s="1"/>
      <c r="XBV749" s="1"/>
      <c r="XBW749" s="1"/>
      <c r="XBX749" s="1"/>
      <c r="XBY749" s="1"/>
      <c r="XBZ749" s="1"/>
      <c r="XCA749" s="1"/>
      <c r="XCB749" s="1"/>
      <c r="XCC749" s="1"/>
      <c r="XCD749" s="1"/>
      <c r="XCE749" s="1"/>
      <c r="XCF749" s="1"/>
      <c r="XCG749" s="1"/>
      <c r="XCH749" s="1"/>
      <c r="XCI749" s="1"/>
      <c r="XCJ749" s="1"/>
      <c r="XCK749" s="1"/>
      <c r="XCL749" s="1"/>
      <c r="XCM749" s="1"/>
      <c r="XCN749" s="1"/>
      <c r="XCO749" s="1"/>
      <c r="XCP749" s="1"/>
      <c r="XCQ749" s="1"/>
      <c r="XCR749" s="1"/>
      <c r="XCS749" s="1"/>
      <c r="XCT749" s="1"/>
      <c r="XCU749" s="1"/>
      <c r="XCV749" s="1"/>
      <c r="XCW749" s="1"/>
      <c r="XCX749" s="1"/>
      <c r="XCY749" s="1"/>
      <c r="XCZ749" s="1"/>
      <c r="XDA749" s="1"/>
      <c r="XDB749" s="1"/>
      <c r="XDC749" s="1"/>
      <c r="XDD749" s="1"/>
      <c r="XDE749" s="1"/>
      <c r="XDF749" s="1"/>
      <c r="XDG749" s="1"/>
      <c r="XDH749" s="1"/>
      <c r="XDI749" s="1"/>
      <c r="XDJ749" s="1"/>
      <c r="XDK749" s="1"/>
      <c r="XDL749" s="1"/>
      <c r="XDM749" s="1"/>
      <c r="XDN749" s="1"/>
      <c r="XDO749" s="1"/>
      <c r="XDP749" s="1"/>
      <c r="XDQ749" s="1"/>
      <c r="XDR749" s="1"/>
      <c r="XDS749" s="1"/>
      <c r="XDT749" s="1"/>
      <c r="XDU749" s="1"/>
      <c r="XDV749" s="1"/>
      <c r="XDW749" s="1"/>
      <c r="XDX749" s="1"/>
      <c r="XDY749" s="1"/>
      <c r="XDZ749" s="1"/>
      <c r="XEA749" s="1"/>
      <c r="XEB749" s="1"/>
      <c r="XEC749" s="1"/>
      <c r="XED749" s="1"/>
      <c r="XEE749" s="1"/>
      <c r="XEF749" s="1"/>
      <c r="XEG749" s="1"/>
      <c r="XEH749" s="1"/>
      <c r="XEI749" s="1"/>
      <c r="XEJ749" s="1"/>
      <c r="XEK749" s="1"/>
      <c r="XEL749" s="1"/>
      <c r="XEM749" s="1"/>
      <c r="XEN749" s="1"/>
      <c r="XEO749" s="1"/>
      <c r="XEP749" s="1"/>
      <c r="XEQ749" s="1"/>
      <c r="XER749" s="1"/>
      <c r="XES749" s="1"/>
      <c r="XET749" s="1"/>
      <c r="XEU749" s="1"/>
      <c r="XEV749" s="1"/>
      <c r="XEW749" s="1"/>
      <c r="XEX749" s="1"/>
      <c r="XEY749" s="1"/>
      <c r="XEZ749" s="1"/>
      <c r="XFA749" s="1"/>
      <c r="XFB749" s="1"/>
      <c r="XFC749" s="1"/>
    </row>
    <row r="750" spans="1:150 16226:16383" s="3" customFormat="1" ht="20.25" customHeight="1" x14ac:dyDescent="0.25">
      <c r="A750" s="71" t="s">
        <v>945</v>
      </c>
      <c r="B750" s="71">
        <v>111.48399999999999</v>
      </c>
      <c r="C750" s="71">
        <f t="shared" si="18"/>
        <v>1200.0137759999998</v>
      </c>
      <c r="D750" s="51">
        <v>0</v>
      </c>
      <c r="E750" s="51">
        <v>0</v>
      </c>
      <c r="F750" s="124">
        <f t="shared" si="19"/>
        <v>2203.2252927359996</v>
      </c>
      <c r="G750" s="130" t="s">
        <v>95</v>
      </c>
      <c r="H750" s="13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WZB750" s="1"/>
      <c r="WZC750" s="1"/>
      <c r="WZD750" s="1"/>
      <c r="WZE750" s="1"/>
      <c r="WZF750" s="1"/>
      <c r="WZG750" s="1"/>
      <c r="WZH750" s="1"/>
      <c r="WZI750" s="1"/>
      <c r="WZJ750" s="1"/>
      <c r="WZK750" s="1"/>
      <c r="WZL750" s="1"/>
      <c r="WZM750" s="1"/>
      <c r="WZN750" s="1"/>
      <c r="WZO750" s="1"/>
      <c r="WZP750" s="1"/>
      <c r="WZQ750" s="1"/>
      <c r="WZR750" s="1"/>
      <c r="WZS750" s="1"/>
      <c r="WZT750" s="1"/>
      <c r="WZU750" s="1"/>
      <c r="WZV750" s="1"/>
      <c r="WZW750" s="1"/>
      <c r="WZX750" s="1"/>
      <c r="WZY750" s="1"/>
      <c r="WZZ750" s="1"/>
      <c r="XAA750" s="1"/>
      <c r="XAB750" s="1"/>
      <c r="XAC750" s="1"/>
      <c r="XAD750" s="1"/>
      <c r="XAE750" s="1"/>
      <c r="XAF750" s="1"/>
      <c r="XAG750" s="1"/>
      <c r="XAH750" s="1"/>
      <c r="XAI750" s="1"/>
      <c r="XAJ750" s="1"/>
      <c r="XAK750" s="1"/>
      <c r="XAL750" s="1"/>
      <c r="XAM750" s="1"/>
      <c r="XAN750" s="1"/>
      <c r="XAO750" s="1"/>
      <c r="XAP750" s="1"/>
      <c r="XAQ750" s="1"/>
      <c r="XAR750" s="1"/>
      <c r="XAS750" s="1"/>
      <c r="XAT750" s="1"/>
      <c r="XAU750" s="1"/>
      <c r="XAV750" s="1"/>
      <c r="XAW750" s="1"/>
      <c r="XAX750" s="1"/>
      <c r="XAY750" s="1"/>
      <c r="XAZ750" s="1"/>
      <c r="XBA750" s="1"/>
      <c r="XBB750" s="1"/>
      <c r="XBC750" s="1"/>
      <c r="XBD750" s="1"/>
      <c r="XBE750" s="1"/>
      <c r="XBF750" s="1"/>
      <c r="XBG750" s="1"/>
      <c r="XBH750" s="1"/>
      <c r="XBI750" s="1"/>
      <c r="XBJ750" s="1"/>
      <c r="XBK750" s="1"/>
      <c r="XBL750" s="1"/>
      <c r="XBM750" s="1"/>
      <c r="XBN750" s="1"/>
      <c r="XBO750" s="1"/>
      <c r="XBP750" s="1"/>
      <c r="XBQ750" s="1"/>
      <c r="XBR750" s="1"/>
      <c r="XBS750" s="1"/>
      <c r="XBT750" s="1"/>
      <c r="XBU750" s="1"/>
      <c r="XBV750" s="1"/>
      <c r="XBW750" s="1"/>
      <c r="XBX750" s="1"/>
      <c r="XBY750" s="1"/>
      <c r="XBZ750" s="1"/>
      <c r="XCA750" s="1"/>
      <c r="XCB750" s="1"/>
      <c r="XCC750" s="1"/>
      <c r="XCD750" s="1"/>
      <c r="XCE750" s="1"/>
      <c r="XCF750" s="1"/>
      <c r="XCG750" s="1"/>
      <c r="XCH750" s="1"/>
      <c r="XCI750" s="1"/>
      <c r="XCJ750" s="1"/>
      <c r="XCK750" s="1"/>
      <c r="XCL750" s="1"/>
      <c r="XCM750" s="1"/>
      <c r="XCN750" s="1"/>
      <c r="XCO750" s="1"/>
      <c r="XCP750" s="1"/>
      <c r="XCQ750" s="1"/>
      <c r="XCR750" s="1"/>
      <c r="XCS750" s="1"/>
      <c r="XCT750" s="1"/>
      <c r="XCU750" s="1"/>
      <c r="XCV750" s="1"/>
      <c r="XCW750" s="1"/>
      <c r="XCX750" s="1"/>
      <c r="XCY750" s="1"/>
      <c r="XCZ750" s="1"/>
      <c r="XDA750" s="1"/>
      <c r="XDB750" s="1"/>
      <c r="XDC750" s="1"/>
      <c r="XDD750" s="1"/>
      <c r="XDE750" s="1"/>
      <c r="XDF750" s="1"/>
      <c r="XDG750" s="1"/>
      <c r="XDH750" s="1"/>
      <c r="XDI750" s="1"/>
      <c r="XDJ750" s="1"/>
      <c r="XDK750" s="1"/>
      <c r="XDL750" s="1"/>
      <c r="XDM750" s="1"/>
      <c r="XDN750" s="1"/>
      <c r="XDO750" s="1"/>
      <c r="XDP750" s="1"/>
      <c r="XDQ750" s="1"/>
      <c r="XDR750" s="1"/>
      <c r="XDS750" s="1"/>
      <c r="XDT750" s="1"/>
      <c r="XDU750" s="1"/>
      <c r="XDV750" s="1"/>
      <c r="XDW750" s="1"/>
      <c r="XDX750" s="1"/>
      <c r="XDY750" s="1"/>
      <c r="XDZ750" s="1"/>
      <c r="XEA750" s="1"/>
      <c r="XEB750" s="1"/>
      <c r="XEC750" s="1"/>
      <c r="XED750" s="1"/>
      <c r="XEE750" s="1"/>
      <c r="XEF750" s="1"/>
      <c r="XEG750" s="1"/>
      <c r="XEH750" s="1"/>
      <c r="XEI750" s="1"/>
      <c r="XEJ750" s="1"/>
      <c r="XEK750" s="1"/>
      <c r="XEL750" s="1"/>
      <c r="XEM750" s="1"/>
      <c r="XEN750" s="1"/>
      <c r="XEO750" s="1"/>
      <c r="XEP750" s="1"/>
      <c r="XEQ750" s="1"/>
      <c r="XER750" s="1"/>
      <c r="XES750" s="1"/>
      <c r="XET750" s="1"/>
      <c r="XEU750" s="1"/>
      <c r="XEV750" s="1"/>
      <c r="XEW750" s="1"/>
      <c r="XEX750" s="1"/>
      <c r="XEY750" s="1"/>
      <c r="XEZ750" s="1"/>
      <c r="XFA750" s="1"/>
      <c r="XFB750" s="1"/>
      <c r="XFC750" s="1"/>
    </row>
    <row r="751" spans="1:150 16226:16383" s="3" customFormat="1" ht="20.25" customHeight="1" x14ac:dyDescent="0.25">
      <c r="A751" s="71" t="s">
        <v>946</v>
      </c>
      <c r="B751" s="71">
        <v>111.48399999999999</v>
      </c>
      <c r="C751" s="71">
        <f t="shared" si="18"/>
        <v>1200.0137759999998</v>
      </c>
      <c r="D751" s="51">
        <v>0</v>
      </c>
      <c r="E751" s="51">
        <v>0</v>
      </c>
      <c r="F751" s="124">
        <f t="shared" si="19"/>
        <v>2203.2252927359996</v>
      </c>
      <c r="G751" s="130" t="s">
        <v>95</v>
      </c>
      <c r="H751" s="13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WZB751" s="1"/>
      <c r="WZC751" s="1"/>
      <c r="WZD751" s="1"/>
      <c r="WZE751" s="1"/>
      <c r="WZF751" s="1"/>
      <c r="WZG751" s="1"/>
      <c r="WZH751" s="1"/>
      <c r="WZI751" s="1"/>
      <c r="WZJ751" s="1"/>
      <c r="WZK751" s="1"/>
      <c r="WZL751" s="1"/>
      <c r="WZM751" s="1"/>
      <c r="WZN751" s="1"/>
      <c r="WZO751" s="1"/>
      <c r="WZP751" s="1"/>
      <c r="WZQ751" s="1"/>
      <c r="WZR751" s="1"/>
      <c r="WZS751" s="1"/>
      <c r="WZT751" s="1"/>
      <c r="WZU751" s="1"/>
      <c r="WZV751" s="1"/>
      <c r="WZW751" s="1"/>
      <c r="WZX751" s="1"/>
      <c r="WZY751" s="1"/>
      <c r="WZZ751" s="1"/>
      <c r="XAA751" s="1"/>
      <c r="XAB751" s="1"/>
      <c r="XAC751" s="1"/>
      <c r="XAD751" s="1"/>
      <c r="XAE751" s="1"/>
      <c r="XAF751" s="1"/>
      <c r="XAG751" s="1"/>
      <c r="XAH751" s="1"/>
      <c r="XAI751" s="1"/>
      <c r="XAJ751" s="1"/>
      <c r="XAK751" s="1"/>
      <c r="XAL751" s="1"/>
      <c r="XAM751" s="1"/>
      <c r="XAN751" s="1"/>
      <c r="XAO751" s="1"/>
      <c r="XAP751" s="1"/>
      <c r="XAQ751" s="1"/>
      <c r="XAR751" s="1"/>
      <c r="XAS751" s="1"/>
      <c r="XAT751" s="1"/>
      <c r="XAU751" s="1"/>
      <c r="XAV751" s="1"/>
      <c r="XAW751" s="1"/>
      <c r="XAX751" s="1"/>
      <c r="XAY751" s="1"/>
      <c r="XAZ751" s="1"/>
      <c r="XBA751" s="1"/>
      <c r="XBB751" s="1"/>
      <c r="XBC751" s="1"/>
      <c r="XBD751" s="1"/>
      <c r="XBE751" s="1"/>
      <c r="XBF751" s="1"/>
      <c r="XBG751" s="1"/>
      <c r="XBH751" s="1"/>
      <c r="XBI751" s="1"/>
      <c r="XBJ751" s="1"/>
      <c r="XBK751" s="1"/>
      <c r="XBL751" s="1"/>
      <c r="XBM751" s="1"/>
      <c r="XBN751" s="1"/>
      <c r="XBO751" s="1"/>
      <c r="XBP751" s="1"/>
      <c r="XBQ751" s="1"/>
      <c r="XBR751" s="1"/>
      <c r="XBS751" s="1"/>
      <c r="XBT751" s="1"/>
      <c r="XBU751" s="1"/>
      <c r="XBV751" s="1"/>
      <c r="XBW751" s="1"/>
      <c r="XBX751" s="1"/>
      <c r="XBY751" s="1"/>
      <c r="XBZ751" s="1"/>
      <c r="XCA751" s="1"/>
      <c r="XCB751" s="1"/>
      <c r="XCC751" s="1"/>
      <c r="XCD751" s="1"/>
      <c r="XCE751" s="1"/>
      <c r="XCF751" s="1"/>
      <c r="XCG751" s="1"/>
      <c r="XCH751" s="1"/>
      <c r="XCI751" s="1"/>
      <c r="XCJ751" s="1"/>
      <c r="XCK751" s="1"/>
      <c r="XCL751" s="1"/>
      <c r="XCM751" s="1"/>
      <c r="XCN751" s="1"/>
      <c r="XCO751" s="1"/>
      <c r="XCP751" s="1"/>
      <c r="XCQ751" s="1"/>
      <c r="XCR751" s="1"/>
      <c r="XCS751" s="1"/>
      <c r="XCT751" s="1"/>
      <c r="XCU751" s="1"/>
      <c r="XCV751" s="1"/>
      <c r="XCW751" s="1"/>
      <c r="XCX751" s="1"/>
      <c r="XCY751" s="1"/>
      <c r="XCZ751" s="1"/>
      <c r="XDA751" s="1"/>
      <c r="XDB751" s="1"/>
      <c r="XDC751" s="1"/>
      <c r="XDD751" s="1"/>
      <c r="XDE751" s="1"/>
      <c r="XDF751" s="1"/>
      <c r="XDG751" s="1"/>
      <c r="XDH751" s="1"/>
      <c r="XDI751" s="1"/>
      <c r="XDJ751" s="1"/>
      <c r="XDK751" s="1"/>
      <c r="XDL751" s="1"/>
      <c r="XDM751" s="1"/>
      <c r="XDN751" s="1"/>
      <c r="XDO751" s="1"/>
      <c r="XDP751" s="1"/>
      <c r="XDQ751" s="1"/>
      <c r="XDR751" s="1"/>
      <c r="XDS751" s="1"/>
      <c r="XDT751" s="1"/>
      <c r="XDU751" s="1"/>
      <c r="XDV751" s="1"/>
      <c r="XDW751" s="1"/>
      <c r="XDX751" s="1"/>
      <c r="XDY751" s="1"/>
      <c r="XDZ751" s="1"/>
      <c r="XEA751" s="1"/>
      <c r="XEB751" s="1"/>
      <c r="XEC751" s="1"/>
      <c r="XED751" s="1"/>
      <c r="XEE751" s="1"/>
      <c r="XEF751" s="1"/>
      <c r="XEG751" s="1"/>
      <c r="XEH751" s="1"/>
      <c r="XEI751" s="1"/>
      <c r="XEJ751" s="1"/>
      <c r="XEK751" s="1"/>
      <c r="XEL751" s="1"/>
      <c r="XEM751" s="1"/>
      <c r="XEN751" s="1"/>
      <c r="XEO751" s="1"/>
      <c r="XEP751" s="1"/>
      <c r="XEQ751" s="1"/>
      <c r="XER751" s="1"/>
      <c r="XES751" s="1"/>
      <c r="XET751" s="1"/>
      <c r="XEU751" s="1"/>
      <c r="XEV751" s="1"/>
      <c r="XEW751" s="1"/>
      <c r="XEX751" s="1"/>
      <c r="XEY751" s="1"/>
      <c r="XEZ751" s="1"/>
      <c r="XFA751" s="1"/>
      <c r="XFB751" s="1"/>
      <c r="XFC751" s="1"/>
    </row>
    <row r="752" spans="1:150 16226:16383" s="3" customFormat="1" ht="20.25" customHeight="1" x14ac:dyDescent="0.25">
      <c r="A752" s="71" t="s">
        <v>947</v>
      </c>
      <c r="B752" s="71">
        <v>111.48399999999999</v>
      </c>
      <c r="C752" s="71">
        <f t="shared" si="18"/>
        <v>1200.0137759999998</v>
      </c>
      <c r="D752" s="51">
        <v>0</v>
      </c>
      <c r="E752" s="51">
        <v>0</v>
      </c>
      <c r="F752" s="124">
        <f t="shared" si="19"/>
        <v>2203.2252927359996</v>
      </c>
      <c r="G752" s="130" t="s">
        <v>95</v>
      </c>
      <c r="H752" s="13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WZB752" s="1"/>
      <c r="WZC752" s="1"/>
      <c r="WZD752" s="1"/>
      <c r="WZE752" s="1"/>
      <c r="WZF752" s="1"/>
      <c r="WZG752" s="1"/>
      <c r="WZH752" s="1"/>
      <c r="WZI752" s="1"/>
      <c r="WZJ752" s="1"/>
      <c r="WZK752" s="1"/>
      <c r="WZL752" s="1"/>
      <c r="WZM752" s="1"/>
      <c r="WZN752" s="1"/>
      <c r="WZO752" s="1"/>
      <c r="WZP752" s="1"/>
      <c r="WZQ752" s="1"/>
      <c r="WZR752" s="1"/>
      <c r="WZS752" s="1"/>
      <c r="WZT752" s="1"/>
      <c r="WZU752" s="1"/>
      <c r="WZV752" s="1"/>
      <c r="WZW752" s="1"/>
      <c r="WZX752" s="1"/>
      <c r="WZY752" s="1"/>
      <c r="WZZ752" s="1"/>
      <c r="XAA752" s="1"/>
      <c r="XAB752" s="1"/>
      <c r="XAC752" s="1"/>
      <c r="XAD752" s="1"/>
      <c r="XAE752" s="1"/>
      <c r="XAF752" s="1"/>
      <c r="XAG752" s="1"/>
      <c r="XAH752" s="1"/>
      <c r="XAI752" s="1"/>
      <c r="XAJ752" s="1"/>
      <c r="XAK752" s="1"/>
      <c r="XAL752" s="1"/>
      <c r="XAM752" s="1"/>
      <c r="XAN752" s="1"/>
      <c r="XAO752" s="1"/>
      <c r="XAP752" s="1"/>
      <c r="XAQ752" s="1"/>
      <c r="XAR752" s="1"/>
      <c r="XAS752" s="1"/>
      <c r="XAT752" s="1"/>
      <c r="XAU752" s="1"/>
      <c r="XAV752" s="1"/>
      <c r="XAW752" s="1"/>
      <c r="XAX752" s="1"/>
      <c r="XAY752" s="1"/>
      <c r="XAZ752" s="1"/>
      <c r="XBA752" s="1"/>
      <c r="XBB752" s="1"/>
      <c r="XBC752" s="1"/>
      <c r="XBD752" s="1"/>
      <c r="XBE752" s="1"/>
      <c r="XBF752" s="1"/>
      <c r="XBG752" s="1"/>
      <c r="XBH752" s="1"/>
      <c r="XBI752" s="1"/>
      <c r="XBJ752" s="1"/>
      <c r="XBK752" s="1"/>
      <c r="XBL752" s="1"/>
      <c r="XBM752" s="1"/>
      <c r="XBN752" s="1"/>
      <c r="XBO752" s="1"/>
      <c r="XBP752" s="1"/>
      <c r="XBQ752" s="1"/>
      <c r="XBR752" s="1"/>
      <c r="XBS752" s="1"/>
      <c r="XBT752" s="1"/>
      <c r="XBU752" s="1"/>
      <c r="XBV752" s="1"/>
      <c r="XBW752" s="1"/>
      <c r="XBX752" s="1"/>
      <c r="XBY752" s="1"/>
      <c r="XBZ752" s="1"/>
      <c r="XCA752" s="1"/>
      <c r="XCB752" s="1"/>
      <c r="XCC752" s="1"/>
      <c r="XCD752" s="1"/>
      <c r="XCE752" s="1"/>
      <c r="XCF752" s="1"/>
      <c r="XCG752" s="1"/>
      <c r="XCH752" s="1"/>
      <c r="XCI752" s="1"/>
      <c r="XCJ752" s="1"/>
      <c r="XCK752" s="1"/>
      <c r="XCL752" s="1"/>
      <c r="XCM752" s="1"/>
      <c r="XCN752" s="1"/>
      <c r="XCO752" s="1"/>
      <c r="XCP752" s="1"/>
      <c r="XCQ752" s="1"/>
      <c r="XCR752" s="1"/>
      <c r="XCS752" s="1"/>
      <c r="XCT752" s="1"/>
      <c r="XCU752" s="1"/>
      <c r="XCV752" s="1"/>
      <c r="XCW752" s="1"/>
      <c r="XCX752" s="1"/>
      <c r="XCY752" s="1"/>
      <c r="XCZ752" s="1"/>
      <c r="XDA752" s="1"/>
      <c r="XDB752" s="1"/>
      <c r="XDC752" s="1"/>
      <c r="XDD752" s="1"/>
      <c r="XDE752" s="1"/>
      <c r="XDF752" s="1"/>
      <c r="XDG752" s="1"/>
      <c r="XDH752" s="1"/>
      <c r="XDI752" s="1"/>
      <c r="XDJ752" s="1"/>
      <c r="XDK752" s="1"/>
      <c r="XDL752" s="1"/>
      <c r="XDM752" s="1"/>
      <c r="XDN752" s="1"/>
      <c r="XDO752" s="1"/>
      <c r="XDP752" s="1"/>
      <c r="XDQ752" s="1"/>
      <c r="XDR752" s="1"/>
      <c r="XDS752" s="1"/>
      <c r="XDT752" s="1"/>
      <c r="XDU752" s="1"/>
      <c r="XDV752" s="1"/>
      <c r="XDW752" s="1"/>
      <c r="XDX752" s="1"/>
      <c r="XDY752" s="1"/>
      <c r="XDZ752" s="1"/>
      <c r="XEA752" s="1"/>
      <c r="XEB752" s="1"/>
      <c r="XEC752" s="1"/>
      <c r="XED752" s="1"/>
      <c r="XEE752" s="1"/>
      <c r="XEF752" s="1"/>
      <c r="XEG752" s="1"/>
      <c r="XEH752" s="1"/>
      <c r="XEI752" s="1"/>
      <c r="XEJ752" s="1"/>
      <c r="XEK752" s="1"/>
      <c r="XEL752" s="1"/>
      <c r="XEM752" s="1"/>
      <c r="XEN752" s="1"/>
      <c r="XEO752" s="1"/>
      <c r="XEP752" s="1"/>
      <c r="XEQ752" s="1"/>
      <c r="XER752" s="1"/>
      <c r="XES752" s="1"/>
      <c r="XET752" s="1"/>
      <c r="XEU752" s="1"/>
      <c r="XEV752" s="1"/>
      <c r="XEW752" s="1"/>
      <c r="XEX752" s="1"/>
      <c r="XEY752" s="1"/>
      <c r="XEZ752" s="1"/>
      <c r="XFA752" s="1"/>
      <c r="XFB752" s="1"/>
      <c r="XFC752" s="1"/>
    </row>
    <row r="753" spans="1:150 16226:16383" s="3" customFormat="1" ht="20.25" customHeight="1" x14ac:dyDescent="0.25">
      <c r="A753" s="71" t="s">
        <v>948</v>
      </c>
      <c r="B753" s="71">
        <v>111.48399999999999</v>
      </c>
      <c r="C753" s="71">
        <f t="shared" si="18"/>
        <v>1200.0137759999998</v>
      </c>
      <c r="D753" s="51">
        <v>0</v>
      </c>
      <c r="E753" s="51">
        <v>0</v>
      </c>
      <c r="F753" s="124">
        <f t="shared" si="19"/>
        <v>2203.2252927359996</v>
      </c>
      <c r="G753" s="130" t="s">
        <v>95</v>
      </c>
      <c r="H753" s="13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WZB753" s="1"/>
      <c r="WZC753" s="1"/>
      <c r="WZD753" s="1"/>
      <c r="WZE753" s="1"/>
      <c r="WZF753" s="1"/>
      <c r="WZG753" s="1"/>
      <c r="WZH753" s="1"/>
      <c r="WZI753" s="1"/>
      <c r="WZJ753" s="1"/>
      <c r="WZK753" s="1"/>
      <c r="WZL753" s="1"/>
      <c r="WZM753" s="1"/>
      <c r="WZN753" s="1"/>
      <c r="WZO753" s="1"/>
      <c r="WZP753" s="1"/>
      <c r="WZQ753" s="1"/>
      <c r="WZR753" s="1"/>
      <c r="WZS753" s="1"/>
      <c r="WZT753" s="1"/>
      <c r="WZU753" s="1"/>
      <c r="WZV753" s="1"/>
      <c r="WZW753" s="1"/>
      <c r="WZX753" s="1"/>
      <c r="WZY753" s="1"/>
      <c r="WZZ753" s="1"/>
      <c r="XAA753" s="1"/>
      <c r="XAB753" s="1"/>
      <c r="XAC753" s="1"/>
      <c r="XAD753" s="1"/>
      <c r="XAE753" s="1"/>
      <c r="XAF753" s="1"/>
      <c r="XAG753" s="1"/>
      <c r="XAH753" s="1"/>
      <c r="XAI753" s="1"/>
      <c r="XAJ753" s="1"/>
      <c r="XAK753" s="1"/>
      <c r="XAL753" s="1"/>
      <c r="XAM753" s="1"/>
      <c r="XAN753" s="1"/>
      <c r="XAO753" s="1"/>
      <c r="XAP753" s="1"/>
      <c r="XAQ753" s="1"/>
      <c r="XAR753" s="1"/>
      <c r="XAS753" s="1"/>
      <c r="XAT753" s="1"/>
      <c r="XAU753" s="1"/>
      <c r="XAV753" s="1"/>
      <c r="XAW753" s="1"/>
      <c r="XAX753" s="1"/>
      <c r="XAY753" s="1"/>
      <c r="XAZ753" s="1"/>
      <c r="XBA753" s="1"/>
      <c r="XBB753" s="1"/>
      <c r="XBC753" s="1"/>
      <c r="XBD753" s="1"/>
      <c r="XBE753" s="1"/>
      <c r="XBF753" s="1"/>
      <c r="XBG753" s="1"/>
      <c r="XBH753" s="1"/>
      <c r="XBI753" s="1"/>
      <c r="XBJ753" s="1"/>
      <c r="XBK753" s="1"/>
      <c r="XBL753" s="1"/>
      <c r="XBM753" s="1"/>
      <c r="XBN753" s="1"/>
      <c r="XBO753" s="1"/>
      <c r="XBP753" s="1"/>
      <c r="XBQ753" s="1"/>
      <c r="XBR753" s="1"/>
      <c r="XBS753" s="1"/>
      <c r="XBT753" s="1"/>
      <c r="XBU753" s="1"/>
      <c r="XBV753" s="1"/>
      <c r="XBW753" s="1"/>
      <c r="XBX753" s="1"/>
      <c r="XBY753" s="1"/>
      <c r="XBZ753" s="1"/>
      <c r="XCA753" s="1"/>
      <c r="XCB753" s="1"/>
      <c r="XCC753" s="1"/>
      <c r="XCD753" s="1"/>
      <c r="XCE753" s="1"/>
      <c r="XCF753" s="1"/>
      <c r="XCG753" s="1"/>
      <c r="XCH753" s="1"/>
      <c r="XCI753" s="1"/>
      <c r="XCJ753" s="1"/>
      <c r="XCK753" s="1"/>
      <c r="XCL753" s="1"/>
      <c r="XCM753" s="1"/>
      <c r="XCN753" s="1"/>
      <c r="XCO753" s="1"/>
      <c r="XCP753" s="1"/>
      <c r="XCQ753" s="1"/>
      <c r="XCR753" s="1"/>
      <c r="XCS753" s="1"/>
      <c r="XCT753" s="1"/>
      <c r="XCU753" s="1"/>
      <c r="XCV753" s="1"/>
      <c r="XCW753" s="1"/>
      <c r="XCX753" s="1"/>
      <c r="XCY753" s="1"/>
      <c r="XCZ753" s="1"/>
      <c r="XDA753" s="1"/>
      <c r="XDB753" s="1"/>
      <c r="XDC753" s="1"/>
      <c r="XDD753" s="1"/>
      <c r="XDE753" s="1"/>
      <c r="XDF753" s="1"/>
      <c r="XDG753" s="1"/>
      <c r="XDH753" s="1"/>
      <c r="XDI753" s="1"/>
      <c r="XDJ753" s="1"/>
      <c r="XDK753" s="1"/>
      <c r="XDL753" s="1"/>
      <c r="XDM753" s="1"/>
      <c r="XDN753" s="1"/>
      <c r="XDO753" s="1"/>
      <c r="XDP753" s="1"/>
      <c r="XDQ753" s="1"/>
      <c r="XDR753" s="1"/>
      <c r="XDS753" s="1"/>
      <c r="XDT753" s="1"/>
      <c r="XDU753" s="1"/>
      <c r="XDV753" s="1"/>
      <c r="XDW753" s="1"/>
      <c r="XDX753" s="1"/>
      <c r="XDY753" s="1"/>
      <c r="XDZ753" s="1"/>
      <c r="XEA753" s="1"/>
      <c r="XEB753" s="1"/>
      <c r="XEC753" s="1"/>
      <c r="XED753" s="1"/>
      <c r="XEE753" s="1"/>
      <c r="XEF753" s="1"/>
      <c r="XEG753" s="1"/>
      <c r="XEH753" s="1"/>
      <c r="XEI753" s="1"/>
      <c r="XEJ753" s="1"/>
      <c r="XEK753" s="1"/>
      <c r="XEL753" s="1"/>
      <c r="XEM753" s="1"/>
      <c r="XEN753" s="1"/>
      <c r="XEO753" s="1"/>
      <c r="XEP753" s="1"/>
      <c r="XEQ753" s="1"/>
      <c r="XER753" s="1"/>
      <c r="XES753" s="1"/>
      <c r="XET753" s="1"/>
      <c r="XEU753" s="1"/>
      <c r="XEV753" s="1"/>
      <c r="XEW753" s="1"/>
      <c r="XEX753" s="1"/>
      <c r="XEY753" s="1"/>
      <c r="XEZ753" s="1"/>
      <c r="XFA753" s="1"/>
      <c r="XFB753" s="1"/>
      <c r="XFC753" s="1"/>
    </row>
    <row r="754" spans="1:150 16226:16383" s="3" customFormat="1" ht="20.25" customHeight="1" x14ac:dyDescent="0.25">
      <c r="A754" s="71" t="s">
        <v>949</v>
      </c>
      <c r="B754" s="71">
        <v>111.48399999999999</v>
      </c>
      <c r="C754" s="71">
        <f t="shared" si="18"/>
        <v>1200.0137759999998</v>
      </c>
      <c r="D754" s="51">
        <v>0</v>
      </c>
      <c r="E754" s="51">
        <v>0</v>
      </c>
      <c r="F754" s="124">
        <f t="shared" si="19"/>
        <v>2203.2252927359996</v>
      </c>
      <c r="G754" s="130" t="s">
        <v>95</v>
      </c>
      <c r="H754" s="13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WZB754" s="1"/>
      <c r="WZC754" s="1"/>
      <c r="WZD754" s="1"/>
      <c r="WZE754" s="1"/>
      <c r="WZF754" s="1"/>
      <c r="WZG754" s="1"/>
      <c r="WZH754" s="1"/>
      <c r="WZI754" s="1"/>
      <c r="WZJ754" s="1"/>
      <c r="WZK754" s="1"/>
      <c r="WZL754" s="1"/>
      <c r="WZM754" s="1"/>
      <c r="WZN754" s="1"/>
      <c r="WZO754" s="1"/>
      <c r="WZP754" s="1"/>
      <c r="WZQ754" s="1"/>
      <c r="WZR754" s="1"/>
      <c r="WZS754" s="1"/>
      <c r="WZT754" s="1"/>
      <c r="WZU754" s="1"/>
      <c r="WZV754" s="1"/>
      <c r="WZW754" s="1"/>
      <c r="WZX754" s="1"/>
      <c r="WZY754" s="1"/>
      <c r="WZZ754" s="1"/>
      <c r="XAA754" s="1"/>
      <c r="XAB754" s="1"/>
      <c r="XAC754" s="1"/>
      <c r="XAD754" s="1"/>
      <c r="XAE754" s="1"/>
      <c r="XAF754" s="1"/>
      <c r="XAG754" s="1"/>
      <c r="XAH754" s="1"/>
      <c r="XAI754" s="1"/>
      <c r="XAJ754" s="1"/>
      <c r="XAK754" s="1"/>
      <c r="XAL754" s="1"/>
      <c r="XAM754" s="1"/>
      <c r="XAN754" s="1"/>
      <c r="XAO754" s="1"/>
      <c r="XAP754" s="1"/>
      <c r="XAQ754" s="1"/>
      <c r="XAR754" s="1"/>
      <c r="XAS754" s="1"/>
      <c r="XAT754" s="1"/>
      <c r="XAU754" s="1"/>
      <c r="XAV754" s="1"/>
      <c r="XAW754" s="1"/>
      <c r="XAX754" s="1"/>
      <c r="XAY754" s="1"/>
      <c r="XAZ754" s="1"/>
      <c r="XBA754" s="1"/>
      <c r="XBB754" s="1"/>
      <c r="XBC754" s="1"/>
      <c r="XBD754" s="1"/>
      <c r="XBE754" s="1"/>
      <c r="XBF754" s="1"/>
      <c r="XBG754" s="1"/>
      <c r="XBH754" s="1"/>
      <c r="XBI754" s="1"/>
      <c r="XBJ754" s="1"/>
      <c r="XBK754" s="1"/>
      <c r="XBL754" s="1"/>
      <c r="XBM754" s="1"/>
      <c r="XBN754" s="1"/>
      <c r="XBO754" s="1"/>
      <c r="XBP754" s="1"/>
      <c r="XBQ754" s="1"/>
      <c r="XBR754" s="1"/>
      <c r="XBS754" s="1"/>
      <c r="XBT754" s="1"/>
      <c r="XBU754" s="1"/>
      <c r="XBV754" s="1"/>
      <c r="XBW754" s="1"/>
      <c r="XBX754" s="1"/>
      <c r="XBY754" s="1"/>
      <c r="XBZ754" s="1"/>
      <c r="XCA754" s="1"/>
      <c r="XCB754" s="1"/>
      <c r="XCC754" s="1"/>
      <c r="XCD754" s="1"/>
      <c r="XCE754" s="1"/>
      <c r="XCF754" s="1"/>
      <c r="XCG754" s="1"/>
      <c r="XCH754" s="1"/>
      <c r="XCI754" s="1"/>
      <c r="XCJ754" s="1"/>
      <c r="XCK754" s="1"/>
      <c r="XCL754" s="1"/>
      <c r="XCM754" s="1"/>
      <c r="XCN754" s="1"/>
      <c r="XCO754" s="1"/>
      <c r="XCP754" s="1"/>
      <c r="XCQ754" s="1"/>
      <c r="XCR754" s="1"/>
      <c r="XCS754" s="1"/>
      <c r="XCT754" s="1"/>
      <c r="XCU754" s="1"/>
      <c r="XCV754" s="1"/>
      <c r="XCW754" s="1"/>
      <c r="XCX754" s="1"/>
      <c r="XCY754" s="1"/>
      <c r="XCZ754" s="1"/>
      <c r="XDA754" s="1"/>
      <c r="XDB754" s="1"/>
      <c r="XDC754" s="1"/>
      <c r="XDD754" s="1"/>
      <c r="XDE754" s="1"/>
      <c r="XDF754" s="1"/>
      <c r="XDG754" s="1"/>
      <c r="XDH754" s="1"/>
      <c r="XDI754" s="1"/>
      <c r="XDJ754" s="1"/>
      <c r="XDK754" s="1"/>
      <c r="XDL754" s="1"/>
      <c r="XDM754" s="1"/>
      <c r="XDN754" s="1"/>
      <c r="XDO754" s="1"/>
      <c r="XDP754" s="1"/>
      <c r="XDQ754" s="1"/>
      <c r="XDR754" s="1"/>
      <c r="XDS754" s="1"/>
      <c r="XDT754" s="1"/>
      <c r="XDU754" s="1"/>
      <c r="XDV754" s="1"/>
      <c r="XDW754" s="1"/>
      <c r="XDX754" s="1"/>
      <c r="XDY754" s="1"/>
      <c r="XDZ754" s="1"/>
      <c r="XEA754" s="1"/>
      <c r="XEB754" s="1"/>
      <c r="XEC754" s="1"/>
      <c r="XED754" s="1"/>
      <c r="XEE754" s="1"/>
      <c r="XEF754" s="1"/>
      <c r="XEG754" s="1"/>
      <c r="XEH754" s="1"/>
      <c r="XEI754" s="1"/>
      <c r="XEJ754" s="1"/>
      <c r="XEK754" s="1"/>
      <c r="XEL754" s="1"/>
      <c r="XEM754" s="1"/>
      <c r="XEN754" s="1"/>
      <c r="XEO754" s="1"/>
      <c r="XEP754" s="1"/>
      <c r="XEQ754" s="1"/>
      <c r="XER754" s="1"/>
      <c r="XES754" s="1"/>
      <c r="XET754" s="1"/>
      <c r="XEU754" s="1"/>
      <c r="XEV754" s="1"/>
      <c r="XEW754" s="1"/>
      <c r="XEX754" s="1"/>
      <c r="XEY754" s="1"/>
      <c r="XEZ754" s="1"/>
      <c r="XFA754" s="1"/>
      <c r="XFB754" s="1"/>
      <c r="XFC754" s="1"/>
    </row>
    <row r="755" spans="1:150 16226:16383" s="3" customFormat="1" ht="20.25" customHeight="1" x14ac:dyDescent="0.25">
      <c r="A755" s="71" t="s">
        <v>950</v>
      </c>
      <c r="B755" s="71">
        <v>111.48399999999999</v>
      </c>
      <c r="C755" s="71">
        <f t="shared" si="18"/>
        <v>1200.0137759999998</v>
      </c>
      <c r="D755" s="51">
        <v>0</v>
      </c>
      <c r="E755" s="51">
        <v>0</v>
      </c>
      <c r="F755" s="124">
        <f t="shared" si="19"/>
        <v>2203.2252927359996</v>
      </c>
      <c r="G755" s="130" t="s">
        <v>95</v>
      </c>
      <c r="H755" s="13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WZB755" s="1"/>
      <c r="WZC755" s="1"/>
      <c r="WZD755" s="1"/>
      <c r="WZE755" s="1"/>
      <c r="WZF755" s="1"/>
      <c r="WZG755" s="1"/>
      <c r="WZH755" s="1"/>
      <c r="WZI755" s="1"/>
      <c r="WZJ755" s="1"/>
      <c r="WZK755" s="1"/>
      <c r="WZL755" s="1"/>
      <c r="WZM755" s="1"/>
      <c r="WZN755" s="1"/>
      <c r="WZO755" s="1"/>
      <c r="WZP755" s="1"/>
      <c r="WZQ755" s="1"/>
      <c r="WZR755" s="1"/>
      <c r="WZS755" s="1"/>
      <c r="WZT755" s="1"/>
      <c r="WZU755" s="1"/>
      <c r="WZV755" s="1"/>
      <c r="WZW755" s="1"/>
      <c r="WZX755" s="1"/>
      <c r="WZY755" s="1"/>
      <c r="WZZ755" s="1"/>
      <c r="XAA755" s="1"/>
      <c r="XAB755" s="1"/>
      <c r="XAC755" s="1"/>
      <c r="XAD755" s="1"/>
      <c r="XAE755" s="1"/>
      <c r="XAF755" s="1"/>
      <c r="XAG755" s="1"/>
      <c r="XAH755" s="1"/>
      <c r="XAI755" s="1"/>
      <c r="XAJ755" s="1"/>
      <c r="XAK755" s="1"/>
      <c r="XAL755" s="1"/>
      <c r="XAM755" s="1"/>
      <c r="XAN755" s="1"/>
      <c r="XAO755" s="1"/>
      <c r="XAP755" s="1"/>
      <c r="XAQ755" s="1"/>
      <c r="XAR755" s="1"/>
      <c r="XAS755" s="1"/>
      <c r="XAT755" s="1"/>
      <c r="XAU755" s="1"/>
      <c r="XAV755" s="1"/>
      <c r="XAW755" s="1"/>
      <c r="XAX755" s="1"/>
      <c r="XAY755" s="1"/>
      <c r="XAZ755" s="1"/>
      <c r="XBA755" s="1"/>
      <c r="XBB755" s="1"/>
      <c r="XBC755" s="1"/>
      <c r="XBD755" s="1"/>
      <c r="XBE755" s="1"/>
      <c r="XBF755" s="1"/>
      <c r="XBG755" s="1"/>
      <c r="XBH755" s="1"/>
      <c r="XBI755" s="1"/>
      <c r="XBJ755" s="1"/>
      <c r="XBK755" s="1"/>
      <c r="XBL755" s="1"/>
      <c r="XBM755" s="1"/>
      <c r="XBN755" s="1"/>
      <c r="XBO755" s="1"/>
      <c r="XBP755" s="1"/>
      <c r="XBQ755" s="1"/>
      <c r="XBR755" s="1"/>
      <c r="XBS755" s="1"/>
      <c r="XBT755" s="1"/>
      <c r="XBU755" s="1"/>
      <c r="XBV755" s="1"/>
      <c r="XBW755" s="1"/>
      <c r="XBX755" s="1"/>
      <c r="XBY755" s="1"/>
      <c r="XBZ755" s="1"/>
      <c r="XCA755" s="1"/>
      <c r="XCB755" s="1"/>
      <c r="XCC755" s="1"/>
      <c r="XCD755" s="1"/>
      <c r="XCE755" s="1"/>
      <c r="XCF755" s="1"/>
      <c r="XCG755" s="1"/>
      <c r="XCH755" s="1"/>
      <c r="XCI755" s="1"/>
      <c r="XCJ755" s="1"/>
      <c r="XCK755" s="1"/>
      <c r="XCL755" s="1"/>
      <c r="XCM755" s="1"/>
      <c r="XCN755" s="1"/>
      <c r="XCO755" s="1"/>
      <c r="XCP755" s="1"/>
      <c r="XCQ755" s="1"/>
      <c r="XCR755" s="1"/>
      <c r="XCS755" s="1"/>
      <c r="XCT755" s="1"/>
      <c r="XCU755" s="1"/>
      <c r="XCV755" s="1"/>
      <c r="XCW755" s="1"/>
      <c r="XCX755" s="1"/>
      <c r="XCY755" s="1"/>
      <c r="XCZ755" s="1"/>
      <c r="XDA755" s="1"/>
      <c r="XDB755" s="1"/>
      <c r="XDC755" s="1"/>
      <c r="XDD755" s="1"/>
      <c r="XDE755" s="1"/>
      <c r="XDF755" s="1"/>
      <c r="XDG755" s="1"/>
      <c r="XDH755" s="1"/>
      <c r="XDI755" s="1"/>
      <c r="XDJ755" s="1"/>
      <c r="XDK755" s="1"/>
      <c r="XDL755" s="1"/>
      <c r="XDM755" s="1"/>
      <c r="XDN755" s="1"/>
      <c r="XDO755" s="1"/>
      <c r="XDP755" s="1"/>
      <c r="XDQ755" s="1"/>
      <c r="XDR755" s="1"/>
      <c r="XDS755" s="1"/>
      <c r="XDT755" s="1"/>
      <c r="XDU755" s="1"/>
      <c r="XDV755" s="1"/>
      <c r="XDW755" s="1"/>
      <c r="XDX755" s="1"/>
      <c r="XDY755" s="1"/>
      <c r="XDZ755" s="1"/>
      <c r="XEA755" s="1"/>
      <c r="XEB755" s="1"/>
      <c r="XEC755" s="1"/>
      <c r="XED755" s="1"/>
      <c r="XEE755" s="1"/>
      <c r="XEF755" s="1"/>
      <c r="XEG755" s="1"/>
      <c r="XEH755" s="1"/>
      <c r="XEI755" s="1"/>
      <c r="XEJ755" s="1"/>
      <c r="XEK755" s="1"/>
      <c r="XEL755" s="1"/>
      <c r="XEM755" s="1"/>
      <c r="XEN755" s="1"/>
      <c r="XEO755" s="1"/>
      <c r="XEP755" s="1"/>
      <c r="XEQ755" s="1"/>
      <c r="XER755" s="1"/>
      <c r="XES755" s="1"/>
      <c r="XET755" s="1"/>
      <c r="XEU755" s="1"/>
      <c r="XEV755" s="1"/>
      <c r="XEW755" s="1"/>
      <c r="XEX755" s="1"/>
      <c r="XEY755" s="1"/>
      <c r="XEZ755" s="1"/>
      <c r="XFA755" s="1"/>
      <c r="XFB755" s="1"/>
      <c r="XFC755" s="1"/>
    </row>
    <row r="756" spans="1:150 16226:16383" s="3" customFormat="1" ht="20.25" customHeight="1" x14ac:dyDescent="0.25">
      <c r="A756" s="71" t="s">
        <v>951</v>
      </c>
      <c r="B756" s="71">
        <v>142.15600000000001</v>
      </c>
      <c r="C756" s="71">
        <f t="shared" si="18"/>
        <v>1530.1671839999999</v>
      </c>
      <c r="D756" s="51">
        <v>0</v>
      </c>
      <c r="E756" s="51">
        <v>0</v>
      </c>
      <c r="F756" s="124">
        <f t="shared" si="19"/>
        <v>2809.3869498240001</v>
      </c>
      <c r="G756" s="130" t="s">
        <v>95</v>
      </c>
      <c r="H756" s="13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WZB756" s="1"/>
      <c r="WZC756" s="1"/>
      <c r="WZD756" s="1"/>
      <c r="WZE756" s="1"/>
      <c r="WZF756" s="1"/>
      <c r="WZG756" s="1"/>
      <c r="WZH756" s="1"/>
      <c r="WZI756" s="1"/>
      <c r="WZJ756" s="1"/>
      <c r="WZK756" s="1"/>
      <c r="WZL756" s="1"/>
      <c r="WZM756" s="1"/>
      <c r="WZN756" s="1"/>
      <c r="WZO756" s="1"/>
      <c r="WZP756" s="1"/>
      <c r="WZQ756" s="1"/>
      <c r="WZR756" s="1"/>
      <c r="WZS756" s="1"/>
      <c r="WZT756" s="1"/>
      <c r="WZU756" s="1"/>
      <c r="WZV756" s="1"/>
      <c r="WZW756" s="1"/>
      <c r="WZX756" s="1"/>
      <c r="WZY756" s="1"/>
      <c r="WZZ756" s="1"/>
      <c r="XAA756" s="1"/>
      <c r="XAB756" s="1"/>
      <c r="XAC756" s="1"/>
      <c r="XAD756" s="1"/>
      <c r="XAE756" s="1"/>
      <c r="XAF756" s="1"/>
      <c r="XAG756" s="1"/>
      <c r="XAH756" s="1"/>
      <c r="XAI756" s="1"/>
      <c r="XAJ756" s="1"/>
      <c r="XAK756" s="1"/>
      <c r="XAL756" s="1"/>
      <c r="XAM756" s="1"/>
      <c r="XAN756" s="1"/>
      <c r="XAO756" s="1"/>
      <c r="XAP756" s="1"/>
      <c r="XAQ756" s="1"/>
      <c r="XAR756" s="1"/>
      <c r="XAS756" s="1"/>
      <c r="XAT756" s="1"/>
      <c r="XAU756" s="1"/>
      <c r="XAV756" s="1"/>
      <c r="XAW756" s="1"/>
      <c r="XAX756" s="1"/>
      <c r="XAY756" s="1"/>
      <c r="XAZ756" s="1"/>
      <c r="XBA756" s="1"/>
      <c r="XBB756" s="1"/>
      <c r="XBC756" s="1"/>
      <c r="XBD756" s="1"/>
      <c r="XBE756" s="1"/>
      <c r="XBF756" s="1"/>
      <c r="XBG756" s="1"/>
      <c r="XBH756" s="1"/>
      <c r="XBI756" s="1"/>
      <c r="XBJ756" s="1"/>
      <c r="XBK756" s="1"/>
      <c r="XBL756" s="1"/>
      <c r="XBM756" s="1"/>
      <c r="XBN756" s="1"/>
      <c r="XBO756" s="1"/>
      <c r="XBP756" s="1"/>
      <c r="XBQ756" s="1"/>
      <c r="XBR756" s="1"/>
      <c r="XBS756" s="1"/>
      <c r="XBT756" s="1"/>
      <c r="XBU756" s="1"/>
      <c r="XBV756" s="1"/>
      <c r="XBW756" s="1"/>
      <c r="XBX756" s="1"/>
      <c r="XBY756" s="1"/>
      <c r="XBZ756" s="1"/>
      <c r="XCA756" s="1"/>
      <c r="XCB756" s="1"/>
      <c r="XCC756" s="1"/>
      <c r="XCD756" s="1"/>
      <c r="XCE756" s="1"/>
      <c r="XCF756" s="1"/>
      <c r="XCG756" s="1"/>
      <c r="XCH756" s="1"/>
      <c r="XCI756" s="1"/>
      <c r="XCJ756" s="1"/>
      <c r="XCK756" s="1"/>
      <c r="XCL756" s="1"/>
      <c r="XCM756" s="1"/>
      <c r="XCN756" s="1"/>
      <c r="XCO756" s="1"/>
      <c r="XCP756" s="1"/>
      <c r="XCQ756" s="1"/>
      <c r="XCR756" s="1"/>
      <c r="XCS756" s="1"/>
      <c r="XCT756" s="1"/>
      <c r="XCU756" s="1"/>
      <c r="XCV756" s="1"/>
      <c r="XCW756" s="1"/>
      <c r="XCX756" s="1"/>
      <c r="XCY756" s="1"/>
      <c r="XCZ756" s="1"/>
      <c r="XDA756" s="1"/>
      <c r="XDB756" s="1"/>
      <c r="XDC756" s="1"/>
      <c r="XDD756" s="1"/>
      <c r="XDE756" s="1"/>
      <c r="XDF756" s="1"/>
      <c r="XDG756" s="1"/>
      <c r="XDH756" s="1"/>
      <c r="XDI756" s="1"/>
      <c r="XDJ756" s="1"/>
      <c r="XDK756" s="1"/>
      <c r="XDL756" s="1"/>
      <c r="XDM756" s="1"/>
      <c r="XDN756" s="1"/>
      <c r="XDO756" s="1"/>
      <c r="XDP756" s="1"/>
      <c r="XDQ756" s="1"/>
      <c r="XDR756" s="1"/>
      <c r="XDS756" s="1"/>
      <c r="XDT756" s="1"/>
      <c r="XDU756" s="1"/>
      <c r="XDV756" s="1"/>
      <c r="XDW756" s="1"/>
      <c r="XDX756" s="1"/>
      <c r="XDY756" s="1"/>
      <c r="XDZ756" s="1"/>
      <c r="XEA756" s="1"/>
      <c r="XEB756" s="1"/>
      <c r="XEC756" s="1"/>
      <c r="XED756" s="1"/>
      <c r="XEE756" s="1"/>
      <c r="XEF756" s="1"/>
      <c r="XEG756" s="1"/>
      <c r="XEH756" s="1"/>
      <c r="XEI756" s="1"/>
      <c r="XEJ756" s="1"/>
      <c r="XEK756" s="1"/>
      <c r="XEL756" s="1"/>
      <c r="XEM756" s="1"/>
      <c r="XEN756" s="1"/>
      <c r="XEO756" s="1"/>
      <c r="XEP756" s="1"/>
      <c r="XEQ756" s="1"/>
      <c r="XER756" s="1"/>
      <c r="XES756" s="1"/>
      <c r="XET756" s="1"/>
      <c r="XEU756" s="1"/>
      <c r="XEV756" s="1"/>
      <c r="XEW756" s="1"/>
      <c r="XEX756" s="1"/>
      <c r="XEY756" s="1"/>
      <c r="XEZ756" s="1"/>
      <c r="XFA756" s="1"/>
      <c r="XFB756" s="1"/>
      <c r="XFC756" s="1"/>
    </row>
    <row r="757" spans="1:150 16226:16383" s="3" customFormat="1" ht="20.25" customHeight="1" x14ac:dyDescent="0.25">
      <c r="A757" s="71" t="s">
        <v>952</v>
      </c>
      <c r="B757" s="71">
        <v>141.01499999999999</v>
      </c>
      <c r="C757" s="71">
        <f t="shared" si="18"/>
        <v>1517.8854599999997</v>
      </c>
      <c r="D757" s="51">
        <v>0</v>
      </c>
      <c r="E757" s="51">
        <v>0</v>
      </c>
      <c r="F757" s="124">
        <f t="shared" si="19"/>
        <v>2786.8377045599996</v>
      </c>
      <c r="G757" s="130" t="s">
        <v>95</v>
      </c>
      <c r="H757" s="13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WZB757" s="1"/>
      <c r="WZC757" s="1"/>
      <c r="WZD757" s="1"/>
      <c r="WZE757" s="1"/>
      <c r="WZF757" s="1"/>
      <c r="WZG757" s="1"/>
      <c r="WZH757" s="1"/>
      <c r="WZI757" s="1"/>
      <c r="WZJ757" s="1"/>
      <c r="WZK757" s="1"/>
      <c r="WZL757" s="1"/>
      <c r="WZM757" s="1"/>
      <c r="WZN757" s="1"/>
      <c r="WZO757" s="1"/>
      <c r="WZP757" s="1"/>
      <c r="WZQ757" s="1"/>
      <c r="WZR757" s="1"/>
      <c r="WZS757" s="1"/>
      <c r="WZT757" s="1"/>
      <c r="WZU757" s="1"/>
      <c r="WZV757" s="1"/>
      <c r="WZW757" s="1"/>
      <c r="WZX757" s="1"/>
      <c r="WZY757" s="1"/>
      <c r="WZZ757" s="1"/>
      <c r="XAA757" s="1"/>
      <c r="XAB757" s="1"/>
      <c r="XAC757" s="1"/>
      <c r="XAD757" s="1"/>
      <c r="XAE757" s="1"/>
      <c r="XAF757" s="1"/>
      <c r="XAG757" s="1"/>
      <c r="XAH757" s="1"/>
      <c r="XAI757" s="1"/>
      <c r="XAJ757" s="1"/>
      <c r="XAK757" s="1"/>
      <c r="XAL757" s="1"/>
      <c r="XAM757" s="1"/>
      <c r="XAN757" s="1"/>
      <c r="XAO757" s="1"/>
      <c r="XAP757" s="1"/>
      <c r="XAQ757" s="1"/>
      <c r="XAR757" s="1"/>
      <c r="XAS757" s="1"/>
      <c r="XAT757" s="1"/>
      <c r="XAU757" s="1"/>
      <c r="XAV757" s="1"/>
      <c r="XAW757" s="1"/>
      <c r="XAX757" s="1"/>
      <c r="XAY757" s="1"/>
      <c r="XAZ757" s="1"/>
      <c r="XBA757" s="1"/>
      <c r="XBB757" s="1"/>
      <c r="XBC757" s="1"/>
      <c r="XBD757" s="1"/>
      <c r="XBE757" s="1"/>
      <c r="XBF757" s="1"/>
      <c r="XBG757" s="1"/>
      <c r="XBH757" s="1"/>
      <c r="XBI757" s="1"/>
      <c r="XBJ757" s="1"/>
      <c r="XBK757" s="1"/>
      <c r="XBL757" s="1"/>
      <c r="XBM757" s="1"/>
      <c r="XBN757" s="1"/>
      <c r="XBO757" s="1"/>
      <c r="XBP757" s="1"/>
      <c r="XBQ757" s="1"/>
      <c r="XBR757" s="1"/>
      <c r="XBS757" s="1"/>
      <c r="XBT757" s="1"/>
      <c r="XBU757" s="1"/>
      <c r="XBV757" s="1"/>
      <c r="XBW757" s="1"/>
      <c r="XBX757" s="1"/>
      <c r="XBY757" s="1"/>
      <c r="XBZ757" s="1"/>
      <c r="XCA757" s="1"/>
      <c r="XCB757" s="1"/>
      <c r="XCC757" s="1"/>
      <c r="XCD757" s="1"/>
      <c r="XCE757" s="1"/>
      <c r="XCF757" s="1"/>
      <c r="XCG757" s="1"/>
      <c r="XCH757" s="1"/>
      <c r="XCI757" s="1"/>
      <c r="XCJ757" s="1"/>
      <c r="XCK757" s="1"/>
      <c r="XCL757" s="1"/>
      <c r="XCM757" s="1"/>
      <c r="XCN757" s="1"/>
      <c r="XCO757" s="1"/>
      <c r="XCP757" s="1"/>
      <c r="XCQ757" s="1"/>
      <c r="XCR757" s="1"/>
      <c r="XCS757" s="1"/>
      <c r="XCT757" s="1"/>
      <c r="XCU757" s="1"/>
      <c r="XCV757" s="1"/>
      <c r="XCW757" s="1"/>
      <c r="XCX757" s="1"/>
      <c r="XCY757" s="1"/>
      <c r="XCZ757" s="1"/>
      <c r="XDA757" s="1"/>
      <c r="XDB757" s="1"/>
      <c r="XDC757" s="1"/>
      <c r="XDD757" s="1"/>
      <c r="XDE757" s="1"/>
      <c r="XDF757" s="1"/>
      <c r="XDG757" s="1"/>
      <c r="XDH757" s="1"/>
      <c r="XDI757" s="1"/>
      <c r="XDJ757" s="1"/>
      <c r="XDK757" s="1"/>
      <c r="XDL757" s="1"/>
      <c r="XDM757" s="1"/>
      <c r="XDN757" s="1"/>
      <c r="XDO757" s="1"/>
      <c r="XDP757" s="1"/>
      <c r="XDQ757" s="1"/>
      <c r="XDR757" s="1"/>
      <c r="XDS757" s="1"/>
      <c r="XDT757" s="1"/>
      <c r="XDU757" s="1"/>
      <c r="XDV757" s="1"/>
      <c r="XDW757" s="1"/>
      <c r="XDX757" s="1"/>
      <c r="XDY757" s="1"/>
      <c r="XDZ757" s="1"/>
      <c r="XEA757" s="1"/>
      <c r="XEB757" s="1"/>
      <c r="XEC757" s="1"/>
      <c r="XED757" s="1"/>
      <c r="XEE757" s="1"/>
      <c r="XEF757" s="1"/>
      <c r="XEG757" s="1"/>
      <c r="XEH757" s="1"/>
      <c r="XEI757" s="1"/>
      <c r="XEJ757" s="1"/>
      <c r="XEK757" s="1"/>
      <c r="XEL757" s="1"/>
      <c r="XEM757" s="1"/>
      <c r="XEN757" s="1"/>
      <c r="XEO757" s="1"/>
      <c r="XEP757" s="1"/>
      <c r="XEQ757" s="1"/>
      <c r="XER757" s="1"/>
      <c r="XES757" s="1"/>
      <c r="XET757" s="1"/>
      <c r="XEU757" s="1"/>
      <c r="XEV757" s="1"/>
      <c r="XEW757" s="1"/>
      <c r="XEX757" s="1"/>
      <c r="XEY757" s="1"/>
      <c r="XEZ757" s="1"/>
      <c r="XFA757" s="1"/>
      <c r="XFB757" s="1"/>
      <c r="XFC757" s="1"/>
    </row>
    <row r="758" spans="1:150 16226:16383" s="3" customFormat="1" ht="20.25" customHeight="1" x14ac:dyDescent="0.25">
      <c r="A758" s="71" t="s">
        <v>953</v>
      </c>
      <c r="B758" s="71">
        <v>145.43700000000001</v>
      </c>
      <c r="C758" s="71">
        <f t="shared" si="18"/>
        <v>1565.483868</v>
      </c>
      <c r="D758" s="51">
        <v>0</v>
      </c>
      <c r="E758" s="51">
        <v>0</v>
      </c>
      <c r="F758" s="124">
        <f t="shared" si="19"/>
        <v>2874.2283816480003</v>
      </c>
      <c r="G758" s="130" t="s">
        <v>95</v>
      </c>
      <c r="H758" s="13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WZB758" s="1"/>
      <c r="WZC758" s="1"/>
      <c r="WZD758" s="1"/>
      <c r="WZE758" s="1"/>
      <c r="WZF758" s="1"/>
      <c r="WZG758" s="1"/>
      <c r="WZH758" s="1"/>
      <c r="WZI758" s="1"/>
      <c r="WZJ758" s="1"/>
      <c r="WZK758" s="1"/>
      <c r="WZL758" s="1"/>
      <c r="WZM758" s="1"/>
      <c r="WZN758" s="1"/>
      <c r="WZO758" s="1"/>
      <c r="WZP758" s="1"/>
      <c r="WZQ758" s="1"/>
      <c r="WZR758" s="1"/>
      <c r="WZS758" s="1"/>
      <c r="WZT758" s="1"/>
      <c r="WZU758" s="1"/>
      <c r="WZV758" s="1"/>
      <c r="WZW758" s="1"/>
      <c r="WZX758" s="1"/>
      <c r="WZY758" s="1"/>
      <c r="WZZ758" s="1"/>
      <c r="XAA758" s="1"/>
      <c r="XAB758" s="1"/>
      <c r="XAC758" s="1"/>
      <c r="XAD758" s="1"/>
      <c r="XAE758" s="1"/>
      <c r="XAF758" s="1"/>
      <c r="XAG758" s="1"/>
      <c r="XAH758" s="1"/>
      <c r="XAI758" s="1"/>
      <c r="XAJ758" s="1"/>
      <c r="XAK758" s="1"/>
      <c r="XAL758" s="1"/>
      <c r="XAM758" s="1"/>
      <c r="XAN758" s="1"/>
      <c r="XAO758" s="1"/>
      <c r="XAP758" s="1"/>
      <c r="XAQ758" s="1"/>
      <c r="XAR758" s="1"/>
      <c r="XAS758" s="1"/>
      <c r="XAT758" s="1"/>
      <c r="XAU758" s="1"/>
      <c r="XAV758" s="1"/>
      <c r="XAW758" s="1"/>
      <c r="XAX758" s="1"/>
      <c r="XAY758" s="1"/>
      <c r="XAZ758" s="1"/>
      <c r="XBA758" s="1"/>
      <c r="XBB758" s="1"/>
      <c r="XBC758" s="1"/>
      <c r="XBD758" s="1"/>
      <c r="XBE758" s="1"/>
      <c r="XBF758" s="1"/>
      <c r="XBG758" s="1"/>
      <c r="XBH758" s="1"/>
      <c r="XBI758" s="1"/>
      <c r="XBJ758" s="1"/>
      <c r="XBK758" s="1"/>
      <c r="XBL758" s="1"/>
      <c r="XBM758" s="1"/>
      <c r="XBN758" s="1"/>
      <c r="XBO758" s="1"/>
      <c r="XBP758" s="1"/>
      <c r="XBQ758" s="1"/>
      <c r="XBR758" s="1"/>
      <c r="XBS758" s="1"/>
      <c r="XBT758" s="1"/>
      <c r="XBU758" s="1"/>
      <c r="XBV758" s="1"/>
      <c r="XBW758" s="1"/>
      <c r="XBX758" s="1"/>
      <c r="XBY758" s="1"/>
      <c r="XBZ758" s="1"/>
      <c r="XCA758" s="1"/>
      <c r="XCB758" s="1"/>
      <c r="XCC758" s="1"/>
      <c r="XCD758" s="1"/>
      <c r="XCE758" s="1"/>
      <c r="XCF758" s="1"/>
      <c r="XCG758" s="1"/>
      <c r="XCH758" s="1"/>
      <c r="XCI758" s="1"/>
      <c r="XCJ758" s="1"/>
      <c r="XCK758" s="1"/>
      <c r="XCL758" s="1"/>
      <c r="XCM758" s="1"/>
      <c r="XCN758" s="1"/>
      <c r="XCO758" s="1"/>
      <c r="XCP758" s="1"/>
      <c r="XCQ758" s="1"/>
      <c r="XCR758" s="1"/>
      <c r="XCS758" s="1"/>
      <c r="XCT758" s="1"/>
      <c r="XCU758" s="1"/>
      <c r="XCV758" s="1"/>
      <c r="XCW758" s="1"/>
      <c r="XCX758" s="1"/>
      <c r="XCY758" s="1"/>
      <c r="XCZ758" s="1"/>
      <c r="XDA758" s="1"/>
      <c r="XDB758" s="1"/>
      <c r="XDC758" s="1"/>
      <c r="XDD758" s="1"/>
      <c r="XDE758" s="1"/>
      <c r="XDF758" s="1"/>
      <c r="XDG758" s="1"/>
      <c r="XDH758" s="1"/>
      <c r="XDI758" s="1"/>
      <c r="XDJ758" s="1"/>
      <c r="XDK758" s="1"/>
      <c r="XDL758" s="1"/>
      <c r="XDM758" s="1"/>
      <c r="XDN758" s="1"/>
      <c r="XDO758" s="1"/>
      <c r="XDP758" s="1"/>
      <c r="XDQ758" s="1"/>
      <c r="XDR758" s="1"/>
      <c r="XDS758" s="1"/>
      <c r="XDT758" s="1"/>
      <c r="XDU758" s="1"/>
      <c r="XDV758" s="1"/>
      <c r="XDW758" s="1"/>
      <c r="XDX758" s="1"/>
      <c r="XDY758" s="1"/>
      <c r="XDZ758" s="1"/>
      <c r="XEA758" s="1"/>
      <c r="XEB758" s="1"/>
      <c r="XEC758" s="1"/>
      <c r="XED758" s="1"/>
      <c r="XEE758" s="1"/>
      <c r="XEF758" s="1"/>
      <c r="XEG758" s="1"/>
      <c r="XEH758" s="1"/>
      <c r="XEI758" s="1"/>
      <c r="XEJ758" s="1"/>
      <c r="XEK758" s="1"/>
      <c r="XEL758" s="1"/>
      <c r="XEM758" s="1"/>
      <c r="XEN758" s="1"/>
      <c r="XEO758" s="1"/>
      <c r="XEP758" s="1"/>
      <c r="XEQ758" s="1"/>
      <c r="XER758" s="1"/>
      <c r="XES758" s="1"/>
      <c r="XET758" s="1"/>
      <c r="XEU758" s="1"/>
      <c r="XEV758" s="1"/>
      <c r="XEW758" s="1"/>
      <c r="XEX758" s="1"/>
      <c r="XEY758" s="1"/>
      <c r="XEZ758" s="1"/>
      <c r="XFA758" s="1"/>
      <c r="XFB758" s="1"/>
      <c r="XFC758" s="1"/>
    </row>
    <row r="759" spans="1:150 16226:16383" s="3" customFormat="1" ht="20.25" customHeight="1" x14ac:dyDescent="0.25">
      <c r="A759" s="71" t="s">
        <v>954</v>
      </c>
      <c r="B759" s="71">
        <v>211.52199999999999</v>
      </c>
      <c r="C759" s="71">
        <f t="shared" si="18"/>
        <v>2276.8228079999999</v>
      </c>
      <c r="D759" s="51">
        <v>0</v>
      </c>
      <c r="E759" s="51">
        <v>0</v>
      </c>
      <c r="F759" s="124">
        <f t="shared" si="19"/>
        <v>4180.2466754879997</v>
      </c>
      <c r="G759" s="130" t="s">
        <v>95</v>
      </c>
      <c r="H759" s="13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WZB759" s="1"/>
      <c r="WZC759" s="1"/>
      <c r="WZD759" s="1"/>
      <c r="WZE759" s="1"/>
      <c r="WZF759" s="1"/>
      <c r="WZG759" s="1"/>
      <c r="WZH759" s="1"/>
      <c r="WZI759" s="1"/>
      <c r="WZJ759" s="1"/>
      <c r="WZK759" s="1"/>
      <c r="WZL759" s="1"/>
      <c r="WZM759" s="1"/>
      <c r="WZN759" s="1"/>
      <c r="WZO759" s="1"/>
      <c r="WZP759" s="1"/>
      <c r="WZQ759" s="1"/>
      <c r="WZR759" s="1"/>
      <c r="WZS759" s="1"/>
      <c r="WZT759" s="1"/>
      <c r="WZU759" s="1"/>
      <c r="WZV759" s="1"/>
      <c r="WZW759" s="1"/>
      <c r="WZX759" s="1"/>
      <c r="WZY759" s="1"/>
      <c r="WZZ759" s="1"/>
      <c r="XAA759" s="1"/>
      <c r="XAB759" s="1"/>
      <c r="XAC759" s="1"/>
      <c r="XAD759" s="1"/>
      <c r="XAE759" s="1"/>
      <c r="XAF759" s="1"/>
      <c r="XAG759" s="1"/>
      <c r="XAH759" s="1"/>
      <c r="XAI759" s="1"/>
      <c r="XAJ759" s="1"/>
      <c r="XAK759" s="1"/>
      <c r="XAL759" s="1"/>
      <c r="XAM759" s="1"/>
      <c r="XAN759" s="1"/>
      <c r="XAO759" s="1"/>
      <c r="XAP759" s="1"/>
      <c r="XAQ759" s="1"/>
      <c r="XAR759" s="1"/>
      <c r="XAS759" s="1"/>
      <c r="XAT759" s="1"/>
      <c r="XAU759" s="1"/>
      <c r="XAV759" s="1"/>
      <c r="XAW759" s="1"/>
      <c r="XAX759" s="1"/>
      <c r="XAY759" s="1"/>
      <c r="XAZ759" s="1"/>
      <c r="XBA759" s="1"/>
      <c r="XBB759" s="1"/>
      <c r="XBC759" s="1"/>
      <c r="XBD759" s="1"/>
      <c r="XBE759" s="1"/>
      <c r="XBF759" s="1"/>
      <c r="XBG759" s="1"/>
      <c r="XBH759" s="1"/>
      <c r="XBI759" s="1"/>
      <c r="XBJ759" s="1"/>
      <c r="XBK759" s="1"/>
      <c r="XBL759" s="1"/>
      <c r="XBM759" s="1"/>
      <c r="XBN759" s="1"/>
      <c r="XBO759" s="1"/>
      <c r="XBP759" s="1"/>
      <c r="XBQ759" s="1"/>
      <c r="XBR759" s="1"/>
      <c r="XBS759" s="1"/>
      <c r="XBT759" s="1"/>
      <c r="XBU759" s="1"/>
      <c r="XBV759" s="1"/>
      <c r="XBW759" s="1"/>
      <c r="XBX759" s="1"/>
      <c r="XBY759" s="1"/>
      <c r="XBZ759" s="1"/>
      <c r="XCA759" s="1"/>
      <c r="XCB759" s="1"/>
      <c r="XCC759" s="1"/>
      <c r="XCD759" s="1"/>
      <c r="XCE759" s="1"/>
      <c r="XCF759" s="1"/>
      <c r="XCG759" s="1"/>
      <c r="XCH759" s="1"/>
      <c r="XCI759" s="1"/>
      <c r="XCJ759" s="1"/>
      <c r="XCK759" s="1"/>
      <c r="XCL759" s="1"/>
      <c r="XCM759" s="1"/>
      <c r="XCN759" s="1"/>
      <c r="XCO759" s="1"/>
      <c r="XCP759" s="1"/>
      <c r="XCQ759" s="1"/>
      <c r="XCR759" s="1"/>
      <c r="XCS759" s="1"/>
      <c r="XCT759" s="1"/>
      <c r="XCU759" s="1"/>
      <c r="XCV759" s="1"/>
      <c r="XCW759" s="1"/>
      <c r="XCX759" s="1"/>
      <c r="XCY759" s="1"/>
      <c r="XCZ759" s="1"/>
      <c r="XDA759" s="1"/>
      <c r="XDB759" s="1"/>
      <c r="XDC759" s="1"/>
      <c r="XDD759" s="1"/>
      <c r="XDE759" s="1"/>
      <c r="XDF759" s="1"/>
      <c r="XDG759" s="1"/>
      <c r="XDH759" s="1"/>
      <c r="XDI759" s="1"/>
      <c r="XDJ759" s="1"/>
      <c r="XDK759" s="1"/>
      <c r="XDL759" s="1"/>
      <c r="XDM759" s="1"/>
      <c r="XDN759" s="1"/>
      <c r="XDO759" s="1"/>
      <c r="XDP759" s="1"/>
      <c r="XDQ759" s="1"/>
      <c r="XDR759" s="1"/>
      <c r="XDS759" s="1"/>
      <c r="XDT759" s="1"/>
      <c r="XDU759" s="1"/>
      <c r="XDV759" s="1"/>
      <c r="XDW759" s="1"/>
      <c r="XDX759" s="1"/>
      <c r="XDY759" s="1"/>
      <c r="XDZ759" s="1"/>
      <c r="XEA759" s="1"/>
      <c r="XEB759" s="1"/>
      <c r="XEC759" s="1"/>
      <c r="XED759" s="1"/>
      <c r="XEE759" s="1"/>
      <c r="XEF759" s="1"/>
      <c r="XEG759" s="1"/>
      <c r="XEH759" s="1"/>
      <c r="XEI759" s="1"/>
      <c r="XEJ759" s="1"/>
      <c r="XEK759" s="1"/>
      <c r="XEL759" s="1"/>
      <c r="XEM759" s="1"/>
      <c r="XEN759" s="1"/>
      <c r="XEO759" s="1"/>
      <c r="XEP759" s="1"/>
      <c r="XEQ759" s="1"/>
      <c r="XER759" s="1"/>
      <c r="XES759" s="1"/>
      <c r="XET759" s="1"/>
      <c r="XEU759" s="1"/>
      <c r="XEV759" s="1"/>
      <c r="XEW759" s="1"/>
      <c r="XEX759" s="1"/>
      <c r="XEY759" s="1"/>
      <c r="XEZ759" s="1"/>
      <c r="XFA759" s="1"/>
      <c r="XFB759" s="1"/>
      <c r="XFC759" s="1"/>
    </row>
    <row r="760" spans="1:150 16226:16383" s="3" customFormat="1" ht="20.25" customHeight="1" x14ac:dyDescent="0.25">
      <c r="A760" s="71" t="s">
        <v>955</v>
      </c>
      <c r="B760" s="71">
        <v>148.42699999999999</v>
      </c>
      <c r="C760" s="71">
        <f t="shared" si="18"/>
        <v>1597.6682279999998</v>
      </c>
      <c r="D760" s="51">
        <v>0</v>
      </c>
      <c r="E760" s="51">
        <v>0</v>
      </c>
      <c r="F760" s="124">
        <f t="shared" si="19"/>
        <v>2933.3188666079996</v>
      </c>
      <c r="G760" s="130" t="s">
        <v>95</v>
      </c>
      <c r="H760" s="13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WZB760" s="1"/>
      <c r="WZC760" s="1"/>
      <c r="WZD760" s="1"/>
      <c r="WZE760" s="1"/>
      <c r="WZF760" s="1"/>
      <c r="WZG760" s="1"/>
      <c r="WZH760" s="1"/>
      <c r="WZI760" s="1"/>
      <c r="WZJ760" s="1"/>
      <c r="WZK760" s="1"/>
      <c r="WZL760" s="1"/>
      <c r="WZM760" s="1"/>
      <c r="WZN760" s="1"/>
      <c r="WZO760" s="1"/>
      <c r="WZP760" s="1"/>
      <c r="WZQ760" s="1"/>
      <c r="WZR760" s="1"/>
      <c r="WZS760" s="1"/>
      <c r="WZT760" s="1"/>
      <c r="WZU760" s="1"/>
      <c r="WZV760" s="1"/>
      <c r="WZW760" s="1"/>
      <c r="WZX760" s="1"/>
      <c r="WZY760" s="1"/>
      <c r="WZZ760" s="1"/>
      <c r="XAA760" s="1"/>
      <c r="XAB760" s="1"/>
      <c r="XAC760" s="1"/>
      <c r="XAD760" s="1"/>
      <c r="XAE760" s="1"/>
      <c r="XAF760" s="1"/>
      <c r="XAG760" s="1"/>
      <c r="XAH760" s="1"/>
      <c r="XAI760" s="1"/>
      <c r="XAJ760" s="1"/>
      <c r="XAK760" s="1"/>
      <c r="XAL760" s="1"/>
      <c r="XAM760" s="1"/>
      <c r="XAN760" s="1"/>
      <c r="XAO760" s="1"/>
      <c r="XAP760" s="1"/>
      <c r="XAQ760" s="1"/>
      <c r="XAR760" s="1"/>
      <c r="XAS760" s="1"/>
      <c r="XAT760" s="1"/>
      <c r="XAU760" s="1"/>
      <c r="XAV760" s="1"/>
      <c r="XAW760" s="1"/>
      <c r="XAX760" s="1"/>
      <c r="XAY760" s="1"/>
      <c r="XAZ760" s="1"/>
      <c r="XBA760" s="1"/>
      <c r="XBB760" s="1"/>
      <c r="XBC760" s="1"/>
      <c r="XBD760" s="1"/>
      <c r="XBE760" s="1"/>
      <c r="XBF760" s="1"/>
      <c r="XBG760" s="1"/>
      <c r="XBH760" s="1"/>
      <c r="XBI760" s="1"/>
      <c r="XBJ760" s="1"/>
      <c r="XBK760" s="1"/>
      <c r="XBL760" s="1"/>
      <c r="XBM760" s="1"/>
      <c r="XBN760" s="1"/>
      <c r="XBO760" s="1"/>
      <c r="XBP760" s="1"/>
      <c r="XBQ760" s="1"/>
      <c r="XBR760" s="1"/>
      <c r="XBS760" s="1"/>
      <c r="XBT760" s="1"/>
      <c r="XBU760" s="1"/>
      <c r="XBV760" s="1"/>
      <c r="XBW760" s="1"/>
      <c r="XBX760" s="1"/>
      <c r="XBY760" s="1"/>
      <c r="XBZ760" s="1"/>
      <c r="XCA760" s="1"/>
      <c r="XCB760" s="1"/>
      <c r="XCC760" s="1"/>
      <c r="XCD760" s="1"/>
      <c r="XCE760" s="1"/>
      <c r="XCF760" s="1"/>
      <c r="XCG760" s="1"/>
      <c r="XCH760" s="1"/>
      <c r="XCI760" s="1"/>
      <c r="XCJ760" s="1"/>
      <c r="XCK760" s="1"/>
      <c r="XCL760" s="1"/>
      <c r="XCM760" s="1"/>
      <c r="XCN760" s="1"/>
      <c r="XCO760" s="1"/>
      <c r="XCP760" s="1"/>
      <c r="XCQ760" s="1"/>
      <c r="XCR760" s="1"/>
      <c r="XCS760" s="1"/>
      <c r="XCT760" s="1"/>
      <c r="XCU760" s="1"/>
      <c r="XCV760" s="1"/>
      <c r="XCW760" s="1"/>
      <c r="XCX760" s="1"/>
      <c r="XCY760" s="1"/>
      <c r="XCZ760" s="1"/>
      <c r="XDA760" s="1"/>
      <c r="XDB760" s="1"/>
      <c r="XDC760" s="1"/>
      <c r="XDD760" s="1"/>
      <c r="XDE760" s="1"/>
      <c r="XDF760" s="1"/>
      <c r="XDG760" s="1"/>
      <c r="XDH760" s="1"/>
      <c r="XDI760" s="1"/>
      <c r="XDJ760" s="1"/>
      <c r="XDK760" s="1"/>
      <c r="XDL760" s="1"/>
      <c r="XDM760" s="1"/>
      <c r="XDN760" s="1"/>
      <c r="XDO760" s="1"/>
      <c r="XDP760" s="1"/>
      <c r="XDQ760" s="1"/>
      <c r="XDR760" s="1"/>
      <c r="XDS760" s="1"/>
      <c r="XDT760" s="1"/>
      <c r="XDU760" s="1"/>
      <c r="XDV760" s="1"/>
      <c r="XDW760" s="1"/>
      <c r="XDX760" s="1"/>
      <c r="XDY760" s="1"/>
      <c r="XDZ760" s="1"/>
      <c r="XEA760" s="1"/>
      <c r="XEB760" s="1"/>
      <c r="XEC760" s="1"/>
      <c r="XED760" s="1"/>
      <c r="XEE760" s="1"/>
      <c r="XEF760" s="1"/>
      <c r="XEG760" s="1"/>
      <c r="XEH760" s="1"/>
      <c r="XEI760" s="1"/>
      <c r="XEJ760" s="1"/>
      <c r="XEK760" s="1"/>
      <c r="XEL760" s="1"/>
      <c r="XEM760" s="1"/>
      <c r="XEN760" s="1"/>
      <c r="XEO760" s="1"/>
      <c r="XEP760" s="1"/>
      <c r="XEQ760" s="1"/>
      <c r="XER760" s="1"/>
      <c r="XES760" s="1"/>
      <c r="XET760" s="1"/>
      <c r="XEU760" s="1"/>
      <c r="XEV760" s="1"/>
      <c r="XEW760" s="1"/>
      <c r="XEX760" s="1"/>
      <c r="XEY760" s="1"/>
      <c r="XEZ760" s="1"/>
      <c r="XFA760" s="1"/>
      <c r="XFB760" s="1"/>
      <c r="XFC760" s="1"/>
    </row>
    <row r="761" spans="1:150 16226:16383" s="3" customFormat="1" ht="20.25" customHeight="1" x14ac:dyDescent="0.25">
      <c r="A761" s="71" t="s">
        <v>956</v>
      </c>
      <c r="B761" s="71">
        <v>111.48399999999999</v>
      </c>
      <c r="C761" s="71">
        <f t="shared" si="18"/>
        <v>1200.0137759999998</v>
      </c>
      <c r="D761" s="51">
        <v>0</v>
      </c>
      <c r="E761" s="51">
        <v>0</v>
      </c>
      <c r="F761" s="124">
        <f t="shared" si="19"/>
        <v>2203.2252927359996</v>
      </c>
      <c r="G761" s="130" t="s">
        <v>95</v>
      </c>
      <c r="H761" s="13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WZB761" s="1"/>
      <c r="WZC761" s="1"/>
      <c r="WZD761" s="1"/>
      <c r="WZE761" s="1"/>
      <c r="WZF761" s="1"/>
      <c r="WZG761" s="1"/>
      <c r="WZH761" s="1"/>
      <c r="WZI761" s="1"/>
      <c r="WZJ761" s="1"/>
      <c r="WZK761" s="1"/>
      <c r="WZL761" s="1"/>
      <c r="WZM761" s="1"/>
      <c r="WZN761" s="1"/>
      <c r="WZO761" s="1"/>
      <c r="WZP761" s="1"/>
      <c r="WZQ761" s="1"/>
      <c r="WZR761" s="1"/>
      <c r="WZS761" s="1"/>
      <c r="WZT761" s="1"/>
      <c r="WZU761" s="1"/>
      <c r="WZV761" s="1"/>
      <c r="WZW761" s="1"/>
      <c r="WZX761" s="1"/>
      <c r="WZY761" s="1"/>
      <c r="WZZ761" s="1"/>
      <c r="XAA761" s="1"/>
      <c r="XAB761" s="1"/>
      <c r="XAC761" s="1"/>
      <c r="XAD761" s="1"/>
      <c r="XAE761" s="1"/>
      <c r="XAF761" s="1"/>
      <c r="XAG761" s="1"/>
      <c r="XAH761" s="1"/>
      <c r="XAI761" s="1"/>
      <c r="XAJ761" s="1"/>
      <c r="XAK761" s="1"/>
      <c r="XAL761" s="1"/>
      <c r="XAM761" s="1"/>
      <c r="XAN761" s="1"/>
      <c r="XAO761" s="1"/>
      <c r="XAP761" s="1"/>
      <c r="XAQ761" s="1"/>
      <c r="XAR761" s="1"/>
      <c r="XAS761" s="1"/>
      <c r="XAT761" s="1"/>
      <c r="XAU761" s="1"/>
      <c r="XAV761" s="1"/>
      <c r="XAW761" s="1"/>
      <c r="XAX761" s="1"/>
      <c r="XAY761" s="1"/>
      <c r="XAZ761" s="1"/>
      <c r="XBA761" s="1"/>
      <c r="XBB761" s="1"/>
      <c r="XBC761" s="1"/>
      <c r="XBD761" s="1"/>
      <c r="XBE761" s="1"/>
      <c r="XBF761" s="1"/>
      <c r="XBG761" s="1"/>
      <c r="XBH761" s="1"/>
      <c r="XBI761" s="1"/>
      <c r="XBJ761" s="1"/>
      <c r="XBK761" s="1"/>
      <c r="XBL761" s="1"/>
      <c r="XBM761" s="1"/>
      <c r="XBN761" s="1"/>
      <c r="XBO761" s="1"/>
      <c r="XBP761" s="1"/>
      <c r="XBQ761" s="1"/>
      <c r="XBR761" s="1"/>
      <c r="XBS761" s="1"/>
      <c r="XBT761" s="1"/>
      <c r="XBU761" s="1"/>
      <c r="XBV761" s="1"/>
      <c r="XBW761" s="1"/>
      <c r="XBX761" s="1"/>
      <c r="XBY761" s="1"/>
      <c r="XBZ761" s="1"/>
      <c r="XCA761" s="1"/>
      <c r="XCB761" s="1"/>
      <c r="XCC761" s="1"/>
      <c r="XCD761" s="1"/>
      <c r="XCE761" s="1"/>
      <c r="XCF761" s="1"/>
      <c r="XCG761" s="1"/>
      <c r="XCH761" s="1"/>
      <c r="XCI761" s="1"/>
      <c r="XCJ761" s="1"/>
      <c r="XCK761" s="1"/>
      <c r="XCL761" s="1"/>
      <c r="XCM761" s="1"/>
      <c r="XCN761" s="1"/>
      <c r="XCO761" s="1"/>
      <c r="XCP761" s="1"/>
      <c r="XCQ761" s="1"/>
      <c r="XCR761" s="1"/>
      <c r="XCS761" s="1"/>
      <c r="XCT761" s="1"/>
      <c r="XCU761" s="1"/>
      <c r="XCV761" s="1"/>
      <c r="XCW761" s="1"/>
      <c r="XCX761" s="1"/>
      <c r="XCY761" s="1"/>
      <c r="XCZ761" s="1"/>
      <c r="XDA761" s="1"/>
      <c r="XDB761" s="1"/>
      <c r="XDC761" s="1"/>
      <c r="XDD761" s="1"/>
      <c r="XDE761" s="1"/>
      <c r="XDF761" s="1"/>
      <c r="XDG761" s="1"/>
      <c r="XDH761" s="1"/>
      <c r="XDI761" s="1"/>
      <c r="XDJ761" s="1"/>
      <c r="XDK761" s="1"/>
      <c r="XDL761" s="1"/>
      <c r="XDM761" s="1"/>
      <c r="XDN761" s="1"/>
      <c r="XDO761" s="1"/>
      <c r="XDP761" s="1"/>
      <c r="XDQ761" s="1"/>
      <c r="XDR761" s="1"/>
      <c r="XDS761" s="1"/>
      <c r="XDT761" s="1"/>
      <c r="XDU761" s="1"/>
      <c r="XDV761" s="1"/>
      <c r="XDW761" s="1"/>
      <c r="XDX761" s="1"/>
      <c r="XDY761" s="1"/>
      <c r="XDZ761" s="1"/>
      <c r="XEA761" s="1"/>
      <c r="XEB761" s="1"/>
      <c r="XEC761" s="1"/>
      <c r="XED761" s="1"/>
      <c r="XEE761" s="1"/>
      <c r="XEF761" s="1"/>
      <c r="XEG761" s="1"/>
      <c r="XEH761" s="1"/>
      <c r="XEI761" s="1"/>
      <c r="XEJ761" s="1"/>
      <c r="XEK761" s="1"/>
      <c r="XEL761" s="1"/>
      <c r="XEM761" s="1"/>
      <c r="XEN761" s="1"/>
      <c r="XEO761" s="1"/>
      <c r="XEP761" s="1"/>
      <c r="XEQ761" s="1"/>
      <c r="XER761" s="1"/>
      <c r="XES761" s="1"/>
      <c r="XET761" s="1"/>
      <c r="XEU761" s="1"/>
      <c r="XEV761" s="1"/>
      <c r="XEW761" s="1"/>
      <c r="XEX761" s="1"/>
      <c r="XEY761" s="1"/>
      <c r="XEZ761" s="1"/>
      <c r="XFA761" s="1"/>
      <c r="XFB761" s="1"/>
      <c r="XFC761" s="1"/>
    </row>
    <row r="762" spans="1:150 16226:16383" s="3" customFormat="1" ht="20.25" customHeight="1" x14ac:dyDescent="0.25">
      <c r="A762" s="71" t="s">
        <v>957</v>
      </c>
      <c r="B762" s="71">
        <v>111.48399999999999</v>
      </c>
      <c r="C762" s="71">
        <f t="shared" si="18"/>
        <v>1200.0137759999998</v>
      </c>
      <c r="D762" s="51">
        <v>0</v>
      </c>
      <c r="E762" s="51">
        <v>0</v>
      </c>
      <c r="F762" s="124">
        <f t="shared" si="19"/>
        <v>2203.2252927359996</v>
      </c>
      <c r="G762" s="130" t="s">
        <v>95</v>
      </c>
      <c r="H762" s="13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WZB762" s="1"/>
      <c r="WZC762" s="1"/>
      <c r="WZD762" s="1"/>
      <c r="WZE762" s="1"/>
      <c r="WZF762" s="1"/>
      <c r="WZG762" s="1"/>
      <c r="WZH762" s="1"/>
      <c r="WZI762" s="1"/>
      <c r="WZJ762" s="1"/>
      <c r="WZK762" s="1"/>
      <c r="WZL762" s="1"/>
      <c r="WZM762" s="1"/>
      <c r="WZN762" s="1"/>
      <c r="WZO762" s="1"/>
      <c r="WZP762" s="1"/>
      <c r="WZQ762" s="1"/>
      <c r="WZR762" s="1"/>
      <c r="WZS762" s="1"/>
      <c r="WZT762" s="1"/>
      <c r="WZU762" s="1"/>
      <c r="WZV762" s="1"/>
      <c r="WZW762" s="1"/>
      <c r="WZX762" s="1"/>
      <c r="WZY762" s="1"/>
      <c r="WZZ762" s="1"/>
      <c r="XAA762" s="1"/>
      <c r="XAB762" s="1"/>
      <c r="XAC762" s="1"/>
      <c r="XAD762" s="1"/>
      <c r="XAE762" s="1"/>
      <c r="XAF762" s="1"/>
      <c r="XAG762" s="1"/>
      <c r="XAH762" s="1"/>
      <c r="XAI762" s="1"/>
      <c r="XAJ762" s="1"/>
      <c r="XAK762" s="1"/>
      <c r="XAL762" s="1"/>
      <c r="XAM762" s="1"/>
      <c r="XAN762" s="1"/>
      <c r="XAO762" s="1"/>
      <c r="XAP762" s="1"/>
      <c r="XAQ762" s="1"/>
      <c r="XAR762" s="1"/>
      <c r="XAS762" s="1"/>
      <c r="XAT762" s="1"/>
      <c r="XAU762" s="1"/>
      <c r="XAV762" s="1"/>
      <c r="XAW762" s="1"/>
      <c r="XAX762" s="1"/>
      <c r="XAY762" s="1"/>
      <c r="XAZ762" s="1"/>
      <c r="XBA762" s="1"/>
      <c r="XBB762" s="1"/>
      <c r="XBC762" s="1"/>
      <c r="XBD762" s="1"/>
      <c r="XBE762" s="1"/>
      <c r="XBF762" s="1"/>
      <c r="XBG762" s="1"/>
      <c r="XBH762" s="1"/>
      <c r="XBI762" s="1"/>
      <c r="XBJ762" s="1"/>
      <c r="XBK762" s="1"/>
      <c r="XBL762" s="1"/>
      <c r="XBM762" s="1"/>
      <c r="XBN762" s="1"/>
      <c r="XBO762" s="1"/>
      <c r="XBP762" s="1"/>
      <c r="XBQ762" s="1"/>
      <c r="XBR762" s="1"/>
      <c r="XBS762" s="1"/>
      <c r="XBT762" s="1"/>
      <c r="XBU762" s="1"/>
      <c r="XBV762" s="1"/>
      <c r="XBW762" s="1"/>
      <c r="XBX762" s="1"/>
      <c r="XBY762" s="1"/>
      <c r="XBZ762" s="1"/>
      <c r="XCA762" s="1"/>
      <c r="XCB762" s="1"/>
      <c r="XCC762" s="1"/>
      <c r="XCD762" s="1"/>
      <c r="XCE762" s="1"/>
      <c r="XCF762" s="1"/>
      <c r="XCG762" s="1"/>
      <c r="XCH762" s="1"/>
      <c r="XCI762" s="1"/>
      <c r="XCJ762" s="1"/>
      <c r="XCK762" s="1"/>
      <c r="XCL762" s="1"/>
      <c r="XCM762" s="1"/>
      <c r="XCN762" s="1"/>
      <c r="XCO762" s="1"/>
      <c r="XCP762" s="1"/>
      <c r="XCQ762" s="1"/>
      <c r="XCR762" s="1"/>
      <c r="XCS762" s="1"/>
      <c r="XCT762" s="1"/>
      <c r="XCU762" s="1"/>
      <c r="XCV762" s="1"/>
      <c r="XCW762" s="1"/>
      <c r="XCX762" s="1"/>
      <c r="XCY762" s="1"/>
      <c r="XCZ762" s="1"/>
      <c r="XDA762" s="1"/>
      <c r="XDB762" s="1"/>
      <c r="XDC762" s="1"/>
      <c r="XDD762" s="1"/>
      <c r="XDE762" s="1"/>
      <c r="XDF762" s="1"/>
      <c r="XDG762" s="1"/>
      <c r="XDH762" s="1"/>
      <c r="XDI762" s="1"/>
      <c r="XDJ762" s="1"/>
      <c r="XDK762" s="1"/>
      <c r="XDL762" s="1"/>
      <c r="XDM762" s="1"/>
      <c r="XDN762" s="1"/>
      <c r="XDO762" s="1"/>
      <c r="XDP762" s="1"/>
      <c r="XDQ762" s="1"/>
      <c r="XDR762" s="1"/>
      <c r="XDS762" s="1"/>
      <c r="XDT762" s="1"/>
      <c r="XDU762" s="1"/>
      <c r="XDV762" s="1"/>
      <c r="XDW762" s="1"/>
      <c r="XDX762" s="1"/>
      <c r="XDY762" s="1"/>
      <c r="XDZ762" s="1"/>
      <c r="XEA762" s="1"/>
      <c r="XEB762" s="1"/>
      <c r="XEC762" s="1"/>
      <c r="XED762" s="1"/>
      <c r="XEE762" s="1"/>
      <c r="XEF762" s="1"/>
      <c r="XEG762" s="1"/>
      <c r="XEH762" s="1"/>
      <c r="XEI762" s="1"/>
      <c r="XEJ762" s="1"/>
      <c r="XEK762" s="1"/>
      <c r="XEL762" s="1"/>
      <c r="XEM762" s="1"/>
      <c r="XEN762" s="1"/>
      <c r="XEO762" s="1"/>
      <c r="XEP762" s="1"/>
      <c r="XEQ762" s="1"/>
      <c r="XER762" s="1"/>
      <c r="XES762" s="1"/>
      <c r="XET762" s="1"/>
      <c r="XEU762" s="1"/>
      <c r="XEV762" s="1"/>
      <c r="XEW762" s="1"/>
      <c r="XEX762" s="1"/>
      <c r="XEY762" s="1"/>
      <c r="XEZ762" s="1"/>
      <c r="XFA762" s="1"/>
      <c r="XFB762" s="1"/>
      <c r="XFC762" s="1"/>
    </row>
    <row r="763" spans="1:150 16226:16383" s="3" customFormat="1" ht="20.25" customHeight="1" x14ac:dyDescent="0.25">
      <c r="A763" s="71" t="s">
        <v>958</v>
      </c>
      <c r="B763" s="71">
        <v>111.48399999999999</v>
      </c>
      <c r="C763" s="71">
        <f t="shared" si="18"/>
        <v>1200.0137759999998</v>
      </c>
      <c r="D763" s="51">
        <v>0</v>
      </c>
      <c r="E763" s="51">
        <v>0</v>
      </c>
      <c r="F763" s="124">
        <f t="shared" si="19"/>
        <v>2203.2252927359996</v>
      </c>
      <c r="G763" s="130" t="s">
        <v>95</v>
      </c>
      <c r="H763" s="13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WZB763" s="1"/>
      <c r="WZC763" s="1"/>
      <c r="WZD763" s="1"/>
      <c r="WZE763" s="1"/>
      <c r="WZF763" s="1"/>
      <c r="WZG763" s="1"/>
      <c r="WZH763" s="1"/>
      <c r="WZI763" s="1"/>
      <c r="WZJ763" s="1"/>
      <c r="WZK763" s="1"/>
      <c r="WZL763" s="1"/>
      <c r="WZM763" s="1"/>
      <c r="WZN763" s="1"/>
      <c r="WZO763" s="1"/>
      <c r="WZP763" s="1"/>
      <c r="WZQ763" s="1"/>
      <c r="WZR763" s="1"/>
      <c r="WZS763" s="1"/>
      <c r="WZT763" s="1"/>
      <c r="WZU763" s="1"/>
      <c r="WZV763" s="1"/>
      <c r="WZW763" s="1"/>
      <c r="WZX763" s="1"/>
      <c r="WZY763" s="1"/>
      <c r="WZZ763" s="1"/>
      <c r="XAA763" s="1"/>
      <c r="XAB763" s="1"/>
      <c r="XAC763" s="1"/>
      <c r="XAD763" s="1"/>
      <c r="XAE763" s="1"/>
      <c r="XAF763" s="1"/>
      <c r="XAG763" s="1"/>
      <c r="XAH763" s="1"/>
      <c r="XAI763" s="1"/>
      <c r="XAJ763" s="1"/>
      <c r="XAK763" s="1"/>
      <c r="XAL763" s="1"/>
      <c r="XAM763" s="1"/>
      <c r="XAN763" s="1"/>
      <c r="XAO763" s="1"/>
      <c r="XAP763" s="1"/>
      <c r="XAQ763" s="1"/>
      <c r="XAR763" s="1"/>
      <c r="XAS763" s="1"/>
      <c r="XAT763" s="1"/>
      <c r="XAU763" s="1"/>
      <c r="XAV763" s="1"/>
      <c r="XAW763" s="1"/>
      <c r="XAX763" s="1"/>
      <c r="XAY763" s="1"/>
      <c r="XAZ763" s="1"/>
      <c r="XBA763" s="1"/>
      <c r="XBB763" s="1"/>
      <c r="XBC763" s="1"/>
      <c r="XBD763" s="1"/>
      <c r="XBE763" s="1"/>
      <c r="XBF763" s="1"/>
      <c r="XBG763" s="1"/>
      <c r="XBH763" s="1"/>
      <c r="XBI763" s="1"/>
      <c r="XBJ763" s="1"/>
      <c r="XBK763" s="1"/>
      <c r="XBL763" s="1"/>
      <c r="XBM763" s="1"/>
      <c r="XBN763" s="1"/>
      <c r="XBO763" s="1"/>
      <c r="XBP763" s="1"/>
      <c r="XBQ763" s="1"/>
      <c r="XBR763" s="1"/>
      <c r="XBS763" s="1"/>
      <c r="XBT763" s="1"/>
      <c r="XBU763" s="1"/>
      <c r="XBV763" s="1"/>
      <c r="XBW763" s="1"/>
      <c r="XBX763" s="1"/>
      <c r="XBY763" s="1"/>
      <c r="XBZ763" s="1"/>
      <c r="XCA763" s="1"/>
      <c r="XCB763" s="1"/>
      <c r="XCC763" s="1"/>
      <c r="XCD763" s="1"/>
      <c r="XCE763" s="1"/>
      <c r="XCF763" s="1"/>
      <c r="XCG763" s="1"/>
      <c r="XCH763" s="1"/>
      <c r="XCI763" s="1"/>
      <c r="XCJ763" s="1"/>
      <c r="XCK763" s="1"/>
      <c r="XCL763" s="1"/>
      <c r="XCM763" s="1"/>
      <c r="XCN763" s="1"/>
      <c r="XCO763" s="1"/>
      <c r="XCP763" s="1"/>
      <c r="XCQ763" s="1"/>
      <c r="XCR763" s="1"/>
      <c r="XCS763" s="1"/>
      <c r="XCT763" s="1"/>
      <c r="XCU763" s="1"/>
      <c r="XCV763" s="1"/>
      <c r="XCW763" s="1"/>
      <c r="XCX763" s="1"/>
      <c r="XCY763" s="1"/>
      <c r="XCZ763" s="1"/>
      <c r="XDA763" s="1"/>
      <c r="XDB763" s="1"/>
      <c r="XDC763" s="1"/>
      <c r="XDD763" s="1"/>
      <c r="XDE763" s="1"/>
      <c r="XDF763" s="1"/>
      <c r="XDG763" s="1"/>
      <c r="XDH763" s="1"/>
      <c r="XDI763" s="1"/>
      <c r="XDJ763" s="1"/>
      <c r="XDK763" s="1"/>
      <c r="XDL763" s="1"/>
      <c r="XDM763" s="1"/>
      <c r="XDN763" s="1"/>
      <c r="XDO763" s="1"/>
      <c r="XDP763" s="1"/>
      <c r="XDQ763" s="1"/>
      <c r="XDR763" s="1"/>
      <c r="XDS763" s="1"/>
      <c r="XDT763" s="1"/>
      <c r="XDU763" s="1"/>
      <c r="XDV763" s="1"/>
      <c r="XDW763" s="1"/>
      <c r="XDX763" s="1"/>
      <c r="XDY763" s="1"/>
      <c r="XDZ763" s="1"/>
      <c r="XEA763" s="1"/>
      <c r="XEB763" s="1"/>
      <c r="XEC763" s="1"/>
      <c r="XED763" s="1"/>
      <c r="XEE763" s="1"/>
      <c r="XEF763" s="1"/>
      <c r="XEG763" s="1"/>
      <c r="XEH763" s="1"/>
      <c r="XEI763" s="1"/>
      <c r="XEJ763" s="1"/>
      <c r="XEK763" s="1"/>
      <c r="XEL763" s="1"/>
      <c r="XEM763" s="1"/>
      <c r="XEN763" s="1"/>
      <c r="XEO763" s="1"/>
      <c r="XEP763" s="1"/>
      <c r="XEQ763" s="1"/>
      <c r="XER763" s="1"/>
      <c r="XES763" s="1"/>
      <c r="XET763" s="1"/>
      <c r="XEU763" s="1"/>
      <c r="XEV763" s="1"/>
      <c r="XEW763" s="1"/>
      <c r="XEX763" s="1"/>
      <c r="XEY763" s="1"/>
      <c r="XEZ763" s="1"/>
      <c r="XFA763" s="1"/>
      <c r="XFB763" s="1"/>
      <c r="XFC763" s="1"/>
    </row>
    <row r="764" spans="1:150 16226:16383" s="3" customFormat="1" ht="20.25" customHeight="1" x14ac:dyDescent="0.25">
      <c r="A764" s="71" t="s">
        <v>959</v>
      </c>
      <c r="B764" s="71">
        <v>111.48399999999999</v>
      </c>
      <c r="C764" s="71">
        <f t="shared" si="18"/>
        <v>1200.0137759999998</v>
      </c>
      <c r="D764" s="51">
        <v>0</v>
      </c>
      <c r="E764" s="51">
        <v>0</v>
      </c>
      <c r="F764" s="124">
        <f t="shared" si="19"/>
        <v>2203.2252927359996</v>
      </c>
      <c r="G764" s="130" t="s">
        <v>95</v>
      </c>
      <c r="H764" s="13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WZB764" s="1"/>
      <c r="WZC764" s="1"/>
      <c r="WZD764" s="1"/>
      <c r="WZE764" s="1"/>
      <c r="WZF764" s="1"/>
      <c r="WZG764" s="1"/>
      <c r="WZH764" s="1"/>
      <c r="WZI764" s="1"/>
      <c r="WZJ764" s="1"/>
      <c r="WZK764" s="1"/>
      <c r="WZL764" s="1"/>
      <c r="WZM764" s="1"/>
      <c r="WZN764" s="1"/>
      <c r="WZO764" s="1"/>
      <c r="WZP764" s="1"/>
      <c r="WZQ764" s="1"/>
      <c r="WZR764" s="1"/>
      <c r="WZS764" s="1"/>
      <c r="WZT764" s="1"/>
      <c r="WZU764" s="1"/>
      <c r="WZV764" s="1"/>
      <c r="WZW764" s="1"/>
      <c r="WZX764" s="1"/>
      <c r="WZY764" s="1"/>
      <c r="WZZ764" s="1"/>
      <c r="XAA764" s="1"/>
      <c r="XAB764" s="1"/>
      <c r="XAC764" s="1"/>
      <c r="XAD764" s="1"/>
      <c r="XAE764" s="1"/>
      <c r="XAF764" s="1"/>
      <c r="XAG764" s="1"/>
      <c r="XAH764" s="1"/>
      <c r="XAI764" s="1"/>
      <c r="XAJ764" s="1"/>
      <c r="XAK764" s="1"/>
      <c r="XAL764" s="1"/>
      <c r="XAM764" s="1"/>
      <c r="XAN764" s="1"/>
      <c r="XAO764" s="1"/>
      <c r="XAP764" s="1"/>
      <c r="XAQ764" s="1"/>
      <c r="XAR764" s="1"/>
      <c r="XAS764" s="1"/>
      <c r="XAT764" s="1"/>
      <c r="XAU764" s="1"/>
      <c r="XAV764" s="1"/>
      <c r="XAW764" s="1"/>
      <c r="XAX764" s="1"/>
      <c r="XAY764" s="1"/>
      <c r="XAZ764" s="1"/>
      <c r="XBA764" s="1"/>
      <c r="XBB764" s="1"/>
      <c r="XBC764" s="1"/>
      <c r="XBD764" s="1"/>
      <c r="XBE764" s="1"/>
      <c r="XBF764" s="1"/>
      <c r="XBG764" s="1"/>
      <c r="XBH764" s="1"/>
      <c r="XBI764" s="1"/>
      <c r="XBJ764" s="1"/>
      <c r="XBK764" s="1"/>
      <c r="XBL764" s="1"/>
      <c r="XBM764" s="1"/>
      <c r="XBN764" s="1"/>
      <c r="XBO764" s="1"/>
      <c r="XBP764" s="1"/>
      <c r="XBQ764" s="1"/>
      <c r="XBR764" s="1"/>
      <c r="XBS764" s="1"/>
      <c r="XBT764" s="1"/>
      <c r="XBU764" s="1"/>
      <c r="XBV764" s="1"/>
      <c r="XBW764" s="1"/>
      <c r="XBX764" s="1"/>
      <c r="XBY764" s="1"/>
      <c r="XBZ764" s="1"/>
      <c r="XCA764" s="1"/>
      <c r="XCB764" s="1"/>
      <c r="XCC764" s="1"/>
      <c r="XCD764" s="1"/>
      <c r="XCE764" s="1"/>
      <c r="XCF764" s="1"/>
      <c r="XCG764" s="1"/>
      <c r="XCH764" s="1"/>
      <c r="XCI764" s="1"/>
      <c r="XCJ764" s="1"/>
      <c r="XCK764" s="1"/>
      <c r="XCL764" s="1"/>
      <c r="XCM764" s="1"/>
      <c r="XCN764" s="1"/>
      <c r="XCO764" s="1"/>
      <c r="XCP764" s="1"/>
      <c r="XCQ764" s="1"/>
      <c r="XCR764" s="1"/>
      <c r="XCS764" s="1"/>
      <c r="XCT764" s="1"/>
      <c r="XCU764" s="1"/>
      <c r="XCV764" s="1"/>
      <c r="XCW764" s="1"/>
      <c r="XCX764" s="1"/>
      <c r="XCY764" s="1"/>
      <c r="XCZ764" s="1"/>
      <c r="XDA764" s="1"/>
      <c r="XDB764" s="1"/>
      <c r="XDC764" s="1"/>
      <c r="XDD764" s="1"/>
      <c r="XDE764" s="1"/>
      <c r="XDF764" s="1"/>
      <c r="XDG764" s="1"/>
      <c r="XDH764" s="1"/>
      <c r="XDI764" s="1"/>
      <c r="XDJ764" s="1"/>
      <c r="XDK764" s="1"/>
      <c r="XDL764" s="1"/>
      <c r="XDM764" s="1"/>
      <c r="XDN764" s="1"/>
      <c r="XDO764" s="1"/>
      <c r="XDP764" s="1"/>
      <c r="XDQ764" s="1"/>
      <c r="XDR764" s="1"/>
      <c r="XDS764" s="1"/>
      <c r="XDT764" s="1"/>
      <c r="XDU764" s="1"/>
      <c r="XDV764" s="1"/>
      <c r="XDW764" s="1"/>
      <c r="XDX764" s="1"/>
      <c r="XDY764" s="1"/>
      <c r="XDZ764" s="1"/>
      <c r="XEA764" s="1"/>
      <c r="XEB764" s="1"/>
      <c r="XEC764" s="1"/>
      <c r="XED764" s="1"/>
      <c r="XEE764" s="1"/>
      <c r="XEF764" s="1"/>
      <c r="XEG764" s="1"/>
      <c r="XEH764" s="1"/>
      <c r="XEI764" s="1"/>
      <c r="XEJ764" s="1"/>
      <c r="XEK764" s="1"/>
      <c r="XEL764" s="1"/>
      <c r="XEM764" s="1"/>
      <c r="XEN764" s="1"/>
      <c r="XEO764" s="1"/>
      <c r="XEP764" s="1"/>
      <c r="XEQ764" s="1"/>
      <c r="XER764" s="1"/>
      <c r="XES764" s="1"/>
      <c r="XET764" s="1"/>
      <c r="XEU764" s="1"/>
      <c r="XEV764" s="1"/>
      <c r="XEW764" s="1"/>
      <c r="XEX764" s="1"/>
      <c r="XEY764" s="1"/>
      <c r="XEZ764" s="1"/>
      <c r="XFA764" s="1"/>
      <c r="XFB764" s="1"/>
      <c r="XFC764" s="1"/>
    </row>
    <row r="765" spans="1:150 16226:16383" s="3" customFormat="1" ht="20.25" customHeight="1" x14ac:dyDescent="0.25">
      <c r="A765" s="71" t="s">
        <v>960</v>
      </c>
      <c r="B765" s="71">
        <v>111.48399999999999</v>
      </c>
      <c r="C765" s="71">
        <f t="shared" si="18"/>
        <v>1200.0137759999998</v>
      </c>
      <c r="D765" s="51">
        <v>0</v>
      </c>
      <c r="E765" s="51">
        <v>0</v>
      </c>
      <c r="F765" s="124">
        <f t="shared" si="19"/>
        <v>2203.2252927359996</v>
      </c>
      <c r="G765" s="130" t="s">
        <v>95</v>
      </c>
      <c r="H765" s="13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WZB765" s="1"/>
      <c r="WZC765" s="1"/>
      <c r="WZD765" s="1"/>
      <c r="WZE765" s="1"/>
      <c r="WZF765" s="1"/>
      <c r="WZG765" s="1"/>
      <c r="WZH765" s="1"/>
      <c r="WZI765" s="1"/>
      <c r="WZJ765" s="1"/>
      <c r="WZK765" s="1"/>
      <c r="WZL765" s="1"/>
      <c r="WZM765" s="1"/>
      <c r="WZN765" s="1"/>
      <c r="WZO765" s="1"/>
      <c r="WZP765" s="1"/>
      <c r="WZQ765" s="1"/>
      <c r="WZR765" s="1"/>
      <c r="WZS765" s="1"/>
      <c r="WZT765" s="1"/>
      <c r="WZU765" s="1"/>
      <c r="WZV765" s="1"/>
      <c r="WZW765" s="1"/>
      <c r="WZX765" s="1"/>
      <c r="WZY765" s="1"/>
      <c r="WZZ765" s="1"/>
      <c r="XAA765" s="1"/>
      <c r="XAB765" s="1"/>
      <c r="XAC765" s="1"/>
      <c r="XAD765" s="1"/>
      <c r="XAE765" s="1"/>
      <c r="XAF765" s="1"/>
      <c r="XAG765" s="1"/>
      <c r="XAH765" s="1"/>
      <c r="XAI765" s="1"/>
      <c r="XAJ765" s="1"/>
      <c r="XAK765" s="1"/>
      <c r="XAL765" s="1"/>
      <c r="XAM765" s="1"/>
      <c r="XAN765" s="1"/>
      <c r="XAO765" s="1"/>
      <c r="XAP765" s="1"/>
      <c r="XAQ765" s="1"/>
      <c r="XAR765" s="1"/>
      <c r="XAS765" s="1"/>
      <c r="XAT765" s="1"/>
      <c r="XAU765" s="1"/>
      <c r="XAV765" s="1"/>
      <c r="XAW765" s="1"/>
      <c r="XAX765" s="1"/>
      <c r="XAY765" s="1"/>
      <c r="XAZ765" s="1"/>
      <c r="XBA765" s="1"/>
      <c r="XBB765" s="1"/>
      <c r="XBC765" s="1"/>
      <c r="XBD765" s="1"/>
      <c r="XBE765" s="1"/>
      <c r="XBF765" s="1"/>
      <c r="XBG765" s="1"/>
      <c r="XBH765" s="1"/>
      <c r="XBI765" s="1"/>
      <c r="XBJ765" s="1"/>
      <c r="XBK765" s="1"/>
      <c r="XBL765" s="1"/>
      <c r="XBM765" s="1"/>
      <c r="XBN765" s="1"/>
      <c r="XBO765" s="1"/>
      <c r="XBP765" s="1"/>
      <c r="XBQ765" s="1"/>
      <c r="XBR765" s="1"/>
      <c r="XBS765" s="1"/>
      <c r="XBT765" s="1"/>
      <c r="XBU765" s="1"/>
      <c r="XBV765" s="1"/>
      <c r="XBW765" s="1"/>
      <c r="XBX765" s="1"/>
      <c r="XBY765" s="1"/>
      <c r="XBZ765" s="1"/>
      <c r="XCA765" s="1"/>
      <c r="XCB765" s="1"/>
      <c r="XCC765" s="1"/>
      <c r="XCD765" s="1"/>
      <c r="XCE765" s="1"/>
      <c r="XCF765" s="1"/>
      <c r="XCG765" s="1"/>
      <c r="XCH765" s="1"/>
      <c r="XCI765" s="1"/>
      <c r="XCJ765" s="1"/>
      <c r="XCK765" s="1"/>
      <c r="XCL765" s="1"/>
      <c r="XCM765" s="1"/>
      <c r="XCN765" s="1"/>
      <c r="XCO765" s="1"/>
      <c r="XCP765" s="1"/>
      <c r="XCQ765" s="1"/>
      <c r="XCR765" s="1"/>
      <c r="XCS765" s="1"/>
      <c r="XCT765" s="1"/>
      <c r="XCU765" s="1"/>
      <c r="XCV765" s="1"/>
      <c r="XCW765" s="1"/>
      <c r="XCX765" s="1"/>
      <c r="XCY765" s="1"/>
      <c r="XCZ765" s="1"/>
      <c r="XDA765" s="1"/>
      <c r="XDB765" s="1"/>
      <c r="XDC765" s="1"/>
      <c r="XDD765" s="1"/>
      <c r="XDE765" s="1"/>
      <c r="XDF765" s="1"/>
      <c r="XDG765" s="1"/>
      <c r="XDH765" s="1"/>
      <c r="XDI765" s="1"/>
      <c r="XDJ765" s="1"/>
      <c r="XDK765" s="1"/>
      <c r="XDL765" s="1"/>
      <c r="XDM765" s="1"/>
      <c r="XDN765" s="1"/>
      <c r="XDO765" s="1"/>
      <c r="XDP765" s="1"/>
      <c r="XDQ765" s="1"/>
      <c r="XDR765" s="1"/>
      <c r="XDS765" s="1"/>
      <c r="XDT765" s="1"/>
      <c r="XDU765" s="1"/>
      <c r="XDV765" s="1"/>
      <c r="XDW765" s="1"/>
      <c r="XDX765" s="1"/>
      <c r="XDY765" s="1"/>
      <c r="XDZ765" s="1"/>
      <c r="XEA765" s="1"/>
      <c r="XEB765" s="1"/>
      <c r="XEC765" s="1"/>
      <c r="XED765" s="1"/>
      <c r="XEE765" s="1"/>
      <c r="XEF765" s="1"/>
      <c r="XEG765" s="1"/>
      <c r="XEH765" s="1"/>
      <c r="XEI765" s="1"/>
      <c r="XEJ765" s="1"/>
      <c r="XEK765" s="1"/>
      <c r="XEL765" s="1"/>
      <c r="XEM765" s="1"/>
      <c r="XEN765" s="1"/>
      <c r="XEO765" s="1"/>
      <c r="XEP765" s="1"/>
      <c r="XEQ765" s="1"/>
      <c r="XER765" s="1"/>
      <c r="XES765" s="1"/>
      <c r="XET765" s="1"/>
      <c r="XEU765" s="1"/>
      <c r="XEV765" s="1"/>
      <c r="XEW765" s="1"/>
      <c r="XEX765" s="1"/>
      <c r="XEY765" s="1"/>
      <c r="XEZ765" s="1"/>
      <c r="XFA765" s="1"/>
      <c r="XFB765" s="1"/>
      <c r="XFC765" s="1"/>
    </row>
    <row r="766" spans="1:150 16226:16383" s="3" customFormat="1" ht="20.25" customHeight="1" x14ac:dyDescent="0.25">
      <c r="A766" s="71" t="s">
        <v>961</v>
      </c>
      <c r="B766" s="71">
        <v>111.48399999999999</v>
      </c>
      <c r="C766" s="71">
        <f t="shared" si="18"/>
        <v>1200.0137759999998</v>
      </c>
      <c r="D766" s="51">
        <v>0</v>
      </c>
      <c r="E766" s="51">
        <v>0</v>
      </c>
      <c r="F766" s="124">
        <f t="shared" si="19"/>
        <v>2203.2252927359996</v>
      </c>
      <c r="G766" s="130" t="s">
        <v>95</v>
      </c>
      <c r="H766" s="13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WZB766" s="1"/>
      <c r="WZC766" s="1"/>
      <c r="WZD766" s="1"/>
      <c r="WZE766" s="1"/>
      <c r="WZF766" s="1"/>
      <c r="WZG766" s="1"/>
      <c r="WZH766" s="1"/>
      <c r="WZI766" s="1"/>
      <c r="WZJ766" s="1"/>
      <c r="WZK766" s="1"/>
      <c r="WZL766" s="1"/>
      <c r="WZM766" s="1"/>
      <c r="WZN766" s="1"/>
      <c r="WZO766" s="1"/>
      <c r="WZP766" s="1"/>
      <c r="WZQ766" s="1"/>
      <c r="WZR766" s="1"/>
      <c r="WZS766" s="1"/>
      <c r="WZT766" s="1"/>
      <c r="WZU766" s="1"/>
      <c r="WZV766" s="1"/>
      <c r="WZW766" s="1"/>
      <c r="WZX766" s="1"/>
      <c r="WZY766" s="1"/>
      <c r="WZZ766" s="1"/>
      <c r="XAA766" s="1"/>
      <c r="XAB766" s="1"/>
      <c r="XAC766" s="1"/>
      <c r="XAD766" s="1"/>
      <c r="XAE766" s="1"/>
      <c r="XAF766" s="1"/>
      <c r="XAG766" s="1"/>
      <c r="XAH766" s="1"/>
      <c r="XAI766" s="1"/>
      <c r="XAJ766" s="1"/>
      <c r="XAK766" s="1"/>
      <c r="XAL766" s="1"/>
      <c r="XAM766" s="1"/>
      <c r="XAN766" s="1"/>
      <c r="XAO766" s="1"/>
      <c r="XAP766" s="1"/>
      <c r="XAQ766" s="1"/>
      <c r="XAR766" s="1"/>
      <c r="XAS766" s="1"/>
      <c r="XAT766" s="1"/>
      <c r="XAU766" s="1"/>
      <c r="XAV766" s="1"/>
      <c r="XAW766" s="1"/>
      <c r="XAX766" s="1"/>
      <c r="XAY766" s="1"/>
      <c r="XAZ766" s="1"/>
      <c r="XBA766" s="1"/>
      <c r="XBB766" s="1"/>
      <c r="XBC766" s="1"/>
      <c r="XBD766" s="1"/>
      <c r="XBE766" s="1"/>
      <c r="XBF766" s="1"/>
      <c r="XBG766" s="1"/>
      <c r="XBH766" s="1"/>
      <c r="XBI766" s="1"/>
      <c r="XBJ766" s="1"/>
      <c r="XBK766" s="1"/>
      <c r="XBL766" s="1"/>
      <c r="XBM766" s="1"/>
      <c r="XBN766" s="1"/>
      <c r="XBO766" s="1"/>
      <c r="XBP766" s="1"/>
      <c r="XBQ766" s="1"/>
      <c r="XBR766" s="1"/>
      <c r="XBS766" s="1"/>
      <c r="XBT766" s="1"/>
      <c r="XBU766" s="1"/>
      <c r="XBV766" s="1"/>
      <c r="XBW766" s="1"/>
      <c r="XBX766" s="1"/>
      <c r="XBY766" s="1"/>
      <c r="XBZ766" s="1"/>
      <c r="XCA766" s="1"/>
      <c r="XCB766" s="1"/>
      <c r="XCC766" s="1"/>
      <c r="XCD766" s="1"/>
      <c r="XCE766" s="1"/>
      <c r="XCF766" s="1"/>
      <c r="XCG766" s="1"/>
      <c r="XCH766" s="1"/>
      <c r="XCI766" s="1"/>
      <c r="XCJ766" s="1"/>
      <c r="XCK766" s="1"/>
      <c r="XCL766" s="1"/>
      <c r="XCM766" s="1"/>
      <c r="XCN766" s="1"/>
      <c r="XCO766" s="1"/>
      <c r="XCP766" s="1"/>
      <c r="XCQ766" s="1"/>
      <c r="XCR766" s="1"/>
      <c r="XCS766" s="1"/>
      <c r="XCT766" s="1"/>
      <c r="XCU766" s="1"/>
      <c r="XCV766" s="1"/>
      <c r="XCW766" s="1"/>
      <c r="XCX766" s="1"/>
      <c r="XCY766" s="1"/>
      <c r="XCZ766" s="1"/>
      <c r="XDA766" s="1"/>
      <c r="XDB766" s="1"/>
      <c r="XDC766" s="1"/>
      <c r="XDD766" s="1"/>
      <c r="XDE766" s="1"/>
      <c r="XDF766" s="1"/>
      <c r="XDG766" s="1"/>
      <c r="XDH766" s="1"/>
      <c r="XDI766" s="1"/>
      <c r="XDJ766" s="1"/>
      <c r="XDK766" s="1"/>
      <c r="XDL766" s="1"/>
      <c r="XDM766" s="1"/>
      <c r="XDN766" s="1"/>
      <c r="XDO766" s="1"/>
      <c r="XDP766" s="1"/>
      <c r="XDQ766" s="1"/>
      <c r="XDR766" s="1"/>
      <c r="XDS766" s="1"/>
      <c r="XDT766" s="1"/>
      <c r="XDU766" s="1"/>
      <c r="XDV766" s="1"/>
      <c r="XDW766" s="1"/>
      <c r="XDX766" s="1"/>
      <c r="XDY766" s="1"/>
      <c r="XDZ766" s="1"/>
      <c r="XEA766" s="1"/>
      <c r="XEB766" s="1"/>
      <c r="XEC766" s="1"/>
      <c r="XED766" s="1"/>
      <c r="XEE766" s="1"/>
      <c r="XEF766" s="1"/>
      <c r="XEG766" s="1"/>
      <c r="XEH766" s="1"/>
      <c r="XEI766" s="1"/>
      <c r="XEJ766" s="1"/>
      <c r="XEK766" s="1"/>
      <c r="XEL766" s="1"/>
      <c r="XEM766" s="1"/>
      <c r="XEN766" s="1"/>
      <c r="XEO766" s="1"/>
      <c r="XEP766" s="1"/>
      <c r="XEQ766" s="1"/>
      <c r="XER766" s="1"/>
      <c r="XES766" s="1"/>
      <c r="XET766" s="1"/>
      <c r="XEU766" s="1"/>
      <c r="XEV766" s="1"/>
      <c r="XEW766" s="1"/>
      <c r="XEX766" s="1"/>
      <c r="XEY766" s="1"/>
      <c r="XEZ766" s="1"/>
      <c r="XFA766" s="1"/>
      <c r="XFB766" s="1"/>
      <c r="XFC766" s="1"/>
    </row>
    <row r="767" spans="1:150 16226:16383" s="3" customFormat="1" ht="20.25" customHeight="1" x14ac:dyDescent="0.25">
      <c r="A767" s="71" t="s">
        <v>962</v>
      </c>
      <c r="B767" s="71">
        <v>202.48400000000001</v>
      </c>
      <c r="C767" s="71">
        <f t="shared" si="18"/>
        <v>2179.5377760000001</v>
      </c>
      <c r="D767" s="51">
        <v>0</v>
      </c>
      <c r="E767" s="51">
        <v>0</v>
      </c>
      <c r="F767" s="124">
        <f t="shared" si="19"/>
        <v>4001.6313567360003</v>
      </c>
      <c r="G767" s="130" t="s">
        <v>95</v>
      </c>
      <c r="H767" s="13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WZB767" s="1"/>
      <c r="WZC767" s="1"/>
      <c r="WZD767" s="1"/>
      <c r="WZE767" s="1"/>
      <c r="WZF767" s="1"/>
      <c r="WZG767" s="1"/>
      <c r="WZH767" s="1"/>
      <c r="WZI767" s="1"/>
      <c r="WZJ767" s="1"/>
      <c r="WZK767" s="1"/>
      <c r="WZL767" s="1"/>
      <c r="WZM767" s="1"/>
      <c r="WZN767" s="1"/>
      <c r="WZO767" s="1"/>
      <c r="WZP767" s="1"/>
      <c r="WZQ767" s="1"/>
      <c r="WZR767" s="1"/>
      <c r="WZS767" s="1"/>
      <c r="WZT767" s="1"/>
      <c r="WZU767" s="1"/>
      <c r="WZV767" s="1"/>
      <c r="WZW767" s="1"/>
      <c r="WZX767" s="1"/>
      <c r="WZY767" s="1"/>
      <c r="WZZ767" s="1"/>
      <c r="XAA767" s="1"/>
      <c r="XAB767" s="1"/>
      <c r="XAC767" s="1"/>
      <c r="XAD767" s="1"/>
      <c r="XAE767" s="1"/>
      <c r="XAF767" s="1"/>
      <c r="XAG767" s="1"/>
      <c r="XAH767" s="1"/>
      <c r="XAI767" s="1"/>
      <c r="XAJ767" s="1"/>
      <c r="XAK767" s="1"/>
      <c r="XAL767" s="1"/>
      <c r="XAM767" s="1"/>
      <c r="XAN767" s="1"/>
      <c r="XAO767" s="1"/>
      <c r="XAP767" s="1"/>
      <c r="XAQ767" s="1"/>
      <c r="XAR767" s="1"/>
      <c r="XAS767" s="1"/>
      <c r="XAT767" s="1"/>
      <c r="XAU767" s="1"/>
      <c r="XAV767" s="1"/>
      <c r="XAW767" s="1"/>
      <c r="XAX767" s="1"/>
      <c r="XAY767" s="1"/>
      <c r="XAZ767" s="1"/>
      <c r="XBA767" s="1"/>
      <c r="XBB767" s="1"/>
      <c r="XBC767" s="1"/>
      <c r="XBD767" s="1"/>
      <c r="XBE767" s="1"/>
      <c r="XBF767" s="1"/>
      <c r="XBG767" s="1"/>
      <c r="XBH767" s="1"/>
      <c r="XBI767" s="1"/>
      <c r="XBJ767" s="1"/>
      <c r="XBK767" s="1"/>
      <c r="XBL767" s="1"/>
      <c r="XBM767" s="1"/>
      <c r="XBN767" s="1"/>
      <c r="XBO767" s="1"/>
      <c r="XBP767" s="1"/>
      <c r="XBQ767" s="1"/>
      <c r="XBR767" s="1"/>
      <c r="XBS767" s="1"/>
      <c r="XBT767" s="1"/>
      <c r="XBU767" s="1"/>
      <c r="XBV767" s="1"/>
      <c r="XBW767" s="1"/>
      <c r="XBX767" s="1"/>
      <c r="XBY767" s="1"/>
      <c r="XBZ767" s="1"/>
      <c r="XCA767" s="1"/>
      <c r="XCB767" s="1"/>
      <c r="XCC767" s="1"/>
      <c r="XCD767" s="1"/>
      <c r="XCE767" s="1"/>
      <c r="XCF767" s="1"/>
      <c r="XCG767" s="1"/>
      <c r="XCH767" s="1"/>
      <c r="XCI767" s="1"/>
      <c r="XCJ767" s="1"/>
      <c r="XCK767" s="1"/>
      <c r="XCL767" s="1"/>
      <c r="XCM767" s="1"/>
      <c r="XCN767" s="1"/>
      <c r="XCO767" s="1"/>
      <c r="XCP767" s="1"/>
      <c r="XCQ767" s="1"/>
      <c r="XCR767" s="1"/>
      <c r="XCS767" s="1"/>
      <c r="XCT767" s="1"/>
      <c r="XCU767" s="1"/>
      <c r="XCV767" s="1"/>
      <c r="XCW767" s="1"/>
      <c r="XCX767" s="1"/>
      <c r="XCY767" s="1"/>
      <c r="XCZ767" s="1"/>
      <c r="XDA767" s="1"/>
      <c r="XDB767" s="1"/>
      <c r="XDC767" s="1"/>
      <c r="XDD767" s="1"/>
      <c r="XDE767" s="1"/>
      <c r="XDF767" s="1"/>
      <c r="XDG767" s="1"/>
      <c r="XDH767" s="1"/>
      <c r="XDI767" s="1"/>
      <c r="XDJ767" s="1"/>
      <c r="XDK767" s="1"/>
      <c r="XDL767" s="1"/>
      <c r="XDM767" s="1"/>
      <c r="XDN767" s="1"/>
      <c r="XDO767" s="1"/>
      <c r="XDP767" s="1"/>
      <c r="XDQ767" s="1"/>
      <c r="XDR767" s="1"/>
      <c r="XDS767" s="1"/>
      <c r="XDT767" s="1"/>
      <c r="XDU767" s="1"/>
      <c r="XDV767" s="1"/>
      <c r="XDW767" s="1"/>
      <c r="XDX767" s="1"/>
      <c r="XDY767" s="1"/>
      <c r="XDZ767" s="1"/>
      <c r="XEA767" s="1"/>
      <c r="XEB767" s="1"/>
      <c r="XEC767" s="1"/>
      <c r="XED767" s="1"/>
      <c r="XEE767" s="1"/>
      <c r="XEF767" s="1"/>
      <c r="XEG767" s="1"/>
      <c r="XEH767" s="1"/>
      <c r="XEI767" s="1"/>
      <c r="XEJ767" s="1"/>
      <c r="XEK767" s="1"/>
      <c r="XEL767" s="1"/>
      <c r="XEM767" s="1"/>
      <c r="XEN767" s="1"/>
      <c r="XEO767" s="1"/>
      <c r="XEP767" s="1"/>
      <c r="XEQ767" s="1"/>
      <c r="XER767" s="1"/>
      <c r="XES767" s="1"/>
      <c r="XET767" s="1"/>
      <c r="XEU767" s="1"/>
      <c r="XEV767" s="1"/>
      <c r="XEW767" s="1"/>
      <c r="XEX767" s="1"/>
      <c r="XEY767" s="1"/>
      <c r="XEZ767" s="1"/>
      <c r="XFA767" s="1"/>
      <c r="XFB767" s="1"/>
      <c r="XFC767" s="1"/>
    </row>
    <row r="768" spans="1:150 16226:16383" s="3" customFormat="1" ht="20.25" customHeight="1" x14ac:dyDescent="0.25">
      <c r="A768" s="71" t="s">
        <v>963</v>
      </c>
      <c r="B768" s="71">
        <v>217.369</v>
      </c>
      <c r="C768" s="71">
        <f t="shared" si="18"/>
        <v>2339.759916</v>
      </c>
      <c r="D768" s="51">
        <v>0</v>
      </c>
      <c r="E768" s="51">
        <v>0</v>
      </c>
      <c r="F768" s="124">
        <f t="shared" si="19"/>
        <v>4295.7992057760002</v>
      </c>
      <c r="G768" s="130" t="s">
        <v>95</v>
      </c>
      <c r="H768" s="13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WZB768" s="1"/>
      <c r="WZC768" s="1"/>
      <c r="WZD768" s="1"/>
      <c r="WZE768" s="1"/>
      <c r="WZF768" s="1"/>
      <c r="WZG768" s="1"/>
      <c r="WZH768" s="1"/>
      <c r="WZI768" s="1"/>
      <c r="WZJ768" s="1"/>
      <c r="WZK768" s="1"/>
      <c r="WZL768" s="1"/>
      <c r="WZM768" s="1"/>
      <c r="WZN768" s="1"/>
      <c r="WZO768" s="1"/>
      <c r="WZP768" s="1"/>
      <c r="WZQ768" s="1"/>
      <c r="WZR768" s="1"/>
      <c r="WZS768" s="1"/>
      <c r="WZT768" s="1"/>
      <c r="WZU768" s="1"/>
      <c r="WZV768" s="1"/>
      <c r="WZW768" s="1"/>
      <c r="WZX768" s="1"/>
      <c r="WZY768" s="1"/>
      <c r="WZZ768" s="1"/>
      <c r="XAA768" s="1"/>
      <c r="XAB768" s="1"/>
      <c r="XAC768" s="1"/>
      <c r="XAD768" s="1"/>
      <c r="XAE768" s="1"/>
      <c r="XAF768" s="1"/>
      <c r="XAG768" s="1"/>
      <c r="XAH768" s="1"/>
      <c r="XAI768" s="1"/>
      <c r="XAJ768" s="1"/>
      <c r="XAK768" s="1"/>
      <c r="XAL768" s="1"/>
      <c r="XAM768" s="1"/>
      <c r="XAN768" s="1"/>
      <c r="XAO768" s="1"/>
      <c r="XAP768" s="1"/>
      <c r="XAQ768" s="1"/>
      <c r="XAR768" s="1"/>
      <c r="XAS768" s="1"/>
      <c r="XAT768" s="1"/>
      <c r="XAU768" s="1"/>
      <c r="XAV768" s="1"/>
      <c r="XAW768" s="1"/>
      <c r="XAX768" s="1"/>
      <c r="XAY768" s="1"/>
      <c r="XAZ768" s="1"/>
      <c r="XBA768" s="1"/>
      <c r="XBB768" s="1"/>
      <c r="XBC768" s="1"/>
      <c r="XBD768" s="1"/>
      <c r="XBE768" s="1"/>
      <c r="XBF768" s="1"/>
      <c r="XBG768" s="1"/>
      <c r="XBH768" s="1"/>
      <c r="XBI768" s="1"/>
      <c r="XBJ768" s="1"/>
      <c r="XBK768" s="1"/>
      <c r="XBL768" s="1"/>
      <c r="XBM768" s="1"/>
      <c r="XBN768" s="1"/>
      <c r="XBO768" s="1"/>
      <c r="XBP768" s="1"/>
      <c r="XBQ768" s="1"/>
      <c r="XBR768" s="1"/>
      <c r="XBS768" s="1"/>
      <c r="XBT768" s="1"/>
      <c r="XBU768" s="1"/>
      <c r="XBV768" s="1"/>
      <c r="XBW768" s="1"/>
      <c r="XBX768" s="1"/>
      <c r="XBY768" s="1"/>
      <c r="XBZ768" s="1"/>
      <c r="XCA768" s="1"/>
      <c r="XCB768" s="1"/>
      <c r="XCC768" s="1"/>
      <c r="XCD768" s="1"/>
      <c r="XCE768" s="1"/>
      <c r="XCF768" s="1"/>
      <c r="XCG768" s="1"/>
      <c r="XCH768" s="1"/>
      <c r="XCI768" s="1"/>
      <c r="XCJ768" s="1"/>
      <c r="XCK768" s="1"/>
      <c r="XCL768" s="1"/>
      <c r="XCM768" s="1"/>
      <c r="XCN768" s="1"/>
      <c r="XCO768" s="1"/>
      <c r="XCP768" s="1"/>
      <c r="XCQ768" s="1"/>
      <c r="XCR768" s="1"/>
      <c r="XCS768" s="1"/>
      <c r="XCT768" s="1"/>
      <c r="XCU768" s="1"/>
      <c r="XCV768" s="1"/>
      <c r="XCW768" s="1"/>
      <c r="XCX768" s="1"/>
      <c r="XCY768" s="1"/>
      <c r="XCZ768" s="1"/>
      <c r="XDA768" s="1"/>
      <c r="XDB768" s="1"/>
      <c r="XDC768" s="1"/>
      <c r="XDD768" s="1"/>
      <c r="XDE768" s="1"/>
      <c r="XDF768" s="1"/>
      <c r="XDG768" s="1"/>
      <c r="XDH768" s="1"/>
      <c r="XDI768" s="1"/>
      <c r="XDJ768" s="1"/>
      <c r="XDK768" s="1"/>
      <c r="XDL768" s="1"/>
      <c r="XDM768" s="1"/>
      <c r="XDN768" s="1"/>
      <c r="XDO768" s="1"/>
      <c r="XDP768" s="1"/>
      <c r="XDQ768" s="1"/>
      <c r="XDR768" s="1"/>
      <c r="XDS768" s="1"/>
      <c r="XDT768" s="1"/>
      <c r="XDU768" s="1"/>
      <c r="XDV768" s="1"/>
      <c r="XDW768" s="1"/>
      <c r="XDX768" s="1"/>
      <c r="XDY768" s="1"/>
      <c r="XDZ768" s="1"/>
      <c r="XEA768" s="1"/>
      <c r="XEB768" s="1"/>
      <c r="XEC768" s="1"/>
      <c r="XED768" s="1"/>
      <c r="XEE768" s="1"/>
      <c r="XEF768" s="1"/>
      <c r="XEG768" s="1"/>
      <c r="XEH768" s="1"/>
      <c r="XEI768" s="1"/>
      <c r="XEJ768" s="1"/>
      <c r="XEK768" s="1"/>
      <c r="XEL768" s="1"/>
      <c r="XEM768" s="1"/>
      <c r="XEN768" s="1"/>
      <c r="XEO768" s="1"/>
      <c r="XEP768" s="1"/>
      <c r="XEQ768" s="1"/>
      <c r="XER768" s="1"/>
      <c r="XES768" s="1"/>
      <c r="XET768" s="1"/>
      <c r="XEU768" s="1"/>
      <c r="XEV768" s="1"/>
      <c r="XEW768" s="1"/>
      <c r="XEX768" s="1"/>
      <c r="XEY768" s="1"/>
      <c r="XEZ768" s="1"/>
      <c r="XFA768" s="1"/>
      <c r="XFB768" s="1"/>
      <c r="XFC768" s="1"/>
    </row>
    <row r="769" spans="1:150 16226:16383" s="3" customFormat="1" ht="20.25" customHeight="1" x14ac:dyDescent="0.25">
      <c r="A769" s="71" t="s">
        <v>964</v>
      </c>
      <c r="B769" s="71">
        <v>139.35499999999999</v>
      </c>
      <c r="C769" s="71">
        <f t="shared" si="18"/>
        <v>1500.0172199999997</v>
      </c>
      <c r="D769" s="51">
        <v>0</v>
      </c>
      <c r="E769" s="51">
        <v>0</v>
      </c>
      <c r="F769" s="124">
        <f t="shared" si="19"/>
        <v>2754.0316159199997</v>
      </c>
      <c r="G769" s="130" t="s">
        <v>95</v>
      </c>
      <c r="H769" s="13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WZB769" s="1"/>
      <c r="WZC769" s="1"/>
      <c r="WZD769" s="1"/>
      <c r="WZE769" s="1"/>
      <c r="WZF769" s="1"/>
      <c r="WZG769" s="1"/>
      <c r="WZH769" s="1"/>
      <c r="WZI769" s="1"/>
      <c r="WZJ769" s="1"/>
      <c r="WZK769" s="1"/>
      <c r="WZL769" s="1"/>
      <c r="WZM769" s="1"/>
      <c r="WZN769" s="1"/>
      <c r="WZO769" s="1"/>
      <c r="WZP769" s="1"/>
      <c r="WZQ769" s="1"/>
      <c r="WZR769" s="1"/>
      <c r="WZS769" s="1"/>
      <c r="WZT769" s="1"/>
      <c r="WZU769" s="1"/>
      <c r="WZV769" s="1"/>
      <c r="WZW769" s="1"/>
      <c r="WZX769" s="1"/>
      <c r="WZY769" s="1"/>
      <c r="WZZ769" s="1"/>
      <c r="XAA769" s="1"/>
      <c r="XAB769" s="1"/>
      <c r="XAC769" s="1"/>
      <c r="XAD769" s="1"/>
      <c r="XAE769" s="1"/>
      <c r="XAF769" s="1"/>
      <c r="XAG769" s="1"/>
      <c r="XAH769" s="1"/>
      <c r="XAI769" s="1"/>
      <c r="XAJ769" s="1"/>
      <c r="XAK769" s="1"/>
      <c r="XAL769" s="1"/>
      <c r="XAM769" s="1"/>
      <c r="XAN769" s="1"/>
      <c r="XAO769" s="1"/>
      <c r="XAP769" s="1"/>
      <c r="XAQ769" s="1"/>
      <c r="XAR769" s="1"/>
      <c r="XAS769" s="1"/>
      <c r="XAT769" s="1"/>
      <c r="XAU769" s="1"/>
      <c r="XAV769" s="1"/>
      <c r="XAW769" s="1"/>
      <c r="XAX769" s="1"/>
      <c r="XAY769" s="1"/>
      <c r="XAZ769" s="1"/>
      <c r="XBA769" s="1"/>
      <c r="XBB769" s="1"/>
      <c r="XBC769" s="1"/>
      <c r="XBD769" s="1"/>
      <c r="XBE769" s="1"/>
      <c r="XBF769" s="1"/>
      <c r="XBG769" s="1"/>
      <c r="XBH769" s="1"/>
      <c r="XBI769" s="1"/>
      <c r="XBJ769" s="1"/>
      <c r="XBK769" s="1"/>
      <c r="XBL769" s="1"/>
      <c r="XBM769" s="1"/>
      <c r="XBN769" s="1"/>
      <c r="XBO769" s="1"/>
      <c r="XBP769" s="1"/>
      <c r="XBQ769" s="1"/>
      <c r="XBR769" s="1"/>
      <c r="XBS769" s="1"/>
      <c r="XBT769" s="1"/>
      <c r="XBU769" s="1"/>
      <c r="XBV769" s="1"/>
      <c r="XBW769" s="1"/>
      <c r="XBX769" s="1"/>
      <c r="XBY769" s="1"/>
      <c r="XBZ769" s="1"/>
      <c r="XCA769" s="1"/>
      <c r="XCB769" s="1"/>
      <c r="XCC769" s="1"/>
      <c r="XCD769" s="1"/>
      <c r="XCE769" s="1"/>
      <c r="XCF769" s="1"/>
      <c r="XCG769" s="1"/>
      <c r="XCH769" s="1"/>
      <c r="XCI769" s="1"/>
      <c r="XCJ769" s="1"/>
      <c r="XCK769" s="1"/>
      <c r="XCL769" s="1"/>
      <c r="XCM769" s="1"/>
      <c r="XCN769" s="1"/>
      <c r="XCO769" s="1"/>
      <c r="XCP769" s="1"/>
      <c r="XCQ769" s="1"/>
      <c r="XCR769" s="1"/>
      <c r="XCS769" s="1"/>
      <c r="XCT769" s="1"/>
      <c r="XCU769" s="1"/>
      <c r="XCV769" s="1"/>
      <c r="XCW769" s="1"/>
      <c r="XCX769" s="1"/>
      <c r="XCY769" s="1"/>
      <c r="XCZ769" s="1"/>
      <c r="XDA769" s="1"/>
      <c r="XDB769" s="1"/>
      <c r="XDC769" s="1"/>
      <c r="XDD769" s="1"/>
      <c r="XDE769" s="1"/>
      <c r="XDF769" s="1"/>
      <c r="XDG769" s="1"/>
      <c r="XDH769" s="1"/>
      <c r="XDI769" s="1"/>
      <c r="XDJ769" s="1"/>
      <c r="XDK769" s="1"/>
      <c r="XDL769" s="1"/>
      <c r="XDM769" s="1"/>
      <c r="XDN769" s="1"/>
      <c r="XDO769" s="1"/>
      <c r="XDP769" s="1"/>
      <c r="XDQ769" s="1"/>
      <c r="XDR769" s="1"/>
      <c r="XDS769" s="1"/>
      <c r="XDT769" s="1"/>
      <c r="XDU769" s="1"/>
      <c r="XDV769" s="1"/>
      <c r="XDW769" s="1"/>
      <c r="XDX769" s="1"/>
      <c r="XDY769" s="1"/>
      <c r="XDZ769" s="1"/>
      <c r="XEA769" s="1"/>
      <c r="XEB769" s="1"/>
      <c r="XEC769" s="1"/>
      <c r="XED769" s="1"/>
      <c r="XEE769" s="1"/>
      <c r="XEF769" s="1"/>
      <c r="XEG769" s="1"/>
      <c r="XEH769" s="1"/>
      <c r="XEI769" s="1"/>
      <c r="XEJ769" s="1"/>
      <c r="XEK769" s="1"/>
      <c r="XEL769" s="1"/>
      <c r="XEM769" s="1"/>
      <c r="XEN769" s="1"/>
      <c r="XEO769" s="1"/>
      <c r="XEP769" s="1"/>
      <c r="XEQ769" s="1"/>
      <c r="XER769" s="1"/>
      <c r="XES769" s="1"/>
      <c r="XET769" s="1"/>
      <c r="XEU769" s="1"/>
      <c r="XEV769" s="1"/>
      <c r="XEW769" s="1"/>
      <c r="XEX769" s="1"/>
      <c r="XEY769" s="1"/>
      <c r="XEZ769" s="1"/>
      <c r="XFA769" s="1"/>
      <c r="XFB769" s="1"/>
      <c r="XFC769" s="1"/>
    </row>
    <row r="770" spans="1:150 16226:16383" s="3" customFormat="1" ht="20.25" customHeight="1" x14ac:dyDescent="0.25">
      <c r="A770" s="71" t="s">
        <v>965</v>
      </c>
      <c r="B770" s="71">
        <v>139.35499999999999</v>
      </c>
      <c r="C770" s="71">
        <f t="shared" si="18"/>
        <v>1500.0172199999997</v>
      </c>
      <c r="D770" s="51">
        <v>0</v>
      </c>
      <c r="E770" s="51">
        <v>0</v>
      </c>
      <c r="F770" s="124">
        <f t="shared" si="19"/>
        <v>2754.0316159199997</v>
      </c>
      <c r="G770" s="130" t="s">
        <v>95</v>
      </c>
      <c r="H770" s="13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WZB770" s="1"/>
      <c r="WZC770" s="1"/>
      <c r="WZD770" s="1"/>
      <c r="WZE770" s="1"/>
      <c r="WZF770" s="1"/>
      <c r="WZG770" s="1"/>
      <c r="WZH770" s="1"/>
      <c r="WZI770" s="1"/>
      <c r="WZJ770" s="1"/>
      <c r="WZK770" s="1"/>
      <c r="WZL770" s="1"/>
      <c r="WZM770" s="1"/>
      <c r="WZN770" s="1"/>
      <c r="WZO770" s="1"/>
      <c r="WZP770" s="1"/>
      <c r="WZQ770" s="1"/>
      <c r="WZR770" s="1"/>
      <c r="WZS770" s="1"/>
      <c r="WZT770" s="1"/>
      <c r="WZU770" s="1"/>
      <c r="WZV770" s="1"/>
      <c r="WZW770" s="1"/>
      <c r="WZX770" s="1"/>
      <c r="WZY770" s="1"/>
      <c r="WZZ770" s="1"/>
      <c r="XAA770" s="1"/>
      <c r="XAB770" s="1"/>
      <c r="XAC770" s="1"/>
      <c r="XAD770" s="1"/>
      <c r="XAE770" s="1"/>
      <c r="XAF770" s="1"/>
      <c r="XAG770" s="1"/>
      <c r="XAH770" s="1"/>
      <c r="XAI770" s="1"/>
      <c r="XAJ770" s="1"/>
      <c r="XAK770" s="1"/>
      <c r="XAL770" s="1"/>
      <c r="XAM770" s="1"/>
      <c r="XAN770" s="1"/>
      <c r="XAO770" s="1"/>
      <c r="XAP770" s="1"/>
      <c r="XAQ770" s="1"/>
      <c r="XAR770" s="1"/>
      <c r="XAS770" s="1"/>
      <c r="XAT770" s="1"/>
      <c r="XAU770" s="1"/>
      <c r="XAV770" s="1"/>
      <c r="XAW770" s="1"/>
      <c r="XAX770" s="1"/>
      <c r="XAY770" s="1"/>
      <c r="XAZ770" s="1"/>
      <c r="XBA770" s="1"/>
      <c r="XBB770" s="1"/>
      <c r="XBC770" s="1"/>
      <c r="XBD770" s="1"/>
      <c r="XBE770" s="1"/>
      <c r="XBF770" s="1"/>
      <c r="XBG770" s="1"/>
      <c r="XBH770" s="1"/>
      <c r="XBI770" s="1"/>
      <c r="XBJ770" s="1"/>
      <c r="XBK770" s="1"/>
      <c r="XBL770" s="1"/>
      <c r="XBM770" s="1"/>
      <c r="XBN770" s="1"/>
      <c r="XBO770" s="1"/>
      <c r="XBP770" s="1"/>
      <c r="XBQ770" s="1"/>
      <c r="XBR770" s="1"/>
      <c r="XBS770" s="1"/>
      <c r="XBT770" s="1"/>
      <c r="XBU770" s="1"/>
      <c r="XBV770" s="1"/>
      <c r="XBW770" s="1"/>
      <c r="XBX770" s="1"/>
      <c r="XBY770" s="1"/>
      <c r="XBZ770" s="1"/>
      <c r="XCA770" s="1"/>
      <c r="XCB770" s="1"/>
      <c r="XCC770" s="1"/>
      <c r="XCD770" s="1"/>
      <c r="XCE770" s="1"/>
      <c r="XCF770" s="1"/>
      <c r="XCG770" s="1"/>
      <c r="XCH770" s="1"/>
      <c r="XCI770" s="1"/>
      <c r="XCJ770" s="1"/>
      <c r="XCK770" s="1"/>
      <c r="XCL770" s="1"/>
      <c r="XCM770" s="1"/>
      <c r="XCN770" s="1"/>
      <c r="XCO770" s="1"/>
      <c r="XCP770" s="1"/>
      <c r="XCQ770" s="1"/>
      <c r="XCR770" s="1"/>
      <c r="XCS770" s="1"/>
      <c r="XCT770" s="1"/>
      <c r="XCU770" s="1"/>
      <c r="XCV770" s="1"/>
      <c r="XCW770" s="1"/>
      <c r="XCX770" s="1"/>
      <c r="XCY770" s="1"/>
      <c r="XCZ770" s="1"/>
      <c r="XDA770" s="1"/>
      <c r="XDB770" s="1"/>
      <c r="XDC770" s="1"/>
      <c r="XDD770" s="1"/>
      <c r="XDE770" s="1"/>
      <c r="XDF770" s="1"/>
      <c r="XDG770" s="1"/>
      <c r="XDH770" s="1"/>
      <c r="XDI770" s="1"/>
      <c r="XDJ770" s="1"/>
      <c r="XDK770" s="1"/>
      <c r="XDL770" s="1"/>
      <c r="XDM770" s="1"/>
      <c r="XDN770" s="1"/>
      <c r="XDO770" s="1"/>
      <c r="XDP770" s="1"/>
      <c r="XDQ770" s="1"/>
      <c r="XDR770" s="1"/>
      <c r="XDS770" s="1"/>
      <c r="XDT770" s="1"/>
      <c r="XDU770" s="1"/>
      <c r="XDV770" s="1"/>
      <c r="XDW770" s="1"/>
      <c r="XDX770" s="1"/>
      <c r="XDY770" s="1"/>
      <c r="XDZ770" s="1"/>
      <c r="XEA770" s="1"/>
      <c r="XEB770" s="1"/>
      <c r="XEC770" s="1"/>
      <c r="XED770" s="1"/>
      <c r="XEE770" s="1"/>
      <c r="XEF770" s="1"/>
      <c r="XEG770" s="1"/>
      <c r="XEH770" s="1"/>
      <c r="XEI770" s="1"/>
      <c r="XEJ770" s="1"/>
      <c r="XEK770" s="1"/>
      <c r="XEL770" s="1"/>
      <c r="XEM770" s="1"/>
      <c r="XEN770" s="1"/>
      <c r="XEO770" s="1"/>
      <c r="XEP770" s="1"/>
      <c r="XEQ770" s="1"/>
      <c r="XER770" s="1"/>
      <c r="XES770" s="1"/>
      <c r="XET770" s="1"/>
      <c r="XEU770" s="1"/>
      <c r="XEV770" s="1"/>
      <c r="XEW770" s="1"/>
      <c r="XEX770" s="1"/>
      <c r="XEY770" s="1"/>
      <c r="XEZ770" s="1"/>
      <c r="XFA770" s="1"/>
      <c r="XFB770" s="1"/>
      <c r="XFC770" s="1"/>
    </row>
    <row r="771" spans="1:150 16226:16383" s="3" customFormat="1" ht="20.25" customHeight="1" x14ac:dyDescent="0.25">
      <c r="A771" s="71" t="s">
        <v>966</v>
      </c>
      <c r="B771" s="71">
        <v>139.35499999999999</v>
      </c>
      <c r="C771" s="71">
        <f t="shared" si="18"/>
        <v>1500.0172199999997</v>
      </c>
      <c r="D771" s="51">
        <v>0</v>
      </c>
      <c r="E771" s="51">
        <v>0</v>
      </c>
      <c r="F771" s="124">
        <f t="shared" si="19"/>
        <v>2754.0316159199997</v>
      </c>
      <c r="G771" s="130" t="s">
        <v>95</v>
      </c>
      <c r="H771" s="13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WZB771" s="1"/>
      <c r="WZC771" s="1"/>
      <c r="WZD771" s="1"/>
      <c r="WZE771" s="1"/>
      <c r="WZF771" s="1"/>
      <c r="WZG771" s="1"/>
      <c r="WZH771" s="1"/>
      <c r="WZI771" s="1"/>
      <c r="WZJ771" s="1"/>
      <c r="WZK771" s="1"/>
      <c r="WZL771" s="1"/>
      <c r="WZM771" s="1"/>
      <c r="WZN771" s="1"/>
      <c r="WZO771" s="1"/>
      <c r="WZP771" s="1"/>
      <c r="WZQ771" s="1"/>
      <c r="WZR771" s="1"/>
      <c r="WZS771" s="1"/>
      <c r="WZT771" s="1"/>
      <c r="WZU771" s="1"/>
      <c r="WZV771" s="1"/>
      <c r="WZW771" s="1"/>
      <c r="WZX771" s="1"/>
      <c r="WZY771" s="1"/>
      <c r="WZZ771" s="1"/>
      <c r="XAA771" s="1"/>
      <c r="XAB771" s="1"/>
      <c r="XAC771" s="1"/>
      <c r="XAD771" s="1"/>
      <c r="XAE771" s="1"/>
      <c r="XAF771" s="1"/>
      <c r="XAG771" s="1"/>
      <c r="XAH771" s="1"/>
      <c r="XAI771" s="1"/>
      <c r="XAJ771" s="1"/>
      <c r="XAK771" s="1"/>
      <c r="XAL771" s="1"/>
      <c r="XAM771" s="1"/>
      <c r="XAN771" s="1"/>
      <c r="XAO771" s="1"/>
      <c r="XAP771" s="1"/>
      <c r="XAQ771" s="1"/>
      <c r="XAR771" s="1"/>
      <c r="XAS771" s="1"/>
      <c r="XAT771" s="1"/>
      <c r="XAU771" s="1"/>
      <c r="XAV771" s="1"/>
      <c r="XAW771" s="1"/>
      <c r="XAX771" s="1"/>
      <c r="XAY771" s="1"/>
      <c r="XAZ771" s="1"/>
      <c r="XBA771" s="1"/>
      <c r="XBB771" s="1"/>
      <c r="XBC771" s="1"/>
      <c r="XBD771" s="1"/>
      <c r="XBE771" s="1"/>
      <c r="XBF771" s="1"/>
      <c r="XBG771" s="1"/>
      <c r="XBH771" s="1"/>
      <c r="XBI771" s="1"/>
      <c r="XBJ771" s="1"/>
      <c r="XBK771" s="1"/>
      <c r="XBL771" s="1"/>
      <c r="XBM771" s="1"/>
      <c r="XBN771" s="1"/>
      <c r="XBO771" s="1"/>
      <c r="XBP771" s="1"/>
      <c r="XBQ771" s="1"/>
      <c r="XBR771" s="1"/>
      <c r="XBS771" s="1"/>
      <c r="XBT771" s="1"/>
      <c r="XBU771" s="1"/>
      <c r="XBV771" s="1"/>
      <c r="XBW771" s="1"/>
      <c r="XBX771" s="1"/>
      <c r="XBY771" s="1"/>
      <c r="XBZ771" s="1"/>
      <c r="XCA771" s="1"/>
      <c r="XCB771" s="1"/>
      <c r="XCC771" s="1"/>
      <c r="XCD771" s="1"/>
      <c r="XCE771" s="1"/>
      <c r="XCF771" s="1"/>
      <c r="XCG771" s="1"/>
      <c r="XCH771" s="1"/>
      <c r="XCI771" s="1"/>
      <c r="XCJ771" s="1"/>
      <c r="XCK771" s="1"/>
      <c r="XCL771" s="1"/>
      <c r="XCM771" s="1"/>
      <c r="XCN771" s="1"/>
      <c r="XCO771" s="1"/>
      <c r="XCP771" s="1"/>
      <c r="XCQ771" s="1"/>
      <c r="XCR771" s="1"/>
      <c r="XCS771" s="1"/>
      <c r="XCT771" s="1"/>
      <c r="XCU771" s="1"/>
      <c r="XCV771" s="1"/>
      <c r="XCW771" s="1"/>
      <c r="XCX771" s="1"/>
      <c r="XCY771" s="1"/>
      <c r="XCZ771" s="1"/>
      <c r="XDA771" s="1"/>
      <c r="XDB771" s="1"/>
      <c r="XDC771" s="1"/>
      <c r="XDD771" s="1"/>
      <c r="XDE771" s="1"/>
      <c r="XDF771" s="1"/>
      <c r="XDG771" s="1"/>
      <c r="XDH771" s="1"/>
      <c r="XDI771" s="1"/>
      <c r="XDJ771" s="1"/>
      <c r="XDK771" s="1"/>
      <c r="XDL771" s="1"/>
      <c r="XDM771" s="1"/>
      <c r="XDN771" s="1"/>
      <c r="XDO771" s="1"/>
      <c r="XDP771" s="1"/>
      <c r="XDQ771" s="1"/>
      <c r="XDR771" s="1"/>
      <c r="XDS771" s="1"/>
      <c r="XDT771" s="1"/>
      <c r="XDU771" s="1"/>
      <c r="XDV771" s="1"/>
      <c r="XDW771" s="1"/>
      <c r="XDX771" s="1"/>
      <c r="XDY771" s="1"/>
      <c r="XDZ771" s="1"/>
      <c r="XEA771" s="1"/>
      <c r="XEB771" s="1"/>
      <c r="XEC771" s="1"/>
      <c r="XED771" s="1"/>
      <c r="XEE771" s="1"/>
      <c r="XEF771" s="1"/>
      <c r="XEG771" s="1"/>
      <c r="XEH771" s="1"/>
      <c r="XEI771" s="1"/>
      <c r="XEJ771" s="1"/>
      <c r="XEK771" s="1"/>
      <c r="XEL771" s="1"/>
      <c r="XEM771" s="1"/>
      <c r="XEN771" s="1"/>
      <c r="XEO771" s="1"/>
      <c r="XEP771" s="1"/>
      <c r="XEQ771" s="1"/>
      <c r="XER771" s="1"/>
      <c r="XES771" s="1"/>
      <c r="XET771" s="1"/>
      <c r="XEU771" s="1"/>
      <c r="XEV771" s="1"/>
      <c r="XEW771" s="1"/>
      <c r="XEX771" s="1"/>
      <c r="XEY771" s="1"/>
      <c r="XEZ771" s="1"/>
      <c r="XFA771" s="1"/>
      <c r="XFB771" s="1"/>
      <c r="XFC771" s="1"/>
    </row>
    <row r="772" spans="1:150 16226:16383" s="3" customFormat="1" ht="20.25" customHeight="1" x14ac:dyDescent="0.25">
      <c r="A772" s="71" t="s">
        <v>967</v>
      </c>
      <c r="B772" s="71">
        <v>139.35499999999999</v>
      </c>
      <c r="C772" s="71">
        <f t="shared" si="18"/>
        <v>1500.0172199999997</v>
      </c>
      <c r="D772" s="51">
        <v>0</v>
      </c>
      <c r="E772" s="51">
        <v>0</v>
      </c>
      <c r="F772" s="124">
        <f t="shared" si="19"/>
        <v>2754.0316159199997</v>
      </c>
      <c r="G772" s="130" t="s">
        <v>95</v>
      </c>
      <c r="H772" s="13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WZB772" s="1"/>
      <c r="WZC772" s="1"/>
      <c r="WZD772" s="1"/>
      <c r="WZE772" s="1"/>
      <c r="WZF772" s="1"/>
      <c r="WZG772" s="1"/>
      <c r="WZH772" s="1"/>
      <c r="WZI772" s="1"/>
      <c r="WZJ772" s="1"/>
      <c r="WZK772" s="1"/>
      <c r="WZL772" s="1"/>
      <c r="WZM772" s="1"/>
      <c r="WZN772" s="1"/>
      <c r="WZO772" s="1"/>
      <c r="WZP772" s="1"/>
      <c r="WZQ772" s="1"/>
      <c r="WZR772" s="1"/>
      <c r="WZS772" s="1"/>
      <c r="WZT772" s="1"/>
      <c r="WZU772" s="1"/>
      <c r="WZV772" s="1"/>
      <c r="WZW772" s="1"/>
      <c r="WZX772" s="1"/>
      <c r="WZY772" s="1"/>
      <c r="WZZ772" s="1"/>
      <c r="XAA772" s="1"/>
      <c r="XAB772" s="1"/>
      <c r="XAC772" s="1"/>
      <c r="XAD772" s="1"/>
      <c r="XAE772" s="1"/>
      <c r="XAF772" s="1"/>
      <c r="XAG772" s="1"/>
      <c r="XAH772" s="1"/>
      <c r="XAI772" s="1"/>
      <c r="XAJ772" s="1"/>
      <c r="XAK772" s="1"/>
      <c r="XAL772" s="1"/>
      <c r="XAM772" s="1"/>
      <c r="XAN772" s="1"/>
      <c r="XAO772" s="1"/>
      <c r="XAP772" s="1"/>
      <c r="XAQ772" s="1"/>
      <c r="XAR772" s="1"/>
      <c r="XAS772" s="1"/>
      <c r="XAT772" s="1"/>
      <c r="XAU772" s="1"/>
      <c r="XAV772" s="1"/>
      <c r="XAW772" s="1"/>
      <c r="XAX772" s="1"/>
      <c r="XAY772" s="1"/>
      <c r="XAZ772" s="1"/>
      <c r="XBA772" s="1"/>
      <c r="XBB772" s="1"/>
      <c r="XBC772" s="1"/>
      <c r="XBD772" s="1"/>
      <c r="XBE772" s="1"/>
      <c r="XBF772" s="1"/>
      <c r="XBG772" s="1"/>
      <c r="XBH772" s="1"/>
      <c r="XBI772" s="1"/>
      <c r="XBJ772" s="1"/>
      <c r="XBK772" s="1"/>
      <c r="XBL772" s="1"/>
      <c r="XBM772" s="1"/>
      <c r="XBN772" s="1"/>
      <c r="XBO772" s="1"/>
      <c r="XBP772" s="1"/>
      <c r="XBQ772" s="1"/>
      <c r="XBR772" s="1"/>
      <c r="XBS772" s="1"/>
      <c r="XBT772" s="1"/>
      <c r="XBU772" s="1"/>
      <c r="XBV772" s="1"/>
      <c r="XBW772" s="1"/>
      <c r="XBX772" s="1"/>
      <c r="XBY772" s="1"/>
      <c r="XBZ772" s="1"/>
      <c r="XCA772" s="1"/>
      <c r="XCB772" s="1"/>
      <c r="XCC772" s="1"/>
      <c r="XCD772" s="1"/>
      <c r="XCE772" s="1"/>
      <c r="XCF772" s="1"/>
      <c r="XCG772" s="1"/>
      <c r="XCH772" s="1"/>
      <c r="XCI772" s="1"/>
      <c r="XCJ772" s="1"/>
      <c r="XCK772" s="1"/>
      <c r="XCL772" s="1"/>
      <c r="XCM772" s="1"/>
      <c r="XCN772" s="1"/>
      <c r="XCO772" s="1"/>
      <c r="XCP772" s="1"/>
      <c r="XCQ772" s="1"/>
      <c r="XCR772" s="1"/>
      <c r="XCS772" s="1"/>
      <c r="XCT772" s="1"/>
      <c r="XCU772" s="1"/>
      <c r="XCV772" s="1"/>
      <c r="XCW772" s="1"/>
      <c r="XCX772" s="1"/>
      <c r="XCY772" s="1"/>
      <c r="XCZ772" s="1"/>
      <c r="XDA772" s="1"/>
      <c r="XDB772" s="1"/>
      <c r="XDC772" s="1"/>
      <c r="XDD772" s="1"/>
      <c r="XDE772" s="1"/>
      <c r="XDF772" s="1"/>
      <c r="XDG772" s="1"/>
      <c r="XDH772" s="1"/>
      <c r="XDI772" s="1"/>
      <c r="XDJ772" s="1"/>
      <c r="XDK772" s="1"/>
      <c r="XDL772" s="1"/>
      <c r="XDM772" s="1"/>
      <c r="XDN772" s="1"/>
      <c r="XDO772" s="1"/>
      <c r="XDP772" s="1"/>
      <c r="XDQ772" s="1"/>
      <c r="XDR772" s="1"/>
      <c r="XDS772" s="1"/>
      <c r="XDT772" s="1"/>
      <c r="XDU772" s="1"/>
      <c r="XDV772" s="1"/>
      <c r="XDW772" s="1"/>
      <c r="XDX772" s="1"/>
      <c r="XDY772" s="1"/>
      <c r="XDZ772" s="1"/>
      <c r="XEA772" s="1"/>
      <c r="XEB772" s="1"/>
      <c r="XEC772" s="1"/>
      <c r="XED772" s="1"/>
      <c r="XEE772" s="1"/>
      <c r="XEF772" s="1"/>
      <c r="XEG772" s="1"/>
      <c r="XEH772" s="1"/>
      <c r="XEI772" s="1"/>
      <c r="XEJ772" s="1"/>
      <c r="XEK772" s="1"/>
      <c r="XEL772" s="1"/>
      <c r="XEM772" s="1"/>
      <c r="XEN772" s="1"/>
      <c r="XEO772" s="1"/>
      <c r="XEP772" s="1"/>
      <c r="XEQ772" s="1"/>
      <c r="XER772" s="1"/>
      <c r="XES772" s="1"/>
      <c r="XET772" s="1"/>
      <c r="XEU772" s="1"/>
      <c r="XEV772" s="1"/>
      <c r="XEW772" s="1"/>
      <c r="XEX772" s="1"/>
      <c r="XEY772" s="1"/>
      <c r="XEZ772" s="1"/>
      <c r="XFA772" s="1"/>
      <c r="XFB772" s="1"/>
      <c r="XFC772" s="1"/>
    </row>
    <row r="773" spans="1:150 16226:16383" s="3" customFormat="1" ht="20.25" customHeight="1" x14ac:dyDescent="0.25">
      <c r="A773" s="71" t="s">
        <v>968</v>
      </c>
      <c r="B773" s="71">
        <v>139.35499999999999</v>
      </c>
      <c r="C773" s="71">
        <f t="shared" si="18"/>
        <v>1500.0172199999997</v>
      </c>
      <c r="D773" s="51">
        <v>0</v>
      </c>
      <c r="E773" s="51">
        <v>0</v>
      </c>
      <c r="F773" s="124">
        <f t="shared" si="19"/>
        <v>2754.0316159199997</v>
      </c>
      <c r="G773" s="130" t="s">
        <v>95</v>
      </c>
      <c r="H773" s="13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WZB773" s="1"/>
      <c r="WZC773" s="1"/>
      <c r="WZD773" s="1"/>
      <c r="WZE773" s="1"/>
      <c r="WZF773" s="1"/>
      <c r="WZG773" s="1"/>
      <c r="WZH773" s="1"/>
      <c r="WZI773" s="1"/>
      <c r="WZJ773" s="1"/>
      <c r="WZK773" s="1"/>
      <c r="WZL773" s="1"/>
      <c r="WZM773" s="1"/>
      <c r="WZN773" s="1"/>
      <c r="WZO773" s="1"/>
      <c r="WZP773" s="1"/>
      <c r="WZQ773" s="1"/>
      <c r="WZR773" s="1"/>
      <c r="WZS773" s="1"/>
      <c r="WZT773" s="1"/>
      <c r="WZU773" s="1"/>
      <c r="WZV773" s="1"/>
      <c r="WZW773" s="1"/>
      <c r="WZX773" s="1"/>
      <c r="WZY773" s="1"/>
      <c r="WZZ773" s="1"/>
      <c r="XAA773" s="1"/>
      <c r="XAB773" s="1"/>
      <c r="XAC773" s="1"/>
      <c r="XAD773" s="1"/>
      <c r="XAE773" s="1"/>
      <c r="XAF773" s="1"/>
      <c r="XAG773" s="1"/>
      <c r="XAH773" s="1"/>
      <c r="XAI773" s="1"/>
      <c r="XAJ773" s="1"/>
      <c r="XAK773" s="1"/>
      <c r="XAL773" s="1"/>
      <c r="XAM773" s="1"/>
      <c r="XAN773" s="1"/>
      <c r="XAO773" s="1"/>
      <c r="XAP773" s="1"/>
      <c r="XAQ773" s="1"/>
      <c r="XAR773" s="1"/>
      <c r="XAS773" s="1"/>
      <c r="XAT773" s="1"/>
      <c r="XAU773" s="1"/>
      <c r="XAV773" s="1"/>
      <c r="XAW773" s="1"/>
      <c r="XAX773" s="1"/>
      <c r="XAY773" s="1"/>
      <c r="XAZ773" s="1"/>
      <c r="XBA773" s="1"/>
      <c r="XBB773" s="1"/>
      <c r="XBC773" s="1"/>
      <c r="XBD773" s="1"/>
      <c r="XBE773" s="1"/>
      <c r="XBF773" s="1"/>
      <c r="XBG773" s="1"/>
      <c r="XBH773" s="1"/>
      <c r="XBI773" s="1"/>
      <c r="XBJ773" s="1"/>
      <c r="XBK773" s="1"/>
      <c r="XBL773" s="1"/>
      <c r="XBM773" s="1"/>
      <c r="XBN773" s="1"/>
      <c r="XBO773" s="1"/>
      <c r="XBP773" s="1"/>
      <c r="XBQ773" s="1"/>
      <c r="XBR773" s="1"/>
      <c r="XBS773" s="1"/>
      <c r="XBT773" s="1"/>
      <c r="XBU773" s="1"/>
      <c r="XBV773" s="1"/>
      <c r="XBW773" s="1"/>
      <c r="XBX773" s="1"/>
      <c r="XBY773" s="1"/>
      <c r="XBZ773" s="1"/>
      <c r="XCA773" s="1"/>
      <c r="XCB773" s="1"/>
      <c r="XCC773" s="1"/>
      <c r="XCD773" s="1"/>
      <c r="XCE773" s="1"/>
      <c r="XCF773" s="1"/>
      <c r="XCG773" s="1"/>
      <c r="XCH773" s="1"/>
      <c r="XCI773" s="1"/>
      <c r="XCJ773" s="1"/>
      <c r="XCK773" s="1"/>
      <c r="XCL773" s="1"/>
      <c r="XCM773" s="1"/>
      <c r="XCN773" s="1"/>
      <c r="XCO773" s="1"/>
      <c r="XCP773" s="1"/>
      <c r="XCQ773" s="1"/>
      <c r="XCR773" s="1"/>
      <c r="XCS773" s="1"/>
      <c r="XCT773" s="1"/>
      <c r="XCU773" s="1"/>
      <c r="XCV773" s="1"/>
      <c r="XCW773" s="1"/>
      <c r="XCX773" s="1"/>
      <c r="XCY773" s="1"/>
      <c r="XCZ773" s="1"/>
      <c r="XDA773" s="1"/>
      <c r="XDB773" s="1"/>
      <c r="XDC773" s="1"/>
      <c r="XDD773" s="1"/>
      <c r="XDE773" s="1"/>
      <c r="XDF773" s="1"/>
      <c r="XDG773" s="1"/>
      <c r="XDH773" s="1"/>
      <c r="XDI773" s="1"/>
      <c r="XDJ773" s="1"/>
      <c r="XDK773" s="1"/>
      <c r="XDL773" s="1"/>
      <c r="XDM773" s="1"/>
      <c r="XDN773" s="1"/>
      <c r="XDO773" s="1"/>
      <c r="XDP773" s="1"/>
      <c r="XDQ773" s="1"/>
      <c r="XDR773" s="1"/>
      <c r="XDS773" s="1"/>
      <c r="XDT773" s="1"/>
      <c r="XDU773" s="1"/>
      <c r="XDV773" s="1"/>
      <c r="XDW773" s="1"/>
      <c r="XDX773" s="1"/>
      <c r="XDY773" s="1"/>
      <c r="XDZ773" s="1"/>
      <c r="XEA773" s="1"/>
      <c r="XEB773" s="1"/>
      <c r="XEC773" s="1"/>
      <c r="XED773" s="1"/>
      <c r="XEE773" s="1"/>
      <c r="XEF773" s="1"/>
      <c r="XEG773" s="1"/>
      <c r="XEH773" s="1"/>
      <c r="XEI773" s="1"/>
      <c r="XEJ773" s="1"/>
      <c r="XEK773" s="1"/>
      <c r="XEL773" s="1"/>
      <c r="XEM773" s="1"/>
      <c r="XEN773" s="1"/>
      <c r="XEO773" s="1"/>
      <c r="XEP773" s="1"/>
      <c r="XEQ773" s="1"/>
      <c r="XER773" s="1"/>
      <c r="XES773" s="1"/>
      <c r="XET773" s="1"/>
      <c r="XEU773" s="1"/>
      <c r="XEV773" s="1"/>
      <c r="XEW773" s="1"/>
      <c r="XEX773" s="1"/>
      <c r="XEY773" s="1"/>
      <c r="XEZ773" s="1"/>
      <c r="XFA773" s="1"/>
      <c r="XFB773" s="1"/>
      <c r="XFC773" s="1"/>
    </row>
    <row r="774" spans="1:150 16226:16383" s="3" customFormat="1" ht="20.25" customHeight="1" x14ac:dyDescent="0.25">
      <c r="A774" s="71" t="s">
        <v>969</v>
      </c>
      <c r="B774" s="71">
        <v>296.28100000000001</v>
      </c>
      <c r="C774" s="71">
        <f t="shared" si="18"/>
        <v>3189.1686839999998</v>
      </c>
      <c r="D774" s="51">
        <v>0</v>
      </c>
      <c r="E774" s="51">
        <v>0</v>
      </c>
      <c r="F774" s="124">
        <f t="shared" si="19"/>
        <v>5855.3137038240002</v>
      </c>
      <c r="G774" s="130" t="s">
        <v>95</v>
      </c>
      <c r="H774" s="13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WZB774" s="1"/>
      <c r="WZC774" s="1"/>
      <c r="WZD774" s="1"/>
      <c r="WZE774" s="1"/>
      <c r="WZF774" s="1"/>
      <c r="WZG774" s="1"/>
      <c r="WZH774" s="1"/>
      <c r="WZI774" s="1"/>
      <c r="WZJ774" s="1"/>
      <c r="WZK774" s="1"/>
      <c r="WZL774" s="1"/>
      <c r="WZM774" s="1"/>
      <c r="WZN774" s="1"/>
      <c r="WZO774" s="1"/>
      <c r="WZP774" s="1"/>
      <c r="WZQ774" s="1"/>
      <c r="WZR774" s="1"/>
      <c r="WZS774" s="1"/>
      <c r="WZT774" s="1"/>
      <c r="WZU774" s="1"/>
      <c r="WZV774" s="1"/>
      <c r="WZW774" s="1"/>
      <c r="WZX774" s="1"/>
      <c r="WZY774" s="1"/>
      <c r="WZZ774" s="1"/>
      <c r="XAA774" s="1"/>
      <c r="XAB774" s="1"/>
      <c r="XAC774" s="1"/>
      <c r="XAD774" s="1"/>
      <c r="XAE774" s="1"/>
      <c r="XAF774" s="1"/>
      <c r="XAG774" s="1"/>
      <c r="XAH774" s="1"/>
      <c r="XAI774" s="1"/>
      <c r="XAJ774" s="1"/>
      <c r="XAK774" s="1"/>
      <c r="XAL774" s="1"/>
      <c r="XAM774" s="1"/>
      <c r="XAN774" s="1"/>
      <c r="XAO774" s="1"/>
      <c r="XAP774" s="1"/>
      <c r="XAQ774" s="1"/>
      <c r="XAR774" s="1"/>
      <c r="XAS774" s="1"/>
      <c r="XAT774" s="1"/>
      <c r="XAU774" s="1"/>
      <c r="XAV774" s="1"/>
      <c r="XAW774" s="1"/>
      <c r="XAX774" s="1"/>
      <c r="XAY774" s="1"/>
      <c r="XAZ774" s="1"/>
      <c r="XBA774" s="1"/>
      <c r="XBB774" s="1"/>
      <c r="XBC774" s="1"/>
      <c r="XBD774" s="1"/>
      <c r="XBE774" s="1"/>
      <c r="XBF774" s="1"/>
      <c r="XBG774" s="1"/>
      <c r="XBH774" s="1"/>
      <c r="XBI774" s="1"/>
      <c r="XBJ774" s="1"/>
      <c r="XBK774" s="1"/>
      <c r="XBL774" s="1"/>
      <c r="XBM774" s="1"/>
      <c r="XBN774" s="1"/>
      <c r="XBO774" s="1"/>
      <c r="XBP774" s="1"/>
      <c r="XBQ774" s="1"/>
      <c r="XBR774" s="1"/>
      <c r="XBS774" s="1"/>
      <c r="XBT774" s="1"/>
      <c r="XBU774" s="1"/>
      <c r="XBV774" s="1"/>
      <c r="XBW774" s="1"/>
      <c r="XBX774" s="1"/>
      <c r="XBY774" s="1"/>
      <c r="XBZ774" s="1"/>
      <c r="XCA774" s="1"/>
      <c r="XCB774" s="1"/>
      <c r="XCC774" s="1"/>
      <c r="XCD774" s="1"/>
      <c r="XCE774" s="1"/>
      <c r="XCF774" s="1"/>
      <c r="XCG774" s="1"/>
      <c r="XCH774" s="1"/>
      <c r="XCI774" s="1"/>
      <c r="XCJ774" s="1"/>
      <c r="XCK774" s="1"/>
      <c r="XCL774" s="1"/>
      <c r="XCM774" s="1"/>
      <c r="XCN774" s="1"/>
      <c r="XCO774" s="1"/>
      <c r="XCP774" s="1"/>
      <c r="XCQ774" s="1"/>
      <c r="XCR774" s="1"/>
      <c r="XCS774" s="1"/>
      <c r="XCT774" s="1"/>
      <c r="XCU774" s="1"/>
      <c r="XCV774" s="1"/>
      <c r="XCW774" s="1"/>
      <c r="XCX774" s="1"/>
      <c r="XCY774" s="1"/>
      <c r="XCZ774" s="1"/>
      <c r="XDA774" s="1"/>
      <c r="XDB774" s="1"/>
      <c r="XDC774" s="1"/>
      <c r="XDD774" s="1"/>
      <c r="XDE774" s="1"/>
      <c r="XDF774" s="1"/>
      <c r="XDG774" s="1"/>
      <c r="XDH774" s="1"/>
      <c r="XDI774" s="1"/>
      <c r="XDJ774" s="1"/>
      <c r="XDK774" s="1"/>
      <c r="XDL774" s="1"/>
      <c r="XDM774" s="1"/>
      <c r="XDN774" s="1"/>
      <c r="XDO774" s="1"/>
      <c r="XDP774" s="1"/>
      <c r="XDQ774" s="1"/>
      <c r="XDR774" s="1"/>
      <c r="XDS774" s="1"/>
      <c r="XDT774" s="1"/>
      <c r="XDU774" s="1"/>
      <c r="XDV774" s="1"/>
      <c r="XDW774" s="1"/>
      <c r="XDX774" s="1"/>
      <c r="XDY774" s="1"/>
      <c r="XDZ774" s="1"/>
      <c r="XEA774" s="1"/>
      <c r="XEB774" s="1"/>
      <c r="XEC774" s="1"/>
      <c r="XED774" s="1"/>
      <c r="XEE774" s="1"/>
      <c r="XEF774" s="1"/>
      <c r="XEG774" s="1"/>
      <c r="XEH774" s="1"/>
      <c r="XEI774" s="1"/>
      <c r="XEJ774" s="1"/>
      <c r="XEK774" s="1"/>
      <c r="XEL774" s="1"/>
      <c r="XEM774" s="1"/>
      <c r="XEN774" s="1"/>
      <c r="XEO774" s="1"/>
      <c r="XEP774" s="1"/>
      <c r="XEQ774" s="1"/>
      <c r="XER774" s="1"/>
      <c r="XES774" s="1"/>
      <c r="XET774" s="1"/>
      <c r="XEU774" s="1"/>
      <c r="XEV774" s="1"/>
      <c r="XEW774" s="1"/>
      <c r="XEX774" s="1"/>
      <c r="XEY774" s="1"/>
      <c r="XEZ774" s="1"/>
      <c r="XFA774" s="1"/>
      <c r="XFB774" s="1"/>
      <c r="XFC774" s="1"/>
    </row>
    <row r="775" spans="1:150 16226:16383" s="3" customFormat="1" ht="20.25" customHeight="1" x14ac:dyDescent="0.25">
      <c r="A775" s="71" t="s">
        <v>970</v>
      </c>
      <c r="B775" s="71">
        <v>185.80500000000001</v>
      </c>
      <c r="C775" s="71">
        <f t="shared" si="18"/>
        <v>2000.0050200000001</v>
      </c>
      <c r="D775" s="51">
        <v>0</v>
      </c>
      <c r="E775" s="51">
        <v>0</v>
      </c>
      <c r="F775" s="124">
        <f t="shared" si="19"/>
        <v>3672.00921672</v>
      </c>
      <c r="G775" s="130" t="s">
        <v>95</v>
      </c>
      <c r="H775" s="13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WZB775" s="1"/>
      <c r="WZC775" s="1"/>
      <c r="WZD775" s="1"/>
      <c r="WZE775" s="1"/>
      <c r="WZF775" s="1"/>
      <c r="WZG775" s="1"/>
      <c r="WZH775" s="1"/>
      <c r="WZI775" s="1"/>
      <c r="WZJ775" s="1"/>
      <c r="WZK775" s="1"/>
      <c r="WZL775" s="1"/>
      <c r="WZM775" s="1"/>
      <c r="WZN775" s="1"/>
      <c r="WZO775" s="1"/>
      <c r="WZP775" s="1"/>
      <c r="WZQ775" s="1"/>
      <c r="WZR775" s="1"/>
      <c r="WZS775" s="1"/>
      <c r="WZT775" s="1"/>
      <c r="WZU775" s="1"/>
      <c r="WZV775" s="1"/>
      <c r="WZW775" s="1"/>
      <c r="WZX775" s="1"/>
      <c r="WZY775" s="1"/>
      <c r="WZZ775" s="1"/>
      <c r="XAA775" s="1"/>
      <c r="XAB775" s="1"/>
      <c r="XAC775" s="1"/>
      <c r="XAD775" s="1"/>
      <c r="XAE775" s="1"/>
      <c r="XAF775" s="1"/>
      <c r="XAG775" s="1"/>
      <c r="XAH775" s="1"/>
      <c r="XAI775" s="1"/>
      <c r="XAJ775" s="1"/>
      <c r="XAK775" s="1"/>
      <c r="XAL775" s="1"/>
      <c r="XAM775" s="1"/>
      <c r="XAN775" s="1"/>
      <c r="XAO775" s="1"/>
      <c r="XAP775" s="1"/>
      <c r="XAQ775" s="1"/>
      <c r="XAR775" s="1"/>
      <c r="XAS775" s="1"/>
      <c r="XAT775" s="1"/>
      <c r="XAU775" s="1"/>
      <c r="XAV775" s="1"/>
      <c r="XAW775" s="1"/>
      <c r="XAX775" s="1"/>
      <c r="XAY775" s="1"/>
      <c r="XAZ775" s="1"/>
      <c r="XBA775" s="1"/>
      <c r="XBB775" s="1"/>
      <c r="XBC775" s="1"/>
      <c r="XBD775" s="1"/>
      <c r="XBE775" s="1"/>
      <c r="XBF775" s="1"/>
      <c r="XBG775" s="1"/>
      <c r="XBH775" s="1"/>
      <c r="XBI775" s="1"/>
      <c r="XBJ775" s="1"/>
      <c r="XBK775" s="1"/>
      <c r="XBL775" s="1"/>
      <c r="XBM775" s="1"/>
      <c r="XBN775" s="1"/>
      <c r="XBO775" s="1"/>
      <c r="XBP775" s="1"/>
      <c r="XBQ775" s="1"/>
      <c r="XBR775" s="1"/>
      <c r="XBS775" s="1"/>
      <c r="XBT775" s="1"/>
      <c r="XBU775" s="1"/>
      <c r="XBV775" s="1"/>
      <c r="XBW775" s="1"/>
      <c r="XBX775" s="1"/>
      <c r="XBY775" s="1"/>
      <c r="XBZ775" s="1"/>
      <c r="XCA775" s="1"/>
      <c r="XCB775" s="1"/>
      <c r="XCC775" s="1"/>
      <c r="XCD775" s="1"/>
      <c r="XCE775" s="1"/>
      <c r="XCF775" s="1"/>
      <c r="XCG775" s="1"/>
      <c r="XCH775" s="1"/>
      <c r="XCI775" s="1"/>
      <c r="XCJ775" s="1"/>
      <c r="XCK775" s="1"/>
      <c r="XCL775" s="1"/>
      <c r="XCM775" s="1"/>
      <c r="XCN775" s="1"/>
      <c r="XCO775" s="1"/>
      <c r="XCP775" s="1"/>
      <c r="XCQ775" s="1"/>
      <c r="XCR775" s="1"/>
      <c r="XCS775" s="1"/>
      <c r="XCT775" s="1"/>
      <c r="XCU775" s="1"/>
      <c r="XCV775" s="1"/>
      <c r="XCW775" s="1"/>
      <c r="XCX775" s="1"/>
      <c r="XCY775" s="1"/>
      <c r="XCZ775" s="1"/>
      <c r="XDA775" s="1"/>
      <c r="XDB775" s="1"/>
      <c r="XDC775" s="1"/>
      <c r="XDD775" s="1"/>
      <c r="XDE775" s="1"/>
      <c r="XDF775" s="1"/>
      <c r="XDG775" s="1"/>
      <c r="XDH775" s="1"/>
      <c r="XDI775" s="1"/>
      <c r="XDJ775" s="1"/>
      <c r="XDK775" s="1"/>
      <c r="XDL775" s="1"/>
      <c r="XDM775" s="1"/>
      <c r="XDN775" s="1"/>
      <c r="XDO775" s="1"/>
      <c r="XDP775" s="1"/>
      <c r="XDQ775" s="1"/>
      <c r="XDR775" s="1"/>
      <c r="XDS775" s="1"/>
      <c r="XDT775" s="1"/>
      <c r="XDU775" s="1"/>
      <c r="XDV775" s="1"/>
      <c r="XDW775" s="1"/>
      <c r="XDX775" s="1"/>
      <c r="XDY775" s="1"/>
      <c r="XDZ775" s="1"/>
      <c r="XEA775" s="1"/>
      <c r="XEB775" s="1"/>
      <c r="XEC775" s="1"/>
      <c r="XED775" s="1"/>
      <c r="XEE775" s="1"/>
      <c r="XEF775" s="1"/>
      <c r="XEG775" s="1"/>
      <c r="XEH775" s="1"/>
      <c r="XEI775" s="1"/>
      <c r="XEJ775" s="1"/>
      <c r="XEK775" s="1"/>
      <c r="XEL775" s="1"/>
      <c r="XEM775" s="1"/>
      <c r="XEN775" s="1"/>
      <c r="XEO775" s="1"/>
      <c r="XEP775" s="1"/>
      <c r="XEQ775" s="1"/>
      <c r="XER775" s="1"/>
      <c r="XES775" s="1"/>
      <c r="XET775" s="1"/>
      <c r="XEU775" s="1"/>
      <c r="XEV775" s="1"/>
      <c r="XEW775" s="1"/>
      <c r="XEX775" s="1"/>
      <c r="XEY775" s="1"/>
      <c r="XEZ775" s="1"/>
      <c r="XFA775" s="1"/>
      <c r="XFB775" s="1"/>
      <c r="XFC775" s="1"/>
    </row>
    <row r="776" spans="1:150 16226:16383" s="3" customFormat="1" ht="20.25" customHeight="1" x14ac:dyDescent="0.25">
      <c r="A776" s="71" t="s">
        <v>971</v>
      </c>
      <c r="B776" s="71">
        <v>185.80500000000001</v>
      </c>
      <c r="C776" s="71">
        <f t="shared" si="18"/>
        <v>2000.0050200000001</v>
      </c>
      <c r="D776" s="51">
        <v>0</v>
      </c>
      <c r="E776" s="51">
        <v>0</v>
      </c>
      <c r="F776" s="124">
        <f t="shared" si="19"/>
        <v>3672.00921672</v>
      </c>
      <c r="G776" s="130" t="s">
        <v>95</v>
      </c>
      <c r="H776" s="13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WZB776" s="1"/>
      <c r="WZC776" s="1"/>
      <c r="WZD776" s="1"/>
      <c r="WZE776" s="1"/>
      <c r="WZF776" s="1"/>
      <c r="WZG776" s="1"/>
      <c r="WZH776" s="1"/>
      <c r="WZI776" s="1"/>
      <c r="WZJ776" s="1"/>
      <c r="WZK776" s="1"/>
      <c r="WZL776" s="1"/>
      <c r="WZM776" s="1"/>
      <c r="WZN776" s="1"/>
      <c r="WZO776" s="1"/>
      <c r="WZP776" s="1"/>
      <c r="WZQ776" s="1"/>
      <c r="WZR776" s="1"/>
      <c r="WZS776" s="1"/>
      <c r="WZT776" s="1"/>
      <c r="WZU776" s="1"/>
      <c r="WZV776" s="1"/>
      <c r="WZW776" s="1"/>
      <c r="WZX776" s="1"/>
      <c r="WZY776" s="1"/>
      <c r="WZZ776" s="1"/>
      <c r="XAA776" s="1"/>
      <c r="XAB776" s="1"/>
      <c r="XAC776" s="1"/>
      <c r="XAD776" s="1"/>
      <c r="XAE776" s="1"/>
      <c r="XAF776" s="1"/>
      <c r="XAG776" s="1"/>
      <c r="XAH776" s="1"/>
      <c r="XAI776" s="1"/>
      <c r="XAJ776" s="1"/>
      <c r="XAK776" s="1"/>
      <c r="XAL776" s="1"/>
      <c r="XAM776" s="1"/>
      <c r="XAN776" s="1"/>
      <c r="XAO776" s="1"/>
      <c r="XAP776" s="1"/>
      <c r="XAQ776" s="1"/>
      <c r="XAR776" s="1"/>
      <c r="XAS776" s="1"/>
      <c r="XAT776" s="1"/>
      <c r="XAU776" s="1"/>
      <c r="XAV776" s="1"/>
      <c r="XAW776" s="1"/>
      <c r="XAX776" s="1"/>
      <c r="XAY776" s="1"/>
      <c r="XAZ776" s="1"/>
      <c r="XBA776" s="1"/>
      <c r="XBB776" s="1"/>
      <c r="XBC776" s="1"/>
      <c r="XBD776" s="1"/>
      <c r="XBE776" s="1"/>
      <c r="XBF776" s="1"/>
      <c r="XBG776" s="1"/>
      <c r="XBH776" s="1"/>
      <c r="XBI776" s="1"/>
      <c r="XBJ776" s="1"/>
      <c r="XBK776" s="1"/>
      <c r="XBL776" s="1"/>
      <c r="XBM776" s="1"/>
      <c r="XBN776" s="1"/>
      <c r="XBO776" s="1"/>
      <c r="XBP776" s="1"/>
      <c r="XBQ776" s="1"/>
      <c r="XBR776" s="1"/>
      <c r="XBS776" s="1"/>
      <c r="XBT776" s="1"/>
      <c r="XBU776" s="1"/>
      <c r="XBV776" s="1"/>
      <c r="XBW776" s="1"/>
      <c r="XBX776" s="1"/>
      <c r="XBY776" s="1"/>
      <c r="XBZ776" s="1"/>
      <c r="XCA776" s="1"/>
      <c r="XCB776" s="1"/>
      <c r="XCC776" s="1"/>
      <c r="XCD776" s="1"/>
      <c r="XCE776" s="1"/>
      <c r="XCF776" s="1"/>
      <c r="XCG776" s="1"/>
      <c r="XCH776" s="1"/>
      <c r="XCI776" s="1"/>
      <c r="XCJ776" s="1"/>
      <c r="XCK776" s="1"/>
      <c r="XCL776" s="1"/>
      <c r="XCM776" s="1"/>
      <c r="XCN776" s="1"/>
      <c r="XCO776" s="1"/>
      <c r="XCP776" s="1"/>
      <c r="XCQ776" s="1"/>
      <c r="XCR776" s="1"/>
      <c r="XCS776" s="1"/>
      <c r="XCT776" s="1"/>
      <c r="XCU776" s="1"/>
      <c r="XCV776" s="1"/>
      <c r="XCW776" s="1"/>
      <c r="XCX776" s="1"/>
      <c r="XCY776" s="1"/>
      <c r="XCZ776" s="1"/>
      <c r="XDA776" s="1"/>
      <c r="XDB776" s="1"/>
      <c r="XDC776" s="1"/>
      <c r="XDD776" s="1"/>
      <c r="XDE776" s="1"/>
      <c r="XDF776" s="1"/>
      <c r="XDG776" s="1"/>
      <c r="XDH776" s="1"/>
      <c r="XDI776" s="1"/>
      <c r="XDJ776" s="1"/>
      <c r="XDK776" s="1"/>
      <c r="XDL776" s="1"/>
      <c r="XDM776" s="1"/>
      <c r="XDN776" s="1"/>
      <c r="XDO776" s="1"/>
      <c r="XDP776" s="1"/>
      <c r="XDQ776" s="1"/>
      <c r="XDR776" s="1"/>
      <c r="XDS776" s="1"/>
      <c r="XDT776" s="1"/>
      <c r="XDU776" s="1"/>
      <c r="XDV776" s="1"/>
      <c r="XDW776" s="1"/>
      <c r="XDX776" s="1"/>
      <c r="XDY776" s="1"/>
      <c r="XDZ776" s="1"/>
      <c r="XEA776" s="1"/>
      <c r="XEB776" s="1"/>
      <c r="XEC776" s="1"/>
      <c r="XED776" s="1"/>
      <c r="XEE776" s="1"/>
      <c r="XEF776" s="1"/>
      <c r="XEG776" s="1"/>
      <c r="XEH776" s="1"/>
      <c r="XEI776" s="1"/>
      <c r="XEJ776" s="1"/>
      <c r="XEK776" s="1"/>
      <c r="XEL776" s="1"/>
      <c r="XEM776" s="1"/>
      <c r="XEN776" s="1"/>
      <c r="XEO776" s="1"/>
      <c r="XEP776" s="1"/>
      <c r="XEQ776" s="1"/>
      <c r="XER776" s="1"/>
      <c r="XES776" s="1"/>
      <c r="XET776" s="1"/>
      <c r="XEU776" s="1"/>
      <c r="XEV776" s="1"/>
      <c r="XEW776" s="1"/>
      <c r="XEX776" s="1"/>
      <c r="XEY776" s="1"/>
      <c r="XEZ776" s="1"/>
      <c r="XFA776" s="1"/>
      <c r="XFB776" s="1"/>
      <c r="XFC776" s="1"/>
    </row>
    <row r="777" spans="1:150 16226:16383" s="3" customFormat="1" ht="20.25" customHeight="1" x14ac:dyDescent="0.25">
      <c r="A777" s="71" t="s">
        <v>972</v>
      </c>
      <c r="B777" s="71">
        <v>185.80500000000001</v>
      </c>
      <c r="C777" s="71">
        <f t="shared" si="18"/>
        <v>2000.0050200000001</v>
      </c>
      <c r="D777" s="51">
        <v>0</v>
      </c>
      <c r="E777" s="51">
        <v>0</v>
      </c>
      <c r="F777" s="124">
        <f t="shared" si="19"/>
        <v>3672.00921672</v>
      </c>
      <c r="G777" s="130" t="s">
        <v>95</v>
      </c>
      <c r="H777" s="13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WZB777" s="1"/>
      <c r="WZC777" s="1"/>
      <c r="WZD777" s="1"/>
      <c r="WZE777" s="1"/>
      <c r="WZF777" s="1"/>
      <c r="WZG777" s="1"/>
      <c r="WZH777" s="1"/>
      <c r="WZI777" s="1"/>
      <c r="WZJ777" s="1"/>
      <c r="WZK777" s="1"/>
      <c r="WZL777" s="1"/>
      <c r="WZM777" s="1"/>
      <c r="WZN777" s="1"/>
      <c r="WZO777" s="1"/>
      <c r="WZP777" s="1"/>
      <c r="WZQ777" s="1"/>
      <c r="WZR777" s="1"/>
      <c r="WZS777" s="1"/>
      <c r="WZT777" s="1"/>
      <c r="WZU777" s="1"/>
      <c r="WZV777" s="1"/>
      <c r="WZW777" s="1"/>
      <c r="WZX777" s="1"/>
      <c r="WZY777" s="1"/>
      <c r="WZZ777" s="1"/>
      <c r="XAA777" s="1"/>
      <c r="XAB777" s="1"/>
      <c r="XAC777" s="1"/>
      <c r="XAD777" s="1"/>
      <c r="XAE777" s="1"/>
      <c r="XAF777" s="1"/>
      <c r="XAG777" s="1"/>
      <c r="XAH777" s="1"/>
      <c r="XAI777" s="1"/>
      <c r="XAJ777" s="1"/>
      <c r="XAK777" s="1"/>
      <c r="XAL777" s="1"/>
      <c r="XAM777" s="1"/>
      <c r="XAN777" s="1"/>
      <c r="XAO777" s="1"/>
      <c r="XAP777" s="1"/>
      <c r="XAQ777" s="1"/>
      <c r="XAR777" s="1"/>
      <c r="XAS777" s="1"/>
      <c r="XAT777" s="1"/>
      <c r="XAU777" s="1"/>
      <c r="XAV777" s="1"/>
      <c r="XAW777" s="1"/>
      <c r="XAX777" s="1"/>
      <c r="XAY777" s="1"/>
      <c r="XAZ777" s="1"/>
      <c r="XBA777" s="1"/>
      <c r="XBB777" s="1"/>
      <c r="XBC777" s="1"/>
      <c r="XBD777" s="1"/>
      <c r="XBE777" s="1"/>
      <c r="XBF777" s="1"/>
      <c r="XBG777" s="1"/>
      <c r="XBH777" s="1"/>
      <c r="XBI777" s="1"/>
      <c r="XBJ777" s="1"/>
      <c r="XBK777" s="1"/>
      <c r="XBL777" s="1"/>
      <c r="XBM777" s="1"/>
      <c r="XBN777" s="1"/>
      <c r="XBO777" s="1"/>
      <c r="XBP777" s="1"/>
      <c r="XBQ777" s="1"/>
      <c r="XBR777" s="1"/>
      <c r="XBS777" s="1"/>
      <c r="XBT777" s="1"/>
      <c r="XBU777" s="1"/>
      <c r="XBV777" s="1"/>
      <c r="XBW777" s="1"/>
      <c r="XBX777" s="1"/>
      <c r="XBY777" s="1"/>
      <c r="XBZ777" s="1"/>
      <c r="XCA777" s="1"/>
      <c r="XCB777" s="1"/>
      <c r="XCC777" s="1"/>
      <c r="XCD777" s="1"/>
      <c r="XCE777" s="1"/>
      <c r="XCF777" s="1"/>
      <c r="XCG777" s="1"/>
      <c r="XCH777" s="1"/>
      <c r="XCI777" s="1"/>
      <c r="XCJ777" s="1"/>
      <c r="XCK777" s="1"/>
      <c r="XCL777" s="1"/>
      <c r="XCM777" s="1"/>
      <c r="XCN777" s="1"/>
      <c r="XCO777" s="1"/>
      <c r="XCP777" s="1"/>
      <c r="XCQ777" s="1"/>
      <c r="XCR777" s="1"/>
      <c r="XCS777" s="1"/>
      <c r="XCT777" s="1"/>
      <c r="XCU777" s="1"/>
      <c r="XCV777" s="1"/>
      <c r="XCW777" s="1"/>
      <c r="XCX777" s="1"/>
      <c r="XCY777" s="1"/>
      <c r="XCZ777" s="1"/>
      <c r="XDA777" s="1"/>
      <c r="XDB777" s="1"/>
      <c r="XDC777" s="1"/>
      <c r="XDD777" s="1"/>
      <c r="XDE777" s="1"/>
      <c r="XDF777" s="1"/>
      <c r="XDG777" s="1"/>
      <c r="XDH777" s="1"/>
      <c r="XDI777" s="1"/>
      <c r="XDJ777" s="1"/>
      <c r="XDK777" s="1"/>
      <c r="XDL777" s="1"/>
      <c r="XDM777" s="1"/>
      <c r="XDN777" s="1"/>
      <c r="XDO777" s="1"/>
      <c r="XDP777" s="1"/>
      <c r="XDQ777" s="1"/>
      <c r="XDR777" s="1"/>
      <c r="XDS777" s="1"/>
      <c r="XDT777" s="1"/>
      <c r="XDU777" s="1"/>
      <c r="XDV777" s="1"/>
      <c r="XDW777" s="1"/>
      <c r="XDX777" s="1"/>
      <c r="XDY777" s="1"/>
      <c r="XDZ777" s="1"/>
      <c r="XEA777" s="1"/>
      <c r="XEB777" s="1"/>
      <c r="XEC777" s="1"/>
      <c r="XED777" s="1"/>
      <c r="XEE777" s="1"/>
      <c r="XEF777" s="1"/>
      <c r="XEG777" s="1"/>
      <c r="XEH777" s="1"/>
      <c r="XEI777" s="1"/>
      <c r="XEJ777" s="1"/>
      <c r="XEK777" s="1"/>
      <c r="XEL777" s="1"/>
      <c r="XEM777" s="1"/>
      <c r="XEN777" s="1"/>
      <c r="XEO777" s="1"/>
      <c r="XEP777" s="1"/>
      <c r="XEQ777" s="1"/>
      <c r="XER777" s="1"/>
      <c r="XES777" s="1"/>
      <c r="XET777" s="1"/>
      <c r="XEU777" s="1"/>
      <c r="XEV777" s="1"/>
      <c r="XEW777" s="1"/>
      <c r="XEX777" s="1"/>
      <c r="XEY777" s="1"/>
      <c r="XEZ777" s="1"/>
      <c r="XFA777" s="1"/>
      <c r="XFB777" s="1"/>
      <c r="XFC777" s="1"/>
    </row>
    <row r="778" spans="1:150 16226:16383" s="3" customFormat="1" ht="20.25" customHeight="1" x14ac:dyDescent="0.25">
      <c r="A778" s="71" t="s">
        <v>973</v>
      </c>
      <c r="B778" s="71">
        <v>185.80500000000001</v>
      </c>
      <c r="C778" s="71">
        <f t="shared" si="18"/>
        <v>2000.0050200000001</v>
      </c>
      <c r="D778" s="51">
        <v>0</v>
      </c>
      <c r="E778" s="51">
        <v>0</v>
      </c>
      <c r="F778" s="124">
        <f t="shared" si="19"/>
        <v>3672.00921672</v>
      </c>
      <c r="G778" s="130" t="s">
        <v>95</v>
      </c>
      <c r="H778" s="13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WZB778" s="1"/>
      <c r="WZC778" s="1"/>
      <c r="WZD778" s="1"/>
      <c r="WZE778" s="1"/>
      <c r="WZF778" s="1"/>
      <c r="WZG778" s="1"/>
      <c r="WZH778" s="1"/>
      <c r="WZI778" s="1"/>
      <c r="WZJ778" s="1"/>
      <c r="WZK778" s="1"/>
      <c r="WZL778" s="1"/>
      <c r="WZM778" s="1"/>
      <c r="WZN778" s="1"/>
      <c r="WZO778" s="1"/>
      <c r="WZP778" s="1"/>
      <c r="WZQ778" s="1"/>
      <c r="WZR778" s="1"/>
      <c r="WZS778" s="1"/>
      <c r="WZT778" s="1"/>
      <c r="WZU778" s="1"/>
      <c r="WZV778" s="1"/>
      <c r="WZW778" s="1"/>
      <c r="WZX778" s="1"/>
      <c r="WZY778" s="1"/>
      <c r="WZZ778" s="1"/>
      <c r="XAA778" s="1"/>
      <c r="XAB778" s="1"/>
      <c r="XAC778" s="1"/>
      <c r="XAD778" s="1"/>
      <c r="XAE778" s="1"/>
      <c r="XAF778" s="1"/>
      <c r="XAG778" s="1"/>
      <c r="XAH778" s="1"/>
      <c r="XAI778" s="1"/>
      <c r="XAJ778" s="1"/>
      <c r="XAK778" s="1"/>
      <c r="XAL778" s="1"/>
      <c r="XAM778" s="1"/>
      <c r="XAN778" s="1"/>
      <c r="XAO778" s="1"/>
      <c r="XAP778" s="1"/>
      <c r="XAQ778" s="1"/>
      <c r="XAR778" s="1"/>
      <c r="XAS778" s="1"/>
      <c r="XAT778" s="1"/>
      <c r="XAU778" s="1"/>
      <c r="XAV778" s="1"/>
      <c r="XAW778" s="1"/>
      <c r="XAX778" s="1"/>
      <c r="XAY778" s="1"/>
      <c r="XAZ778" s="1"/>
      <c r="XBA778" s="1"/>
      <c r="XBB778" s="1"/>
      <c r="XBC778" s="1"/>
      <c r="XBD778" s="1"/>
      <c r="XBE778" s="1"/>
      <c r="XBF778" s="1"/>
      <c r="XBG778" s="1"/>
      <c r="XBH778" s="1"/>
      <c r="XBI778" s="1"/>
      <c r="XBJ778" s="1"/>
      <c r="XBK778" s="1"/>
      <c r="XBL778" s="1"/>
      <c r="XBM778" s="1"/>
      <c r="XBN778" s="1"/>
      <c r="XBO778" s="1"/>
      <c r="XBP778" s="1"/>
      <c r="XBQ778" s="1"/>
      <c r="XBR778" s="1"/>
      <c r="XBS778" s="1"/>
      <c r="XBT778" s="1"/>
      <c r="XBU778" s="1"/>
      <c r="XBV778" s="1"/>
      <c r="XBW778" s="1"/>
      <c r="XBX778" s="1"/>
      <c r="XBY778" s="1"/>
      <c r="XBZ778" s="1"/>
      <c r="XCA778" s="1"/>
      <c r="XCB778" s="1"/>
      <c r="XCC778" s="1"/>
      <c r="XCD778" s="1"/>
      <c r="XCE778" s="1"/>
      <c r="XCF778" s="1"/>
      <c r="XCG778" s="1"/>
      <c r="XCH778" s="1"/>
      <c r="XCI778" s="1"/>
      <c r="XCJ778" s="1"/>
      <c r="XCK778" s="1"/>
      <c r="XCL778" s="1"/>
      <c r="XCM778" s="1"/>
      <c r="XCN778" s="1"/>
      <c r="XCO778" s="1"/>
      <c r="XCP778" s="1"/>
      <c r="XCQ778" s="1"/>
      <c r="XCR778" s="1"/>
      <c r="XCS778" s="1"/>
      <c r="XCT778" s="1"/>
      <c r="XCU778" s="1"/>
      <c r="XCV778" s="1"/>
      <c r="XCW778" s="1"/>
      <c r="XCX778" s="1"/>
      <c r="XCY778" s="1"/>
      <c r="XCZ778" s="1"/>
      <c r="XDA778" s="1"/>
      <c r="XDB778" s="1"/>
      <c r="XDC778" s="1"/>
      <c r="XDD778" s="1"/>
      <c r="XDE778" s="1"/>
      <c r="XDF778" s="1"/>
      <c r="XDG778" s="1"/>
      <c r="XDH778" s="1"/>
      <c r="XDI778" s="1"/>
      <c r="XDJ778" s="1"/>
      <c r="XDK778" s="1"/>
      <c r="XDL778" s="1"/>
      <c r="XDM778" s="1"/>
      <c r="XDN778" s="1"/>
      <c r="XDO778" s="1"/>
      <c r="XDP778" s="1"/>
      <c r="XDQ778" s="1"/>
      <c r="XDR778" s="1"/>
      <c r="XDS778" s="1"/>
      <c r="XDT778" s="1"/>
      <c r="XDU778" s="1"/>
      <c r="XDV778" s="1"/>
      <c r="XDW778" s="1"/>
      <c r="XDX778" s="1"/>
      <c r="XDY778" s="1"/>
      <c r="XDZ778" s="1"/>
      <c r="XEA778" s="1"/>
      <c r="XEB778" s="1"/>
      <c r="XEC778" s="1"/>
      <c r="XED778" s="1"/>
      <c r="XEE778" s="1"/>
      <c r="XEF778" s="1"/>
      <c r="XEG778" s="1"/>
      <c r="XEH778" s="1"/>
      <c r="XEI778" s="1"/>
      <c r="XEJ778" s="1"/>
      <c r="XEK778" s="1"/>
      <c r="XEL778" s="1"/>
      <c r="XEM778" s="1"/>
      <c r="XEN778" s="1"/>
      <c r="XEO778" s="1"/>
      <c r="XEP778" s="1"/>
      <c r="XEQ778" s="1"/>
      <c r="XER778" s="1"/>
      <c r="XES778" s="1"/>
      <c r="XET778" s="1"/>
      <c r="XEU778" s="1"/>
      <c r="XEV778" s="1"/>
      <c r="XEW778" s="1"/>
      <c r="XEX778" s="1"/>
      <c r="XEY778" s="1"/>
      <c r="XEZ778" s="1"/>
      <c r="XFA778" s="1"/>
      <c r="XFB778" s="1"/>
      <c r="XFC778" s="1"/>
    </row>
    <row r="779" spans="1:150 16226:16383" s="3" customFormat="1" ht="20.25" customHeight="1" x14ac:dyDescent="0.25">
      <c r="A779" s="71" t="s">
        <v>974</v>
      </c>
      <c r="B779" s="71">
        <v>303.23</v>
      </c>
      <c r="C779" s="71">
        <f t="shared" si="18"/>
        <v>3263.9677200000001</v>
      </c>
      <c r="D779" s="51">
        <v>0</v>
      </c>
      <c r="E779" s="51">
        <v>0</v>
      </c>
      <c r="F779" s="124">
        <f t="shared" si="19"/>
        <v>5992.6447339200004</v>
      </c>
      <c r="G779" s="130" t="s">
        <v>95</v>
      </c>
      <c r="H779" s="13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WZB779" s="1"/>
      <c r="WZC779" s="1"/>
      <c r="WZD779" s="1"/>
      <c r="WZE779" s="1"/>
      <c r="WZF779" s="1"/>
      <c r="WZG779" s="1"/>
      <c r="WZH779" s="1"/>
      <c r="WZI779" s="1"/>
      <c r="WZJ779" s="1"/>
      <c r="WZK779" s="1"/>
      <c r="WZL779" s="1"/>
      <c r="WZM779" s="1"/>
      <c r="WZN779" s="1"/>
      <c r="WZO779" s="1"/>
      <c r="WZP779" s="1"/>
      <c r="WZQ779" s="1"/>
      <c r="WZR779" s="1"/>
      <c r="WZS779" s="1"/>
      <c r="WZT779" s="1"/>
      <c r="WZU779" s="1"/>
      <c r="WZV779" s="1"/>
      <c r="WZW779" s="1"/>
      <c r="WZX779" s="1"/>
      <c r="WZY779" s="1"/>
      <c r="WZZ779" s="1"/>
      <c r="XAA779" s="1"/>
      <c r="XAB779" s="1"/>
      <c r="XAC779" s="1"/>
      <c r="XAD779" s="1"/>
      <c r="XAE779" s="1"/>
      <c r="XAF779" s="1"/>
      <c r="XAG779" s="1"/>
      <c r="XAH779" s="1"/>
      <c r="XAI779" s="1"/>
      <c r="XAJ779" s="1"/>
      <c r="XAK779" s="1"/>
      <c r="XAL779" s="1"/>
      <c r="XAM779" s="1"/>
      <c r="XAN779" s="1"/>
      <c r="XAO779" s="1"/>
      <c r="XAP779" s="1"/>
      <c r="XAQ779" s="1"/>
      <c r="XAR779" s="1"/>
      <c r="XAS779" s="1"/>
      <c r="XAT779" s="1"/>
      <c r="XAU779" s="1"/>
      <c r="XAV779" s="1"/>
      <c r="XAW779" s="1"/>
      <c r="XAX779" s="1"/>
      <c r="XAY779" s="1"/>
      <c r="XAZ779" s="1"/>
      <c r="XBA779" s="1"/>
      <c r="XBB779" s="1"/>
      <c r="XBC779" s="1"/>
      <c r="XBD779" s="1"/>
      <c r="XBE779" s="1"/>
      <c r="XBF779" s="1"/>
      <c r="XBG779" s="1"/>
      <c r="XBH779" s="1"/>
      <c r="XBI779" s="1"/>
      <c r="XBJ779" s="1"/>
      <c r="XBK779" s="1"/>
      <c r="XBL779" s="1"/>
      <c r="XBM779" s="1"/>
      <c r="XBN779" s="1"/>
      <c r="XBO779" s="1"/>
      <c r="XBP779" s="1"/>
      <c r="XBQ779" s="1"/>
      <c r="XBR779" s="1"/>
      <c r="XBS779" s="1"/>
      <c r="XBT779" s="1"/>
      <c r="XBU779" s="1"/>
      <c r="XBV779" s="1"/>
      <c r="XBW779" s="1"/>
      <c r="XBX779" s="1"/>
      <c r="XBY779" s="1"/>
      <c r="XBZ779" s="1"/>
      <c r="XCA779" s="1"/>
      <c r="XCB779" s="1"/>
      <c r="XCC779" s="1"/>
      <c r="XCD779" s="1"/>
      <c r="XCE779" s="1"/>
      <c r="XCF779" s="1"/>
      <c r="XCG779" s="1"/>
      <c r="XCH779" s="1"/>
      <c r="XCI779" s="1"/>
      <c r="XCJ779" s="1"/>
      <c r="XCK779" s="1"/>
      <c r="XCL779" s="1"/>
      <c r="XCM779" s="1"/>
      <c r="XCN779" s="1"/>
      <c r="XCO779" s="1"/>
      <c r="XCP779" s="1"/>
      <c r="XCQ779" s="1"/>
      <c r="XCR779" s="1"/>
      <c r="XCS779" s="1"/>
      <c r="XCT779" s="1"/>
      <c r="XCU779" s="1"/>
      <c r="XCV779" s="1"/>
      <c r="XCW779" s="1"/>
      <c r="XCX779" s="1"/>
      <c r="XCY779" s="1"/>
      <c r="XCZ779" s="1"/>
      <c r="XDA779" s="1"/>
      <c r="XDB779" s="1"/>
      <c r="XDC779" s="1"/>
      <c r="XDD779" s="1"/>
      <c r="XDE779" s="1"/>
      <c r="XDF779" s="1"/>
      <c r="XDG779" s="1"/>
      <c r="XDH779" s="1"/>
      <c r="XDI779" s="1"/>
      <c r="XDJ779" s="1"/>
      <c r="XDK779" s="1"/>
      <c r="XDL779" s="1"/>
      <c r="XDM779" s="1"/>
      <c r="XDN779" s="1"/>
      <c r="XDO779" s="1"/>
      <c r="XDP779" s="1"/>
      <c r="XDQ779" s="1"/>
      <c r="XDR779" s="1"/>
      <c r="XDS779" s="1"/>
      <c r="XDT779" s="1"/>
      <c r="XDU779" s="1"/>
      <c r="XDV779" s="1"/>
      <c r="XDW779" s="1"/>
      <c r="XDX779" s="1"/>
      <c r="XDY779" s="1"/>
      <c r="XDZ779" s="1"/>
      <c r="XEA779" s="1"/>
      <c r="XEB779" s="1"/>
      <c r="XEC779" s="1"/>
      <c r="XED779" s="1"/>
      <c r="XEE779" s="1"/>
      <c r="XEF779" s="1"/>
      <c r="XEG779" s="1"/>
      <c r="XEH779" s="1"/>
      <c r="XEI779" s="1"/>
      <c r="XEJ779" s="1"/>
      <c r="XEK779" s="1"/>
      <c r="XEL779" s="1"/>
      <c r="XEM779" s="1"/>
      <c r="XEN779" s="1"/>
      <c r="XEO779" s="1"/>
      <c r="XEP779" s="1"/>
      <c r="XEQ779" s="1"/>
      <c r="XER779" s="1"/>
      <c r="XES779" s="1"/>
      <c r="XET779" s="1"/>
      <c r="XEU779" s="1"/>
      <c r="XEV779" s="1"/>
      <c r="XEW779" s="1"/>
      <c r="XEX779" s="1"/>
      <c r="XEY779" s="1"/>
      <c r="XEZ779" s="1"/>
      <c r="XFA779" s="1"/>
      <c r="XFB779" s="1"/>
      <c r="XFC779" s="1"/>
    </row>
    <row r="780" spans="1:150 16226:16383" s="3" customFormat="1" ht="20.25" customHeight="1" x14ac:dyDescent="0.25">
      <c r="A780" s="71" t="s">
        <v>975</v>
      </c>
      <c r="B780" s="71">
        <v>363.53</v>
      </c>
      <c r="C780" s="71">
        <f t="shared" si="18"/>
        <v>3913.0369199999996</v>
      </c>
      <c r="D780" s="51">
        <v>0</v>
      </c>
      <c r="E780" s="51">
        <v>0</v>
      </c>
      <c r="F780" s="124">
        <f t="shared" si="19"/>
        <v>7184.3357851199999</v>
      </c>
      <c r="G780" s="130" t="s">
        <v>95</v>
      </c>
      <c r="H780" s="13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WZB780" s="1"/>
      <c r="WZC780" s="1"/>
      <c r="WZD780" s="1"/>
      <c r="WZE780" s="1"/>
      <c r="WZF780" s="1"/>
      <c r="WZG780" s="1"/>
      <c r="WZH780" s="1"/>
      <c r="WZI780" s="1"/>
      <c r="WZJ780" s="1"/>
      <c r="WZK780" s="1"/>
      <c r="WZL780" s="1"/>
      <c r="WZM780" s="1"/>
      <c r="WZN780" s="1"/>
      <c r="WZO780" s="1"/>
      <c r="WZP780" s="1"/>
      <c r="WZQ780" s="1"/>
      <c r="WZR780" s="1"/>
      <c r="WZS780" s="1"/>
      <c r="WZT780" s="1"/>
      <c r="WZU780" s="1"/>
      <c r="WZV780" s="1"/>
      <c r="WZW780" s="1"/>
      <c r="WZX780" s="1"/>
      <c r="WZY780" s="1"/>
      <c r="WZZ780" s="1"/>
      <c r="XAA780" s="1"/>
      <c r="XAB780" s="1"/>
      <c r="XAC780" s="1"/>
      <c r="XAD780" s="1"/>
      <c r="XAE780" s="1"/>
      <c r="XAF780" s="1"/>
      <c r="XAG780" s="1"/>
      <c r="XAH780" s="1"/>
      <c r="XAI780" s="1"/>
      <c r="XAJ780" s="1"/>
      <c r="XAK780" s="1"/>
      <c r="XAL780" s="1"/>
      <c r="XAM780" s="1"/>
      <c r="XAN780" s="1"/>
      <c r="XAO780" s="1"/>
      <c r="XAP780" s="1"/>
      <c r="XAQ780" s="1"/>
      <c r="XAR780" s="1"/>
      <c r="XAS780" s="1"/>
      <c r="XAT780" s="1"/>
      <c r="XAU780" s="1"/>
      <c r="XAV780" s="1"/>
      <c r="XAW780" s="1"/>
      <c r="XAX780" s="1"/>
      <c r="XAY780" s="1"/>
      <c r="XAZ780" s="1"/>
      <c r="XBA780" s="1"/>
      <c r="XBB780" s="1"/>
      <c r="XBC780" s="1"/>
      <c r="XBD780" s="1"/>
      <c r="XBE780" s="1"/>
      <c r="XBF780" s="1"/>
      <c r="XBG780" s="1"/>
      <c r="XBH780" s="1"/>
      <c r="XBI780" s="1"/>
      <c r="XBJ780" s="1"/>
      <c r="XBK780" s="1"/>
      <c r="XBL780" s="1"/>
      <c r="XBM780" s="1"/>
      <c r="XBN780" s="1"/>
      <c r="XBO780" s="1"/>
      <c r="XBP780" s="1"/>
      <c r="XBQ780" s="1"/>
      <c r="XBR780" s="1"/>
      <c r="XBS780" s="1"/>
      <c r="XBT780" s="1"/>
      <c r="XBU780" s="1"/>
      <c r="XBV780" s="1"/>
      <c r="XBW780" s="1"/>
      <c r="XBX780" s="1"/>
      <c r="XBY780" s="1"/>
      <c r="XBZ780" s="1"/>
      <c r="XCA780" s="1"/>
      <c r="XCB780" s="1"/>
      <c r="XCC780" s="1"/>
      <c r="XCD780" s="1"/>
      <c r="XCE780" s="1"/>
      <c r="XCF780" s="1"/>
      <c r="XCG780" s="1"/>
      <c r="XCH780" s="1"/>
      <c r="XCI780" s="1"/>
      <c r="XCJ780" s="1"/>
      <c r="XCK780" s="1"/>
      <c r="XCL780" s="1"/>
      <c r="XCM780" s="1"/>
      <c r="XCN780" s="1"/>
      <c r="XCO780" s="1"/>
      <c r="XCP780" s="1"/>
      <c r="XCQ780" s="1"/>
      <c r="XCR780" s="1"/>
      <c r="XCS780" s="1"/>
      <c r="XCT780" s="1"/>
      <c r="XCU780" s="1"/>
      <c r="XCV780" s="1"/>
      <c r="XCW780" s="1"/>
      <c r="XCX780" s="1"/>
      <c r="XCY780" s="1"/>
      <c r="XCZ780" s="1"/>
      <c r="XDA780" s="1"/>
      <c r="XDB780" s="1"/>
      <c r="XDC780" s="1"/>
      <c r="XDD780" s="1"/>
      <c r="XDE780" s="1"/>
      <c r="XDF780" s="1"/>
      <c r="XDG780" s="1"/>
      <c r="XDH780" s="1"/>
      <c r="XDI780" s="1"/>
      <c r="XDJ780" s="1"/>
      <c r="XDK780" s="1"/>
      <c r="XDL780" s="1"/>
      <c r="XDM780" s="1"/>
      <c r="XDN780" s="1"/>
      <c r="XDO780" s="1"/>
      <c r="XDP780" s="1"/>
      <c r="XDQ780" s="1"/>
      <c r="XDR780" s="1"/>
      <c r="XDS780" s="1"/>
      <c r="XDT780" s="1"/>
      <c r="XDU780" s="1"/>
      <c r="XDV780" s="1"/>
      <c r="XDW780" s="1"/>
      <c r="XDX780" s="1"/>
      <c r="XDY780" s="1"/>
      <c r="XDZ780" s="1"/>
      <c r="XEA780" s="1"/>
      <c r="XEB780" s="1"/>
      <c r="XEC780" s="1"/>
      <c r="XED780" s="1"/>
      <c r="XEE780" s="1"/>
      <c r="XEF780" s="1"/>
      <c r="XEG780" s="1"/>
      <c r="XEH780" s="1"/>
      <c r="XEI780" s="1"/>
      <c r="XEJ780" s="1"/>
      <c r="XEK780" s="1"/>
      <c r="XEL780" s="1"/>
      <c r="XEM780" s="1"/>
      <c r="XEN780" s="1"/>
      <c r="XEO780" s="1"/>
      <c r="XEP780" s="1"/>
      <c r="XEQ780" s="1"/>
      <c r="XER780" s="1"/>
      <c r="XES780" s="1"/>
      <c r="XET780" s="1"/>
      <c r="XEU780" s="1"/>
      <c r="XEV780" s="1"/>
      <c r="XEW780" s="1"/>
      <c r="XEX780" s="1"/>
      <c r="XEY780" s="1"/>
      <c r="XEZ780" s="1"/>
      <c r="XFA780" s="1"/>
      <c r="XFB780" s="1"/>
      <c r="XFC780" s="1"/>
    </row>
    <row r="781" spans="1:150 16226:16383" s="3" customFormat="1" ht="20.25" customHeight="1" x14ac:dyDescent="0.25">
      <c r="A781" s="71" t="s">
        <v>976</v>
      </c>
      <c r="B781" s="71">
        <v>208.93299999999999</v>
      </c>
      <c r="C781" s="71">
        <f t="shared" si="18"/>
        <v>2248.9548119999999</v>
      </c>
      <c r="D781" s="51">
        <v>0</v>
      </c>
      <c r="E781" s="51">
        <v>0</v>
      </c>
      <c r="F781" s="124">
        <f t="shared" si="19"/>
        <v>4129.0810348320001</v>
      </c>
      <c r="G781" s="130" t="s">
        <v>95</v>
      </c>
      <c r="H781" s="13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WZB781" s="1"/>
      <c r="WZC781" s="1"/>
      <c r="WZD781" s="1"/>
      <c r="WZE781" s="1"/>
      <c r="WZF781" s="1"/>
      <c r="WZG781" s="1"/>
      <c r="WZH781" s="1"/>
      <c r="WZI781" s="1"/>
      <c r="WZJ781" s="1"/>
      <c r="WZK781" s="1"/>
      <c r="WZL781" s="1"/>
      <c r="WZM781" s="1"/>
      <c r="WZN781" s="1"/>
      <c r="WZO781" s="1"/>
      <c r="WZP781" s="1"/>
      <c r="WZQ781" s="1"/>
      <c r="WZR781" s="1"/>
      <c r="WZS781" s="1"/>
      <c r="WZT781" s="1"/>
      <c r="WZU781" s="1"/>
      <c r="WZV781" s="1"/>
      <c r="WZW781" s="1"/>
      <c r="WZX781" s="1"/>
      <c r="WZY781" s="1"/>
      <c r="WZZ781" s="1"/>
      <c r="XAA781" s="1"/>
      <c r="XAB781" s="1"/>
      <c r="XAC781" s="1"/>
      <c r="XAD781" s="1"/>
      <c r="XAE781" s="1"/>
      <c r="XAF781" s="1"/>
      <c r="XAG781" s="1"/>
      <c r="XAH781" s="1"/>
      <c r="XAI781" s="1"/>
      <c r="XAJ781" s="1"/>
      <c r="XAK781" s="1"/>
      <c r="XAL781" s="1"/>
      <c r="XAM781" s="1"/>
      <c r="XAN781" s="1"/>
      <c r="XAO781" s="1"/>
      <c r="XAP781" s="1"/>
      <c r="XAQ781" s="1"/>
      <c r="XAR781" s="1"/>
      <c r="XAS781" s="1"/>
      <c r="XAT781" s="1"/>
      <c r="XAU781" s="1"/>
      <c r="XAV781" s="1"/>
      <c r="XAW781" s="1"/>
      <c r="XAX781" s="1"/>
      <c r="XAY781" s="1"/>
      <c r="XAZ781" s="1"/>
      <c r="XBA781" s="1"/>
      <c r="XBB781" s="1"/>
      <c r="XBC781" s="1"/>
      <c r="XBD781" s="1"/>
      <c r="XBE781" s="1"/>
      <c r="XBF781" s="1"/>
      <c r="XBG781" s="1"/>
      <c r="XBH781" s="1"/>
      <c r="XBI781" s="1"/>
      <c r="XBJ781" s="1"/>
      <c r="XBK781" s="1"/>
      <c r="XBL781" s="1"/>
      <c r="XBM781" s="1"/>
      <c r="XBN781" s="1"/>
      <c r="XBO781" s="1"/>
      <c r="XBP781" s="1"/>
      <c r="XBQ781" s="1"/>
      <c r="XBR781" s="1"/>
      <c r="XBS781" s="1"/>
      <c r="XBT781" s="1"/>
      <c r="XBU781" s="1"/>
      <c r="XBV781" s="1"/>
      <c r="XBW781" s="1"/>
      <c r="XBX781" s="1"/>
      <c r="XBY781" s="1"/>
      <c r="XBZ781" s="1"/>
      <c r="XCA781" s="1"/>
      <c r="XCB781" s="1"/>
      <c r="XCC781" s="1"/>
      <c r="XCD781" s="1"/>
      <c r="XCE781" s="1"/>
      <c r="XCF781" s="1"/>
      <c r="XCG781" s="1"/>
      <c r="XCH781" s="1"/>
      <c r="XCI781" s="1"/>
      <c r="XCJ781" s="1"/>
      <c r="XCK781" s="1"/>
      <c r="XCL781" s="1"/>
      <c r="XCM781" s="1"/>
      <c r="XCN781" s="1"/>
      <c r="XCO781" s="1"/>
      <c r="XCP781" s="1"/>
      <c r="XCQ781" s="1"/>
      <c r="XCR781" s="1"/>
      <c r="XCS781" s="1"/>
      <c r="XCT781" s="1"/>
      <c r="XCU781" s="1"/>
      <c r="XCV781" s="1"/>
      <c r="XCW781" s="1"/>
      <c r="XCX781" s="1"/>
      <c r="XCY781" s="1"/>
      <c r="XCZ781" s="1"/>
      <c r="XDA781" s="1"/>
      <c r="XDB781" s="1"/>
      <c r="XDC781" s="1"/>
      <c r="XDD781" s="1"/>
      <c r="XDE781" s="1"/>
      <c r="XDF781" s="1"/>
      <c r="XDG781" s="1"/>
      <c r="XDH781" s="1"/>
      <c r="XDI781" s="1"/>
      <c r="XDJ781" s="1"/>
      <c r="XDK781" s="1"/>
      <c r="XDL781" s="1"/>
      <c r="XDM781" s="1"/>
      <c r="XDN781" s="1"/>
      <c r="XDO781" s="1"/>
      <c r="XDP781" s="1"/>
      <c r="XDQ781" s="1"/>
      <c r="XDR781" s="1"/>
      <c r="XDS781" s="1"/>
      <c r="XDT781" s="1"/>
      <c r="XDU781" s="1"/>
      <c r="XDV781" s="1"/>
      <c r="XDW781" s="1"/>
      <c r="XDX781" s="1"/>
      <c r="XDY781" s="1"/>
      <c r="XDZ781" s="1"/>
      <c r="XEA781" s="1"/>
      <c r="XEB781" s="1"/>
      <c r="XEC781" s="1"/>
      <c r="XED781" s="1"/>
      <c r="XEE781" s="1"/>
      <c r="XEF781" s="1"/>
      <c r="XEG781" s="1"/>
      <c r="XEH781" s="1"/>
      <c r="XEI781" s="1"/>
      <c r="XEJ781" s="1"/>
      <c r="XEK781" s="1"/>
      <c r="XEL781" s="1"/>
      <c r="XEM781" s="1"/>
      <c r="XEN781" s="1"/>
      <c r="XEO781" s="1"/>
      <c r="XEP781" s="1"/>
      <c r="XEQ781" s="1"/>
      <c r="XER781" s="1"/>
      <c r="XES781" s="1"/>
      <c r="XET781" s="1"/>
      <c r="XEU781" s="1"/>
      <c r="XEV781" s="1"/>
      <c r="XEW781" s="1"/>
      <c r="XEX781" s="1"/>
      <c r="XEY781" s="1"/>
      <c r="XEZ781" s="1"/>
      <c r="XFA781" s="1"/>
      <c r="XFB781" s="1"/>
      <c r="XFC781" s="1"/>
    </row>
    <row r="782" spans="1:150 16226:16383" s="3" customFormat="1" ht="20.25" customHeight="1" x14ac:dyDescent="0.25">
      <c r="A782" s="71" t="s">
        <v>977</v>
      </c>
      <c r="B782" s="71">
        <v>208.94</v>
      </c>
      <c r="C782" s="71">
        <f t="shared" si="18"/>
        <v>2249.0301599999998</v>
      </c>
      <c r="D782" s="51">
        <v>0</v>
      </c>
      <c r="E782" s="51">
        <v>0</v>
      </c>
      <c r="F782" s="124">
        <f t="shared" si="19"/>
        <v>4129.2193737600001</v>
      </c>
      <c r="G782" s="130" t="s">
        <v>95</v>
      </c>
      <c r="H782" s="13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WZB782" s="1"/>
      <c r="WZC782" s="1"/>
      <c r="WZD782" s="1"/>
      <c r="WZE782" s="1"/>
      <c r="WZF782" s="1"/>
      <c r="WZG782" s="1"/>
      <c r="WZH782" s="1"/>
      <c r="WZI782" s="1"/>
      <c r="WZJ782" s="1"/>
      <c r="WZK782" s="1"/>
      <c r="WZL782" s="1"/>
      <c r="WZM782" s="1"/>
      <c r="WZN782" s="1"/>
      <c r="WZO782" s="1"/>
      <c r="WZP782" s="1"/>
      <c r="WZQ782" s="1"/>
      <c r="WZR782" s="1"/>
      <c r="WZS782" s="1"/>
      <c r="WZT782" s="1"/>
      <c r="WZU782" s="1"/>
      <c r="WZV782" s="1"/>
      <c r="WZW782" s="1"/>
      <c r="WZX782" s="1"/>
      <c r="WZY782" s="1"/>
      <c r="WZZ782" s="1"/>
      <c r="XAA782" s="1"/>
      <c r="XAB782" s="1"/>
      <c r="XAC782" s="1"/>
      <c r="XAD782" s="1"/>
      <c r="XAE782" s="1"/>
      <c r="XAF782" s="1"/>
      <c r="XAG782" s="1"/>
      <c r="XAH782" s="1"/>
      <c r="XAI782" s="1"/>
      <c r="XAJ782" s="1"/>
      <c r="XAK782" s="1"/>
      <c r="XAL782" s="1"/>
      <c r="XAM782" s="1"/>
      <c r="XAN782" s="1"/>
      <c r="XAO782" s="1"/>
      <c r="XAP782" s="1"/>
      <c r="XAQ782" s="1"/>
      <c r="XAR782" s="1"/>
      <c r="XAS782" s="1"/>
      <c r="XAT782" s="1"/>
      <c r="XAU782" s="1"/>
      <c r="XAV782" s="1"/>
      <c r="XAW782" s="1"/>
      <c r="XAX782" s="1"/>
      <c r="XAY782" s="1"/>
      <c r="XAZ782" s="1"/>
      <c r="XBA782" s="1"/>
      <c r="XBB782" s="1"/>
      <c r="XBC782" s="1"/>
      <c r="XBD782" s="1"/>
      <c r="XBE782" s="1"/>
      <c r="XBF782" s="1"/>
      <c r="XBG782" s="1"/>
      <c r="XBH782" s="1"/>
      <c r="XBI782" s="1"/>
      <c r="XBJ782" s="1"/>
      <c r="XBK782" s="1"/>
      <c r="XBL782" s="1"/>
      <c r="XBM782" s="1"/>
      <c r="XBN782" s="1"/>
      <c r="XBO782" s="1"/>
      <c r="XBP782" s="1"/>
      <c r="XBQ782" s="1"/>
      <c r="XBR782" s="1"/>
      <c r="XBS782" s="1"/>
      <c r="XBT782" s="1"/>
      <c r="XBU782" s="1"/>
      <c r="XBV782" s="1"/>
      <c r="XBW782" s="1"/>
      <c r="XBX782" s="1"/>
      <c r="XBY782" s="1"/>
      <c r="XBZ782" s="1"/>
      <c r="XCA782" s="1"/>
      <c r="XCB782" s="1"/>
      <c r="XCC782" s="1"/>
      <c r="XCD782" s="1"/>
      <c r="XCE782" s="1"/>
      <c r="XCF782" s="1"/>
      <c r="XCG782" s="1"/>
      <c r="XCH782" s="1"/>
      <c r="XCI782" s="1"/>
      <c r="XCJ782" s="1"/>
      <c r="XCK782" s="1"/>
      <c r="XCL782" s="1"/>
      <c r="XCM782" s="1"/>
      <c r="XCN782" s="1"/>
      <c r="XCO782" s="1"/>
      <c r="XCP782" s="1"/>
      <c r="XCQ782" s="1"/>
      <c r="XCR782" s="1"/>
      <c r="XCS782" s="1"/>
      <c r="XCT782" s="1"/>
      <c r="XCU782" s="1"/>
      <c r="XCV782" s="1"/>
      <c r="XCW782" s="1"/>
      <c r="XCX782" s="1"/>
      <c r="XCY782" s="1"/>
      <c r="XCZ782" s="1"/>
      <c r="XDA782" s="1"/>
      <c r="XDB782" s="1"/>
      <c r="XDC782" s="1"/>
      <c r="XDD782" s="1"/>
      <c r="XDE782" s="1"/>
      <c r="XDF782" s="1"/>
      <c r="XDG782" s="1"/>
      <c r="XDH782" s="1"/>
      <c r="XDI782" s="1"/>
      <c r="XDJ782" s="1"/>
      <c r="XDK782" s="1"/>
      <c r="XDL782" s="1"/>
      <c r="XDM782" s="1"/>
      <c r="XDN782" s="1"/>
      <c r="XDO782" s="1"/>
      <c r="XDP782" s="1"/>
      <c r="XDQ782" s="1"/>
      <c r="XDR782" s="1"/>
      <c r="XDS782" s="1"/>
      <c r="XDT782" s="1"/>
      <c r="XDU782" s="1"/>
      <c r="XDV782" s="1"/>
      <c r="XDW782" s="1"/>
      <c r="XDX782" s="1"/>
      <c r="XDY782" s="1"/>
      <c r="XDZ782" s="1"/>
      <c r="XEA782" s="1"/>
      <c r="XEB782" s="1"/>
      <c r="XEC782" s="1"/>
      <c r="XED782" s="1"/>
      <c r="XEE782" s="1"/>
      <c r="XEF782" s="1"/>
      <c r="XEG782" s="1"/>
      <c r="XEH782" s="1"/>
      <c r="XEI782" s="1"/>
      <c r="XEJ782" s="1"/>
      <c r="XEK782" s="1"/>
      <c r="XEL782" s="1"/>
      <c r="XEM782" s="1"/>
      <c r="XEN782" s="1"/>
      <c r="XEO782" s="1"/>
      <c r="XEP782" s="1"/>
      <c r="XEQ782" s="1"/>
      <c r="XER782" s="1"/>
      <c r="XES782" s="1"/>
      <c r="XET782" s="1"/>
      <c r="XEU782" s="1"/>
      <c r="XEV782" s="1"/>
      <c r="XEW782" s="1"/>
      <c r="XEX782" s="1"/>
      <c r="XEY782" s="1"/>
      <c r="XEZ782" s="1"/>
      <c r="XFA782" s="1"/>
      <c r="XFB782" s="1"/>
      <c r="XFC782" s="1"/>
    </row>
    <row r="783" spans="1:150 16226:16383" s="3" customFormat="1" ht="20.25" customHeight="1" x14ac:dyDescent="0.25">
      <c r="A783" s="71" t="s">
        <v>978</v>
      </c>
      <c r="B783" s="71">
        <v>208.94</v>
      </c>
      <c r="C783" s="71">
        <f t="shared" si="18"/>
        <v>2249.0301599999998</v>
      </c>
      <c r="D783" s="51">
        <v>0</v>
      </c>
      <c r="E783" s="51">
        <v>0</v>
      </c>
      <c r="F783" s="124">
        <f t="shared" si="19"/>
        <v>4129.2193737600001</v>
      </c>
      <c r="G783" s="130" t="s">
        <v>95</v>
      </c>
      <c r="H783" s="13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WZB783" s="1"/>
      <c r="WZC783" s="1"/>
      <c r="WZD783" s="1"/>
      <c r="WZE783" s="1"/>
      <c r="WZF783" s="1"/>
      <c r="WZG783" s="1"/>
      <c r="WZH783" s="1"/>
      <c r="WZI783" s="1"/>
      <c r="WZJ783" s="1"/>
      <c r="WZK783" s="1"/>
      <c r="WZL783" s="1"/>
      <c r="WZM783" s="1"/>
      <c r="WZN783" s="1"/>
      <c r="WZO783" s="1"/>
      <c r="WZP783" s="1"/>
      <c r="WZQ783" s="1"/>
      <c r="WZR783" s="1"/>
      <c r="WZS783" s="1"/>
      <c r="WZT783" s="1"/>
      <c r="WZU783" s="1"/>
      <c r="WZV783" s="1"/>
      <c r="WZW783" s="1"/>
      <c r="WZX783" s="1"/>
      <c r="WZY783" s="1"/>
      <c r="WZZ783" s="1"/>
      <c r="XAA783" s="1"/>
      <c r="XAB783" s="1"/>
      <c r="XAC783" s="1"/>
      <c r="XAD783" s="1"/>
      <c r="XAE783" s="1"/>
      <c r="XAF783" s="1"/>
      <c r="XAG783" s="1"/>
      <c r="XAH783" s="1"/>
      <c r="XAI783" s="1"/>
      <c r="XAJ783" s="1"/>
      <c r="XAK783" s="1"/>
      <c r="XAL783" s="1"/>
      <c r="XAM783" s="1"/>
      <c r="XAN783" s="1"/>
      <c r="XAO783" s="1"/>
      <c r="XAP783" s="1"/>
      <c r="XAQ783" s="1"/>
      <c r="XAR783" s="1"/>
      <c r="XAS783" s="1"/>
      <c r="XAT783" s="1"/>
      <c r="XAU783" s="1"/>
      <c r="XAV783" s="1"/>
      <c r="XAW783" s="1"/>
      <c r="XAX783" s="1"/>
      <c r="XAY783" s="1"/>
      <c r="XAZ783" s="1"/>
      <c r="XBA783" s="1"/>
      <c r="XBB783" s="1"/>
      <c r="XBC783" s="1"/>
      <c r="XBD783" s="1"/>
      <c r="XBE783" s="1"/>
      <c r="XBF783" s="1"/>
      <c r="XBG783" s="1"/>
      <c r="XBH783" s="1"/>
      <c r="XBI783" s="1"/>
      <c r="XBJ783" s="1"/>
      <c r="XBK783" s="1"/>
      <c r="XBL783" s="1"/>
      <c r="XBM783" s="1"/>
      <c r="XBN783" s="1"/>
      <c r="XBO783" s="1"/>
      <c r="XBP783" s="1"/>
      <c r="XBQ783" s="1"/>
      <c r="XBR783" s="1"/>
      <c r="XBS783" s="1"/>
      <c r="XBT783" s="1"/>
      <c r="XBU783" s="1"/>
      <c r="XBV783" s="1"/>
      <c r="XBW783" s="1"/>
      <c r="XBX783" s="1"/>
      <c r="XBY783" s="1"/>
      <c r="XBZ783" s="1"/>
      <c r="XCA783" s="1"/>
      <c r="XCB783" s="1"/>
      <c r="XCC783" s="1"/>
      <c r="XCD783" s="1"/>
      <c r="XCE783" s="1"/>
      <c r="XCF783" s="1"/>
      <c r="XCG783" s="1"/>
      <c r="XCH783" s="1"/>
      <c r="XCI783" s="1"/>
      <c r="XCJ783" s="1"/>
      <c r="XCK783" s="1"/>
      <c r="XCL783" s="1"/>
      <c r="XCM783" s="1"/>
      <c r="XCN783" s="1"/>
      <c r="XCO783" s="1"/>
      <c r="XCP783" s="1"/>
      <c r="XCQ783" s="1"/>
      <c r="XCR783" s="1"/>
      <c r="XCS783" s="1"/>
      <c r="XCT783" s="1"/>
      <c r="XCU783" s="1"/>
      <c r="XCV783" s="1"/>
      <c r="XCW783" s="1"/>
      <c r="XCX783" s="1"/>
      <c r="XCY783" s="1"/>
      <c r="XCZ783" s="1"/>
      <c r="XDA783" s="1"/>
      <c r="XDB783" s="1"/>
      <c r="XDC783" s="1"/>
      <c r="XDD783" s="1"/>
      <c r="XDE783" s="1"/>
      <c r="XDF783" s="1"/>
      <c r="XDG783" s="1"/>
      <c r="XDH783" s="1"/>
      <c r="XDI783" s="1"/>
      <c r="XDJ783" s="1"/>
      <c r="XDK783" s="1"/>
      <c r="XDL783" s="1"/>
      <c r="XDM783" s="1"/>
      <c r="XDN783" s="1"/>
      <c r="XDO783" s="1"/>
      <c r="XDP783" s="1"/>
      <c r="XDQ783" s="1"/>
      <c r="XDR783" s="1"/>
      <c r="XDS783" s="1"/>
      <c r="XDT783" s="1"/>
      <c r="XDU783" s="1"/>
      <c r="XDV783" s="1"/>
      <c r="XDW783" s="1"/>
      <c r="XDX783" s="1"/>
      <c r="XDY783" s="1"/>
      <c r="XDZ783" s="1"/>
      <c r="XEA783" s="1"/>
      <c r="XEB783" s="1"/>
      <c r="XEC783" s="1"/>
      <c r="XED783" s="1"/>
      <c r="XEE783" s="1"/>
      <c r="XEF783" s="1"/>
      <c r="XEG783" s="1"/>
      <c r="XEH783" s="1"/>
      <c r="XEI783" s="1"/>
      <c r="XEJ783" s="1"/>
      <c r="XEK783" s="1"/>
      <c r="XEL783" s="1"/>
      <c r="XEM783" s="1"/>
      <c r="XEN783" s="1"/>
      <c r="XEO783" s="1"/>
      <c r="XEP783" s="1"/>
      <c r="XEQ783" s="1"/>
      <c r="XER783" s="1"/>
      <c r="XES783" s="1"/>
      <c r="XET783" s="1"/>
      <c r="XEU783" s="1"/>
      <c r="XEV783" s="1"/>
      <c r="XEW783" s="1"/>
      <c r="XEX783" s="1"/>
      <c r="XEY783" s="1"/>
      <c r="XEZ783" s="1"/>
      <c r="XFA783" s="1"/>
      <c r="XFB783" s="1"/>
      <c r="XFC783" s="1"/>
    </row>
    <row r="784" spans="1:150 16226:16383" s="3" customFormat="1" ht="20.25" customHeight="1" x14ac:dyDescent="0.25">
      <c r="A784" s="71" t="s">
        <v>979</v>
      </c>
      <c r="B784" s="71">
        <v>208.94800000000001</v>
      </c>
      <c r="C784" s="71">
        <f t="shared" si="18"/>
        <v>2249.1162719999998</v>
      </c>
      <c r="D784" s="51">
        <v>0</v>
      </c>
      <c r="E784" s="51">
        <v>0</v>
      </c>
      <c r="F784" s="124">
        <f t="shared" si="19"/>
        <v>4129.3774753919997</v>
      </c>
      <c r="G784" s="130" t="s">
        <v>95</v>
      </c>
      <c r="H784" s="13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WZB784" s="1"/>
      <c r="WZC784" s="1"/>
      <c r="WZD784" s="1"/>
      <c r="WZE784" s="1"/>
      <c r="WZF784" s="1"/>
      <c r="WZG784" s="1"/>
      <c r="WZH784" s="1"/>
      <c r="WZI784" s="1"/>
      <c r="WZJ784" s="1"/>
      <c r="WZK784" s="1"/>
      <c r="WZL784" s="1"/>
      <c r="WZM784" s="1"/>
      <c r="WZN784" s="1"/>
      <c r="WZO784" s="1"/>
      <c r="WZP784" s="1"/>
      <c r="WZQ784" s="1"/>
      <c r="WZR784" s="1"/>
      <c r="WZS784" s="1"/>
      <c r="WZT784" s="1"/>
      <c r="WZU784" s="1"/>
      <c r="WZV784" s="1"/>
      <c r="WZW784" s="1"/>
      <c r="WZX784" s="1"/>
      <c r="WZY784" s="1"/>
      <c r="WZZ784" s="1"/>
      <c r="XAA784" s="1"/>
      <c r="XAB784" s="1"/>
      <c r="XAC784" s="1"/>
      <c r="XAD784" s="1"/>
      <c r="XAE784" s="1"/>
      <c r="XAF784" s="1"/>
      <c r="XAG784" s="1"/>
      <c r="XAH784" s="1"/>
      <c r="XAI784" s="1"/>
      <c r="XAJ784" s="1"/>
      <c r="XAK784" s="1"/>
      <c r="XAL784" s="1"/>
      <c r="XAM784" s="1"/>
      <c r="XAN784" s="1"/>
      <c r="XAO784" s="1"/>
      <c r="XAP784" s="1"/>
      <c r="XAQ784" s="1"/>
      <c r="XAR784" s="1"/>
      <c r="XAS784" s="1"/>
      <c r="XAT784" s="1"/>
      <c r="XAU784" s="1"/>
      <c r="XAV784" s="1"/>
      <c r="XAW784" s="1"/>
      <c r="XAX784" s="1"/>
      <c r="XAY784" s="1"/>
      <c r="XAZ784" s="1"/>
      <c r="XBA784" s="1"/>
      <c r="XBB784" s="1"/>
      <c r="XBC784" s="1"/>
      <c r="XBD784" s="1"/>
      <c r="XBE784" s="1"/>
      <c r="XBF784" s="1"/>
      <c r="XBG784" s="1"/>
      <c r="XBH784" s="1"/>
      <c r="XBI784" s="1"/>
      <c r="XBJ784" s="1"/>
      <c r="XBK784" s="1"/>
      <c r="XBL784" s="1"/>
      <c r="XBM784" s="1"/>
      <c r="XBN784" s="1"/>
      <c r="XBO784" s="1"/>
      <c r="XBP784" s="1"/>
      <c r="XBQ784" s="1"/>
      <c r="XBR784" s="1"/>
      <c r="XBS784" s="1"/>
      <c r="XBT784" s="1"/>
      <c r="XBU784" s="1"/>
      <c r="XBV784" s="1"/>
      <c r="XBW784" s="1"/>
      <c r="XBX784" s="1"/>
      <c r="XBY784" s="1"/>
      <c r="XBZ784" s="1"/>
      <c r="XCA784" s="1"/>
      <c r="XCB784" s="1"/>
      <c r="XCC784" s="1"/>
      <c r="XCD784" s="1"/>
      <c r="XCE784" s="1"/>
      <c r="XCF784" s="1"/>
      <c r="XCG784" s="1"/>
      <c r="XCH784" s="1"/>
      <c r="XCI784" s="1"/>
      <c r="XCJ784" s="1"/>
      <c r="XCK784" s="1"/>
      <c r="XCL784" s="1"/>
      <c r="XCM784" s="1"/>
      <c r="XCN784" s="1"/>
      <c r="XCO784" s="1"/>
      <c r="XCP784" s="1"/>
      <c r="XCQ784" s="1"/>
      <c r="XCR784" s="1"/>
      <c r="XCS784" s="1"/>
      <c r="XCT784" s="1"/>
      <c r="XCU784" s="1"/>
      <c r="XCV784" s="1"/>
      <c r="XCW784" s="1"/>
      <c r="XCX784" s="1"/>
      <c r="XCY784" s="1"/>
      <c r="XCZ784" s="1"/>
      <c r="XDA784" s="1"/>
      <c r="XDB784" s="1"/>
      <c r="XDC784" s="1"/>
      <c r="XDD784" s="1"/>
      <c r="XDE784" s="1"/>
      <c r="XDF784" s="1"/>
      <c r="XDG784" s="1"/>
      <c r="XDH784" s="1"/>
      <c r="XDI784" s="1"/>
      <c r="XDJ784" s="1"/>
      <c r="XDK784" s="1"/>
      <c r="XDL784" s="1"/>
      <c r="XDM784" s="1"/>
      <c r="XDN784" s="1"/>
      <c r="XDO784" s="1"/>
      <c r="XDP784" s="1"/>
      <c r="XDQ784" s="1"/>
      <c r="XDR784" s="1"/>
      <c r="XDS784" s="1"/>
      <c r="XDT784" s="1"/>
      <c r="XDU784" s="1"/>
      <c r="XDV784" s="1"/>
      <c r="XDW784" s="1"/>
      <c r="XDX784" s="1"/>
      <c r="XDY784" s="1"/>
      <c r="XDZ784" s="1"/>
      <c r="XEA784" s="1"/>
      <c r="XEB784" s="1"/>
      <c r="XEC784" s="1"/>
      <c r="XED784" s="1"/>
      <c r="XEE784" s="1"/>
      <c r="XEF784" s="1"/>
      <c r="XEG784" s="1"/>
      <c r="XEH784" s="1"/>
      <c r="XEI784" s="1"/>
      <c r="XEJ784" s="1"/>
      <c r="XEK784" s="1"/>
      <c r="XEL784" s="1"/>
      <c r="XEM784" s="1"/>
      <c r="XEN784" s="1"/>
      <c r="XEO784" s="1"/>
      <c r="XEP784" s="1"/>
      <c r="XEQ784" s="1"/>
      <c r="XER784" s="1"/>
      <c r="XES784" s="1"/>
      <c r="XET784" s="1"/>
      <c r="XEU784" s="1"/>
      <c r="XEV784" s="1"/>
      <c r="XEW784" s="1"/>
      <c r="XEX784" s="1"/>
      <c r="XEY784" s="1"/>
      <c r="XEZ784" s="1"/>
      <c r="XFA784" s="1"/>
      <c r="XFB784" s="1"/>
      <c r="XFC784" s="1"/>
    </row>
    <row r="785" spans="1:150 16226:16383" s="3" customFormat="1" ht="20.25" customHeight="1" x14ac:dyDescent="0.25">
      <c r="A785" s="71" t="s">
        <v>980</v>
      </c>
      <c r="B785" s="71">
        <v>179.935</v>
      </c>
      <c r="C785" s="71">
        <f t="shared" si="18"/>
        <v>1936.82034</v>
      </c>
      <c r="D785" s="51">
        <v>0</v>
      </c>
      <c r="E785" s="51">
        <v>0</v>
      </c>
      <c r="F785" s="124">
        <f t="shared" si="19"/>
        <v>3556.0021442400002</v>
      </c>
      <c r="G785" s="130" t="s">
        <v>95</v>
      </c>
      <c r="H785" s="13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WZB785" s="1"/>
      <c r="WZC785" s="1"/>
      <c r="WZD785" s="1"/>
      <c r="WZE785" s="1"/>
      <c r="WZF785" s="1"/>
      <c r="WZG785" s="1"/>
      <c r="WZH785" s="1"/>
      <c r="WZI785" s="1"/>
      <c r="WZJ785" s="1"/>
      <c r="WZK785" s="1"/>
      <c r="WZL785" s="1"/>
      <c r="WZM785" s="1"/>
      <c r="WZN785" s="1"/>
      <c r="WZO785" s="1"/>
      <c r="WZP785" s="1"/>
      <c r="WZQ785" s="1"/>
      <c r="WZR785" s="1"/>
      <c r="WZS785" s="1"/>
      <c r="WZT785" s="1"/>
      <c r="WZU785" s="1"/>
      <c r="WZV785" s="1"/>
      <c r="WZW785" s="1"/>
      <c r="WZX785" s="1"/>
      <c r="WZY785" s="1"/>
      <c r="WZZ785" s="1"/>
      <c r="XAA785" s="1"/>
      <c r="XAB785" s="1"/>
      <c r="XAC785" s="1"/>
      <c r="XAD785" s="1"/>
      <c r="XAE785" s="1"/>
      <c r="XAF785" s="1"/>
      <c r="XAG785" s="1"/>
      <c r="XAH785" s="1"/>
      <c r="XAI785" s="1"/>
      <c r="XAJ785" s="1"/>
      <c r="XAK785" s="1"/>
      <c r="XAL785" s="1"/>
      <c r="XAM785" s="1"/>
      <c r="XAN785" s="1"/>
      <c r="XAO785" s="1"/>
      <c r="XAP785" s="1"/>
      <c r="XAQ785" s="1"/>
      <c r="XAR785" s="1"/>
      <c r="XAS785" s="1"/>
      <c r="XAT785" s="1"/>
      <c r="XAU785" s="1"/>
      <c r="XAV785" s="1"/>
      <c r="XAW785" s="1"/>
      <c r="XAX785" s="1"/>
      <c r="XAY785" s="1"/>
      <c r="XAZ785" s="1"/>
      <c r="XBA785" s="1"/>
      <c r="XBB785" s="1"/>
      <c r="XBC785" s="1"/>
      <c r="XBD785" s="1"/>
      <c r="XBE785" s="1"/>
      <c r="XBF785" s="1"/>
      <c r="XBG785" s="1"/>
      <c r="XBH785" s="1"/>
      <c r="XBI785" s="1"/>
      <c r="XBJ785" s="1"/>
      <c r="XBK785" s="1"/>
      <c r="XBL785" s="1"/>
      <c r="XBM785" s="1"/>
      <c r="XBN785" s="1"/>
      <c r="XBO785" s="1"/>
      <c r="XBP785" s="1"/>
      <c r="XBQ785" s="1"/>
      <c r="XBR785" s="1"/>
      <c r="XBS785" s="1"/>
      <c r="XBT785" s="1"/>
      <c r="XBU785" s="1"/>
      <c r="XBV785" s="1"/>
      <c r="XBW785" s="1"/>
      <c r="XBX785" s="1"/>
      <c r="XBY785" s="1"/>
      <c r="XBZ785" s="1"/>
      <c r="XCA785" s="1"/>
      <c r="XCB785" s="1"/>
      <c r="XCC785" s="1"/>
      <c r="XCD785" s="1"/>
      <c r="XCE785" s="1"/>
      <c r="XCF785" s="1"/>
      <c r="XCG785" s="1"/>
      <c r="XCH785" s="1"/>
      <c r="XCI785" s="1"/>
      <c r="XCJ785" s="1"/>
      <c r="XCK785" s="1"/>
      <c r="XCL785" s="1"/>
      <c r="XCM785" s="1"/>
      <c r="XCN785" s="1"/>
      <c r="XCO785" s="1"/>
      <c r="XCP785" s="1"/>
      <c r="XCQ785" s="1"/>
      <c r="XCR785" s="1"/>
      <c r="XCS785" s="1"/>
      <c r="XCT785" s="1"/>
      <c r="XCU785" s="1"/>
      <c r="XCV785" s="1"/>
      <c r="XCW785" s="1"/>
      <c r="XCX785" s="1"/>
      <c r="XCY785" s="1"/>
      <c r="XCZ785" s="1"/>
      <c r="XDA785" s="1"/>
      <c r="XDB785" s="1"/>
      <c r="XDC785" s="1"/>
      <c r="XDD785" s="1"/>
      <c r="XDE785" s="1"/>
      <c r="XDF785" s="1"/>
      <c r="XDG785" s="1"/>
      <c r="XDH785" s="1"/>
      <c r="XDI785" s="1"/>
      <c r="XDJ785" s="1"/>
      <c r="XDK785" s="1"/>
      <c r="XDL785" s="1"/>
      <c r="XDM785" s="1"/>
      <c r="XDN785" s="1"/>
      <c r="XDO785" s="1"/>
      <c r="XDP785" s="1"/>
      <c r="XDQ785" s="1"/>
      <c r="XDR785" s="1"/>
      <c r="XDS785" s="1"/>
      <c r="XDT785" s="1"/>
      <c r="XDU785" s="1"/>
      <c r="XDV785" s="1"/>
      <c r="XDW785" s="1"/>
      <c r="XDX785" s="1"/>
      <c r="XDY785" s="1"/>
      <c r="XDZ785" s="1"/>
      <c r="XEA785" s="1"/>
      <c r="XEB785" s="1"/>
      <c r="XEC785" s="1"/>
      <c r="XED785" s="1"/>
      <c r="XEE785" s="1"/>
      <c r="XEF785" s="1"/>
      <c r="XEG785" s="1"/>
      <c r="XEH785" s="1"/>
      <c r="XEI785" s="1"/>
      <c r="XEJ785" s="1"/>
      <c r="XEK785" s="1"/>
      <c r="XEL785" s="1"/>
      <c r="XEM785" s="1"/>
      <c r="XEN785" s="1"/>
      <c r="XEO785" s="1"/>
      <c r="XEP785" s="1"/>
      <c r="XEQ785" s="1"/>
      <c r="XER785" s="1"/>
      <c r="XES785" s="1"/>
      <c r="XET785" s="1"/>
      <c r="XEU785" s="1"/>
      <c r="XEV785" s="1"/>
      <c r="XEW785" s="1"/>
      <c r="XEX785" s="1"/>
      <c r="XEY785" s="1"/>
      <c r="XEZ785" s="1"/>
      <c r="XFA785" s="1"/>
      <c r="XFB785" s="1"/>
      <c r="XFC785" s="1"/>
    </row>
    <row r="786" spans="1:150 16226:16383" s="3" customFormat="1" ht="20.25" customHeight="1" x14ac:dyDescent="0.25">
      <c r="A786" s="71" t="s">
        <v>981</v>
      </c>
      <c r="B786" s="71">
        <v>193.16900000000001</v>
      </c>
      <c r="C786" s="71">
        <f t="shared" si="18"/>
        <v>2079.2711159999999</v>
      </c>
      <c r="D786" s="51">
        <v>0</v>
      </c>
      <c r="E786" s="51">
        <v>0</v>
      </c>
      <c r="F786" s="124">
        <f t="shared" si="19"/>
        <v>3817.5417689760002</v>
      </c>
      <c r="G786" s="130" t="s">
        <v>95</v>
      </c>
      <c r="H786" s="13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WZB786" s="1"/>
      <c r="WZC786" s="1"/>
      <c r="WZD786" s="1"/>
      <c r="WZE786" s="1"/>
      <c r="WZF786" s="1"/>
      <c r="WZG786" s="1"/>
      <c r="WZH786" s="1"/>
      <c r="WZI786" s="1"/>
      <c r="WZJ786" s="1"/>
      <c r="WZK786" s="1"/>
      <c r="WZL786" s="1"/>
      <c r="WZM786" s="1"/>
      <c r="WZN786" s="1"/>
      <c r="WZO786" s="1"/>
      <c r="WZP786" s="1"/>
      <c r="WZQ786" s="1"/>
      <c r="WZR786" s="1"/>
      <c r="WZS786" s="1"/>
      <c r="WZT786" s="1"/>
      <c r="WZU786" s="1"/>
      <c r="WZV786" s="1"/>
      <c r="WZW786" s="1"/>
      <c r="WZX786" s="1"/>
      <c r="WZY786" s="1"/>
      <c r="WZZ786" s="1"/>
      <c r="XAA786" s="1"/>
      <c r="XAB786" s="1"/>
      <c r="XAC786" s="1"/>
      <c r="XAD786" s="1"/>
      <c r="XAE786" s="1"/>
      <c r="XAF786" s="1"/>
      <c r="XAG786" s="1"/>
      <c r="XAH786" s="1"/>
      <c r="XAI786" s="1"/>
      <c r="XAJ786" s="1"/>
      <c r="XAK786" s="1"/>
      <c r="XAL786" s="1"/>
      <c r="XAM786" s="1"/>
      <c r="XAN786" s="1"/>
      <c r="XAO786" s="1"/>
      <c r="XAP786" s="1"/>
      <c r="XAQ786" s="1"/>
      <c r="XAR786" s="1"/>
      <c r="XAS786" s="1"/>
      <c r="XAT786" s="1"/>
      <c r="XAU786" s="1"/>
      <c r="XAV786" s="1"/>
      <c r="XAW786" s="1"/>
      <c r="XAX786" s="1"/>
      <c r="XAY786" s="1"/>
      <c r="XAZ786" s="1"/>
      <c r="XBA786" s="1"/>
      <c r="XBB786" s="1"/>
      <c r="XBC786" s="1"/>
      <c r="XBD786" s="1"/>
      <c r="XBE786" s="1"/>
      <c r="XBF786" s="1"/>
      <c r="XBG786" s="1"/>
      <c r="XBH786" s="1"/>
      <c r="XBI786" s="1"/>
      <c r="XBJ786" s="1"/>
      <c r="XBK786" s="1"/>
      <c r="XBL786" s="1"/>
      <c r="XBM786" s="1"/>
      <c r="XBN786" s="1"/>
      <c r="XBO786" s="1"/>
      <c r="XBP786" s="1"/>
      <c r="XBQ786" s="1"/>
      <c r="XBR786" s="1"/>
      <c r="XBS786" s="1"/>
      <c r="XBT786" s="1"/>
      <c r="XBU786" s="1"/>
      <c r="XBV786" s="1"/>
      <c r="XBW786" s="1"/>
      <c r="XBX786" s="1"/>
      <c r="XBY786" s="1"/>
      <c r="XBZ786" s="1"/>
      <c r="XCA786" s="1"/>
      <c r="XCB786" s="1"/>
      <c r="XCC786" s="1"/>
      <c r="XCD786" s="1"/>
      <c r="XCE786" s="1"/>
      <c r="XCF786" s="1"/>
      <c r="XCG786" s="1"/>
      <c r="XCH786" s="1"/>
      <c r="XCI786" s="1"/>
      <c r="XCJ786" s="1"/>
      <c r="XCK786" s="1"/>
      <c r="XCL786" s="1"/>
      <c r="XCM786" s="1"/>
      <c r="XCN786" s="1"/>
      <c r="XCO786" s="1"/>
      <c r="XCP786" s="1"/>
      <c r="XCQ786" s="1"/>
      <c r="XCR786" s="1"/>
      <c r="XCS786" s="1"/>
      <c r="XCT786" s="1"/>
      <c r="XCU786" s="1"/>
      <c r="XCV786" s="1"/>
      <c r="XCW786" s="1"/>
      <c r="XCX786" s="1"/>
      <c r="XCY786" s="1"/>
      <c r="XCZ786" s="1"/>
      <c r="XDA786" s="1"/>
      <c r="XDB786" s="1"/>
      <c r="XDC786" s="1"/>
      <c r="XDD786" s="1"/>
      <c r="XDE786" s="1"/>
      <c r="XDF786" s="1"/>
      <c r="XDG786" s="1"/>
      <c r="XDH786" s="1"/>
      <c r="XDI786" s="1"/>
      <c r="XDJ786" s="1"/>
      <c r="XDK786" s="1"/>
      <c r="XDL786" s="1"/>
      <c r="XDM786" s="1"/>
      <c r="XDN786" s="1"/>
      <c r="XDO786" s="1"/>
      <c r="XDP786" s="1"/>
      <c r="XDQ786" s="1"/>
      <c r="XDR786" s="1"/>
      <c r="XDS786" s="1"/>
      <c r="XDT786" s="1"/>
      <c r="XDU786" s="1"/>
      <c r="XDV786" s="1"/>
      <c r="XDW786" s="1"/>
      <c r="XDX786" s="1"/>
      <c r="XDY786" s="1"/>
      <c r="XDZ786" s="1"/>
      <c r="XEA786" s="1"/>
      <c r="XEB786" s="1"/>
      <c r="XEC786" s="1"/>
      <c r="XED786" s="1"/>
      <c r="XEE786" s="1"/>
      <c r="XEF786" s="1"/>
      <c r="XEG786" s="1"/>
      <c r="XEH786" s="1"/>
      <c r="XEI786" s="1"/>
      <c r="XEJ786" s="1"/>
      <c r="XEK786" s="1"/>
      <c r="XEL786" s="1"/>
      <c r="XEM786" s="1"/>
      <c r="XEN786" s="1"/>
      <c r="XEO786" s="1"/>
      <c r="XEP786" s="1"/>
      <c r="XEQ786" s="1"/>
      <c r="XER786" s="1"/>
      <c r="XES786" s="1"/>
      <c r="XET786" s="1"/>
      <c r="XEU786" s="1"/>
      <c r="XEV786" s="1"/>
      <c r="XEW786" s="1"/>
      <c r="XEX786" s="1"/>
      <c r="XEY786" s="1"/>
      <c r="XEZ786" s="1"/>
      <c r="XFA786" s="1"/>
      <c r="XFB786" s="1"/>
      <c r="XFC786" s="1"/>
    </row>
    <row r="787" spans="1:150 16226:16383" s="3" customFormat="1" ht="20.25" customHeight="1" x14ac:dyDescent="0.25">
      <c r="A787" s="71" t="s">
        <v>982</v>
      </c>
      <c r="B787" s="71">
        <v>139.35499999999999</v>
      </c>
      <c r="C787" s="71">
        <f t="shared" si="18"/>
        <v>1500.0172199999997</v>
      </c>
      <c r="D787" s="51">
        <v>0</v>
      </c>
      <c r="E787" s="51">
        <v>0</v>
      </c>
      <c r="F787" s="124">
        <f t="shared" si="19"/>
        <v>2754.0316159199997</v>
      </c>
      <c r="G787" s="130" t="s">
        <v>95</v>
      </c>
      <c r="H787" s="13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WZB787" s="1"/>
      <c r="WZC787" s="1"/>
      <c r="WZD787" s="1"/>
      <c r="WZE787" s="1"/>
      <c r="WZF787" s="1"/>
      <c r="WZG787" s="1"/>
      <c r="WZH787" s="1"/>
      <c r="WZI787" s="1"/>
      <c r="WZJ787" s="1"/>
      <c r="WZK787" s="1"/>
      <c r="WZL787" s="1"/>
      <c r="WZM787" s="1"/>
      <c r="WZN787" s="1"/>
      <c r="WZO787" s="1"/>
      <c r="WZP787" s="1"/>
      <c r="WZQ787" s="1"/>
      <c r="WZR787" s="1"/>
      <c r="WZS787" s="1"/>
      <c r="WZT787" s="1"/>
      <c r="WZU787" s="1"/>
      <c r="WZV787" s="1"/>
      <c r="WZW787" s="1"/>
      <c r="WZX787" s="1"/>
      <c r="WZY787" s="1"/>
      <c r="WZZ787" s="1"/>
      <c r="XAA787" s="1"/>
      <c r="XAB787" s="1"/>
      <c r="XAC787" s="1"/>
      <c r="XAD787" s="1"/>
      <c r="XAE787" s="1"/>
      <c r="XAF787" s="1"/>
      <c r="XAG787" s="1"/>
      <c r="XAH787" s="1"/>
      <c r="XAI787" s="1"/>
      <c r="XAJ787" s="1"/>
      <c r="XAK787" s="1"/>
      <c r="XAL787" s="1"/>
      <c r="XAM787" s="1"/>
      <c r="XAN787" s="1"/>
      <c r="XAO787" s="1"/>
      <c r="XAP787" s="1"/>
      <c r="XAQ787" s="1"/>
      <c r="XAR787" s="1"/>
      <c r="XAS787" s="1"/>
      <c r="XAT787" s="1"/>
      <c r="XAU787" s="1"/>
      <c r="XAV787" s="1"/>
      <c r="XAW787" s="1"/>
      <c r="XAX787" s="1"/>
      <c r="XAY787" s="1"/>
      <c r="XAZ787" s="1"/>
      <c r="XBA787" s="1"/>
      <c r="XBB787" s="1"/>
      <c r="XBC787" s="1"/>
      <c r="XBD787" s="1"/>
      <c r="XBE787" s="1"/>
      <c r="XBF787" s="1"/>
      <c r="XBG787" s="1"/>
      <c r="XBH787" s="1"/>
      <c r="XBI787" s="1"/>
      <c r="XBJ787" s="1"/>
      <c r="XBK787" s="1"/>
      <c r="XBL787" s="1"/>
      <c r="XBM787" s="1"/>
      <c r="XBN787" s="1"/>
      <c r="XBO787" s="1"/>
      <c r="XBP787" s="1"/>
      <c r="XBQ787" s="1"/>
      <c r="XBR787" s="1"/>
      <c r="XBS787" s="1"/>
      <c r="XBT787" s="1"/>
      <c r="XBU787" s="1"/>
      <c r="XBV787" s="1"/>
      <c r="XBW787" s="1"/>
      <c r="XBX787" s="1"/>
      <c r="XBY787" s="1"/>
      <c r="XBZ787" s="1"/>
      <c r="XCA787" s="1"/>
      <c r="XCB787" s="1"/>
      <c r="XCC787" s="1"/>
      <c r="XCD787" s="1"/>
      <c r="XCE787" s="1"/>
      <c r="XCF787" s="1"/>
      <c r="XCG787" s="1"/>
      <c r="XCH787" s="1"/>
      <c r="XCI787" s="1"/>
      <c r="XCJ787" s="1"/>
      <c r="XCK787" s="1"/>
      <c r="XCL787" s="1"/>
      <c r="XCM787" s="1"/>
      <c r="XCN787" s="1"/>
      <c r="XCO787" s="1"/>
      <c r="XCP787" s="1"/>
      <c r="XCQ787" s="1"/>
      <c r="XCR787" s="1"/>
      <c r="XCS787" s="1"/>
      <c r="XCT787" s="1"/>
      <c r="XCU787" s="1"/>
      <c r="XCV787" s="1"/>
      <c r="XCW787" s="1"/>
      <c r="XCX787" s="1"/>
      <c r="XCY787" s="1"/>
      <c r="XCZ787" s="1"/>
      <c r="XDA787" s="1"/>
      <c r="XDB787" s="1"/>
      <c r="XDC787" s="1"/>
      <c r="XDD787" s="1"/>
      <c r="XDE787" s="1"/>
      <c r="XDF787" s="1"/>
      <c r="XDG787" s="1"/>
      <c r="XDH787" s="1"/>
      <c r="XDI787" s="1"/>
      <c r="XDJ787" s="1"/>
      <c r="XDK787" s="1"/>
      <c r="XDL787" s="1"/>
      <c r="XDM787" s="1"/>
      <c r="XDN787" s="1"/>
      <c r="XDO787" s="1"/>
      <c r="XDP787" s="1"/>
      <c r="XDQ787" s="1"/>
      <c r="XDR787" s="1"/>
      <c r="XDS787" s="1"/>
      <c r="XDT787" s="1"/>
      <c r="XDU787" s="1"/>
      <c r="XDV787" s="1"/>
      <c r="XDW787" s="1"/>
      <c r="XDX787" s="1"/>
      <c r="XDY787" s="1"/>
      <c r="XDZ787" s="1"/>
      <c r="XEA787" s="1"/>
      <c r="XEB787" s="1"/>
      <c r="XEC787" s="1"/>
      <c r="XED787" s="1"/>
      <c r="XEE787" s="1"/>
      <c r="XEF787" s="1"/>
      <c r="XEG787" s="1"/>
      <c r="XEH787" s="1"/>
      <c r="XEI787" s="1"/>
      <c r="XEJ787" s="1"/>
      <c r="XEK787" s="1"/>
      <c r="XEL787" s="1"/>
      <c r="XEM787" s="1"/>
      <c r="XEN787" s="1"/>
      <c r="XEO787" s="1"/>
      <c r="XEP787" s="1"/>
      <c r="XEQ787" s="1"/>
      <c r="XER787" s="1"/>
      <c r="XES787" s="1"/>
      <c r="XET787" s="1"/>
      <c r="XEU787" s="1"/>
      <c r="XEV787" s="1"/>
      <c r="XEW787" s="1"/>
      <c r="XEX787" s="1"/>
      <c r="XEY787" s="1"/>
      <c r="XEZ787" s="1"/>
      <c r="XFA787" s="1"/>
      <c r="XFB787" s="1"/>
      <c r="XFC787" s="1"/>
    </row>
    <row r="788" spans="1:150 16226:16383" s="3" customFormat="1" ht="20.25" customHeight="1" x14ac:dyDescent="0.25">
      <c r="A788" s="71" t="s">
        <v>983</v>
      </c>
      <c r="B788" s="71">
        <v>139.35499999999999</v>
      </c>
      <c r="C788" s="71">
        <f t="shared" si="18"/>
        <v>1500.0172199999997</v>
      </c>
      <c r="D788" s="51">
        <v>0</v>
      </c>
      <c r="E788" s="51">
        <v>0</v>
      </c>
      <c r="F788" s="124">
        <f t="shared" si="19"/>
        <v>2754.0316159199997</v>
      </c>
      <c r="G788" s="130" t="s">
        <v>95</v>
      </c>
      <c r="H788" s="13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WZB788" s="1"/>
      <c r="WZC788" s="1"/>
      <c r="WZD788" s="1"/>
      <c r="WZE788" s="1"/>
      <c r="WZF788" s="1"/>
      <c r="WZG788" s="1"/>
      <c r="WZH788" s="1"/>
      <c r="WZI788" s="1"/>
      <c r="WZJ788" s="1"/>
      <c r="WZK788" s="1"/>
      <c r="WZL788" s="1"/>
      <c r="WZM788" s="1"/>
      <c r="WZN788" s="1"/>
      <c r="WZO788" s="1"/>
      <c r="WZP788" s="1"/>
      <c r="WZQ788" s="1"/>
      <c r="WZR788" s="1"/>
      <c r="WZS788" s="1"/>
      <c r="WZT788" s="1"/>
      <c r="WZU788" s="1"/>
      <c r="WZV788" s="1"/>
      <c r="WZW788" s="1"/>
      <c r="WZX788" s="1"/>
      <c r="WZY788" s="1"/>
      <c r="WZZ788" s="1"/>
      <c r="XAA788" s="1"/>
      <c r="XAB788" s="1"/>
      <c r="XAC788" s="1"/>
      <c r="XAD788" s="1"/>
      <c r="XAE788" s="1"/>
      <c r="XAF788" s="1"/>
      <c r="XAG788" s="1"/>
      <c r="XAH788" s="1"/>
      <c r="XAI788" s="1"/>
      <c r="XAJ788" s="1"/>
      <c r="XAK788" s="1"/>
      <c r="XAL788" s="1"/>
      <c r="XAM788" s="1"/>
      <c r="XAN788" s="1"/>
      <c r="XAO788" s="1"/>
      <c r="XAP788" s="1"/>
      <c r="XAQ788" s="1"/>
      <c r="XAR788" s="1"/>
      <c r="XAS788" s="1"/>
      <c r="XAT788" s="1"/>
      <c r="XAU788" s="1"/>
      <c r="XAV788" s="1"/>
      <c r="XAW788" s="1"/>
      <c r="XAX788" s="1"/>
      <c r="XAY788" s="1"/>
      <c r="XAZ788" s="1"/>
      <c r="XBA788" s="1"/>
      <c r="XBB788" s="1"/>
      <c r="XBC788" s="1"/>
      <c r="XBD788" s="1"/>
      <c r="XBE788" s="1"/>
      <c r="XBF788" s="1"/>
      <c r="XBG788" s="1"/>
      <c r="XBH788" s="1"/>
      <c r="XBI788" s="1"/>
      <c r="XBJ788" s="1"/>
      <c r="XBK788" s="1"/>
      <c r="XBL788" s="1"/>
      <c r="XBM788" s="1"/>
      <c r="XBN788" s="1"/>
      <c r="XBO788" s="1"/>
      <c r="XBP788" s="1"/>
      <c r="XBQ788" s="1"/>
      <c r="XBR788" s="1"/>
      <c r="XBS788" s="1"/>
      <c r="XBT788" s="1"/>
      <c r="XBU788" s="1"/>
      <c r="XBV788" s="1"/>
      <c r="XBW788" s="1"/>
      <c r="XBX788" s="1"/>
      <c r="XBY788" s="1"/>
      <c r="XBZ788" s="1"/>
      <c r="XCA788" s="1"/>
      <c r="XCB788" s="1"/>
      <c r="XCC788" s="1"/>
      <c r="XCD788" s="1"/>
      <c r="XCE788" s="1"/>
      <c r="XCF788" s="1"/>
      <c r="XCG788" s="1"/>
      <c r="XCH788" s="1"/>
      <c r="XCI788" s="1"/>
      <c r="XCJ788" s="1"/>
      <c r="XCK788" s="1"/>
      <c r="XCL788" s="1"/>
      <c r="XCM788" s="1"/>
      <c r="XCN788" s="1"/>
      <c r="XCO788" s="1"/>
      <c r="XCP788" s="1"/>
      <c r="XCQ788" s="1"/>
      <c r="XCR788" s="1"/>
      <c r="XCS788" s="1"/>
      <c r="XCT788" s="1"/>
      <c r="XCU788" s="1"/>
      <c r="XCV788" s="1"/>
      <c r="XCW788" s="1"/>
      <c r="XCX788" s="1"/>
      <c r="XCY788" s="1"/>
      <c r="XCZ788" s="1"/>
      <c r="XDA788" s="1"/>
      <c r="XDB788" s="1"/>
      <c r="XDC788" s="1"/>
      <c r="XDD788" s="1"/>
      <c r="XDE788" s="1"/>
      <c r="XDF788" s="1"/>
      <c r="XDG788" s="1"/>
      <c r="XDH788" s="1"/>
      <c r="XDI788" s="1"/>
      <c r="XDJ788" s="1"/>
      <c r="XDK788" s="1"/>
      <c r="XDL788" s="1"/>
      <c r="XDM788" s="1"/>
      <c r="XDN788" s="1"/>
      <c r="XDO788" s="1"/>
      <c r="XDP788" s="1"/>
      <c r="XDQ788" s="1"/>
      <c r="XDR788" s="1"/>
      <c r="XDS788" s="1"/>
      <c r="XDT788" s="1"/>
      <c r="XDU788" s="1"/>
      <c r="XDV788" s="1"/>
      <c r="XDW788" s="1"/>
      <c r="XDX788" s="1"/>
      <c r="XDY788" s="1"/>
      <c r="XDZ788" s="1"/>
      <c r="XEA788" s="1"/>
      <c r="XEB788" s="1"/>
      <c r="XEC788" s="1"/>
      <c r="XED788" s="1"/>
      <c r="XEE788" s="1"/>
      <c r="XEF788" s="1"/>
      <c r="XEG788" s="1"/>
      <c r="XEH788" s="1"/>
      <c r="XEI788" s="1"/>
      <c r="XEJ788" s="1"/>
      <c r="XEK788" s="1"/>
      <c r="XEL788" s="1"/>
      <c r="XEM788" s="1"/>
      <c r="XEN788" s="1"/>
      <c r="XEO788" s="1"/>
      <c r="XEP788" s="1"/>
      <c r="XEQ788" s="1"/>
      <c r="XER788" s="1"/>
      <c r="XES788" s="1"/>
      <c r="XET788" s="1"/>
      <c r="XEU788" s="1"/>
      <c r="XEV788" s="1"/>
      <c r="XEW788" s="1"/>
      <c r="XEX788" s="1"/>
      <c r="XEY788" s="1"/>
      <c r="XEZ788" s="1"/>
      <c r="XFA788" s="1"/>
      <c r="XFB788" s="1"/>
      <c r="XFC788" s="1"/>
    </row>
    <row r="789" spans="1:150 16226:16383" s="3" customFormat="1" ht="20.25" customHeight="1" x14ac:dyDescent="0.25">
      <c r="A789" s="71" t="s">
        <v>984</v>
      </c>
      <c r="B789" s="71">
        <v>139.35499999999999</v>
      </c>
      <c r="C789" s="71">
        <f t="shared" si="18"/>
        <v>1500.0172199999997</v>
      </c>
      <c r="D789" s="51">
        <v>0</v>
      </c>
      <c r="E789" s="51">
        <v>0</v>
      </c>
      <c r="F789" s="124">
        <f t="shared" si="19"/>
        <v>2754.0316159199997</v>
      </c>
      <c r="G789" s="130" t="s">
        <v>95</v>
      </c>
      <c r="H789" s="13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WZB789" s="1"/>
      <c r="WZC789" s="1"/>
      <c r="WZD789" s="1"/>
      <c r="WZE789" s="1"/>
      <c r="WZF789" s="1"/>
      <c r="WZG789" s="1"/>
      <c r="WZH789" s="1"/>
      <c r="WZI789" s="1"/>
      <c r="WZJ789" s="1"/>
      <c r="WZK789" s="1"/>
      <c r="WZL789" s="1"/>
      <c r="WZM789" s="1"/>
      <c r="WZN789" s="1"/>
      <c r="WZO789" s="1"/>
      <c r="WZP789" s="1"/>
      <c r="WZQ789" s="1"/>
      <c r="WZR789" s="1"/>
      <c r="WZS789" s="1"/>
      <c r="WZT789" s="1"/>
      <c r="WZU789" s="1"/>
      <c r="WZV789" s="1"/>
      <c r="WZW789" s="1"/>
      <c r="WZX789" s="1"/>
      <c r="WZY789" s="1"/>
      <c r="WZZ789" s="1"/>
      <c r="XAA789" s="1"/>
      <c r="XAB789" s="1"/>
      <c r="XAC789" s="1"/>
      <c r="XAD789" s="1"/>
      <c r="XAE789" s="1"/>
      <c r="XAF789" s="1"/>
      <c r="XAG789" s="1"/>
      <c r="XAH789" s="1"/>
      <c r="XAI789" s="1"/>
      <c r="XAJ789" s="1"/>
      <c r="XAK789" s="1"/>
      <c r="XAL789" s="1"/>
      <c r="XAM789" s="1"/>
      <c r="XAN789" s="1"/>
      <c r="XAO789" s="1"/>
      <c r="XAP789" s="1"/>
      <c r="XAQ789" s="1"/>
      <c r="XAR789" s="1"/>
      <c r="XAS789" s="1"/>
      <c r="XAT789" s="1"/>
      <c r="XAU789" s="1"/>
      <c r="XAV789" s="1"/>
      <c r="XAW789" s="1"/>
      <c r="XAX789" s="1"/>
      <c r="XAY789" s="1"/>
      <c r="XAZ789" s="1"/>
      <c r="XBA789" s="1"/>
      <c r="XBB789" s="1"/>
      <c r="XBC789" s="1"/>
      <c r="XBD789" s="1"/>
      <c r="XBE789" s="1"/>
      <c r="XBF789" s="1"/>
      <c r="XBG789" s="1"/>
      <c r="XBH789" s="1"/>
      <c r="XBI789" s="1"/>
      <c r="XBJ789" s="1"/>
      <c r="XBK789" s="1"/>
      <c r="XBL789" s="1"/>
      <c r="XBM789" s="1"/>
      <c r="XBN789" s="1"/>
      <c r="XBO789" s="1"/>
      <c r="XBP789" s="1"/>
      <c r="XBQ789" s="1"/>
      <c r="XBR789" s="1"/>
      <c r="XBS789" s="1"/>
      <c r="XBT789" s="1"/>
      <c r="XBU789" s="1"/>
      <c r="XBV789" s="1"/>
      <c r="XBW789" s="1"/>
      <c r="XBX789" s="1"/>
      <c r="XBY789" s="1"/>
      <c r="XBZ789" s="1"/>
      <c r="XCA789" s="1"/>
      <c r="XCB789" s="1"/>
      <c r="XCC789" s="1"/>
      <c r="XCD789" s="1"/>
      <c r="XCE789" s="1"/>
      <c r="XCF789" s="1"/>
      <c r="XCG789" s="1"/>
      <c r="XCH789" s="1"/>
      <c r="XCI789" s="1"/>
      <c r="XCJ789" s="1"/>
      <c r="XCK789" s="1"/>
      <c r="XCL789" s="1"/>
      <c r="XCM789" s="1"/>
      <c r="XCN789" s="1"/>
      <c r="XCO789" s="1"/>
      <c r="XCP789" s="1"/>
      <c r="XCQ789" s="1"/>
      <c r="XCR789" s="1"/>
      <c r="XCS789" s="1"/>
      <c r="XCT789" s="1"/>
      <c r="XCU789" s="1"/>
      <c r="XCV789" s="1"/>
      <c r="XCW789" s="1"/>
      <c r="XCX789" s="1"/>
      <c r="XCY789" s="1"/>
      <c r="XCZ789" s="1"/>
      <c r="XDA789" s="1"/>
      <c r="XDB789" s="1"/>
      <c r="XDC789" s="1"/>
      <c r="XDD789" s="1"/>
      <c r="XDE789" s="1"/>
      <c r="XDF789" s="1"/>
      <c r="XDG789" s="1"/>
      <c r="XDH789" s="1"/>
      <c r="XDI789" s="1"/>
      <c r="XDJ789" s="1"/>
      <c r="XDK789" s="1"/>
      <c r="XDL789" s="1"/>
      <c r="XDM789" s="1"/>
      <c r="XDN789" s="1"/>
      <c r="XDO789" s="1"/>
      <c r="XDP789" s="1"/>
      <c r="XDQ789" s="1"/>
      <c r="XDR789" s="1"/>
      <c r="XDS789" s="1"/>
      <c r="XDT789" s="1"/>
      <c r="XDU789" s="1"/>
      <c r="XDV789" s="1"/>
      <c r="XDW789" s="1"/>
      <c r="XDX789" s="1"/>
      <c r="XDY789" s="1"/>
      <c r="XDZ789" s="1"/>
      <c r="XEA789" s="1"/>
      <c r="XEB789" s="1"/>
      <c r="XEC789" s="1"/>
      <c r="XED789" s="1"/>
      <c r="XEE789" s="1"/>
      <c r="XEF789" s="1"/>
      <c r="XEG789" s="1"/>
      <c r="XEH789" s="1"/>
      <c r="XEI789" s="1"/>
      <c r="XEJ789" s="1"/>
      <c r="XEK789" s="1"/>
      <c r="XEL789" s="1"/>
      <c r="XEM789" s="1"/>
      <c r="XEN789" s="1"/>
      <c r="XEO789" s="1"/>
      <c r="XEP789" s="1"/>
      <c r="XEQ789" s="1"/>
      <c r="XER789" s="1"/>
      <c r="XES789" s="1"/>
      <c r="XET789" s="1"/>
      <c r="XEU789" s="1"/>
      <c r="XEV789" s="1"/>
      <c r="XEW789" s="1"/>
      <c r="XEX789" s="1"/>
      <c r="XEY789" s="1"/>
      <c r="XEZ789" s="1"/>
      <c r="XFA789" s="1"/>
      <c r="XFB789" s="1"/>
      <c r="XFC789" s="1"/>
    </row>
    <row r="790" spans="1:150 16226:16383" s="3" customFormat="1" ht="20.25" customHeight="1" x14ac:dyDescent="0.25">
      <c r="A790" s="71" t="s">
        <v>985</v>
      </c>
      <c r="B790" s="71">
        <v>139.35499999999999</v>
      </c>
      <c r="C790" s="71">
        <f t="shared" si="18"/>
        <v>1500.0172199999997</v>
      </c>
      <c r="D790" s="51">
        <v>0</v>
      </c>
      <c r="E790" s="51">
        <v>0</v>
      </c>
      <c r="F790" s="124">
        <f t="shared" si="19"/>
        <v>2754.0316159199997</v>
      </c>
      <c r="G790" s="130" t="s">
        <v>95</v>
      </c>
      <c r="H790" s="13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WZB790" s="1"/>
      <c r="WZC790" s="1"/>
      <c r="WZD790" s="1"/>
      <c r="WZE790" s="1"/>
      <c r="WZF790" s="1"/>
      <c r="WZG790" s="1"/>
      <c r="WZH790" s="1"/>
      <c r="WZI790" s="1"/>
      <c r="WZJ790" s="1"/>
      <c r="WZK790" s="1"/>
      <c r="WZL790" s="1"/>
      <c r="WZM790" s="1"/>
      <c r="WZN790" s="1"/>
      <c r="WZO790" s="1"/>
      <c r="WZP790" s="1"/>
      <c r="WZQ790" s="1"/>
      <c r="WZR790" s="1"/>
      <c r="WZS790" s="1"/>
      <c r="WZT790" s="1"/>
      <c r="WZU790" s="1"/>
      <c r="WZV790" s="1"/>
      <c r="WZW790" s="1"/>
      <c r="WZX790" s="1"/>
      <c r="WZY790" s="1"/>
      <c r="WZZ790" s="1"/>
      <c r="XAA790" s="1"/>
      <c r="XAB790" s="1"/>
      <c r="XAC790" s="1"/>
      <c r="XAD790" s="1"/>
      <c r="XAE790" s="1"/>
      <c r="XAF790" s="1"/>
      <c r="XAG790" s="1"/>
      <c r="XAH790" s="1"/>
      <c r="XAI790" s="1"/>
      <c r="XAJ790" s="1"/>
      <c r="XAK790" s="1"/>
      <c r="XAL790" s="1"/>
      <c r="XAM790" s="1"/>
      <c r="XAN790" s="1"/>
      <c r="XAO790" s="1"/>
      <c r="XAP790" s="1"/>
      <c r="XAQ790" s="1"/>
      <c r="XAR790" s="1"/>
      <c r="XAS790" s="1"/>
      <c r="XAT790" s="1"/>
      <c r="XAU790" s="1"/>
      <c r="XAV790" s="1"/>
      <c r="XAW790" s="1"/>
      <c r="XAX790" s="1"/>
      <c r="XAY790" s="1"/>
      <c r="XAZ790" s="1"/>
      <c r="XBA790" s="1"/>
      <c r="XBB790" s="1"/>
      <c r="XBC790" s="1"/>
      <c r="XBD790" s="1"/>
      <c r="XBE790" s="1"/>
      <c r="XBF790" s="1"/>
      <c r="XBG790" s="1"/>
      <c r="XBH790" s="1"/>
      <c r="XBI790" s="1"/>
      <c r="XBJ790" s="1"/>
      <c r="XBK790" s="1"/>
      <c r="XBL790" s="1"/>
      <c r="XBM790" s="1"/>
      <c r="XBN790" s="1"/>
      <c r="XBO790" s="1"/>
      <c r="XBP790" s="1"/>
      <c r="XBQ790" s="1"/>
      <c r="XBR790" s="1"/>
      <c r="XBS790" s="1"/>
      <c r="XBT790" s="1"/>
      <c r="XBU790" s="1"/>
      <c r="XBV790" s="1"/>
      <c r="XBW790" s="1"/>
      <c r="XBX790" s="1"/>
      <c r="XBY790" s="1"/>
      <c r="XBZ790" s="1"/>
      <c r="XCA790" s="1"/>
      <c r="XCB790" s="1"/>
      <c r="XCC790" s="1"/>
      <c r="XCD790" s="1"/>
      <c r="XCE790" s="1"/>
      <c r="XCF790" s="1"/>
      <c r="XCG790" s="1"/>
      <c r="XCH790" s="1"/>
      <c r="XCI790" s="1"/>
      <c r="XCJ790" s="1"/>
      <c r="XCK790" s="1"/>
      <c r="XCL790" s="1"/>
      <c r="XCM790" s="1"/>
      <c r="XCN790" s="1"/>
      <c r="XCO790" s="1"/>
      <c r="XCP790" s="1"/>
      <c r="XCQ790" s="1"/>
      <c r="XCR790" s="1"/>
      <c r="XCS790" s="1"/>
      <c r="XCT790" s="1"/>
      <c r="XCU790" s="1"/>
      <c r="XCV790" s="1"/>
      <c r="XCW790" s="1"/>
      <c r="XCX790" s="1"/>
      <c r="XCY790" s="1"/>
      <c r="XCZ790" s="1"/>
      <c r="XDA790" s="1"/>
      <c r="XDB790" s="1"/>
      <c r="XDC790" s="1"/>
      <c r="XDD790" s="1"/>
      <c r="XDE790" s="1"/>
      <c r="XDF790" s="1"/>
      <c r="XDG790" s="1"/>
      <c r="XDH790" s="1"/>
      <c r="XDI790" s="1"/>
      <c r="XDJ790" s="1"/>
      <c r="XDK790" s="1"/>
      <c r="XDL790" s="1"/>
      <c r="XDM790" s="1"/>
      <c r="XDN790" s="1"/>
      <c r="XDO790" s="1"/>
      <c r="XDP790" s="1"/>
      <c r="XDQ790" s="1"/>
      <c r="XDR790" s="1"/>
      <c r="XDS790" s="1"/>
      <c r="XDT790" s="1"/>
      <c r="XDU790" s="1"/>
      <c r="XDV790" s="1"/>
      <c r="XDW790" s="1"/>
      <c r="XDX790" s="1"/>
      <c r="XDY790" s="1"/>
      <c r="XDZ790" s="1"/>
      <c r="XEA790" s="1"/>
      <c r="XEB790" s="1"/>
      <c r="XEC790" s="1"/>
      <c r="XED790" s="1"/>
      <c r="XEE790" s="1"/>
      <c r="XEF790" s="1"/>
      <c r="XEG790" s="1"/>
      <c r="XEH790" s="1"/>
      <c r="XEI790" s="1"/>
      <c r="XEJ790" s="1"/>
      <c r="XEK790" s="1"/>
      <c r="XEL790" s="1"/>
      <c r="XEM790" s="1"/>
      <c r="XEN790" s="1"/>
      <c r="XEO790" s="1"/>
      <c r="XEP790" s="1"/>
      <c r="XEQ790" s="1"/>
      <c r="XER790" s="1"/>
      <c r="XES790" s="1"/>
      <c r="XET790" s="1"/>
      <c r="XEU790" s="1"/>
      <c r="XEV790" s="1"/>
      <c r="XEW790" s="1"/>
      <c r="XEX790" s="1"/>
      <c r="XEY790" s="1"/>
      <c r="XEZ790" s="1"/>
      <c r="XFA790" s="1"/>
      <c r="XFB790" s="1"/>
      <c r="XFC790" s="1"/>
    </row>
    <row r="791" spans="1:150 16226:16383" s="3" customFormat="1" ht="20.25" customHeight="1" x14ac:dyDescent="0.25">
      <c r="A791" s="71" t="s">
        <v>986</v>
      </c>
      <c r="B791" s="71">
        <v>139.35499999999999</v>
      </c>
      <c r="C791" s="71">
        <f t="shared" si="18"/>
        <v>1500.0172199999997</v>
      </c>
      <c r="D791" s="51">
        <v>0</v>
      </c>
      <c r="E791" s="51">
        <v>0</v>
      </c>
      <c r="F791" s="124">
        <f t="shared" si="19"/>
        <v>2754.0316159199997</v>
      </c>
      <c r="G791" s="130" t="s">
        <v>95</v>
      </c>
      <c r="H791" s="13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WZB791" s="1"/>
      <c r="WZC791" s="1"/>
      <c r="WZD791" s="1"/>
      <c r="WZE791" s="1"/>
      <c r="WZF791" s="1"/>
      <c r="WZG791" s="1"/>
      <c r="WZH791" s="1"/>
      <c r="WZI791" s="1"/>
      <c r="WZJ791" s="1"/>
      <c r="WZK791" s="1"/>
      <c r="WZL791" s="1"/>
      <c r="WZM791" s="1"/>
      <c r="WZN791" s="1"/>
      <c r="WZO791" s="1"/>
      <c r="WZP791" s="1"/>
      <c r="WZQ791" s="1"/>
      <c r="WZR791" s="1"/>
      <c r="WZS791" s="1"/>
      <c r="WZT791" s="1"/>
      <c r="WZU791" s="1"/>
      <c r="WZV791" s="1"/>
      <c r="WZW791" s="1"/>
      <c r="WZX791" s="1"/>
      <c r="WZY791" s="1"/>
      <c r="WZZ791" s="1"/>
      <c r="XAA791" s="1"/>
      <c r="XAB791" s="1"/>
      <c r="XAC791" s="1"/>
      <c r="XAD791" s="1"/>
      <c r="XAE791" s="1"/>
      <c r="XAF791" s="1"/>
      <c r="XAG791" s="1"/>
      <c r="XAH791" s="1"/>
      <c r="XAI791" s="1"/>
      <c r="XAJ791" s="1"/>
      <c r="XAK791" s="1"/>
      <c r="XAL791" s="1"/>
      <c r="XAM791" s="1"/>
      <c r="XAN791" s="1"/>
      <c r="XAO791" s="1"/>
      <c r="XAP791" s="1"/>
      <c r="XAQ791" s="1"/>
      <c r="XAR791" s="1"/>
      <c r="XAS791" s="1"/>
      <c r="XAT791" s="1"/>
      <c r="XAU791" s="1"/>
      <c r="XAV791" s="1"/>
      <c r="XAW791" s="1"/>
      <c r="XAX791" s="1"/>
      <c r="XAY791" s="1"/>
      <c r="XAZ791" s="1"/>
      <c r="XBA791" s="1"/>
      <c r="XBB791" s="1"/>
      <c r="XBC791" s="1"/>
      <c r="XBD791" s="1"/>
      <c r="XBE791" s="1"/>
      <c r="XBF791" s="1"/>
      <c r="XBG791" s="1"/>
      <c r="XBH791" s="1"/>
      <c r="XBI791" s="1"/>
      <c r="XBJ791" s="1"/>
      <c r="XBK791" s="1"/>
      <c r="XBL791" s="1"/>
      <c r="XBM791" s="1"/>
      <c r="XBN791" s="1"/>
      <c r="XBO791" s="1"/>
      <c r="XBP791" s="1"/>
      <c r="XBQ791" s="1"/>
      <c r="XBR791" s="1"/>
      <c r="XBS791" s="1"/>
      <c r="XBT791" s="1"/>
      <c r="XBU791" s="1"/>
      <c r="XBV791" s="1"/>
      <c r="XBW791" s="1"/>
      <c r="XBX791" s="1"/>
      <c r="XBY791" s="1"/>
      <c r="XBZ791" s="1"/>
      <c r="XCA791" s="1"/>
      <c r="XCB791" s="1"/>
      <c r="XCC791" s="1"/>
      <c r="XCD791" s="1"/>
      <c r="XCE791" s="1"/>
      <c r="XCF791" s="1"/>
      <c r="XCG791" s="1"/>
      <c r="XCH791" s="1"/>
      <c r="XCI791" s="1"/>
      <c r="XCJ791" s="1"/>
      <c r="XCK791" s="1"/>
      <c r="XCL791" s="1"/>
      <c r="XCM791" s="1"/>
      <c r="XCN791" s="1"/>
      <c r="XCO791" s="1"/>
      <c r="XCP791" s="1"/>
      <c r="XCQ791" s="1"/>
      <c r="XCR791" s="1"/>
      <c r="XCS791" s="1"/>
      <c r="XCT791" s="1"/>
      <c r="XCU791" s="1"/>
      <c r="XCV791" s="1"/>
      <c r="XCW791" s="1"/>
      <c r="XCX791" s="1"/>
      <c r="XCY791" s="1"/>
      <c r="XCZ791" s="1"/>
      <c r="XDA791" s="1"/>
      <c r="XDB791" s="1"/>
      <c r="XDC791" s="1"/>
      <c r="XDD791" s="1"/>
      <c r="XDE791" s="1"/>
      <c r="XDF791" s="1"/>
      <c r="XDG791" s="1"/>
      <c r="XDH791" s="1"/>
      <c r="XDI791" s="1"/>
      <c r="XDJ791" s="1"/>
      <c r="XDK791" s="1"/>
      <c r="XDL791" s="1"/>
      <c r="XDM791" s="1"/>
      <c r="XDN791" s="1"/>
      <c r="XDO791" s="1"/>
      <c r="XDP791" s="1"/>
      <c r="XDQ791" s="1"/>
      <c r="XDR791" s="1"/>
      <c r="XDS791" s="1"/>
      <c r="XDT791" s="1"/>
      <c r="XDU791" s="1"/>
      <c r="XDV791" s="1"/>
      <c r="XDW791" s="1"/>
      <c r="XDX791" s="1"/>
      <c r="XDY791" s="1"/>
      <c r="XDZ791" s="1"/>
      <c r="XEA791" s="1"/>
      <c r="XEB791" s="1"/>
      <c r="XEC791" s="1"/>
      <c r="XED791" s="1"/>
      <c r="XEE791" s="1"/>
      <c r="XEF791" s="1"/>
      <c r="XEG791" s="1"/>
      <c r="XEH791" s="1"/>
      <c r="XEI791" s="1"/>
      <c r="XEJ791" s="1"/>
      <c r="XEK791" s="1"/>
      <c r="XEL791" s="1"/>
      <c r="XEM791" s="1"/>
      <c r="XEN791" s="1"/>
      <c r="XEO791" s="1"/>
      <c r="XEP791" s="1"/>
      <c r="XEQ791" s="1"/>
      <c r="XER791" s="1"/>
      <c r="XES791" s="1"/>
      <c r="XET791" s="1"/>
      <c r="XEU791" s="1"/>
      <c r="XEV791" s="1"/>
      <c r="XEW791" s="1"/>
      <c r="XEX791" s="1"/>
      <c r="XEY791" s="1"/>
      <c r="XEZ791" s="1"/>
      <c r="XFA791" s="1"/>
      <c r="XFB791" s="1"/>
      <c r="XFC791" s="1"/>
    </row>
    <row r="792" spans="1:150 16226:16383" s="3" customFormat="1" ht="20.25" customHeight="1" x14ac:dyDescent="0.25">
      <c r="A792" s="71" t="s">
        <v>987</v>
      </c>
      <c r="B792" s="71">
        <v>139.35499999999999</v>
      </c>
      <c r="C792" s="71">
        <f t="shared" si="18"/>
        <v>1500.0172199999997</v>
      </c>
      <c r="D792" s="51">
        <v>0</v>
      </c>
      <c r="E792" s="51">
        <v>0</v>
      </c>
      <c r="F792" s="124">
        <f t="shared" si="19"/>
        <v>2754.0316159199997</v>
      </c>
      <c r="G792" s="130" t="s">
        <v>95</v>
      </c>
      <c r="H792" s="13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WZB792" s="1"/>
      <c r="WZC792" s="1"/>
      <c r="WZD792" s="1"/>
      <c r="WZE792" s="1"/>
      <c r="WZF792" s="1"/>
      <c r="WZG792" s="1"/>
      <c r="WZH792" s="1"/>
      <c r="WZI792" s="1"/>
      <c r="WZJ792" s="1"/>
      <c r="WZK792" s="1"/>
      <c r="WZL792" s="1"/>
      <c r="WZM792" s="1"/>
      <c r="WZN792" s="1"/>
      <c r="WZO792" s="1"/>
      <c r="WZP792" s="1"/>
      <c r="WZQ792" s="1"/>
      <c r="WZR792" s="1"/>
      <c r="WZS792" s="1"/>
      <c r="WZT792" s="1"/>
      <c r="WZU792" s="1"/>
      <c r="WZV792" s="1"/>
      <c r="WZW792" s="1"/>
      <c r="WZX792" s="1"/>
      <c r="WZY792" s="1"/>
      <c r="WZZ792" s="1"/>
      <c r="XAA792" s="1"/>
      <c r="XAB792" s="1"/>
      <c r="XAC792" s="1"/>
      <c r="XAD792" s="1"/>
      <c r="XAE792" s="1"/>
      <c r="XAF792" s="1"/>
      <c r="XAG792" s="1"/>
      <c r="XAH792" s="1"/>
      <c r="XAI792" s="1"/>
      <c r="XAJ792" s="1"/>
      <c r="XAK792" s="1"/>
      <c r="XAL792" s="1"/>
      <c r="XAM792" s="1"/>
      <c r="XAN792" s="1"/>
      <c r="XAO792" s="1"/>
      <c r="XAP792" s="1"/>
      <c r="XAQ792" s="1"/>
      <c r="XAR792" s="1"/>
      <c r="XAS792" s="1"/>
      <c r="XAT792" s="1"/>
      <c r="XAU792" s="1"/>
      <c r="XAV792" s="1"/>
      <c r="XAW792" s="1"/>
      <c r="XAX792" s="1"/>
      <c r="XAY792" s="1"/>
      <c r="XAZ792" s="1"/>
      <c r="XBA792" s="1"/>
      <c r="XBB792" s="1"/>
      <c r="XBC792" s="1"/>
      <c r="XBD792" s="1"/>
      <c r="XBE792" s="1"/>
      <c r="XBF792" s="1"/>
      <c r="XBG792" s="1"/>
      <c r="XBH792" s="1"/>
      <c r="XBI792" s="1"/>
      <c r="XBJ792" s="1"/>
      <c r="XBK792" s="1"/>
      <c r="XBL792" s="1"/>
      <c r="XBM792" s="1"/>
      <c r="XBN792" s="1"/>
      <c r="XBO792" s="1"/>
      <c r="XBP792" s="1"/>
      <c r="XBQ792" s="1"/>
      <c r="XBR792" s="1"/>
      <c r="XBS792" s="1"/>
      <c r="XBT792" s="1"/>
      <c r="XBU792" s="1"/>
      <c r="XBV792" s="1"/>
      <c r="XBW792" s="1"/>
      <c r="XBX792" s="1"/>
      <c r="XBY792" s="1"/>
      <c r="XBZ792" s="1"/>
      <c r="XCA792" s="1"/>
      <c r="XCB792" s="1"/>
      <c r="XCC792" s="1"/>
      <c r="XCD792" s="1"/>
      <c r="XCE792" s="1"/>
      <c r="XCF792" s="1"/>
      <c r="XCG792" s="1"/>
      <c r="XCH792" s="1"/>
      <c r="XCI792" s="1"/>
      <c r="XCJ792" s="1"/>
      <c r="XCK792" s="1"/>
      <c r="XCL792" s="1"/>
      <c r="XCM792" s="1"/>
      <c r="XCN792" s="1"/>
      <c r="XCO792" s="1"/>
      <c r="XCP792" s="1"/>
      <c r="XCQ792" s="1"/>
      <c r="XCR792" s="1"/>
      <c r="XCS792" s="1"/>
      <c r="XCT792" s="1"/>
      <c r="XCU792" s="1"/>
      <c r="XCV792" s="1"/>
      <c r="XCW792" s="1"/>
      <c r="XCX792" s="1"/>
      <c r="XCY792" s="1"/>
      <c r="XCZ792" s="1"/>
      <c r="XDA792" s="1"/>
      <c r="XDB792" s="1"/>
      <c r="XDC792" s="1"/>
      <c r="XDD792" s="1"/>
      <c r="XDE792" s="1"/>
      <c r="XDF792" s="1"/>
      <c r="XDG792" s="1"/>
      <c r="XDH792" s="1"/>
      <c r="XDI792" s="1"/>
      <c r="XDJ792" s="1"/>
      <c r="XDK792" s="1"/>
      <c r="XDL792" s="1"/>
      <c r="XDM792" s="1"/>
      <c r="XDN792" s="1"/>
      <c r="XDO792" s="1"/>
      <c r="XDP792" s="1"/>
      <c r="XDQ792" s="1"/>
      <c r="XDR792" s="1"/>
      <c r="XDS792" s="1"/>
      <c r="XDT792" s="1"/>
      <c r="XDU792" s="1"/>
      <c r="XDV792" s="1"/>
      <c r="XDW792" s="1"/>
      <c r="XDX792" s="1"/>
      <c r="XDY792" s="1"/>
      <c r="XDZ792" s="1"/>
      <c r="XEA792" s="1"/>
      <c r="XEB792" s="1"/>
      <c r="XEC792" s="1"/>
      <c r="XED792" s="1"/>
      <c r="XEE792" s="1"/>
      <c r="XEF792" s="1"/>
      <c r="XEG792" s="1"/>
      <c r="XEH792" s="1"/>
      <c r="XEI792" s="1"/>
      <c r="XEJ792" s="1"/>
      <c r="XEK792" s="1"/>
      <c r="XEL792" s="1"/>
      <c r="XEM792" s="1"/>
      <c r="XEN792" s="1"/>
      <c r="XEO792" s="1"/>
      <c r="XEP792" s="1"/>
      <c r="XEQ792" s="1"/>
      <c r="XER792" s="1"/>
      <c r="XES792" s="1"/>
      <c r="XET792" s="1"/>
      <c r="XEU792" s="1"/>
      <c r="XEV792" s="1"/>
      <c r="XEW792" s="1"/>
      <c r="XEX792" s="1"/>
      <c r="XEY792" s="1"/>
      <c r="XEZ792" s="1"/>
      <c r="XFA792" s="1"/>
      <c r="XFB792" s="1"/>
      <c r="XFC792" s="1"/>
    </row>
    <row r="793" spans="1:150 16226:16383" s="3" customFormat="1" ht="20.25" customHeight="1" x14ac:dyDescent="0.25">
      <c r="A793" s="71" t="s">
        <v>988</v>
      </c>
      <c r="B793" s="71">
        <v>211.917</v>
      </c>
      <c r="C793" s="71">
        <f t="shared" si="18"/>
        <v>2281.0745879999999</v>
      </c>
      <c r="D793" s="51">
        <v>0</v>
      </c>
      <c r="E793" s="51">
        <v>0</v>
      </c>
      <c r="F793" s="124">
        <f t="shared" si="19"/>
        <v>4188.052943568</v>
      </c>
      <c r="G793" s="130" t="s">
        <v>95</v>
      </c>
      <c r="H793" s="13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WZB793" s="1"/>
      <c r="WZC793" s="1"/>
      <c r="WZD793" s="1"/>
      <c r="WZE793" s="1"/>
      <c r="WZF793" s="1"/>
      <c r="WZG793" s="1"/>
      <c r="WZH793" s="1"/>
      <c r="WZI793" s="1"/>
      <c r="WZJ793" s="1"/>
      <c r="WZK793" s="1"/>
      <c r="WZL793" s="1"/>
      <c r="WZM793" s="1"/>
      <c r="WZN793" s="1"/>
      <c r="WZO793" s="1"/>
      <c r="WZP793" s="1"/>
      <c r="WZQ793" s="1"/>
      <c r="WZR793" s="1"/>
      <c r="WZS793" s="1"/>
      <c r="WZT793" s="1"/>
      <c r="WZU793" s="1"/>
      <c r="WZV793" s="1"/>
      <c r="WZW793" s="1"/>
      <c r="WZX793" s="1"/>
      <c r="WZY793" s="1"/>
      <c r="WZZ793" s="1"/>
      <c r="XAA793" s="1"/>
      <c r="XAB793" s="1"/>
      <c r="XAC793" s="1"/>
      <c r="XAD793" s="1"/>
      <c r="XAE793" s="1"/>
      <c r="XAF793" s="1"/>
      <c r="XAG793" s="1"/>
      <c r="XAH793" s="1"/>
      <c r="XAI793" s="1"/>
      <c r="XAJ793" s="1"/>
      <c r="XAK793" s="1"/>
      <c r="XAL793" s="1"/>
      <c r="XAM793" s="1"/>
      <c r="XAN793" s="1"/>
      <c r="XAO793" s="1"/>
      <c r="XAP793" s="1"/>
      <c r="XAQ793" s="1"/>
      <c r="XAR793" s="1"/>
      <c r="XAS793" s="1"/>
      <c r="XAT793" s="1"/>
      <c r="XAU793" s="1"/>
      <c r="XAV793" s="1"/>
      <c r="XAW793" s="1"/>
      <c r="XAX793" s="1"/>
      <c r="XAY793" s="1"/>
      <c r="XAZ793" s="1"/>
      <c r="XBA793" s="1"/>
      <c r="XBB793" s="1"/>
      <c r="XBC793" s="1"/>
      <c r="XBD793" s="1"/>
      <c r="XBE793" s="1"/>
      <c r="XBF793" s="1"/>
      <c r="XBG793" s="1"/>
      <c r="XBH793" s="1"/>
      <c r="XBI793" s="1"/>
      <c r="XBJ793" s="1"/>
      <c r="XBK793" s="1"/>
      <c r="XBL793" s="1"/>
      <c r="XBM793" s="1"/>
      <c r="XBN793" s="1"/>
      <c r="XBO793" s="1"/>
      <c r="XBP793" s="1"/>
      <c r="XBQ793" s="1"/>
      <c r="XBR793" s="1"/>
      <c r="XBS793" s="1"/>
      <c r="XBT793" s="1"/>
      <c r="XBU793" s="1"/>
      <c r="XBV793" s="1"/>
      <c r="XBW793" s="1"/>
      <c r="XBX793" s="1"/>
      <c r="XBY793" s="1"/>
      <c r="XBZ793" s="1"/>
      <c r="XCA793" s="1"/>
      <c r="XCB793" s="1"/>
      <c r="XCC793" s="1"/>
      <c r="XCD793" s="1"/>
      <c r="XCE793" s="1"/>
      <c r="XCF793" s="1"/>
      <c r="XCG793" s="1"/>
      <c r="XCH793" s="1"/>
      <c r="XCI793" s="1"/>
      <c r="XCJ793" s="1"/>
      <c r="XCK793" s="1"/>
      <c r="XCL793" s="1"/>
      <c r="XCM793" s="1"/>
      <c r="XCN793" s="1"/>
      <c r="XCO793" s="1"/>
      <c r="XCP793" s="1"/>
      <c r="XCQ793" s="1"/>
      <c r="XCR793" s="1"/>
      <c r="XCS793" s="1"/>
      <c r="XCT793" s="1"/>
      <c r="XCU793" s="1"/>
      <c r="XCV793" s="1"/>
      <c r="XCW793" s="1"/>
      <c r="XCX793" s="1"/>
      <c r="XCY793" s="1"/>
      <c r="XCZ793" s="1"/>
      <c r="XDA793" s="1"/>
      <c r="XDB793" s="1"/>
      <c r="XDC793" s="1"/>
      <c r="XDD793" s="1"/>
      <c r="XDE793" s="1"/>
      <c r="XDF793" s="1"/>
      <c r="XDG793" s="1"/>
      <c r="XDH793" s="1"/>
      <c r="XDI793" s="1"/>
      <c r="XDJ793" s="1"/>
      <c r="XDK793" s="1"/>
      <c r="XDL793" s="1"/>
      <c r="XDM793" s="1"/>
      <c r="XDN793" s="1"/>
      <c r="XDO793" s="1"/>
      <c r="XDP793" s="1"/>
      <c r="XDQ793" s="1"/>
      <c r="XDR793" s="1"/>
      <c r="XDS793" s="1"/>
      <c r="XDT793" s="1"/>
      <c r="XDU793" s="1"/>
      <c r="XDV793" s="1"/>
      <c r="XDW793" s="1"/>
      <c r="XDX793" s="1"/>
      <c r="XDY793" s="1"/>
      <c r="XDZ793" s="1"/>
      <c r="XEA793" s="1"/>
      <c r="XEB793" s="1"/>
      <c r="XEC793" s="1"/>
      <c r="XED793" s="1"/>
      <c r="XEE793" s="1"/>
      <c r="XEF793" s="1"/>
      <c r="XEG793" s="1"/>
      <c r="XEH793" s="1"/>
      <c r="XEI793" s="1"/>
      <c r="XEJ793" s="1"/>
      <c r="XEK793" s="1"/>
      <c r="XEL793" s="1"/>
      <c r="XEM793" s="1"/>
      <c r="XEN793" s="1"/>
      <c r="XEO793" s="1"/>
      <c r="XEP793" s="1"/>
      <c r="XEQ793" s="1"/>
      <c r="XER793" s="1"/>
      <c r="XES793" s="1"/>
      <c r="XET793" s="1"/>
      <c r="XEU793" s="1"/>
      <c r="XEV793" s="1"/>
      <c r="XEW793" s="1"/>
      <c r="XEX793" s="1"/>
      <c r="XEY793" s="1"/>
      <c r="XEZ793" s="1"/>
      <c r="XFA793" s="1"/>
      <c r="XFB793" s="1"/>
      <c r="XFC793" s="1"/>
    </row>
    <row r="794" spans="1:150 16226:16383" s="3" customFormat="1" ht="20.25" customHeight="1" x14ac:dyDescent="0.25">
      <c r="A794" s="71" t="s">
        <v>989</v>
      </c>
      <c r="B794" s="71">
        <v>230.01599999999999</v>
      </c>
      <c r="C794" s="71">
        <f t="shared" si="18"/>
        <v>2475.8922239999997</v>
      </c>
      <c r="D794" s="51">
        <v>0</v>
      </c>
      <c r="E794" s="51">
        <v>0</v>
      </c>
      <c r="F794" s="124">
        <f t="shared" si="19"/>
        <v>4545.738123264</v>
      </c>
      <c r="G794" s="130" t="s">
        <v>95</v>
      </c>
      <c r="H794" s="13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WZB794" s="1"/>
      <c r="WZC794" s="1"/>
      <c r="WZD794" s="1"/>
      <c r="WZE794" s="1"/>
      <c r="WZF794" s="1"/>
      <c r="WZG794" s="1"/>
      <c r="WZH794" s="1"/>
      <c r="WZI794" s="1"/>
      <c r="WZJ794" s="1"/>
      <c r="WZK794" s="1"/>
      <c r="WZL794" s="1"/>
      <c r="WZM794" s="1"/>
      <c r="WZN794" s="1"/>
      <c r="WZO794" s="1"/>
      <c r="WZP794" s="1"/>
      <c r="WZQ794" s="1"/>
      <c r="WZR794" s="1"/>
      <c r="WZS794" s="1"/>
      <c r="WZT794" s="1"/>
      <c r="WZU794" s="1"/>
      <c r="WZV794" s="1"/>
      <c r="WZW794" s="1"/>
      <c r="WZX794" s="1"/>
      <c r="WZY794" s="1"/>
      <c r="WZZ794" s="1"/>
      <c r="XAA794" s="1"/>
      <c r="XAB794" s="1"/>
      <c r="XAC794" s="1"/>
      <c r="XAD794" s="1"/>
      <c r="XAE794" s="1"/>
      <c r="XAF794" s="1"/>
      <c r="XAG794" s="1"/>
      <c r="XAH794" s="1"/>
      <c r="XAI794" s="1"/>
      <c r="XAJ794" s="1"/>
      <c r="XAK794" s="1"/>
      <c r="XAL794" s="1"/>
      <c r="XAM794" s="1"/>
      <c r="XAN794" s="1"/>
      <c r="XAO794" s="1"/>
      <c r="XAP794" s="1"/>
      <c r="XAQ794" s="1"/>
      <c r="XAR794" s="1"/>
      <c r="XAS794" s="1"/>
      <c r="XAT794" s="1"/>
      <c r="XAU794" s="1"/>
      <c r="XAV794" s="1"/>
      <c r="XAW794" s="1"/>
      <c r="XAX794" s="1"/>
      <c r="XAY794" s="1"/>
      <c r="XAZ794" s="1"/>
      <c r="XBA794" s="1"/>
      <c r="XBB794" s="1"/>
      <c r="XBC794" s="1"/>
      <c r="XBD794" s="1"/>
      <c r="XBE794" s="1"/>
      <c r="XBF794" s="1"/>
      <c r="XBG794" s="1"/>
      <c r="XBH794" s="1"/>
      <c r="XBI794" s="1"/>
      <c r="XBJ794" s="1"/>
      <c r="XBK794" s="1"/>
      <c r="XBL794" s="1"/>
      <c r="XBM794" s="1"/>
      <c r="XBN794" s="1"/>
      <c r="XBO794" s="1"/>
      <c r="XBP794" s="1"/>
      <c r="XBQ794" s="1"/>
      <c r="XBR794" s="1"/>
      <c r="XBS794" s="1"/>
      <c r="XBT794" s="1"/>
      <c r="XBU794" s="1"/>
      <c r="XBV794" s="1"/>
      <c r="XBW794" s="1"/>
      <c r="XBX794" s="1"/>
      <c r="XBY794" s="1"/>
      <c r="XBZ794" s="1"/>
      <c r="XCA794" s="1"/>
      <c r="XCB794" s="1"/>
      <c r="XCC794" s="1"/>
      <c r="XCD794" s="1"/>
      <c r="XCE794" s="1"/>
      <c r="XCF794" s="1"/>
      <c r="XCG794" s="1"/>
      <c r="XCH794" s="1"/>
      <c r="XCI794" s="1"/>
      <c r="XCJ794" s="1"/>
      <c r="XCK794" s="1"/>
      <c r="XCL794" s="1"/>
      <c r="XCM794" s="1"/>
      <c r="XCN794" s="1"/>
      <c r="XCO794" s="1"/>
      <c r="XCP794" s="1"/>
      <c r="XCQ794" s="1"/>
      <c r="XCR794" s="1"/>
      <c r="XCS794" s="1"/>
      <c r="XCT794" s="1"/>
      <c r="XCU794" s="1"/>
      <c r="XCV794" s="1"/>
      <c r="XCW794" s="1"/>
      <c r="XCX794" s="1"/>
      <c r="XCY794" s="1"/>
      <c r="XCZ794" s="1"/>
      <c r="XDA794" s="1"/>
      <c r="XDB794" s="1"/>
      <c r="XDC794" s="1"/>
      <c r="XDD794" s="1"/>
      <c r="XDE794" s="1"/>
      <c r="XDF794" s="1"/>
      <c r="XDG794" s="1"/>
      <c r="XDH794" s="1"/>
      <c r="XDI794" s="1"/>
      <c r="XDJ794" s="1"/>
      <c r="XDK794" s="1"/>
      <c r="XDL794" s="1"/>
      <c r="XDM794" s="1"/>
      <c r="XDN794" s="1"/>
      <c r="XDO794" s="1"/>
      <c r="XDP794" s="1"/>
      <c r="XDQ794" s="1"/>
      <c r="XDR794" s="1"/>
      <c r="XDS794" s="1"/>
      <c r="XDT794" s="1"/>
      <c r="XDU794" s="1"/>
      <c r="XDV794" s="1"/>
      <c r="XDW794" s="1"/>
      <c r="XDX794" s="1"/>
      <c r="XDY794" s="1"/>
      <c r="XDZ794" s="1"/>
      <c r="XEA794" s="1"/>
      <c r="XEB794" s="1"/>
      <c r="XEC794" s="1"/>
      <c r="XED794" s="1"/>
      <c r="XEE794" s="1"/>
      <c r="XEF794" s="1"/>
      <c r="XEG794" s="1"/>
      <c r="XEH794" s="1"/>
      <c r="XEI794" s="1"/>
      <c r="XEJ794" s="1"/>
      <c r="XEK794" s="1"/>
      <c r="XEL794" s="1"/>
      <c r="XEM794" s="1"/>
      <c r="XEN794" s="1"/>
      <c r="XEO794" s="1"/>
      <c r="XEP794" s="1"/>
      <c r="XEQ794" s="1"/>
      <c r="XER794" s="1"/>
      <c r="XES794" s="1"/>
      <c r="XET794" s="1"/>
      <c r="XEU794" s="1"/>
      <c r="XEV794" s="1"/>
      <c r="XEW794" s="1"/>
      <c r="XEX794" s="1"/>
      <c r="XEY794" s="1"/>
      <c r="XEZ794" s="1"/>
      <c r="XFA794" s="1"/>
      <c r="XFB794" s="1"/>
      <c r="XFC794" s="1"/>
    </row>
    <row r="795" spans="1:150 16226:16383" s="3" customFormat="1" ht="20.25" customHeight="1" x14ac:dyDescent="0.25">
      <c r="A795" s="71" t="s">
        <v>990</v>
      </c>
      <c r="B795" s="71">
        <v>111.48399999999999</v>
      </c>
      <c r="C795" s="71">
        <f t="shared" si="18"/>
        <v>1200.0137759999998</v>
      </c>
      <c r="D795" s="51">
        <v>0</v>
      </c>
      <c r="E795" s="51">
        <v>0</v>
      </c>
      <c r="F795" s="124">
        <f t="shared" si="19"/>
        <v>2203.2252927359996</v>
      </c>
      <c r="G795" s="130" t="s">
        <v>95</v>
      </c>
      <c r="H795" s="13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WZB795" s="1"/>
      <c r="WZC795" s="1"/>
      <c r="WZD795" s="1"/>
      <c r="WZE795" s="1"/>
      <c r="WZF795" s="1"/>
      <c r="WZG795" s="1"/>
      <c r="WZH795" s="1"/>
      <c r="WZI795" s="1"/>
      <c r="WZJ795" s="1"/>
      <c r="WZK795" s="1"/>
      <c r="WZL795" s="1"/>
      <c r="WZM795" s="1"/>
      <c r="WZN795" s="1"/>
      <c r="WZO795" s="1"/>
      <c r="WZP795" s="1"/>
      <c r="WZQ795" s="1"/>
      <c r="WZR795" s="1"/>
      <c r="WZS795" s="1"/>
      <c r="WZT795" s="1"/>
      <c r="WZU795" s="1"/>
      <c r="WZV795" s="1"/>
      <c r="WZW795" s="1"/>
      <c r="WZX795" s="1"/>
      <c r="WZY795" s="1"/>
      <c r="WZZ795" s="1"/>
      <c r="XAA795" s="1"/>
      <c r="XAB795" s="1"/>
      <c r="XAC795" s="1"/>
      <c r="XAD795" s="1"/>
      <c r="XAE795" s="1"/>
      <c r="XAF795" s="1"/>
      <c r="XAG795" s="1"/>
      <c r="XAH795" s="1"/>
      <c r="XAI795" s="1"/>
      <c r="XAJ795" s="1"/>
      <c r="XAK795" s="1"/>
      <c r="XAL795" s="1"/>
      <c r="XAM795" s="1"/>
      <c r="XAN795" s="1"/>
      <c r="XAO795" s="1"/>
      <c r="XAP795" s="1"/>
      <c r="XAQ795" s="1"/>
      <c r="XAR795" s="1"/>
      <c r="XAS795" s="1"/>
      <c r="XAT795" s="1"/>
      <c r="XAU795" s="1"/>
      <c r="XAV795" s="1"/>
      <c r="XAW795" s="1"/>
      <c r="XAX795" s="1"/>
      <c r="XAY795" s="1"/>
      <c r="XAZ795" s="1"/>
      <c r="XBA795" s="1"/>
      <c r="XBB795" s="1"/>
      <c r="XBC795" s="1"/>
      <c r="XBD795" s="1"/>
      <c r="XBE795" s="1"/>
      <c r="XBF795" s="1"/>
      <c r="XBG795" s="1"/>
      <c r="XBH795" s="1"/>
      <c r="XBI795" s="1"/>
      <c r="XBJ795" s="1"/>
      <c r="XBK795" s="1"/>
      <c r="XBL795" s="1"/>
      <c r="XBM795" s="1"/>
      <c r="XBN795" s="1"/>
      <c r="XBO795" s="1"/>
      <c r="XBP795" s="1"/>
      <c r="XBQ795" s="1"/>
      <c r="XBR795" s="1"/>
      <c r="XBS795" s="1"/>
      <c r="XBT795" s="1"/>
      <c r="XBU795" s="1"/>
      <c r="XBV795" s="1"/>
      <c r="XBW795" s="1"/>
      <c r="XBX795" s="1"/>
      <c r="XBY795" s="1"/>
      <c r="XBZ795" s="1"/>
      <c r="XCA795" s="1"/>
      <c r="XCB795" s="1"/>
      <c r="XCC795" s="1"/>
      <c r="XCD795" s="1"/>
      <c r="XCE795" s="1"/>
      <c r="XCF795" s="1"/>
      <c r="XCG795" s="1"/>
      <c r="XCH795" s="1"/>
      <c r="XCI795" s="1"/>
      <c r="XCJ795" s="1"/>
      <c r="XCK795" s="1"/>
      <c r="XCL795" s="1"/>
      <c r="XCM795" s="1"/>
      <c r="XCN795" s="1"/>
      <c r="XCO795" s="1"/>
      <c r="XCP795" s="1"/>
      <c r="XCQ795" s="1"/>
      <c r="XCR795" s="1"/>
      <c r="XCS795" s="1"/>
      <c r="XCT795" s="1"/>
      <c r="XCU795" s="1"/>
      <c r="XCV795" s="1"/>
      <c r="XCW795" s="1"/>
      <c r="XCX795" s="1"/>
      <c r="XCY795" s="1"/>
      <c r="XCZ795" s="1"/>
      <c r="XDA795" s="1"/>
      <c r="XDB795" s="1"/>
      <c r="XDC795" s="1"/>
      <c r="XDD795" s="1"/>
      <c r="XDE795" s="1"/>
      <c r="XDF795" s="1"/>
      <c r="XDG795" s="1"/>
      <c r="XDH795" s="1"/>
      <c r="XDI795" s="1"/>
      <c r="XDJ795" s="1"/>
      <c r="XDK795" s="1"/>
      <c r="XDL795" s="1"/>
      <c r="XDM795" s="1"/>
      <c r="XDN795" s="1"/>
      <c r="XDO795" s="1"/>
      <c r="XDP795" s="1"/>
      <c r="XDQ795" s="1"/>
      <c r="XDR795" s="1"/>
      <c r="XDS795" s="1"/>
      <c r="XDT795" s="1"/>
      <c r="XDU795" s="1"/>
      <c r="XDV795" s="1"/>
      <c r="XDW795" s="1"/>
      <c r="XDX795" s="1"/>
      <c r="XDY795" s="1"/>
      <c r="XDZ795" s="1"/>
      <c r="XEA795" s="1"/>
      <c r="XEB795" s="1"/>
      <c r="XEC795" s="1"/>
      <c r="XED795" s="1"/>
      <c r="XEE795" s="1"/>
      <c r="XEF795" s="1"/>
      <c r="XEG795" s="1"/>
      <c r="XEH795" s="1"/>
      <c r="XEI795" s="1"/>
      <c r="XEJ795" s="1"/>
      <c r="XEK795" s="1"/>
      <c r="XEL795" s="1"/>
      <c r="XEM795" s="1"/>
      <c r="XEN795" s="1"/>
      <c r="XEO795" s="1"/>
      <c r="XEP795" s="1"/>
      <c r="XEQ795" s="1"/>
      <c r="XER795" s="1"/>
      <c r="XES795" s="1"/>
      <c r="XET795" s="1"/>
      <c r="XEU795" s="1"/>
      <c r="XEV795" s="1"/>
      <c r="XEW795" s="1"/>
      <c r="XEX795" s="1"/>
      <c r="XEY795" s="1"/>
      <c r="XEZ795" s="1"/>
      <c r="XFA795" s="1"/>
      <c r="XFB795" s="1"/>
      <c r="XFC795" s="1"/>
    </row>
    <row r="796" spans="1:150 16226:16383" s="3" customFormat="1" ht="20.25" customHeight="1" x14ac:dyDescent="0.25">
      <c r="A796" s="71" t="s">
        <v>991</v>
      </c>
      <c r="B796" s="71">
        <v>111.48399999999999</v>
      </c>
      <c r="C796" s="71">
        <f t="shared" si="18"/>
        <v>1200.0137759999998</v>
      </c>
      <c r="D796" s="51">
        <v>0</v>
      </c>
      <c r="E796" s="51">
        <v>0</v>
      </c>
      <c r="F796" s="124">
        <f t="shared" si="19"/>
        <v>2203.2252927359996</v>
      </c>
      <c r="G796" s="130" t="s">
        <v>95</v>
      </c>
      <c r="H796" s="13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WZB796" s="1"/>
      <c r="WZC796" s="1"/>
      <c r="WZD796" s="1"/>
      <c r="WZE796" s="1"/>
      <c r="WZF796" s="1"/>
      <c r="WZG796" s="1"/>
      <c r="WZH796" s="1"/>
      <c r="WZI796" s="1"/>
      <c r="WZJ796" s="1"/>
      <c r="WZK796" s="1"/>
      <c r="WZL796" s="1"/>
      <c r="WZM796" s="1"/>
      <c r="WZN796" s="1"/>
      <c r="WZO796" s="1"/>
      <c r="WZP796" s="1"/>
      <c r="WZQ796" s="1"/>
      <c r="WZR796" s="1"/>
      <c r="WZS796" s="1"/>
      <c r="WZT796" s="1"/>
      <c r="WZU796" s="1"/>
      <c r="WZV796" s="1"/>
      <c r="WZW796" s="1"/>
      <c r="WZX796" s="1"/>
      <c r="WZY796" s="1"/>
      <c r="WZZ796" s="1"/>
      <c r="XAA796" s="1"/>
      <c r="XAB796" s="1"/>
      <c r="XAC796" s="1"/>
      <c r="XAD796" s="1"/>
      <c r="XAE796" s="1"/>
      <c r="XAF796" s="1"/>
      <c r="XAG796" s="1"/>
      <c r="XAH796" s="1"/>
      <c r="XAI796" s="1"/>
      <c r="XAJ796" s="1"/>
      <c r="XAK796" s="1"/>
      <c r="XAL796" s="1"/>
      <c r="XAM796" s="1"/>
      <c r="XAN796" s="1"/>
      <c r="XAO796" s="1"/>
      <c r="XAP796" s="1"/>
      <c r="XAQ796" s="1"/>
      <c r="XAR796" s="1"/>
      <c r="XAS796" s="1"/>
      <c r="XAT796" s="1"/>
      <c r="XAU796" s="1"/>
      <c r="XAV796" s="1"/>
      <c r="XAW796" s="1"/>
      <c r="XAX796" s="1"/>
      <c r="XAY796" s="1"/>
      <c r="XAZ796" s="1"/>
      <c r="XBA796" s="1"/>
      <c r="XBB796" s="1"/>
      <c r="XBC796" s="1"/>
      <c r="XBD796" s="1"/>
      <c r="XBE796" s="1"/>
      <c r="XBF796" s="1"/>
      <c r="XBG796" s="1"/>
      <c r="XBH796" s="1"/>
      <c r="XBI796" s="1"/>
      <c r="XBJ796" s="1"/>
      <c r="XBK796" s="1"/>
      <c r="XBL796" s="1"/>
      <c r="XBM796" s="1"/>
      <c r="XBN796" s="1"/>
      <c r="XBO796" s="1"/>
      <c r="XBP796" s="1"/>
      <c r="XBQ796" s="1"/>
      <c r="XBR796" s="1"/>
      <c r="XBS796" s="1"/>
      <c r="XBT796" s="1"/>
      <c r="XBU796" s="1"/>
      <c r="XBV796" s="1"/>
      <c r="XBW796" s="1"/>
      <c r="XBX796" s="1"/>
      <c r="XBY796" s="1"/>
      <c r="XBZ796" s="1"/>
      <c r="XCA796" s="1"/>
      <c r="XCB796" s="1"/>
      <c r="XCC796" s="1"/>
      <c r="XCD796" s="1"/>
      <c r="XCE796" s="1"/>
      <c r="XCF796" s="1"/>
      <c r="XCG796" s="1"/>
      <c r="XCH796" s="1"/>
      <c r="XCI796" s="1"/>
      <c r="XCJ796" s="1"/>
      <c r="XCK796" s="1"/>
      <c r="XCL796" s="1"/>
      <c r="XCM796" s="1"/>
      <c r="XCN796" s="1"/>
      <c r="XCO796" s="1"/>
      <c r="XCP796" s="1"/>
      <c r="XCQ796" s="1"/>
      <c r="XCR796" s="1"/>
      <c r="XCS796" s="1"/>
      <c r="XCT796" s="1"/>
      <c r="XCU796" s="1"/>
      <c r="XCV796" s="1"/>
      <c r="XCW796" s="1"/>
      <c r="XCX796" s="1"/>
      <c r="XCY796" s="1"/>
      <c r="XCZ796" s="1"/>
      <c r="XDA796" s="1"/>
      <c r="XDB796" s="1"/>
      <c r="XDC796" s="1"/>
      <c r="XDD796" s="1"/>
      <c r="XDE796" s="1"/>
      <c r="XDF796" s="1"/>
      <c r="XDG796" s="1"/>
      <c r="XDH796" s="1"/>
      <c r="XDI796" s="1"/>
      <c r="XDJ796" s="1"/>
      <c r="XDK796" s="1"/>
      <c r="XDL796" s="1"/>
      <c r="XDM796" s="1"/>
      <c r="XDN796" s="1"/>
      <c r="XDO796" s="1"/>
      <c r="XDP796" s="1"/>
      <c r="XDQ796" s="1"/>
      <c r="XDR796" s="1"/>
      <c r="XDS796" s="1"/>
      <c r="XDT796" s="1"/>
      <c r="XDU796" s="1"/>
      <c r="XDV796" s="1"/>
      <c r="XDW796" s="1"/>
      <c r="XDX796" s="1"/>
      <c r="XDY796" s="1"/>
      <c r="XDZ796" s="1"/>
      <c r="XEA796" s="1"/>
      <c r="XEB796" s="1"/>
      <c r="XEC796" s="1"/>
      <c r="XED796" s="1"/>
      <c r="XEE796" s="1"/>
      <c r="XEF796" s="1"/>
      <c r="XEG796" s="1"/>
      <c r="XEH796" s="1"/>
      <c r="XEI796" s="1"/>
      <c r="XEJ796" s="1"/>
      <c r="XEK796" s="1"/>
      <c r="XEL796" s="1"/>
      <c r="XEM796" s="1"/>
      <c r="XEN796" s="1"/>
      <c r="XEO796" s="1"/>
      <c r="XEP796" s="1"/>
      <c r="XEQ796" s="1"/>
      <c r="XER796" s="1"/>
      <c r="XES796" s="1"/>
      <c r="XET796" s="1"/>
      <c r="XEU796" s="1"/>
      <c r="XEV796" s="1"/>
      <c r="XEW796" s="1"/>
      <c r="XEX796" s="1"/>
      <c r="XEY796" s="1"/>
      <c r="XEZ796" s="1"/>
      <c r="XFA796" s="1"/>
      <c r="XFB796" s="1"/>
      <c r="XFC796" s="1"/>
    </row>
    <row r="797" spans="1:150 16226:16383" s="3" customFormat="1" ht="20.25" customHeight="1" x14ac:dyDescent="0.25">
      <c r="A797" s="71" t="s">
        <v>992</v>
      </c>
      <c r="B797" s="71">
        <v>111.48399999999999</v>
      </c>
      <c r="C797" s="71">
        <f t="shared" si="18"/>
        <v>1200.0137759999998</v>
      </c>
      <c r="D797" s="51">
        <v>0</v>
      </c>
      <c r="E797" s="51">
        <v>0</v>
      </c>
      <c r="F797" s="124">
        <f t="shared" si="19"/>
        <v>2203.2252927359996</v>
      </c>
      <c r="G797" s="130" t="s">
        <v>95</v>
      </c>
      <c r="H797" s="13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WZB797" s="1"/>
      <c r="WZC797" s="1"/>
      <c r="WZD797" s="1"/>
      <c r="WZE797" s="1"/>
      <c r="WZF797" s="1"/>
      <c r="WZG797" s="1"/>
      <c r="WZH797" s="1"/>
      <c r="WZI797" s="1"/>
      <c r="WZJ797" s="1"/>
      <c r="WZK797" s="1"/>
      <c r="WZL797" s="1"/>
      <c r="WZM797" s="1"/>
      <c r="WZN797" s="1"/>
      <c r="WZO797" s="1"/>
      <c r="WZP797" s="1"/>
      <c r="WZQ797" s="1"/>
      <c r="WZR797" s="1"/>
      <c r="WZS797" s="1"/>
      <c r="WZT797" s="1"/>
      <c r="WZU797" s="1"/>
      <c r="WZV797" s="1"/>
      <c r="WZW797" s="1"/>
      <c r="WZX797" s="1"/>
      <c r="WZY797" s="1"/>
      <c r="WZZ797" s="1"/>
      <c r="XAA797" s="1"/>
      <c r="XAB797" s="1"/>
      <c r="XAC797" s="1"/>
      <c r="XAD797" s="1"/>
      <c r="XAE797" s="1"/>
      <c r="XAF797" s="1"/>
      <c r="XAG797" s="1"/>
      <c r="XAH797" s="1"/>
      <c r="XAI797" s="1"/>
      <c r="XAJ797" s="1"/>
      <c r="XAK797" s="1"/>
      <c r="XAL797" s="1"/>
      <c r="XAM797" s="1"/>
      <c r="XAN797" s="1"/>
      <c r="XAO797" s="1"/>
      <c r="XAP797" s="1"/>
      <c r="XAQ797" s="1"/>
      <c r="XAR797" s="1"/>
      <c r="XAS797" s="1"/>
      <c r="XAT797" s="1"/>
      <c r="XAU797" s="1"/>
      <c r="XAV797" s="1"/>
      <c r="XAW797" s="1"/>
      <c r="XAX797" s="1"/>
      <c r="XAY797" s="1"/>
      <c r="XAZ797" s="1"/>
      <c r="XBA797" s="1"/>
      <c r="XBB797" s="1"/>
      <c r="XBC797" s="1"/>
      <c r="XBD797" s="1"/>
      <c r="XBE797" s="1"/>
      <c r="XBF797" s="1"/>
      <c r="XBG797" s="1"/>
      <c r="XBH797" s="1"/>
      <c r="XBI797" s="1"/>
      <c r="XBJ797" s="1"/>
      <c r="XBK797" s="1"/>
      <c r="XBL797" s="1"/>
      <c r="XBM797" s="1"/>
      <c r="XBN797" s="1"/>
      <c r="XBO797" s="1"/>
      <c r="XBP797" s="1"/>
      <c r="XBQ797" s="1"/>
      <c r="XBR797" s="1"/>
      <c r="XBS797" s="1"/>
      <c r="XBT797" s="1"/>
      <c r="XBU797" s="1"/>
      <c r="XBV797" s="1"/>
      <c r="XBW797" s="1"/>
      <c r="XBX797" s="1"/>
      <c r="XBY797" s="1"/>
      <c r="XBZ797" s="1"/>
      <c r="XCA797" s="1"/>
      <c r="XCB797" s="1"/>
      <c r="XCC797" s="1"/>
      <c r="XCD797" s="1"/>
      <c r="XCE797" s="1"/>
      <c r="XCF797" s="1"/>
      <c r="XCG797" s="1"/>
      <c r="XCH797" s="1"/>
      <c r="XCI797" s="1"/>
      <c r="XCJ797" s="1"/>
      <c r="XCK797" s="1"/>
      <c r="XCL797" s="1"/>
      <c r="XCM797" s="1"/>
      <c r="XCN797" s="1"/>
      <c r="XCO797" s="1"/>
      <c r="XCP797" s="1"/>
      <c r="XCQ797" s="1"/>
      <c r="XCR797" s="1"/>
      <c r="XCS797" s="1"/>
      <c r="XCT797" s="1"/>
      <c r="XCU797" s="1"/>
      <c r="XCV797" s="1"/>
      <c r="XCW797" s="1"/>
      <c r="XCX797" s="1"/>
      <c r="XCY797" s="1"/>
      <c r="XCZ797" s="1"/>
      <c r="XDA797" s="1"/>
      <c r="XDB797" s="1"/>
      <c r="XDC797" s="1"/>
      <c r="XDD797" s="1"/>
      <c r="XDE797" s="1"/>
      <c r="XDF797" s="1"/>
      <c r="XDG797" s="1"/>
      <c r="XDH797" s="1"/>
      <c r="XDI797" s="1"/>
      <c r="XDJ797" s="1"/>
      <c r="XDK797" s="1"/>
      <c r="XDL797" s="1"/>
      <c r="XDM797" s="1"/>
      <c r="XDN797" s="1"/>
      <c r="XDO797" s="1"/>
      <c r="XDP797" s="1"/>
      <c r="XDQ797" s="1"/>
      <c r="XDR797" s="1"/>
      <c r="XDS797" s="1"/>
      <c r="XDT797" s="1"/>
      <c r="XDU797" s="1"/>
      <c r="XDV797" s="1"/>
      <c r="XDW797" s="1"/>
      <c r="XDX797" s="1"/>
      <c r="XDY797" s="1"/>
      <c r="XDZ797" s="1"/>
      <c r="XEA797" s="1"/>
      <c r="XEB797" s="1"/>
      <c r="XEC797" s="1"/>
      <c r="XED797" s="1"/>
      <c r="XEE797" s="1"/>
      <c r="XEF797" s="1"/>
      <c r="XEG797" s="1"/>
      <c r="XEH797" s="1"/>
      <c r="XEI797" s="1"/>
      <c r="XEJ797" s="1"/>
      <c r="XEK797" s="1"/>
      <c r="XEL797" s="1"/>
      <c r="XEM797" s="1"/>
      <c r="XEN797" s="1"/>
      <c r="XEO797" s="1"/>
      <c r="XEP797" s="1"/>
      <c r="XEQ797" s="1"/>
      <c r="XER797" s="1"/>
      <c r="XES797" s="1"/>
      <c r="XET797" s="1"/>
      <c r="XEU797" s="1"/>
      <c r="XEV797" s="1"/>
      <c r="XEW797" s="1"/>
      <c r="XEX797" s="1"/>
      <c r="XEY797" s="1"/>
      <c r="XEZ797" s="1"/>
      <c r="XFA797" s="1"/>
      <c r="XFB797" s="1"/>
      <c r="XFC797" s="1"/>
    </row>
    <row r="798" spans="1:150 16226:16383" s="3" customFormat="1" ht="20.25" customHeight="1" x14ac:dyDescent="0.25">
      <c r="A798" s="71" t="s">
        <v>993</v>
      </c>
      <c r="B798" s="71">
        <v>111.48399999999999</v>
      </c>
      <c r="C798" s="71">
        <f t="shared" si="18"/>
        <v>1200.0137759999998</v>
      </c>
      <c r="D798" s="51">
        <v>0</v>
      </c>
      <c r="E798" s="51">
        <v>0</v>
      </c>
      <c r="F798" s="124">
        <f t="shared" si="19"/>
        <v>2203.2252927359996</v>
      </c>
      <c r="G798" s="130" t="s">
        <v>95</v>
      </c>
      <c r="H798" s="13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WZB798" s="1"/>
      <c r="WZC798" s="1"/>
      <c r="WZD798" s="1"/>
      <c r="WZE798" s="1"/>
      <c r="WZF798" s="1"/>
      <c r="WZG798" s="1"/>
      <c r="WZH798" s="1"/>
      <c r="WZI798" s="1"/>
      <c r="WZJ798" s="1"/>
      <c r="WZK798" s="1"/>
      <c r="WZL798" s="1"/>
      <c r="WZM798" s="1"/>
      <c r="WZN798" s="1"/>
      <c r="WZO798" s="1"/>
      <c r="WZP798" s="1"/>
      <c r="WZQ798" s="1"/>
      <c r="WZR798" s="1"/>
      <c r="WZS798" s="1"/>
      <c r="WZT798" s="1"/>
      <c r="WZU798" s="1"/>
      <c r="WZV798" s="1"/>
      <c r="WZW798" s="1"/>
      <c r="WZX798" s="1"/>
      <c r="WZY798" s="1"/>
      <c r="WZZ798" s="1"/>
      <c r="XAA798" s="1"/>
      <c r="XAB798" s="1"/>
      <c r="XAC798" s="1"/>
      <c r="XAD798" s="1"/>
      <c r="XAE798" s="1"/>
      <c r="XAF798" s="1"/>
      <c r="XAG798" s="1"/>
      <c r="XAH798" s="1"/>
      <c r="XAI798" s="1"/>
      <c r="XAJ798" s="1"/>
      <c r="XAK798" s="1"/>
      <c r="XAL798" s="1"/>
      <c r="XAM798" s="1"/>
      <c r="XAN798" s="1"/>
      <c r="XAO798" s="1"/>
      <c r="XAP798" s="1"/>
      <c r="XAQ798" s="1"/>
      <c r="XAR798" s="1"/>
      <c r="XAS798" s="1"/>
      <c r="XAT798" s="1"/>
      <c r="XAU798" s="1"/>
      <c r="XAV798" s="1"/>
      <c r="XAW798" s="1"/>
      <c r="XAX798" s="1"/>
      <c r="XAY798" s="1"/>
      <c r="XAZ798" s="1"/>
      <c r="XBA798" s="1"/>
      <c r="XBB798" s="1"/>
      <c r="XBC798" s="1"/>
      <c r="XBD798" s="1"/>
      <c r="XBE798" s="1"/>
      <c r="XBF798" s="1"/>
      <c r="XBG798" s="1"/>
      <c r="XBH798" s="1"/>
      <c r="XBI798" s="1"/>
      <c r="XBJ798" s="1"/>
      <c r="XBK798" s="1"/>
      <c r="XBL798" s="1"/>
      <c r="XBM798" s="1"/>
      <c r="XBN798" s="1"/>
      <c r="XBO798" s="1"/>
      <c r="XBP798" s="1"/>
      <c r="XBQ798" s="1"/>
      <c r="XBR798" s="1"/>
      <c r="XBS798" s="1"/>
      <c r="XBT798" s="1"/>
      <c r="XBU798" s="1"/>
      <c r="XBV798" s="1"/>
      <c r="XBW798" s="1"/>
      <c r="XBX798" s="1"/>
      <c r="XBY798" s="1"/>
      <c r="XBZ798" s="1"/>
      <c r="XCA798" s="1"/>
      <c r="XCB798" s="1"/>
      <c r="XCC798" s="1"/>
      <c r="XCD798" s="1"/>
      <c r="XCE798" s="1"/>
      <c r="XCF798" s="1"/>
      <c r="XCG798" s="1"/>
      <c r="XCH798" s="1"/>
      <c r="XCI798" s="1"/>
      <c r="XCJ798" s="1"/>
      <c r="XCK798" s="1"/>
      <c r="XCL798" s="1"/>
      <c r="XCM798" s="1"/>
      <c r="XCN798" s="1"/>
      <c r="XCO798" s="1"/>
      <c r="XCP798" s="1"/>
      <c r="XCQ798" s="1"/>
      <c r="XCR798" s="1"/>
      <c r="XCS798" s="1"/>
      <c r="XCT798" s="1"/>
      <c r="XCU798" s="1"/>
      <c r="XCV798" s="1"/>
      <c r="XCW798" s="1"/>
      <c r="XCX798" s="1"/>
      <c r="XCY798" s="1"/>
      <c r="XCZ798" s="1"/>
      <c r="XDA798" s="1"/>
      <c r="XDB798" s="1"/>
      <c r="XDC798" s="1"/>
      <c r="XDD798" s="1"/>
      <c r="XDE798" s="1"/>
      <c r="XDF798" s="1"/>
      <c r="XDG798" s="1"/>
      <c r="XDH798" s="1"/>
      <c r="XDI798" s="1"/>
      <c r="XDJ798" s="1"/>
      <c r="XDK798" s="1"/>
      <c r="XDL798" s="1"/>
      <c r="XDM798" s="1"/>
      <c r="XDN798" s="1"/>
      <c r="XDO798" s="1"/>
      <c r="XDP798" s="1"/>
      <c r="XDQ798" s="1"/>
      <c r="XDR798" s="1"/>
      <c r="XDS798" s="1"/>
      <c r="XDT798" s="1"/>
      <c r="XDU798" s="1"/>
      <c r="XDV798" s="1"/>
      <c r="XDW798" s="1"/>
      <c r="XDX798" s="1"/>
      <c r="XDY798" s="1"/>
      <c r="XDZ798" s="1"/>
      <c r="XEA798" s="1"/>
      <c r="XEB798" s="1"/>
      <c r="XEC798" s="1"/>
      <c r="XED798" s="1"/>
      <c r="XEE798" s="1"/>
      <c r="XEF798" s="1"/>
      <c r="XEG798" s="1"/>
      <c r="XEH798" s="1"/>
      <c r="XEI798" s="1"/>
      <c r="XEJ798" s="1"/>
      <c r="XEK798" s="1"/>
      <c r="XEL798" s="1"/>
      <c r="XEM798" s="1"/>
      <c r="XEN798" s="1"/>
      <c r="XEO798" s="1"/>
      <c r="XEP798" s="1"/>
      <c r="XEQ798" s="1"/>
      <c r="XER798" s="1"/>
      <c r="XES798" s="1"/>
      <c r="XET798" s="1"/>
      <c r="XEU798" s="1"/>
      <c r="XEV798" s="1"/>
      <c r="XEW798" s="1"/>
      <c r="XEX798" s="1"/>
      <c r="XEY798" s="1"/>
      <c r="XEZ798" s="1"/>
      <c r="XFA798" s="1"/>
      <c r="XFB798" s="1"/>
      <c r="XFC798" s="1"/>
    </row>
    <row r="799" spans="1:150 16226:16383" s="3" customFormat="1" ht="20.25" customHeight="1" x14ac:dyDescent="0.25">
      <c r="A799" s="71" t="s">
        <v>994</v>
      </c>
      <c r="B799" s="71">
        <v>138.28</v>
      </c>
      <c r="C799" s="71">
        <f t="shared" si="18"/>
        <v>1488.4459199999999</v>
      </c>
      <c r="D799" s="51">
        <v>0</v>
      </c>
      <c r="E799" s="51">
        <v>0</v>
      </c>
      <c r="F799" s="124">
        <f t="shared" si="19"/>
        <v>2732.7867091200001</v>
      </c>
      <c r="G799" s="130" t="s">
        <v>95</v>
      </c>
      <c r="H799" s="13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WZB799" s="1"/>
      <c r="WZC799" s="1"/>
      <c r="WZD799" s="1"/>
      <c r="WZE799" s="1"/>
      <c r="WZF799" s="1"/>
      <c r="WZG799" s="1"/>
      <c r="WZH799" s="1"/>
      <c r="WZI799" s="1"/>
      <c r="WZJ799" s="1"/>
      <c r="WZK799" s="1"/>
      <c r="WZL799" s="1"/>
      <c r="WZM799" s="1"/>
      <c r="WZN799" s="1"/>
      <c r="WZO799" s="1"/>
      <c r="WZP799" s="1"/>
      <c r="WZQ799" s="1"/>
      <c r="WZR799" s="1"/>
      <c r="WZS799" s="1"/>
      <c r="WZT799" s="1"/>
      <c r="WZU799" s="1"/>
      <c r="WZV799" s="1"/>
      <c r="WZW799" s="1"/>
      <c r="WZX799" s="1"/>
      <c r="WZY799" s="1"/>
      <c r="WZZ799" s="1"/>
      <c r="XAA799" s="1"/>
      <c r="XAB799" s="1"/>
      <c r="XAC799" s="1"/>
      <c r="XAD799" s="1"/>
      <c r="XAE799" s="1"/>
      <c r="XAF799" s="1"/>
      <c r="XAG799" s="1"/>
      <c r="XAH799" s="1"/>
      <c r="XAI799" s="1"/>
      <c r="XAJ799" s="1"/>
      <c r="XAK799" s="1"/>
      <c r="XAL799" s="1"/>
      <c r="XAM799" s="1"/>
      <c r="XAN799" s="1"/>
      <c r="XAO799" s="1"/>
      <c r="XAP799" s="1"/>
      <c r="XAQ799" s="1"/>
      <c r="XAR799" s="1"/>
      <c r="XAS799" s="1"/>
      <c r="XAT799" s="1"/>
      <c r="XAU799" s="1"/>
      <c r="XAV799" s="1"/>
      <c r="XAW799" s="1"/>
      <c r="XAX799" s="1"/>
      <c r="XAY799" s="1"/>
      <c r="XAZ799" s="1"/>
      <c r="XBA799" s="1"/>
      <c r="XBB799" s="1"/>
      <c r="XBC799" s="1"/>
      <c r="XBD799" s="1"/>
      <c r="XBE799" s="1"/>
      <c r="XBF799" s="1"/>
      <c r="XBG799" s="1"/>
      <c r="XBH799" s="1"/>
      <c r="XBI799" s="1"/>
      <c r="XBJ799" s="1"/>
      <c r="XBK799" s="1"/>
      <c r="XBL799" s="1"/>
      <c r="XBM799" s="1"/>
      <c r="XBN799" s="1"/>
      <c r="XBO799" s="1"/>
      <c r="XBP799" s="1"/>
      <c r="XBQ799" s="1"/>
      <c r="XBR799" s="1"/>
      <c r="XBS799" s="1"/>
      <c r="XBT799" s="1"/>
      <c r="XBU799" s="1"/>
      <c r="XBV799" s="1"/>
      <c r="XBW799" s="1"/>
      <c r="XBX799" s="1"/>
      <c r="XBY799" s="1"/>
      <c r="XBZ799" s="1"/>
      <c r="XCA799" s="1"/>
      <c r="XCB799" s="1"/>
      <c r="XCC799" s="1"/>
      <c r="XCD799" s="1"/>
      <c r="XCE799" s="1"/>
      <c r="XCF799" s="1"/>
      <c r="XCG799" s="1"/>
      <c r="XCH799" s="1"/>
      <c r="XCI799" s="1"/>
      <c r="XCJ799" s="1"/>
      <c r="XCK799" s="1"/>
      <c r="XCL799" s="1"/>
      <c r="XCM799" s="1"/>
      <c r="XCN799" s="1"/>
      <c r="XCO799" s="1"/>
      <c r="XCP799" s="1"/>
      <c r="XCQ799" s="1"/>
      <c r="XCR799" s="1"/>
      <c r="XCS799" s="1"/>
      <c r="XCT799" s="1"/>
      <c r="XCU799" s="1"/>
      <c r="XCV799" s="1"/>
      <c r="XCW799" s="1"/>
      <c r="XCX799" s="1"/>
      <c r="XCY799" s="1"/>
      <c r="XCZ799" s="1"/>
      <c r="XDA799" s="1"/>
      <c r="XDB799" s="1"/>
      <c r="XDC799" s="1"/>
      <c r="XDD799" s="1"/>
      <c r="XDE799" s="1"/>
      <c r="XDF799" s="1"/>
      <c r="XDG799" s="1"/>
      <c r="XDH799" s="1"/>
      <c r="XDI799" s="1"/>
      <c r="XDJ799" s="1"/>
      <c r="XDK799" s="1"/>
      <c r="XDL799" s="1"/>
      <c r="XDM799" s="1"/>
      <c r="XDN799" s="1"/>
      <c r="XDO799" s="1"/>
      <c r="XDP799" s="1"/>
      <c r="XDQ799" s="1"/>
      <c r="XDR799" s="1"/>
      <c r="XDS799" s="1"/>
      <c r="XDT799" s="1"/>
      <c r="XDU799" s="1"/>
      <c r="XDV799" s="1"/>
      <c r="XDW799" s="1"/>
      <c r="XDX799" s="1"/>
      <c r="XDY799" s="1"/>
      <c r="XDZ799" s="1"/>
      <c r="XEA799" s="1"/>
      <c r="XEB799" s="1"/>
      <c r="XEC799" s="1"/>
      <c r="XED799" s="1"/>
      <c r="XEE799" s="1"/>
      <c r="XEF799" s="1"/>
      <c r="XEG799" s="1"/>
      <c r="XEH799" s="1"/>
      <c r="XEI799" s="1"/>
      <c r="XEJ799" s="1"/>
      <c r="XEK799" s="1"/>
      <c r="XEL799" s="1"/>
      <c r="XEM799" s="1"/>
      <c r="XEN799" s="1"/>
      <c r="XEO799" s="1"/>
      <c r="XEP799" s="1"/>
      <c r="XEQ799" s="1"/>
      <c r="XER799" s="1"/>
      <c r="XES799" s="1"/>
      <c r="XET799" s="1"/>
      <c r="XEU799" s="1"/>
      <c r="XEV799" s="1"/>
      <c r="XEW799" s="1"/>
      <c r="XEX799" s="1"/>
      <c r="XEY799" s="1"/>
      <c r="XEZ799" s="1"/>
      <c r="XFA799" s="1"/>
      <c r="XFB799" s="1"/>
      <c r="XFC799" s="1"/>
    </row>
    <row r="800" spans="1:150 16226:16383" s="3" customFormat="1" ht="20.25" customHeight="1" x14ac:dyDescent="0.25">
      <c r="A800" s="71" t="s">
        <v>995</v>
      </c>
      <c r="B800" s="71">
        <v>111.48399999999999</v>
      </c>
      <c r="C800" s="71">
        <f t="shared" si="18"/>
        <v>1200.0137759999998</v>
      </c>
      <c r="D800" s="51">
        <v>0</v>
      </c>
      <c r="E800" s="51">
        <v>0</v>
      </c>
      <c r="F800" s="124">
        <f t="shared" si="19"/>
        <v>2203.2252927359996</v>
      </c>
      <c r="G800" s="130" t="s">
        <v>95</v>
      </c>
      <c r="H800" s="13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WZB800" s="1"/>
      <c r="WZC800" s="1"/>
      <c r="WZD800" s="1"/>
      <c r="WZE800" s="1"/>
      <c r="WZF800" s="1"/>
      <c r="WZG800" s="1"/>
      <c r="WZH800" s="1"/>
      <c r="WZI800" s="1"/>
      <c r="WZJ800" s="1"/>
      <c r="WZK800" s="1"/>
      <c r="WZL800" s="1"/>
      <c r="WZM800" s="1"/>
      <c r="WZN800" s="1"/>
      <c r="WZO800" s="1"/>
      <c r="WZP800" s="1"/>
      <c r="WZQ800" s="1"/>
      <c r="WZR800" s="1"/>
      <c r="WZS800" s="1"/>
      <c r="WZT800" s="1"/>
      <c r="WZU800" s="1"/>
      <c r="WZV800" s="1"/>
      <c r="WZW800" s="1"/>
      <c r="WZX800" s="1"/>
      <c r="WZY800" s="1"/>
      <c r="WZZ800" s="1"/>
      <c r="XAA800" s="1"/>
      <c r="XAB800" s="1"/>
      <c r="XAC800" s="1"/>
      <c r="XAD800" s="1"/>
      <c r="XAE800" s="1"/>
      <c r="XAF800" s="1"/>
      <c r="XAG800" s="1"/>
      <c r="XAH800" s="1"/>
      <c r="XAI800" s="1"/>
      <c r="XAJ800" s="1"/>
      <c r="XAK800" s="1"/>
      <c r="XAL800" s="1"/>
      <c r="XAM800" s="1"/>
      <c r="XAN800" s="1"/>
      <c r="XAO800" s="1"/>
      <c r="XAP800" s="1"/>
      <c r="XAQ800" s="1"/>
      <c r="XAR800" s="1"/>
      <c r="XAS800" s="1"/>
      <c r="XAT800" s="1"/>
      <c r="XAU800" s="1"/>
      <c r="XAV800" s="1"/>
      <c r="XAW800" s="1"/>
      <c r="XAX800" s="1"/>
      <c r="XAY800" s="1"/>
      <c r="XAZ800" s="1"/>
      <c r="XBA800" s="1"/>
      <c r="XBB800" s="1"/>
      <c r="XBC800" s="1"/>
      <c r="XBD800" s="1"/>
      <c r="XBE800" s="1"/>
      <c r="XBF800" s="1"/>
      <c r="XBG800" s="1"/>
      <c r="XBH800" s="1"/>
      <c r="XBI800" s="1"/>
      <c r="XBJ800" s="1"/>
      <c r="XBK800" s="1"/>
      <c r="XBL800" s="1"/>
      <c r="XBM800" s="1"/>
      <c r="XBN800" s="1"/>
      <c r="XBO800" s="1"/>
      <c r="XBP800" s="1"/>
      <c r="XBQ800" s="1"/>
      <c r="XBR800" s="1"/>
      <c r="XBS800" s="1"/>
      <c r="XBT800" s="1"/>
      <c r="XBU800" s="1"/>
      <c r="XBV800" s="1"/>
      <c r="XBW800" s="1"/>
      <c r="XBX800" s="1"/>
      <c r="XBY800" s="1"/>
      <c r="XBZ800" s="1"/>
      <c r="XCA800" s="1"/>
      <c r="XCB800" s="1"/>
      <c r="XCC800" s="1"/>
      <c r="XCD800" s="1"/>
      <c r="XCE800" s="1"/>
      <c r="XCF800" s="1"/>
      <c r="XCG800" s="1"/>
      <c r="XCH800" s="1"/>
      <c r="XCI800" s="1"/>
      <c r="XCJ800" s="1"/>
      <c r="XCK800" s="1"/>
      <c r="XCL800" s="1"/>
      <c r="XCM800" s="1"/>
      <c r="XCN800" s="1"/>
      <c r="XCO800" s="1"/>
      <c r="XCP800" s="1"/>
      <c r="XCQ800" s="1"/>
      <c r="XCR800" s="1"/>
      <c r="XCS800" s="1"/>
      <c r="XCT800" s="1"/>
      <c r="XCU800" s="1"/>
      <c r="XCV800" s="1"/>
      <c r="XCW800" s="1"/>
      <c r="XCX800" s="1"/>
      <c r="XCY800" s="1"/>
      <c r="XCZ800" s="1"/>
      <c r="XDA800" s="1"/>
      <c r="XDB800" s="1"/>
      <c r="XDC800" s="1"/>
      <c r="XDD800" s="1"/>
      <c r="XDE800" s="1"/>
      <c r="XDF800" s="1"/>
      <c r="XDG800" s="1"/>
      <c r="XDH800" s="1"/>
      <c r="XDI800" s="1"/>
      <c r="XDJ800" s="1"/>
      <c r="XDK800" s="1"/>
      <c r="XDL800" s="1"/>
      <c r="XDM800" s="1"/>
      <c r="XDN800" s="1"/>
      <c r="XDO800" s="1"/>
      <c r="XDP800" s="1"/>
      <c r="XDQ800" s="1"/>
      <c r="XDR800" s="1"/>
      <c r="XDS800" s="1"/>
      <c r="XDT800" s="1"/>
      <c r="XDU800" s="1"/>
      <c r="XDV800" s="1"/>
      <c r="XDW800" s="1"/>
      <c r="XDX800" s="1"/>
      <c r="XDY800" s="1"/>
      <c r="XDZ800" s="1"/>
      <c r="XEA800" s="1"/>
      <c r="XEB800" s="1"/>
      <c r="XEC800" s="1"/>
      <c r="XED800" s="1"/>
      <c r="XEE800" s="1"/>
      <c r="XEF800" s="1"/>
      <c r="XEG800" s="1"/>
      <c r="XEH800" s="1"/>
      <c r="XEI800" s="1"/>
      <c r="XEJ800" s="1"/>
      <c r="XEK800" s="1"/>
      <c r="XEL800" s="1"/>
      <c r="XEM800" s="1"/>
      <c r="XEN800" s="1"/>
      <c r="XEO800" s="1"/>
      <c r="XEP800" s="1"/>
      <c r="XEQ800" s="1"/>
      <c r="XER800" s="1"/>
      <c r="XES800" s="1"/>
      <c r="XET800" s="1"/>
      <c r="XEU800" s="1"/>
      <c r="XEV800" s="1"/>
      <c r="XEW800" s="1"/>
      <c r="XEX800" s="1"/>
      <c r="XEY800" s="1"/>
      <c r="XEZ800" s="1"/>
      <c r="XFA800" s="1"/>
      <c r="XFB800" s="1"/>
      <c r="XFC800" s="1"/>
    </row>
    <row r="801" spans="1:150 16226:16383" s="3" customFormat="1" ht="20.25" customHeight="1" x14ac:dyDescent="0.25">
      <c r="A801" s="71" t="s">
        <v>996</v>
      </c>
      <c r="B801" s="71">
        <v>111.48399999999999</v>
      </c>
      <c r="C801" s="71">
        <f t="shared" ref="C801:C864" si="20">B801*10.764</f>
        <v>1200.0137759999998</v>
      </c>
      <c r="D801" s="51">
        <v>0</v>
      </c>
      <c r="E801" s="51">
        <v>0</v>
      </c>
      <c r="F801" s="124">
        <f t="shared" ref="F801:F864" si="21">(C801*1.836)</f>
        <v>2203.2252927359996</v>
      </c>
      <c r="G801" s="130" t="s">
        <v>95</v>
      </c>
      <c r="H801" s="13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WZB801" s="1"/>
      <c r="WZC801" s="1"/>
      <c r="WZD801" s="1"/>
      <c r="WZE801" s="1"/>
      <c r="WZF801" s="1"/>
      <c r="WZG801" s="1"/>
      <c r="WZH801" s="1"/>
      <c r="WZI801" s="1"/>
      <c r="WZJ801" s="1"/>
      <c r="WZK801" s="1"/>
      <c r="WZL801" s="1"/>
      <c r="WZM801" s="1"/>
      <c r="WZN801" s="1"/>
      <c r="WZO801" s="1"/>
      <c r="WZP801" s="1"/>
      <c r="WZQ801" s="1"/>
      <c r="WZR801" s="1"/>
      <c r="WZS801" s="1"/>
      <c r="WZT801" s="1"/>
      <c r="WZU801" s="1"/>
      <c r="WZV801" s="1"/>
      <c r="WZW801" s="1"/>
      <c r="WZX801" s="1"/>
      <c r="WZY801" s="1"/>
      <c r="WZZ801" s="1"/>
      <c r="XAA801" s="1"/>
      <c r="XAB801" s="1"/>
      <c r="XAC801" s="1"/>
      <c r="XAD801" s="1"/>
      <c r="XAE801" s="1"/>
      <c r="XAF801" s="1"/>
      <c r="XAG801" s="1"/>
      <c r="XAH801" s="1"/>
      <c r="XAI801" s="1"/>
      <c r="XAJ801" s="1"/>
      <c r="XAK801" s="1"/>
      <c r="XAL801" s="1"/>
      <c r="XAM801" s="1"/>
      <c r="XAN801" s="1"/>
      <c r="XAO801" s="1"/>
      <c r="XAP801" s="1"/>
      <c r="XAQ801" s="1"/>
      <c r="XAR801" s="1"/>
      <c r="XAS801" s="1"/>
      <c r="XAT801" s="1"/>
      <c r="XAU801" s="1"/>
      <c r="XAV801" s="1"/>
      <c r="XAW801" s="1"/>
      <c r="XAX801" s="1"/>
      <c r="XAY801" s="1"/>
      <c r="XAZ801" s="1"/>
      <c r="XBA801" s="1"/>
      <c r="XBB801" s="1"/>
      <c r="XBC801" s="1"/>
      <c r="XBD801" s="1"/>
      <c r="XBE801" s="1"/>
      <c r="XBF801" s="1"/>
      <c r="XBG801" s="1"/>
      <c r="XBH801" s="1"/>
      <c r="XBI801" s="1"/>
      <c r="XBJ801" s="1"/>
      <c r="XBK801" s="1"/>
      <c r="XBL801" s="1"/>
      <c r="XBM801" s="1"/>
      <c r="XBN801" s="1"/>
      <c r="XBO801" s="1"/>
      <c r="XBP801" s="1"/>
      <c r="XBQ801" s="1"/>
      <c r="XBR801" s="1"/>
      <c r="XBS801" s="1"/>
      <c r="XBT801" s="1"/>
      <c r="XBU801" s="1"/>
      <c r="XBV801" s="1"/>
      <c r="XBW801" s="1"/>
      <c r="XBX801" s="1"/>
      <c r="XBY801" s="1"/>
      <c r="XBZ801" s="1"/>
      <c r="XCA801" s="1"/>
      <c r="XCB801" s="1"/>
      <c r="XCC801" s="1"/>
      <c r="XCD801" s="1"/>
      <c r="XCE801" s="1"/>
      <c r="XCF801" s="1"/>
      <c r="XCG801" s="1"/>
      <c r="XCH801" s="1"/>
      <c r="XCI801" s="1"/>
      <c r="XCJ801" s="1"/>
      <c r="XCK801" s="1"/>
      <c r="XCL801" s="1"/>
      <c r="XCM801" s="1"/>
      <c r="XCN801" s="1"/>
      <c r="XCO801" s="1"/>
      <c r="XCP801" s="1"/>
      <c r="XCQ801" s="1"/>
      <c r="XCR801" s="1"/>
      <c r="XCS801" s="1"/>
      <c r="XCT801" s="1"/>
      <c r="XCU801" s="1"/>
      <c r="XCV801" s="1"/>
      <c r="XCW801" s="1"/>
      <c r="XCX801" s="1"/>
      <c r="XCY801" s="1"/>
      <c r="XCZ801" s="1"/>
      <c r="XDA801" s="1"/>
      <c r="XDB801" s="1"/>
      <c r="XDC801" s="1"/>
      <c r="XDD801" s="1"/>
      <c r="XDE801" s="1"/>
      <c r="XDF801" s="1"/>
      <c r="XDG801" s="1"/>
      <c r="XDH801" s="1"/>
      <c r="XDI801" s="1"/>
      <c r="XDJ801" s="1"/>
      <c r="XDK801" s="1"/>
      <c r="XDL801" s="1"/>
      <c r="XDM801" s="1"/>
      <c r="XDN801" s="1"/>
      <c r="XDO801" s="1"/>
      <c r="XDP801" s="1"/>
      <c r="XDQ801" s="1"/>
      <c r="XDR801" s="1"/>
      <c r="XDS801" s="1"/>
      <c r="XDT801" s="1"/>
      <c r="XDU801" s="1"/>
      <c r="XDV801" s="1"/>
      <c r="XDW801" s="1"/>
      <c r="XDX801" s="1"/>
      <c r="XDY801" s="1"/>
      <c r="XDZ801" s="1"/>
      <c r="XEA801" s="1"/>
      <c r="XEB801" s="1"/>
      <c r="XEC801" s="1"/>
      <c r="XED801" s="1"/>
      <c r="XEE801" s="1"/>
      <c r="XEF801" s="1"/>
      <c r="XEG801" s="1"/>
      <c r="XEH801" s="1"/>
      <c r="XEI801" s="1"/>
      <c r="XEJ801" s="1"/>
      <c r="XEK801" s="1"/>
      <c r="XEL801" s="1"/>
      <c r="XEM801" s="1"/>
      <c r="XEN801" s="1"/>
      <c r="XEO801" s="1"/>
      <c r="XEP801" s="1"/>
      <c r="XEQ801" s="1"/>
      <c r="XER801" s="1"/>
      <c r="XES801" s="1"/>
      <c r="XET801" s="1"/>
      <c r="XEU801" s="1"/>
      <c r="XEV801" s="1"/>
      <c r="XEW801" s="1"/>
      <c r="XEX801" s="1"/>
      <c r="XEY801" s="1"/>
      <c r="XEZ801" s="1"/>
      <c r="XFA801" s="1"/>
      <c r="XFB801" s="1"/>
      <c r="XFC801" s="1"/>
    </row>
    <row r="802" spans="1:150 16226:16383" s="3" customFormat="1" ht="20.25" customHeight="1" x14ac:dyDescent="0.25">
      <c r="A802" s="71" t="s">
        <v>997</v>
      </c>
      <c r="B802" s="71">
        <v>111.48399999999999</v>
      </c>
      <c r="C802" s="71">
        <f t="shared" si="20"/>
        <v>1200.0137759999998</v>
      </c>
      <c r="D802" s="51">
        <v>0</v>
      </c>
      <c r="E802" s="51">
        <v>0</v>
      </c>
      <c r="F802" s="124">
        <f t="shared" si="21"/>
        <v>2203.2252927359996</v>
      </c>
      <c r="G802" s="130" t="s">
        <v>95</v>
      </c>
      <c r="H802" s="13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WZB802" s="1"/>
      <c r="WZC802" s="1"/>
      <c r="WZD802" s="1"/>
      <c r="WZE802" s="1"/>
      <c r="WZF802" s="1"/>
      <c r="WZG802" s="1"/>
      <c r="WZH802" s="1"/>
      <c r="WZI802" s="1"/>
      <c r="WZJ802" s="1"/>
      <c r="WZK802" s="1"/>
      <c r="WZL802" s="1"/>
      <c r="WZM802" s="1"/>
      <c r="WZN802" s="1"/>
      <c r="WZO802" s="1"/>
      <c r="WZP802" s="1"/>
      <c r="WZQ802" s="1"/>
      <c r="WZR802" s="1"/>
      <c r="WZS802" s="1"/>
      <c r="WZT802" s="1"/>
      <c r="WZU802" s="1"/>
      <c r="WZV802" s="1"/>
      <c r="WZW802" s="1"/>
      <c r="WZX802" s="1"/>
      <c r="WZY802" s="1"/>
      <c r="WZZ802" s="1"/>
      <c r="XAA802" s="1"/>
      <c r="XAB802" s="1"/>
      <c r="XAC802" s="1"/>
      <c r="XAD802" s="1"/>
      <c r="XAE802" s="1"/>
      <c r="XAF802" s="1"/>
      <c r="XAG802" s="1"/>
      <c r="XAH802" s="1"/>
      <c r="XAI802" s="1"/>
      <c r="XAJ802" s="1"/>
      <c r="XAK802" s="1"/>
      <c r="XAL802" s="1"/>
      <c r="XAM802" s="1"/>
      <c r="XAN802" s="1"/>
      <c r="XAO802" s="1"/>
      <c r="XAP802" s="1"/>
      <c r="XAQ802" s="1"/>
      <c r="XAR802" s="1"/>
      <c r="XAS802" s="1"/>
      <c r="XAT802" s="1"/>
      <c r="XAU802" s="1"/>
      <c r="XAV802" s="1"/>
      <c r="XAW802" s="1"/>
      <c r="XAX802" s="1"/>
      <c r="XAY802" s="1"/>
      <c r="XAZ802" s="1"/>
      <c r="XBA802" s="1"/>
      <c r="XBB802" s="1"/>
      <c r="XBC802" s="1"/>
      <c r="XBD802" s="1"/>
      <c r="XBE802" s="1"/>
      <c r="XBF802" s="1"/>
      <c r="XBG802" s="1"/>
      <c r="XBH802" s="1"/>
      <c r="XBI802" s="1"/>
      <c r="XBJ802" s="1"/>
      <c r="XBK802" s="1"/>
      <c r="XBL802" s="1"/>
      <c r="XBM802" s="1"/>
      <c r="XBN802" s="1"/>
      <c r="XBO802" s="1"/>
      <c r="XBP802" s="1"/>
      <c r="XBQ802" s="1"/>
      <c r="XBR802" s="1"/>
      <c r="XBS802" s="1"/>
      <c r="XBT802" s="1"/>
      <c r="XBU802" s="1"/>
      <c r="XBV802" s="1"/>
      <c r="XBW802" s="1"/>
      <c r="XBX802" s="1"/>
      <c r="XBY802" s="1"/>
      <c r="XBZ802" s="1"/>
      <c r="XCA802" s="1"/>
      <c r="XCB802" s="1"/>
      <c r="XCC802" s="1"/>
      <c r="XCD802" s="1"/>
      <c r="XCE802" s="1"/>
      <c r="XCF802" s="1"/>
      <c r="XCG802" s="1"/>
      <c r="XCH802" s="1"/>
      <c r="XCI802" s="1"/>
      <c r="XCJ802" s="1"/>
      <c r="XCK802" s="1"/>
      <c r="XCL802" s="1"/>
      <c r="XCM802" s="1"/>
      <c r="XCN802" s="1"/>
      <c r="XCO802" s="1"/>
      <c r="XCP802" s="1"/>
      <c r="XCQ802" s="1"/>
      <c r="XCR802" s="1"/>
      <c r="XCS802" s="1"/>
      <c r="XCT802" s="1"/>
      <c r="XCU802" s="1"/>
      <c r="XCV802" s="1"/>
      <c r="XCW802" s="1"/>
      <c r="XCX802" s="1"/>
      <c r="XCY802" s="1"/>
      <c r="XCZ802" s="1"/>
      <c r="XDA802" s="1"/>
      <c r="XDB802" s="1"/>
      <c r="XDC802" s="1"/>
      <c r="XDD802" s="1"/>
      <c r="XDE802" s="1"/>
      <c r="XDF802" s="1"/>
      <c r="XDG802" s="1"/>
      <c r="XDH802" s="1"/>
      <c r="XDI802" s="1"/>
      <c r="XDJ802" s="1"/>
      <c r="XDK802" s="1"/>
      <c r="XDL802" s="1"/>
      <c r="XDM802" s="1"/>
      <c r="XDN802" s="1"/>
      <c r="XDO802" s="1"/>
      <c r="XDP802" s="1"/>
      <c r="XDQ802" s="1"/>
      <c r="XDR802" s="1"/>
      <c r="XDS802" s="1"/>
      <c r="XDT802" s="1"/>
      <c r="XDU802" s="1"/>
      <c r="XDV802" s="1"/>
      <c r="XDW802" s="1"/>
      <c r="XDX802" s="1"/>
      <c r="XDY802" s="1"/>
      <c r="XDZ802" s="1"/>
      <c r="XEA802" s="1"/>
      <c r="XEB802" s="1"/>
      <c r="XEC802" s="1"/>
      <c r="XED802" s="1"/>
      <c r="XEE802" s="1"/>
      <c r="XEF802" s="1"/>
      <c r="XEG802" s="1"/>
      <c r="XEH802" s="1"/>
      <c r="XEI802" s="1"/>
      <c r="XEJ802" s="1"/>
      <c r="XEK802" s="1"/>
      <c r="XEL802" s="1"/>
      <c r="XEM802" s="1"/>
      <c r="XEN802" s="1"/>
      <c r="XEO802" s="1"/>
      <c r="XEP802" s="1"/>
      <c r="XEQ802" s="1"/>
      <c r="XER802" s="1"/>
      <c r="XES802" s="1"/>
      <c r="XET802" s="1"/>
      <c r="XEU802" s="1"/>
      <c r="XEV802" s="1"/>
      <c r="XEW802" s="1"/>
      <c r="XEX802" s="1"/>
      <c r="XEY802" s="1"/>
      <c r="XEZ802" s="1"/>
      <c r="XFA802" s="1"/>
      <c r="XFB802" s="1"/>
      <c r="XFC802" s="1"/>
    </row>
    <row r="803" spans="1:150 16226:16383" s="3" customFormat="1" ht="20.25" customHeight="1" x14ac:dyDescent="0.25">
      <c r="A803" s="71" t="s">
        <v>998</v>
      </c>
      <c r="B803" s="71">
        <v>202.45500000000001</v>
      </c>
      <c r="C803" s="71">
        <f t="shared" si="20"/>
        <v>2179.2256200000002</v>
      </c>
      <c r="D803" s="51">
        <v>0</v>
      </c>
      <c r="E803" s="51">
        <v>0</v>
      </c>
      <c r="F803" s="124">
        <f t="shared" si="21"/>
        <v>4001.0582383200003</v>
      </c>
      <c r="G803" s="130" t="s">
        <v>95</v>
      </c>
      <c r="H803" s="13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WZB803" s="1"/>
      <c r="WZC803" s="1"/>
      <c r="WZD803" s="1"/>
      <c r="WZE803" s="1"/>
      <c r="WZF803" s="1"/>
      <c r="WZG803" s="1"/>
      <c r="WZH803" s="1"/>
      <c r="WZI803" s="1"/>
      <c r="WZJ803" s="1"/>
      <c r="WZK803" s="1"/>
      <c r="WZL803" s="1"/>
      <c r="WZM803" s="1"/>
      <c r="WZN803" s="1"/>
      <c r="WZO803" s="1"/>
      <c r="WZP803" s="1"/>
      <c r="WZQ803" s="1"/>
      <c r="WZR803" s="1"/>
      <c r="WZS803" s="1"/>
      <c r="WZT803" s="1"/>
      <c r="WZU803" s="1"/>
      <c r="WZV803" s="1"/>
      <c r="WZW803" s="1"/>
      <c r="WZX803" s="1"/>
      <c r="WZY803" s="1"/>
      <c r="WZZ803" s="1"/>
      <c r="XAA803" s="1"/>
      <c r="XAB803" s="1"/>
      <c r="XAC803" s="1"/>
      <c r="XAD803" s="1"/>
      <c r="XAE803" s="1"/>
      <c r="XAF803" s="1"/>
      <c r="XAG803" s="1"/>
      <c r="XAH803" s="1"/>
      <c r="XAI803" s="1"/>
      <c r="XAJ803" s="1"/>
      <c r="XAK803" s="1"/>
      <c r="XAL803" s="1"/>
      <c r="XAM803" s="1"/>
      <c r="XAN803" s="1"/>
      <c r="XAO803" s="1"/>
      <c r="XAP803" s="1"/>
      <c r="XAQ803" s="1"/>
      <c r="XAR803" s="1"/>
      <c r="XAS803" s="1"/>
      <c r="XAT803" s="1"/>
      <c r="XAU803" s="1"/>
      <c r="XAV803" s="1"/>
      <c r="XAW803" s="1"/>
      <c r="XAX803" s="1"/>
      <c r="XAY803" s="1"/>
      <c r="XAZ803" s="1"/>
      <c r="XBA803" s="1"/>
      <c r="XBB803" s="1"/>
      <c r="XBC803" s="1"/>
      <c r="XBD803" s="1"/>
      <c r="XBE803" s="1"/>
      <c r="XBF803" s="1"/>
      <c r="XBG803" s="1"/>
      <c r="XBH803" s="1"/>
      <c r="XBI803" s="1"/>
      <c r="XBJ803" s="1"/>
      <c r="XBK803" s="1"/>
      <c r="XBL803" s="1"/>
      <c r="XBM803" s="1"/>
      <c r="XBN803" s="1"/>
      <c r="XBO803" s="1"/>
      <c r="XBP803" s="1"/>
      <c r="XBQ803" s="1"/>
      <c r="XBR803" s="1"/>
      <c r="XBS803" s="1"/>
      <c r="XBT803" s="1"/>
      <c r="XBU803" s="1"/>
      <c r="XBV803" s="1"/>
      <c r="XBW803" s="1"/>
      <c r="XBX803" s="1"/>
      <c r="XBY803" s="1"/>
      <c r="XBZ803" s="1"/>
      <c r="XCA803" s="1"/>
      <c r="XCB803" s="1"/>
      <c r="XCC803" s="1"/>
      <c r="XCD803" s="1"/>
      <c r="XCE803" s="1"/>
      <c r="XCF803" s="1"/>
      <c r="XCG803" s="1"/>
      <c r="XCH803" s="1"/>
      <c r="XCI803" s="1"/>
      <c r="XCJ803" s="1"/>
      <c r="XCK803" s="1"/>
      <c r="XCL803" s="1"/>
      <c r="XCM803" s="1"/>
      <c r="XCN803" s="1"/>
      <c r="XCO803" s="1"/>
      <c r="XCP803" s="1"/>
      <c r="XCQ803" s="1"/>
      <c r="XCR803" s="1"/>
      <c r="XCS803" s="1"/>
      <c r="XCT803" s="1"/>
      <c r="XCU803" s="1"/>
      <c r="XCV803" s="1"/>
      <c r="XCW803" s="1"/>
      <c r="XCX803" s="1"/>
      <c r="XCY803" s="1"/>
      <c r="XCZ803" s="1"/>
      <c r="XDA803" s="1"/>
      <c r="XDB803" s="1"/>
      <c r="XDC803" s="1"/>
      <c r="XDD803" s="1"/>
      <c r="XDE803" s="1"/>
      <c r="XDF803" s="1"/>
      <c r="XDG803" s="1"/>
      <c r="XDH803" s="1"/>
      <c r="XDI803" s="1"/>
      <c r="XDJ803" s="1"/>
      <c r="XDK803" s="1"/>
      <c r="XDL803" s="1"/>
      <c r="XDM803" s="1"/>
      <c r="XDN803" s="1"/>
      <c r="XDO803" s="1"/>
      <c r="XDP803" s="1"/>
      <c r="XDQ803" s="1"/>
      <c r="XDR803" s="1"/>
      <c r="XDS803" s="1"/>
      <c r="XDT803" s="1"/>
      <c r="XDU803" s="1"/>
      <c r="XDV803" s="1"/>
      <c r="XDW803" s="1"/>
      <c r="XDX803" s="1"/>
      <c r="XDY803" s="1"/>
      <c r="XDZ803" s="1"/>
      <c r="XEA803" s="1"/>
      <c r="XEB803" s="1"/>
      <c r="XEC803" s="1"/>
      <c r="XED803" s="1"/>
      <c r="XEE803" s="1"/>
      <c r="XEF803" s="1"/>
      <c r="XEG803" s="1"/>
      <c r="XEH803" s="1"/>
      <c r="XEI803" s="1"/>
      <c r="XEJ803" s="1"/>
      <c r="XEK803" s="1"/>
      <c r="XEL803" s="1"/>
      <c r="XEM803" s="1"/>
      <c r="XEN803" s="1"/>
      <c r="XEO803" s="1"/>
      <c r="XEP803" s="1"/>
      <c r="XEQ803" s="1"/>
      <c r="XER803" s="1"/>
      <c r="XES803" s="1"/>
      <c r="XET803" s="1"/>
      <c r="XEU803" s="1"/>
      <c r="XEV803" s="1"/>
      <c r="XEW803" s="1"/>
      <c r="XEX803" s="1"/>
      <c r="XEY803" s="1"/>
      <c r="XEZ803" s="1"/>
      <c r="XFA803" s="1"/>
      <c r="XFB803" s="1"/>
      <c r="XFC803" s="1"/>
    </row>
    <row r="804" spans="1:150 16226:16383" s="3" customFormat="1" ht="20.25" customHeight="1" x14ac:dyDescent="0.25">
      <c r="A804" s="71" t="s">
        <v>999</v>
      </c>
      <c r="B804" s="71">
        <v>202.48500000000001</v>
      </c>
      <c r="C804" s="71">
        <f t="shared" si="20"/>
        <v>2179.5485400000002</v>
      </c>
      <c r="D804" s="51">
        <v>0</v>
      </c>
      <c r="E804" s="51">
        <v>0</v>
      </c>
      <c r="F804" s="124">
        <f t="shared" si="21"/>
        <v>4001.6511194400005</v>
      </c>
      <c r="G804" s="130" t="s">
        <v>95</v>
      </c>
      <c r="H804" s="13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WZB804" s="1"/>
      <c r="WZC804" s="1"/>
      <c r="WZD804" s="1"/>
      <c r="WZE804" s="1"/>
      <c r="WZF804" s="1"/>
      <c r="WZG804" s="1"/>
      <c r="WZH804" s="1"/>
      <c r="WZI804" s="1"/>
      <c r="WZJ804" s="1"/>
      <c r="WZK804" s="1"/>
      <c r="WZL804" s="1"/>
      <c r="WZM804" s="1"/>
      <c r="WZN804" s="1"/>
      <c r="WZO804" s="1"/>
      <c r="WZP804" s="1"/>
      <c r="WZQ804" s="1"/>
      <c r="WZR804" s="1"/>
      <c r="WZS804" s="1"/>
      <c r="WZT804" s="1"/>
      <c r="WZU804" s="1"/>
      <c r="WZV804" s="1"/>
      <c r="WZW804" s="1"/>
      <c r="WZX804" s="1"/>
      <c r="WZY804" s="1"/>
      <c r="WZZ804" s="1"/>
      <c r="XAA804" s="1"/>
      <c r="XAB804" s="1"/>
      <c r="XAC804" s="1"/>
      <c r="XAD804" s="1"/>
      <c r="XAE804" s="1"/>
      <c r="XAF804" s="1"/>
      <c r="XAG804" s="1"/>
      <c r="XAH804" s="1"/>
      <c r="XAI804" s="1"/>
      <c r="XAJ804" s="1"/>
      <c r="XAK804" s="1"/>
      <c r="XAL804" s="1"/>
      <c r="XAM804" s="1"/>
      <c r="XAN804" s="1"/>
      <c r="XAO804" s="1"/>
      <c r="XAP804" s="1"/>
      <c r="XAQ804" s="1"/>
      <c r="XAR804" s="1"/>
      <c r="XAS804" s="1"/>
      <c r="XAT804" s="1"/>
      <c r="XAU804" s="1"/>
      <c r="XAV804" s="1"/>
      <c r="XAW804" s="1"/>
      <c r="XAX804" s="1"/>
      <c r="XAY804" s="1"/>
      <c r="XAZ804" s="1"/>
      <c r="XBA804" s="1"/>
      <c r="XBB804" s="1"/>
      <c r="XBC804" s="1"/>
      <c r="XBD804" s="1"/>
      <c r="XBE804" s="1"/>
      <c r="XBF804" s="1"/>
      <c r="XBG804" s="1"/>
      <c r="XBH804" s="1"/>
      <c r="XBI804" s="1"/>
      <c r="XBJ804" s="1"/>
      <c r="XBK804" s="1"/>
      <c r="XBL804" s="1"/>
      <c r="XBM804" s="1"/>
      <c r="XBN804" s="1"/>
      <c r="XBO804" s="1"/>
      <c r="XBP804" s="1"/>
      <c r="XBQ804" s="1"/>
      <c r="XBR804" s="1"/>
      <c r="XBS804" s="1"/>
      <c r="XBT804" s="1"/>
      <c r="XBU804" s="1"/>
      <c r="XBV804" s="1"/>
      <c r="XBW804" s="1"/>
      <c r="XBX804" s="1"/>
      <c r="XBY804" s="1"/>
      <c r="XBZ804" s="1"/>
      <c r="XCA804" s="1"/>
      <c r="XCB804" s="1"/>
      <c r="XCC804" s="1"/>
      <c r="XCD804" s="1"/>
      <c r="XCE804" s="1"/>
      <c r="XCF804" s="1"/>
      <c r="XCG804" s="1"/>
      <c r="XCH804" s="1"/>
      <c r="XCI804" s="1"/>
      <c r="XCJ804" s="1"/>
      <c r="XCK804" s="1"/>
      <c r="XCL804" s="1"/>
      <c r="XCM804" s="1"/>
      <c r="XCN804" s="1"/>
      <c r="XCO804" s="1"/>
      <c r="XCP804" s="1"/>
      <c r="XCQ804" s="1"/>
      <c r="XCR804" s="1"/>
      <c r="XCS804" s="1"/>
      <c r="XCT804" s="1"/>
      <c r="XCU804" s="1"/>
      <c r="XCV804" s="1"/>
      <c r="XCW804" s="1"/>
      <c r="XCX804" s="1"/>
      <c r="XCY804" s="1"/>
      <c r="XCZ804" s="1"/>
      <c r="XDA804" s="1"/>
      <c r="XDB804" s="1"/>
      <c r="XDC804" s="1"/>
      <c r="XDD804" s="1"/>
      <c r="XDE804" s="1"/>
      <c r="XDF804" s="1"/>
      <c r="XDG804" s="1"/>
      <c r="XDH804" s="1"/>
      <c r="XDI804" s="1"/>
      <c r="XDJ804" s="1"/>
      <c r="XDK804" s="1"/>
      <c r="XDL804" s="1"/>
      <c r="XDM804" s="1"/>
      <c r="XDN804" s="1"/>
      <c r="XDO804" s="1"/>
      <c r="XDP804" s="1"/>
      <c r="XDQ804" s="1"/>
      <c r="XDR804" s="1"/>
      <c r="XDS804" s="1"/>
      <c r="XDT804" s="1"/>
      <c r="XDU804" s="1"/>
      <c r="XDV804" s="1"/>
      <c r="XDW804" s="1"/>
      <c r="XDX804" s="1"/>
      <c r="XDY804" s="1"/>
      <c r="XDZ804" s="1"/>
      <c r="XEA804" s="1"/>
      <c r="XEB804" s="1"/>
      <c r="XEC804" s="1"/>
      <c r="XED804" s="1"/>
      <c r="XEE804" s="1"/>
      <c r="XEF804" s="1"/>
      <c r="XEG804" s="1"/>
      <c r="XEH804" s="1"/>
      <c r="XEI804" s="1"/>
      <c r="XEJ804" s="1"/>
      <c r="XEK804" s="1"/>
      <c r="XEL804" s="1"/>
      <c r="XEM804" s="1"/>
      <c r="XEN804" s="1"/>
      <c r="XEO804" s="1"/>
      <c r="XEP804" s="1"/>
      <c r="XEQ804" s="1"/>
      <c r="XER804" s="1"/>
      <c r="XES804" s="1"/>
      <c r="XET804" s="1"/>
      <c r="XEU804" s="1"/>
      <c r="XEV804" s="1"/>
      <c r="XEW804" s="1"/>
      <c r="XEX804" s="1"/>
      <c r="XEY804" s="1"/>
      <c r="XEZ804" s="1"/>
      <c r="XFA804" s="1"/>
      <c r="XFB804" s="1"/>
      <c r="XFC804" s="1"/>
    </row>
    <row r="805" spans="1:150 16226:16383" s="3" customFormat="1" ht="20.25" customHeight="1" x14ac:dyDescent="0.25">
      <c r="A805" s="71" t="s">
        <v>1000</v>
      </c>
      <c r="B805" s="71">
        <v>111.48399999999999</v>
      </c>
      <c r="C805" s="71">
        <f t="shared" si="20"/>
        <v>1200.0137759999998</v>
      </c>
      <c r="D805" s="51">
        <v>0</v>
      </c>
      <c r="E805" s="51">
        <v>0</v>
      </c>
      <c r="F805" s="124">
        <f t="shared" si="21"/>
        <v>2203.2252927359996</v>
      </c>
      <c r="G805" s="130" t="s">
        <v>95</v>
      </c>
      <c r="H805" s="13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WZB805" s="1"/>
      <c r="WZC805" s="1"/>
      <c r="WZD805" s="1"/>
      <c r="WZE805" s="1"/>
      <c r="WZF805" s="1"/>
      <c r="WZG805" s="1"/>
      <c r="WZH805" s="1"/>
      <c r="WZI805" s="1"/>
      <c r="WZJ805" s="1"/>
      <c r="WZK805" s="1"/>
      <c r="WZL805" s="1"/>
      <c r="WZM805" s="1"/>
      <c r="WZN805" s="1"/>
      <c r="WZO805" s="1"/>
      <c r="WZP805" s="1"/>
      <c r="WZQ805" s="1"/>
      <c r="WZR805" s="1"/>
      <c r="WZS805" s="1"/>
      <c r="WZT805" s="1"/>
      <c r="WZU805" s="1"/>
      <c r="WZV805" s="1"/>
      <c r="WZW805" s="1"/>
      <c r="WZX805" s="1"/>
      <c r="WZY805" s="1"/>
      <c r="WZZ805" s="1"/>
      <c r="XAA805" s="1"/>
      <c r="XAB805" s="1"/>
      <c r="XAC805" s="1"/>
      <c r="XAD805" s="1"/>
      <c r="XAE805" s="1"/>
      <c r="XAF805" s="1"/>
      <c r="XAG805" s="1"/>
      <c r="XAH805" s="1"/>
      <c r="XAI805" s="1"/>
      <c r="XAJ805" s="1"/>
      <c r="XAK805" s="1"/>
      <c r="XAL805" s="1"/>
      <c r="XAM805" s="1"/>
      <c r="XAN805" s="1"/>
      <c r="XAO805" s="1"/>
      <c r="XAP805" s="1"/>
      <c r="XAQ805" s="1"/>
      <c r="XAR805" s="1"/>
      <c r="XAS805" s="1"/>
      <c r="XAT805" s="1"/>
      <c r="XAU805" s="1"/>
      <c r="XAV805" s="1"/>
      <c r="XAW805" s="1"/>
      <c r="XAX805" s="1"/>
      <c r="XAY805" s="1"/>
      <c r="XAZ805" s="1"/>
      <c r="XBA805" s="1"/>
      <c r="XBB805" s="1"/>
      <c r="XBC805" s="1"/>
      <c r="XBD805" s="1"/>
      <c r="XBE805" s="1"/>
      <c r="XBF805" s="1"/>
      <c r="XBG805" s="1"/>
      <c r="XBH805" s="1"/>
      <c r="XBI805" s="1"/>
      <c r="XBJ805" s="1"/>
      <c r="XBK805" s="1"/>
      <c r="XBL805" s="1"/>
      <c r="XBM805" s="1"/>
      <c r="XBN805" s="1"/>
      <c r="XBO805" s="1"/>
      <c r="XBP805" s="1"/>
      <c r="XBQ805" s="1"/>
      <c r="XBR805" s="1"/>
      <c r="XBS805" s="1"/>
      <c r="XBT805" s="1"/>
      <c r="XBU805" s="1"/>
      <c r="XBV805" s="1"/>
      <c r="XBW805" s="1"/>
      <c r="XBX805" s="1"/>
      <c r="XBY805" s="1"/>
      <c r="XBZ805" s="1"/>
      <c r="XCA805" s="1"/>
      <c r="XCB805" s="1"/>
      <c r="XCC805" s="1"/>
      <c r="XCD805" s="1"/>
      <c r="XCE805" s="1"/>
      <c r="XCF805" s="1"/>
      <c r="XCG805" s="1"/>
      <c r="XCH805" s="1"/>
      <c r="XCI805" s="1"/>
      <c r="XCJ805" s="1"/>
      <c r="XCK805" s="1"/>
      <c r="XCL805" s="1"/>
      <c r="XCM805" s="1"/>
      <c r="XCN805" s="1"/>
      <c r="XCO805" s="1"/>
      <c r="XCP805" s="1"/>
      <c r="XCQ805" s="1"/>
      <c r="XCR805" s="1"/>
      <c r="XCS805" s="1"/>
      <c r="XCT805" s="1"/>
      <c r="XCU805" s="1"/>
      <c r="XCV805" s="1"/>
      <c r="XCW805" s="1"/>
      <c r="XCX805" s="1"/>
      <c r="XCY805" s="1"/>
      <c r="XCZ805" s="1"/>
      <c r="XDA805" s="1"/>
      <c r="XDB805" s="1"/>
      <c r="XDC805" s="1"/>
      <c r="XDD805" s="1"/>
      <c r="XDE805" s="1"/>
      <c r="XDF805" s="1"/>
      <c r="XDG805" s="1"/>
      <c r="XDH805" s="1"/>
      <c r="XDI805" s="1"/>
      <c r="XDJ805" s="1"/>
      <c r="XDK805" s="1"/>
      <c r="XDL805" s="1"/>
      <c r="XDM805" s="1"/>
      <c r="XDN805" s="1"/>
      <c r="XDO805" s="1"/>
      <c r="XDP805" s="1"/>
      <c r="XDQ805" s="1"/>
      <c r="XDR805" s="1"/>
      <c r="XDS805" s="1"/>
      <c r="XDT805" s="1"/>
      <c r="XDU805" s="1"/>
      <c r="XDV805" s="1"/>
      <c r="XDW805" s="1"/>
      <c r="XDX805" s="1"/>
      <c r="XDY805" s="1"/>
      <c r="XDZ805" s="1"/>
      <c r="XEA805" s="1"/>
      <c r="XEB805" s="1"/>
      <c r="XEC805" s="1"/>
      <c r="XED805" s="1"/>
      <c r="XEE805" s="1"/>
      <c r="XEF805" s="1"/>
      <c r="XEG805" s="1"/>
      <c r="XEH805" s="1"/>
      <c r="XEI805" s="1"/>
      <c r="XEJ805" s="1"/>
      <c r="XEK805" s="1"/>
      <c r="XEL805" s="1"/>
      <c r="XEM805" s="1"/>
      <c r="XEN805" s="1"/>
      <c r="XEO805" s="1"/>
      <c r="XEP805" s="1"/>
      <c r="XEQ805" s="1"/>
      <c r="XER805" s="1"/>
      <c r="XES805" s="1"/>
      <c r="XET805" s="1"/>
      <c r="XEU805" s="1"/>
      <c r="XEV805" s="1"/>
      <c r="XEW805" s="1"/>
      <c r="XEX805" s="1"/>
      <c r="XEY805" s="1"/>
      <c r="XEZ805" s="1"/>
      <c r="XFA805" s="1"/>
      <c r="XFB805" s="1"/>
      <c r="XFC805" s="1"/>
    </row>
    <row r="806" spans="1:150 16226:16383" s="3" customFormat="1" ht="20.25" customHeight="1" x14ac:dyDescent="0.25">
      <c r="A806" s="71" t="s">
        <v>1001</v>
      </c>
      <c r="B806" s="71">
        <v>111.48399999999999</v>
      </c>
      <c r="C806" s="71">
        <f t="shared" si="20"/>
        <v>1200.0137759999998</v>
      </c>
      <c r="D806" s="51">
        <v>0</v>
      </c>
      <c r="E806" s="51">
        <v>0</v>
      </c>
      <c r="F806" s="124">
        <f t="shared" si="21"/>
        <v>2203.2252927359996</v>
      </c>
      <c r="G806" s="130" t="s">
        <v>95</v>
      </c>
      <c r="H806" s="13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WZB806" s="1"/>
      <c r="WZC806" s="1"/>
      <c r="WZD806" s="1"/>
      <c r="WZE806" s="1"/>
      <c r="WZF806" s="1"/>
      <c r="WZG806" s="1"/>
      <c r="WZH806" s="1"/>
      <c r="WZI806" s="1"/>
      <c r="WZJ806" s="1"/>
      <c r="WZK806" s="1"/>
      <c r="WZL806" s="1"/>
      <c r="WZM806" s="1"/>
      <c r="WZN806" s="1"/>
      <c r="WZO806" s="1"/>
      <c r="WZP806" s="1"/>
      <c r="WZQ806" s="1"/>
      <c r="WZR806" s="1"/>
      <c r="WZS806" s="1"/>
      <c r="WZT806" s="1"/>
      <c r="WZU806" s="1"/>
      <c r="WZV806" s="1"/>
      <c r="WZW806" s="1"/>
      <c r="WZX806" s="1"/>
      <c r="WZY806" s="1"/>
      <c r="WZZ806" s="1"/>
      <c r="XAA806" s="1"/>
      <c r="XAB806" s="1"/>
      <c r="XAC806" s="1"/>
      <c r="XAD806" s="1"/>
      <c r="XAE806" s="1"/>
      <c r="XAF806" s="1"/>
      <c r="XAG806" s="1"/>
      <c r="XAH806" s="1"/>
      <c r="XAI806" s="1"/>
      <c r="XAJ806" s="1"/>
      <c r="XAK806" s="1"/>
      <c r="XAL806" s="1"/>
      <c r="XAM806" s="1"/>
      <c r="XAN806" s="1"/>
      <c r="XAO806" s="1"/>
      <c r="XAP806" s="1"/>
      <c r="XAQ806" s="1"/>
      <c r="XAR806" s="1"/>
      <c r="XAS806" s="1"/>
      <c r="XAT806" s="1"/>
      <c r="XAU806" s="1"/>
      <c r="XAV806" s="1"/>
      <c r="XAW806" s="1"/>
      <c r="XAX806" s="1"/>
      <c r="XAY806" s="1"/>
      <c r="XAZ806" s="1"/>
      <c r="XBA806" s="1"/>
      <c r="XBB806" s="1"/>
      <c r="XBC806" s="1"/>
      <c r="XBD806" s="1"/>
      <c r="XBE806" s="1"/>
      <c r="XBF806" s="1"/>
      <c r="XBG806" s="1"/>
      <c r="XBH806" s="1"/>
      <c r="XBI806" s="1"/>
      <c r="XBJ806" s="1"/>
      <c r="XBK806" s="1"/>
      <c r="XBL806" s="1"/>
      <c r="XBM806" s="1"/>
      <c r="XBN806" s="1"/>
      <c r="XBO806" s="1"/>
      <c r="XBP806" s="1"/>
      <c r="XBQ806" s="1"/>
      <c r="XBR806" s="1"/>
      <c r="XBS806" s="1"/>
      <c r="XBT806" s="1"/>
      <c r="XBU806" s="1"/>
      <c r="XBV806" s="1"/>
      <c r="XBW806" s="1"/>
      <c r="XBX806" s="1"/>
      <c r="XBY806" s="1"/>
      <c r="XBZ806" s="1"/>
      <c r="XCA806" s="1"/>
      <c r="XCB806" s="1"/>
      <c r="XCC806" s="1"/>
      <c r="XCD806" s="1"/>
      <c r="XCE806" s="1"/>
      <c r="XCF806" s="1"/>
      <c r="XCG806" s="1"/>
      <c r="XCH806" s="1"/>
      <c r="XCI806" s="1"/>
      <c r="XCJ806" s="1"/>
      <c r="XCK806" s="1"/>
      <c r="XCL806" s="1"/>
      <c r="XCM806" s="1"/>
      <c r="XCN806" s="1"/>
      <c r="XCO806" s="1"/>
      <c r="XCP806" s="1"/>
      <c r="XCQ806" s="1"/>
      <c r="XCR806" s="1"/>
      <c r="XCS806" s="1"/>
      <c r="XCT806" s="1"/>
      <c r="XCU806" s="1"/>
      <c r="XCV806" s="1"/>
      <c r="XCW806" s="1"/>
      <c r="XCX806" s="1"/>
      <c r="XCY806" s="1"/>
      <c r="XCZ806" s="1"/>
      <c r="XDA806" s="1"/>
      <c r="XDB806" s="1"/>
      <c r="XDC806" s="1"/>
      <c r="XDD806" s="1"/>
      <c r="XDE806" s="1"/>
      <c r="XDF806" s="1"/>
      <c r="XDG806" s="1"/>
      <c r="XDH806" s="1"/>
      <c r="XDI806" s="1"/>
      <c r="XDJ806" s="1"/>
      <c r="XDK806" s="1"/>
      <c r="XDL806" s="1"/>
      <c r="XDM806" s="1"/>
      <c r="XDN806" s="1"/>
      <c r="XDO806" s="1"/>
      <c r="XDP806" s="1"/>
      <c r="XDQ806" s="1"/>
      <c r="XDR806" s="1"/>
      <c r="XDS806" s="1"/>
      <c r="XDT806" s="1"/>
      <c r="XDU806" s="1"/>
      <c r="XDV806" s="1"/>
      <c r="XDW806" s="1"/>
      <c r="XDX806" s="1"/>
      <c r="XDY806" s="1"/>
      <c r="XDZ806" s="1"/>
      <c r="XEA806" s="1"/>
      <c r="XEB806" s="1"/>
      <c r="XEC806" s="1"/>
      <c r="XED806" s="1"/>
      <c r="XEE806" s="1"/>
      <c r="XEF806" s="1"/>
      <c r="XEG806" s="1"/>
      <c r="XEH806" s="1"/>
      <c r="XEI806" s="1"/>
      <c r="XEJ806" s="1"/>
      <c r="XEK806" s="1"/>
      <c r="XEL806" s="1"/>
      <c r="XEM806" s="1"/>
      <c r="XEN806" s="1"/>
      <c r="XEO806" s="1"/>
      <c r="XEP806" s="1"/>
      <c r="XEQ806" s="1"/>
      <c r="XER806" s="1"/>
      <c r="XES806" s="1"/>
      <c r="XET806" s="1"/>
      <c r="XEU806" s="1"/>
      <c r="XEV806" s="1"/>
      <c r="XEW806" s="1"/>
      <c r="XEX806" s="1"/>
      <c r="XEY806" s="1"/>
      <c r="XEZ806" s="1"/>
      <c r="XFA806" s="1"/>
      <c r="XFB806" s="1"/>
      <c r="XFC806" s="1"/>
    </row>
    <row r="807" spans="1:150 16226:16383" s="3" customFormat="1" ht="20.25" customHeight="1" x14ac:dyDescent="0.25">
      <c r="A807" s="71" t="s">
        <v>1002</v>
      </c>
      <c r="B807" s="71">
        <v>111.48399999999999</v>
      </c>
      <c r="C807" s="71">
        <f t="shared" si="20"/>
        <v>1200.0137759999998</v>
      </c>
      <c r="D807" s="51">
        <v>0</v>
      </c>
      <c r="E807" s="51">
        <v>0</v>
      </c>
      <c r="F807" s="124">
        <f t="shared" si="21"/>
        <v>2203.2252927359996</v>
      </c>
      <c r="G807" s="130" t="s">
        <v>95</v>
      </c>
      <c r="H807" s="13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WZB807" s="1"/>
      <c r="WZC807" s="1"/>
      <c r="WZD807" s="1"/>
      <c r="WZE807" s="1"/>
      <c r="WZF807" s="1"/>
      <c r="WZG807" s="1"/>
      <c r="WZH807" s="1"/>
      <c r="WZI807" s="1"/>
      <c r="WZJ807" s="1"/>
      <c r="WZK807" s="1"/>
      <c r="WZL807" s="1"/>
      <c r="WZM807" s="1"/>
      <c r="WZN807" s="1"/>
      <c r="WZO807" s="1"/>
      <c r="WZP807" s="1"/>
      <c r="WZQ807" s="1"/>
      <c r="WZR807" s="1"/>
      <c r="WZS807" s="1"/>
      <c r="WZT807" s="1"/>
      <c r="WZU807" s="1"/>
      <c r="WZV807" s="1"/>
      <c r="WZW807" s="1"/>
      <c r="WZX807" s="1"/>
      <c r="WZY807" s="1"/>
      <c r="WZZ807" s="1"/>
      <c r="XAA807" s="1"/>
      <c r="XAB807" s="1"/>
      <c r="XAC807" s="1"/>
      <c r="XAD807" s="1"/>
      <c r="XAE807" s="1"/>
      <c r="XAF807" s="1"/>
      <c r="XAG807" s="1"/>
      <c r="XAH807" s="1"/>
      <c r="XAI807" s="1"/>
      <c r="XAJ807" s="1"/>
      <c r="XAK807" s="1"/>
      <c r="XAL807" s="1"/>
      <c r="XAM807" s="1"/>
      <c r="XAN807" s="1"/>
      <c r="XAO807" s="1"/>
      <c r="XAP807" s="1"/>
      <c r="XAQ807" s="1"/>
      <c r="XAR807" s="1"/>
      <c r="XAS807" s="1"/>
      <c r="XAT807" s="1"/>
      <c r="XAU807" s="1"/>
      <c r="XAV807" s="1"/>
      <c r="XAW807" s="1"/>
      <c r="XAX807" s="1"/>
      <c r="XAY807" s="1"/>
      <c r="XAZ807" s="1"/>
      <c r="XBA807" s="1"/>
      <c r="XBB807" s="1"/>
      <c r="XBC807" s="1"/>
      <c r="XBD807" s="1"/>
      <c r="XBE807" s="1"/>
      <c r="XBF807" s="1"/>
      <c r="XBG807" s="1"/>
      <c r="XBH807" s="1"/>
      <c r="XBI807" s="1"/>
      <c r="XBJ807" s="1"/>
      <c r="XBK807" s="1"/>
      <c r="XBL807" s="1"/>
      <c r="XBM807" s="1"/>
      <c r="XBN807" s="1"/>
      <c r="XBO807" s="1"/>
      <c r="XBP807" s="1"/>
      <c r="XBQ807" s="1"/>
      <c r="XBR807" s="1"/>
      <c r="XBS807" s="1"/>
      <c r="XBT807" s="1"/>
      <c r="XBU807" s="1"/>
      <c r="XBV807" s="1"/>
      <c r="XBW807" s="1"/>
      <c r="XBX807" s="1"/>
      <c r="XBY807" s="1"/>
      <c r="XBZ807" s="1"/>
      <c r="XCA807" s="1"/>
      <c r="XCB807" s="1"/>
      <c r="XCC807" s="1"/>
      <c r="XCD807" s="1"/>
      <c r="XCE807" s="1"/>
      <c r="XCF807" s="1"/>
      <c r="XCG807" s="1"/>
      <c r="XCH807" s="1"/>
      <c r="XCI807" s="1"/>
      <c r="XCJ807" s="1"/>
      <c r="XCK807" s="1"/>
      <c r="XCL807" s="1"/>
      <c r="XCM807" s="1"/>
      <c r="XCN807" s="1"/>
      <c r="XCO807" s="1"/>
      <c r="XCP807" s="1"/>
      <c r="XCQ807" s="1"/>
      <c r="XCR807" s="1"/>
      <c r="XCS807" s="1"/>
      <c r="XCT807" s="1"/>
      <c r="XCU807" s="1"/>
      <c r="XCV807" s="1"/>
      <c r="XCW807" s="1"/>
      <c r="XCX807" s="1"/>
      <c r="XCY807" s="1"/>
      <c r="XCZ807" s="1"/>
      <c r="XDA807" s="1"/>
      <c r="XDB807" s="1"/>
      <c r="XDC807" s="1"/>
      <c r="XDD807" s="1"/>
      <c r="XDE807" s="1"/>
      <c r="XDF807" s="1"/>
      <c r="XDG807" s="1"/>
      <c r="XDH807" s="1"/>
      <c r="XDI807" s="1"/>
      <c r="XDJ807" s="1"/>
      <c r="XDK807" s="1"/>
      <c r="XDL807" s="1"/>
      <c r="XDM807" s="1"/>
      <c r="XDN807" s="1"/>
      <c r="XDO807" s="1"/>
      <c r="XDP807" s="1"/>
      <c r="XDQ807" s="1"/>
      <c r="XDR807" s="1"/>
      <c r="XDS807" s="1"/>
      <c r="XDT807" s="1"/>
      <c r="XDU807" s="1"/>
      <c r="XDV807" s="1"/>
      <c r="XDW807" s="1"/>
      <c r="XDX807" s="1"/>
      <c r="XDY807" s="1"/>
      <c r="XDZ807" s="1"/>
      <c r="XEA807" s="1"/>
      <c r="XEB807" s="1"/>
      <c r="XEC807" s="1"/>
      <c r="XED807" s="1"/>
      <c r="XEE807" s="1"/>
      <c r="XEF807" s="1"/>
      <c r="XEG807" s="1"/>
      <c r="XEH807" s="1"/>
      <c r="XEI807" s="1"/>
      <c r="XEJ807" s="1"/>
      <c r="XEK807" s="1"/>
      <c r="XEL807" s="1"/>
      <c r="XEM807" s="1"/>
      <c r="XEN807" s="1"/>
      <c r="XEO807" s="1"/>
      <c r="XEP807" s="1"/>
      <c r="XEQ807" s="1"/>
      <c r="XER807" s="1"/>
      <c r="XES807" s="1"/>
      <c r="XET807" s="1"/>
      <c r="XEU807" s="1"/>
      <c r="XEV807" s="1"/>
      <c r="XEW807" s="1"/>
      <c r="XEX807" s="1"/>
      <c r="XEY807" s="1"/>
      <c r="XEZ807" s="1"/>
      <c r="XFA807" s="1"/>
      <c r="XFB807" s="1"/>
      <c r="XFC807" s="1"/>
    </row>
    <row r="808" spans="1:150 16226:16383" s="3" customFormat="1" ht="20.25" customHeight="1" x14ac:dyDescent="0.25">
      <c r="A808" s="71" t="s">
        <v>1003</v>
      </c>
      <c r="B808" s="71">
        <v>139.53899999999999</v>
      </c>
      <c r="C808" s="71">
        <f t="shared" si="20"/>
        <v>1501.9977959999999</v>
      </c>
      <c r="D808" s="51">
        <v>0</v>
      </c>
      <c r="E808" s="51">
        <v>0</v>
      </c>
      <c r="F808" s="124">
        <f t="shared" si="21"/>
        <v>2757.6679534559999</v>
      </c>
      <c r="G808" s="130" t="s">
        <v>95</v>
      </c>
      <c r="H808" s="13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WZB808" s="1"/>
      <c r="WZC808" s="1"/>
      <c r="WZD808" s="1"/>
      <c r="WZE808" s="1"/>
      <c r="WZF808" s="1"/>
      <c r="WZG808" s="1"/>
      <c r="WZH808" s="1"/>
      <c r="WZI808" s="1"/>
      <c r="WZJ808" s="1"/>
      <c r="WZK808" s="1"/>
      <c r="WZL808" s="1"/>
      <c r="WZM808" s="1"/>
      <c r="WZN808" s="1"/>
      <c r="WZO808" s="1"/>
      <c r="WZP808" s="1"/>
      <c r="WZQ808" s="1"/>
      <c r="WZR808" s="1"/>
      <c r="WZS808" s="1"/>
      <c r="WZT808" s="1"/>
      <c r="WZU808" s="1"/>
      <c r="WZV808" s="1"/>
      <c r="WZW808" s="1"/>
      <c r="WZX808" s="1"/>
      <c r="WZY808" s="1"/>
      <c r="WZZ808" s="1"/>
      <c r="XAA808" s="1"/>
      <c r="XAB808" s="1"/>
      <c r="XAC808" s="1"/>
      <c r="XAD808" s="1"/>
      <c r="XAE808" s="1"/>
      <c r="XAF808" s="1"/>
      <c r="XAG808" s="1"/>
      <c r="XAH808" s="1"/>
      <c r="XAI808" s="1"/>
      <c r="XAJ808" s="1"/>
      <c r="XAK808" s="1"/>
      <c r="XAL808" s="1"/>
      <c r="XAM808" s="1"/>
      <c r="XAN808" s="1"/>
      <c r="XAO808" s="1"/>
      <c r="XAP808" s="1"/>
      <c r="XAQ808" s="1"/>
      <c r="XAR808" s="1"/>
      <c r="XAS808" s="1"/>
      <c r="XAT808" s="1"/>
      <c r="XAU808" s="1"/>
      <c r="XAV808" s="1"/>
      <c r="XAW808" s="1"/>
      <c r="XAX808" s="1"/>
      <c r="XAY808" s="1"/>
      <c r="XAZ808" s="1"/>
      <c r="XBA808" s="1"/>
      <c r="XBB808" s="1"/>
      <c r="XBC808" s="1"/>
      <c r="XBD808" s="1"/>
      <c r="XBE808" s="1"/>
      <c r="XBF808" s="1"/>
      <c r="XBG808" s="1"/>
      <c r="XBH808" s="1"/>
      <c r="XBI808" s="1"/>
      <c r="XBJ808" s="1"/>
      <c r="XBK808" s="1"/>
      <c r="XBL808" s="1"/>
      <c r="XBM808" s="1"/>
      <c r="XBN808" s="1"/>
      <c r="XBO808" s="1"/>
      <c r="XBP808" s="1"/>
      <c r="XBQ808" s="1"/>
      <c r="XBR808" s="1"/>
      <c r="XBS808" s="1"/>
      <c r="XBT808" s="1"/>
      <c r="XBU808" s="1"/>
      <c r="XBV808" s="1"/>
      <c r="XBW808" s="1"/>
      <c r="XBX808" s="1"/>
      <c r="XBY808" s="1"/>
      <c r="XBZ808" s="1"/>
      <c r="XCA808" s="1"/>
      <c r="XCB808" s="1"/>
      <c r="XCC808" s="1"/>
      <c r="XCD808" s="1"/>
      <c r="XCE808" s="1"/>
      <c r="XCF808" s="1"/>
      <c r="XCG808" s="1"/>
      <c r="XCH808" s="1"/>
      <c r="XCI808" s="1"/>
      <c r="XCJ808" s="1"/>
      <c r="XCK808" s="1"/>
      <c r="XCL808" s="1"/>
      <c r="XCM808" s="1"/>
      <c r="XCN808" s="1"/>
      <c r="XCO808" s="1"/>
      <c r="XCP808" s="1"/>
      <c r="XCQ808" s="1"/>
      <c r="XCR808" s="1"/>
      <c r="XCS808" s="1"/>
      <c r="XCT808" s="1"/>
      <c r="XCU808" s="1"/>
      <c r="XCV808" s="1"/>
      <c r="XCW808" s="1"/>
      <c r="XCX808" s="1"/>
      <c r="XCY808" s="1"/>
      <c r="XCZ808" s="1"/>
      <c r="XDA808" s="1"/>
      <c r="XDB808" s="1"/>
      <c r="XDC808" s="1"/>
      <c r="XDD808" s="1"/>
      <c r="XDE808" s="1"/>
      <c r="XDF808" s="1"/>
      <c r="XDG808" s="1"/>
      <c r="XDH808" s="1"/>
      <c r="XDI808" s="1"/>
      <c r="XDJ808" s="1"/>
      <c r="XDK808" s="1"/>
      <c r="XDL808" s="1"/>
      <c r="XDM808" s="1"/>
      <c r="XDN808" s="1"/>
      <c r="XDO808" s="1"/>
      <c r="XDP808" s="1"/>
      <c r="XDQ808" s="1"/>
      <c r="XDR808" s="1"/>
      <c r="XDS808" s="1"/>
      <c r="XDT808" s="1"/>
      <c r="XDU808" s="1"/>
      <c r="XDV808" s="1"/>
      <c r="XDW808" s="1"/>
      <c r="XDX808" s="1"/>
      <c r="XDY808" s="1"/>
      <c r="XDZ808" s="1"/>
      <c r="XEA808" s="1"/>
      <c r="XEB808" s="1"/>
      <c r="XEC808" s="1"/>
      <c r="XED808" s="1"/>
      <c r="XEE808" s="1"/>
      <c r="XEF808" s="1"/>
      <c r="XEG808" s="1"/>
      <c r="XEH808" s="1"/>
      <c r="XEI808" s="1"/>
      <c r="XEJ808" s="1"/>
      <c r="XEK808" s="1"/>
      <c r="XEL808" s="1"/>
      <c r="XEM808" s="1"/>
      <c r="XEN808" s="1"/>
      <c r="XEO808" s="1"/>
      <c r="XEP808" s="1"/>
      <c r="XEQ808" s="1"/>
      <c r="XER808" s="1"/>
      <c r="XES808" s="1"/>
      <c r="XET808" s="1"/>
      <c r="XEU808" s="1"/>
      <c r="XEV808" s="1"/>
      <c r="XEW808" s="1"/>
      <c r="XEX808" s="1"/>
      <c r="XEY808" s="1"/>
      <c r="XEZ808" s="1"/>
      <c r="XFA808" s="1"/>
      <c r="XFB808" s="1"/>
      <c r="XFC808" s="1"/>
    </row>
    <row r="809" spans="1:150 16226:16383" s="3" customFormat="1" ht="20.25" customHeight="1" x14ac:dyDescent="0.25">
      <c r="A809" s="71" t="s">
        <v>1004</v>
      </c>
      <c r="B809" s="71">
        <v>143.416</v>
      </c>
      <c r="C809" s="71">
        <f t="shared" si="20"/>
        <v>1543.7298239999998</v>
      </c>
      <c r="D809" s="51">
        <v>0</v>
      </c>
      <c r="E809" s="51">
        <v>0</v>
      </c>
      <c r="F809" s="124">
        <f t="shared" si="21"/>
        <v>2834.2879568639996</v>
      </c>
      <c r="G809" s="130" t="s">
        <v>95</v>
      </c>
      <c r="H809" s="13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WZB809" s="1"/>
      <c r="WZC809" s="1"/>
      <c r="WZD809" s="1"/>
      <c r="WZE809" s="1"/>
      <c r="WZF809" s="1"/>
      <c r="WZG809" s="1"/>
      <c r="WZH809" s="1"/>
      <c r="WZI809" s="1"/>
      <c r="WZJ809" s="1"/>
      <c r="WZK809" s="1"/>
      <c r="WZL809" s="1"/>
      <c r="WZM809" s="1"/>
      <c r="WZN809" s="1"/>
      <c r="WZO809" s="1"/>
      <c r="WZP809" s="1"/>
      <c r="WZQ809" s="1"/>
      <c r="WZR809" s="1"/>
      <c r="WZS809" s="1"/>
      <c r="WZT809" s="1"/>
      <c r="WZU809" s="1"/>
      <c r="WZV809" s="1"/>
      <c r="WZW809" s="1"/>
      <c r="WZX809" s="1"/>
      <c r="WZY809" s="1"/>
      <c r="WZZ809" s="1"/>
      <c r="XAA809" s="1"/>
      <c r="XAB809" s="1"/>
      <c r="XAC809" s="1"/>
      <c r="XAD809" s="1"/>
      <c r="XAE809" s="1"/>
      <c r="XAF809" s="1"/>
      <c r="XAG809" s="1"/>
      <c r="XAH809" s="1"/>
      <c r="XAI809" s="1"/>
      <c r="XAJ809" s="1"/>
      <c r="XAK809" s="1"/>
      <c r="XAL809" s="1"/>
      <c r="XAM809" s="1"/>
      <c r="XAN809" s="1"/>
      <c r="XAO809" s="1"/>
      <c r="XAP809" s="1"/>
      <c r="XAQ809" s="1"/>
      <c r="XAR809" s="1"/>
      <c r="XAS809" s="1"/>
      <c r="XAT809" s="1"/>
      <c r="XAU809" s="1"/>
      <c r="XAV809" s="1"/>
      <c r="XAW809" s="1"/>
      <c r="XAX809" s="1"/>
      <c r="XAY809" s="1"/>
      <c r="XAZ809" s="1"/>
      <c r="XBA809" s="1"/>
      <c r="XBB809" s="1"/>
      <c r="XBC809" s="1"/>
      <c r="XBD809" s="1"/>
      <c r="XBE809" s="1"/>
      <c r="XBF809" s="1"/>
      <c r="XBG809" s="1"/>
      <c r="XBH809" s="1"/>
      <c r="XBI809" s="1"/>
      <c r="XBJ809" s="1"/>
      <c r="XBK809" s="1"/>
      <c r="XBL809" s="1"/>
      <c r="XBM809" s="1"/>
      <c r="XBN809" s="1"/>
      <c r="XBO809" s="1"/>
      <c r="XBP809" s="1"/>
      <c r="XBQ809" s="1"/>
      <c r="XBR809" s="1"/>
      <c r="XBS809" s="1"/>
      <c r="XBT809" s="1"/>
      <c r="XBU809" s="1"/>
      <c r="XBV809" s="1"/>
      <c r="XBW809" s="1"/>
      <c r="XBX809" s="1"/>
      <c r="XBY809" s="1"/>
      <c r="XBZ809" s="1"/>
      <c r="XCA809" s="1"/>
      <c r="XCB809" s="1"/>
      <c r="XCC809" s="1"/>
      <c r="XCD809" s="1"/>
      <c r="XCE809" s="1"/>
      <c r="XCF809" s="1"/>
      <c r="XCG809" s="1"/>
      <c r="XCH809" s="1"/>
      <c r="XCI809" s="1"/>
      <c r="XCJ809" s="1"/>
      <c r="XCK809" s="1"/>
      <c r="XCL809" s="1"/>
      <c r="XCM809" s="1"/>
      <c r="XCN809" s="1"/>
      <c r="XCO809" s="1"/>
      <c r="XCP809" s="1"/>
      <c r="XCQ809" s="1"/>
      <c r="XCR809" s="1"/>
      <c r="XCS809" s="1"/>
      <c r="XCT809" s="1"/>
      <c r="XCU809" s="1"/>
      <c r="XCV809" s="1"/>
      <c r="XCW809" s="1"/>
      <c r="XCX809" s="1"/>
      <c r="XCY809" s="1"/>
      <c r="XCZ809" s="1"/>
      <c r="XDA809" s="1"/>
      <c r="XDB809" s="1"/>
      <c r="XDC809" s="1"/>
      <c r="XDD809" s="1"/>
      <c r="XDE809" s="1"/>
      <c r="XDF809" s="1"/>
      <c r="XDG809" s="1"/>
      <c r="XDH809" s="1"/>
      <c r="XDI809" s="1"/>
      <c r="XDJ809" s="1"/>
      <c r="XDK809" s="1"/>
      <c r="XDL809" s="1"/>
      <c r="XDM809" s="1"/>
      <c r="XDN809" s="1"/>
      <c r="XDO809" s="1"/>
      <c r="XDP809" s="1"/>
      <c r="XDQ809" s="1"/>
      <c r="XDR809" s="1"/>
      <c r="XDS809" s="1"/>
      <c r="XDT809" s="1"/>
      <c r="XDU809" s="1"/>
      <c r="XDV809" s="1"/>
      <c r="XDW809" s="1"/>
      <c r="XDX809" s="1"/>
      <c r="XDY809" s="1"/>
      <c r="XDZ809" s="1"/>
      <c r="XEA809" s="1"/>
      <c r="XEB809" s="1"/>
      <c r="XEC809" s="1"/>
      <c r="XED809" s="1"/>
      <c r="XEE809" s="1"/>
      <c r="XEF809" s="1"/>
      <c r="XEG809" s="1"/>
      <c r="XEH809" s="1"/>
      <c r="XEI809" s="1"/>
      <c r="XEJ809" s="1"/>
      <c r="XEK809" s="1"/>
      <c r="XEL809" s="1"/>
      <c r="XEM809" s="1"/>
      <c r="XEN809" s="1"/>
      <c r="XEO809" s="1"/>
      <c r="XEP809" s="1"/>
      <c r="XEQ809" s="1"/>
      <c r="XER809" s="1"/>
      <c r="XES809" s="1"/>
      <c r="XET809" s="1"/>
      <c r="XEU809" s="1"/>
      <c r="XEV809" s="1"/>
      <c r="XEW809" s="1"/>
      <c r="XEX809" s="1"/>
      <c r="XEY809" s="1"/>
      <c r="XEZ809" s="1"/>
      <c r="XFA809" s="1"/>
      <c r="XFB809" s="1"/>
      <c r="XFC809" s="1"/>
    </row>
    <row r="810" spans="1:150 16226:16383" s="3" customFormat="1" ht="20.25" customHeight="1" x14ac:dyDescent="0.25">
      <c r="A810" s="71" t="s">
        <v>1005</v>
      </c>
      <c r="B810" s="71">
        <v>111.48399999999999</v>
      </c>
      <c r="C810" s="71">
        <f t="shared" si="20"/>
        <v>1200.0137759999998</v>
      </c>
      <c r="D810" s="51">
        <v>0</v>
      </c>
      <c r="E810" s="51">
        <v>0</v>
      </c>
      <c r="F810" s="124">
        <f t="shared" si="21"/>
        <v>2203.2252927359996</v>
      </c>
      <c r="G810" s="130" t="s">
        <v>95</v>
      </c>
      <c r="H810" s="13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WZB810" s="1"/>
      <c r="WZC810" s="1"/>
      <c r="WZD810" s="1"/>
      <c r="WZE810" s="1"/>
      <c r="WZF810" s="1"/>
      <c r="WZG810" s="1"/>
      <c r="WZH810" s="1"/>
      <c r="WZI810" s="1"/>
      <c r="WZJ810" s="1"/>
      <c r="WZK810" s="1"/>
      <c r="WZL810" s="1"/>
      <c r="WZM810" s="1"/>
      <c r="WZN810" s="1"/>
      <c r="WZO810" s="1"/>
      <c r="WZP810" s="1"/>
      <c r="WZQ810" s="1"/>
      <c r="WZR810" s="1"/>
      <c r="WZS810" s="1"/>
      <c r="WZT810" s="1"/>
      <c r="WZU810" s="1"/>
      <c r="WZV810" s="1"/>
      <c r="WZW810" s="1"/>
      <c r="WZX810" s="1"/>
      <c r="WZY810" s="1"/>
      <c r="WZZ810" s="1"/>
      <c r="XAA810" s="1"/>
      <c r="XAB810" s="1"/>
      <c r="XAC810" s="1"/>
      <c r="XAD810" s="1"/>
      <c r="XAE810" s="1"/>
      <c r="XAF810" s="1"/>
      <c r="XAG810" s="1"/>
      <c r="XAH810" s="1"/>
      <c r="XAI810" s="1"/>
      <c r="XAJ810" s="1"/>
      <c r="XAK810" s="1"/>
      <c r="XAL810" s="1"/>
      <c r="XAM810" s="1"/>
      <c r="XAN810" s="1"/>
      <c r="XAO810" s="1"/>
      <c r="XAP810" s="1"/>
      <c r="XAQ810" s="1"/>
      <c r="XAR810" s="1"/>
      <c r="XAS810" s="1"/>
      <c r="XAT810" s="1"/>
      <c r="XAU810" s="1"/>
      <c r="XAV810" s="1"/>
      <c r="XAW810" s="1"/>
      <c r="XAX810" s="1"/>
      <c r="XAY810" s="1"/>
      <c r="XAZ810" s="1"/>
      <c r="XBA810" s="1"/>
      <c r="XBB810" s="1"/>
      <c r="XBC810" s="1"/>
      <c r="XBD810" s="1"/>
      <c r="XBE810" s="1"/>
      <c r="XBF810" s="1"/>
      <c r="XBG810" s="1"/>
      <c r="XBH810" s="1"/>
      <c r="XBI810" s="1"/>
      <c r="XBJ810" s="1"/>
      <c r="XBK810" s="1"/>
      <c r="XBL810" s="1"/>
      <c r="XBM810" s="1"/>
      <c r="XBN810" s="1"/>
      <c r="XBO810" s="1"/>
      <c r="XBP810" s="1"/>
      <c r="XBQ810" s="1"/>
      <c r="XBR810" s="1"/>
      <c r="XBS810" s="1"/>
      <c r="XBT810" s="1"/>
      <c r="XBU810" s="1"/>
      <c r="XBV810" s="1"/>
      <c r="XBW810" s="1"/>
      <c r="XBX810" s="1"/>
      <c r="XBY810" s="1"/>
      <c r="XBZ810" s="1"/>
      <c r="XCA810" s="1"/>
      <c r="XCB810" s="1"/>
      <c r="XCC810" s="1"/>
      <c r="XCD810" s="1"/>
      <c r="XCE810" s="1"/>
      <c r="XCF810" s="1"/>
      <c r="XCG810" s="1"/>
      <c r="XCH810" s="1"/>
      <c r="XCI810" s="1"/>
      <c r="XCJ810" s="1"/>
      <c r="XCK810" s="1"/>
      <c r="XCL810" s="1"/>
      <c r="XCM810" s="1"/>
      <c r="XCN810" s="1"/>
      <c r="XCO810" s="1"/>
      <c r="XCP810" s="1"/>
      <c r="XCQ810" s="1"/>
      <c r="XCR810" s="1"/>
      <c r="XCS810" s="1"/>
      <c r="XCT810" s="1"/>
      <c r="XCU810" s="1"/>
      <c r="XCV810" s="1"/>
      <c r="XCW810" s="1"/>
      <c r="XCX810" s="1"/>
      <c r="XCY810" s="1"/>
      <c r="XCZ810" s="1"/>
      <c r="XDA810" s="1"/>
      <c r="XDB810" s="1"/>
      <c r="XDC810" s="1"/>
      <c r="XDD810" s="1"/>
      <c r="XDE810" s="1"/>
      <c r="XDF810" s="1"/>
      <c r="XDG810" s="1"/>
      <c r="XDH810" s="1"/>
      <c r="XDI810" s="1"/>
      <c r="XDJ810" s="1"/>
      <c r="XDK810" s="1"/>
      <c r="XDL810" s="1"/>
      <c r="XDM810" s="1"/>
      <c r="XDN810" s="1"/>
      <c r="XDO810" s="1"/>
      <c r="XDP810" s="1"/>
      <c r="XDQ810" s="1"/>
      <c r="XDR810" s="1"/>
      <c r="XDS810" s="1"/>
      <c r="XDT810" s="1"/>
      <c r="XDU810" s="1"/>
      <c r="XDV810" s="1"/>
      <c r="XDW810" s="1"/>
      <c r="XDX810" s="1"/>
      <c r="XDY810" s="1"/>
      <c r="XDZ810" s="1"/>
      <c r="XEA810" s="1"/>
      <c r="XEB810" s="1"/>
      <c r="XEC810" s="1"/>
      <c r="XED810" s="1"/>
      <c r="XEE810" s="1"/>
      <c r="XEF810" s="1"/>
      <c r="XEG810" s="1"/>
      <c r="XEH810" s="1"/>
      <c r="XEI810" s="1"/>
      <c r="XEJ810" s="1"/>
      <c r="XEK810" s="1"/>
      <c r="XEL810" s="1"/>
      <c r="XEM810" s="1"/>
      <c r="XEN810" s="1"/>
      <c r="XEO810" s="1"/>
      <c r="XEP810" s="1"/>
      <c r="XEQ810" s="1"/>
      <c r="XER810" s="1"/>
      <c r="XES810" s="1"/>
      <c r="XET810" s="1"/>
      <c r="XEU810" s="1"/>
      <c r="XEV810" s="1"/>
      <c r="XEW810" s="1"/>
      <c r="XEX810" s="1"/>
      <c r="XEY810" s="1"/>
      <c r="XEZ810" s="1"/>
      <c r="XFA810" s="1"/>
      <c r="XFB810" s="1"/>
      <c r="XFC810" s="1"/>
    </row>
    <row r="811" spans="1:150 16226:16383" s="3" customFormat="1" ht="20.25" customHeight="1" x14ac:dyDescent="0.25">
      <c r="A811" s="71" t="s">
        <v>1006</v>
      </c>
      <c r="B811" s="71">
        <v>111.48399999999999</v>
      </c>
      <c r="C811" s="71">
        <f t="shared" si="20"/>
        <v>1200.0137759999998</v>
      </c>
      <c r="D811" s="51">
        <v>0</v>
      </c>
      <c r="E811" s="51">
        <v>0</v>
      </c>
      <c r="F811" s="124">
        <f t="shared" si="21"/>
        <v>2203.2252927359996</v>
      </c>
      <c r="G811" s="130" t="s">
        <v>95</v>
      </c>
      <c r="H811" s="13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WZB811" s="1"/>
      <c r="WZC811" s="1"/>
      <c r="WZD811" s="1"/>
      <c r="WZE811" s="1"/>
      <c r="WZF811" s="1"/>
      <c r="WZG811" s="1"/>
      <c r="WZH811" s="1"/>
      <c r="WZI811" s="1"/>
      <c r="WZJ811" s="1"/>
      <c r="WZK811" s="1"/>
      <c r="WZL811" s="1"/>
      <c r="WZM811" s="1"/>
      <c r="WZN811" s="1"/>
      <c r="WZO811" s="1"/>
      <c r="WZP811" s="1"/>
      <c r="WZQ811" s="1"/>
      <c r="WZR811" s="1"/>
      <c r="WZS811" s="1"/>
      <c r="WZT811" s="1"/>
      <c r="WZU811" s="1"/>
      <c r="WZV811" s="1"/>
      <c r="WZW811" s="1"/>
      <c r="WZX811" s="1"/>
      <c r="WZY811" s="1"/>
      <c r="WZZ811" s="1"/>
      <c r="XAA811" s="1"/>
      <c r="XAB811" s="1"/>
      <c r="XAC811" s="1"/>
      <c r="XAD811" s="1"/>
      <c r="XAE811" s="1"/>
      <c r="XAF811" s="1"/>
      <c r="XAG811" s="1"/>
      <c r="XAH811" s="1"/>
      <c r="XAI811" s="1"/>
      <c r="XAJ811" s="1"/>
      <c r="XAK811" s="1"/>
      <c r="XAL811" s="1"/>
      <c r="XAM811" s="1"/>
      <c r="XAN811" s="1"/>
      <c r="XAO811" s="1"/>
      <c r="XAP811" s="1"/>
      <c r="XAQ811" s="1"/>
      <c r="XAR811" s="1"/>
      <c r="XAS811" s="1"/>
      <c r="XAT811" s="1"/>
      <c r="XAU811" s="1"/>
      <c r="XAV811" s="1"/>
      <c r="XAW811" s="1"/>
      <c r="XAX811" s="1"/>
      <c r="XAY811" s="1"/>
      <c r="XAZ811" s="1"/>
      <c r="XBA811" s="1"/>
      <c r="XBB811" s="1"/>
      <c r="XBC811" s="1"/>
      <c r="XBD811" s="1"/>
      <c r="XBE811" s="1"/>
      <c r="XBF811" s="1"/>
      <c r="XBG811" s="1"/>
      <c r="XBH811" s="1"/>
      <c r="XBI811" s="1"/>
      <c r="XBJ811" s="1"/>
      <c r="XBK811" s="1"/>
      <c r="XBL811" s="1"/>
      <c r="XBM811" s="1"/>
      <c r="XBN811" s="1"/>
      <c r="XBO811" s="1"/>
      <c r="XBP811" s="1"/>
      <c r="XBQ811" s="1"/>
      <c r="XBR811" s="1"/>
      <c r="XBS811" s="1"/>
      <c r="XBT811" s="1"/>
      <c r="XBU811" s="1"/>
      <c r="XBV811" s="1"/>
      <c r="XBW811" s="1"/>
      <c r="XBX811" s="1"/>
      <c r="XBY811" s="1"/>
      <c r="XBZ811" s="1"/>
      <c r="XCA811" s="1"/>
      <c r="XCB811" s="1"/>
      <c r="XCC811" s="1"/>
      <c r="XCD811" s="1"/>
      <c r="XCE811" s="1"/>
      <c r="XCF811" s="1"/>
      <c r="XCG811" s="1"/>
      <c r="XCH811" s="1"/>
      <c r="XCI811" s="1"/>
      <c r="XCJ811" s="1"/>
      <c r="XCK811" s="1"/>
      <c r="XCL811" s="1"/>
      <c r="XCM811" s="1"/>
      <c r="XCN811" s="1"/>
      <c r="XCO811" s="1"/>
      <c r="XCP811" s="1"/>
      <c r="XCQ811" s="1"/>
      <c r="XCR811" s="1"/>
      <c r="XCS811" s="1"/>
      <c r="XCT811" s="1"/>
      <c r="XCU811" s="1"/>
      <c r="XCV811" s="1"/>
      <c r="XCW811" s="1"/>
      <c r="XCX811" s="1"/>
      <c r="XCY811" s="1"/>
      <c r="XCZ811" s="1"/>
      <c r="XDA811" s="1"/>
      <c r="XDB811" s="1"/>
      <c r="XDC811" s="1"/>
      <c r="XDD811" s="1"/>
      <c r="XDE811" s="1"/>
      <c r="XDF811" s="1"/>
      <c r="XDG811" s="1"/>
      <c r="XDH811" s="1"/>
      <c r="XDI811" s="1"/>
      <c r="XDJ811" s="1"/>
      <c r="XDK811" s="1"/>
      <c r="XDL811" s="1"/>
      <c r="XDM811" s="1"/>
      <c r="XDN811" s="1"/>
      <c r="XDO811" s="1"/>
      <c r="XDP811" s="1"/>
      <c r="XDQ811" s="1"/>
      <c r="XDR811" s="1"/>
      <c r="XDS811" s="1"/>
      <c r="XDT811" s="1"/>
      <c r="XDU811" s="1"/>
      <c r="XDV811" s="1"/>
      <c r="XDW811" s="1"/>
      <c r="XDX811" s="1"/>
      <c r="XDY811" s="1"/>
      <c r="XDZ811" s="1"/>
      <c r="XEA811" s="1"/>
      <c r="XEB811" s="1"/>
      <c r="XEC811" s="1"/>
      <c r="XED811" s="1"/>
      <c r="XEE811" s="1"/>
      <c r="XEF811" s="1"/>
      <c r="XEG811" s="1"/>
      <c r="XEH811" s="1"/>
      <c r="XEI811" s="1"/>
      <c r="XEJ811" s="1"/>
      <c r="XEK811" s="1"/>
      <c r="XEL811" s="1"/>
      <c r="XEM811" s="1"/>
      <c r="XEN811" s="1"/>
      <c r="XEO811" s="1"/>
      <c r="XEP811" s="1"/>
      <c r="XEQ811" s="1"/>
      <c r="XER811" s="1"/>
      <c r="XES811" s="1"/>
      <c r="XET811" s="1"/>
      <c r="XEU811" s="1"/>
      <c r="XEV811" s="1"/>
      <c r="XEW811" s="1"/>
      <c r="XEX811" s="1"/>
      <c r="XEY811" s="1"/>
      <c r="XEZ811" s="1"/>
      <c r="XFA811" s="1"/>
      <c r="XFB811" s="1"/>
      <c r="XFC811" s="1"/>
    </row>
    <row r="812" spans="1:150 16226:16383" s="3" customFormat="1" ht="20.25" customHeight="1" x14ac:dyDescent="0.25">
      <c r="A812" s="71" t="s">
        <v>1007</v>
      </c>
      <c r="B812" s="71">
        <v>111.48399999999999</v>
      </c>
      <c r="C812" s="71">
        <f t="shared" si="20"/>
        <v>1200.0137759999998</v>
      </c>
      <c r="D812" s="51">
        <v>0</v>
      </c>
      <c r="E812" s="51">
        <v>0</v>
      </c>
      <c r="F812" s="124">
        <f t="shared" si="21"/>
        <v>2203.2252927359996</v>
      </c>
      <c r="G812" s="130" t="s">
        <v>95</v>
      </c>
      <c r="H812" s="13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WZB812" s="1"/>
      <c r="WZC812" s="1"/>
      <c r="WZD812" s="1"/>
      <c r="WZE812" s="1"/>
      <c r="WZF812" s="1"/>
      <c r="WZG812" s="1"/>
      <c r="WZH812" s="1"/>
      <c r="WZI812" s="1"/>
      <c r="WZJ812" s="1"/>
      <c r="WZK812" s="1"/>
      <c r="WZL812" s="1"/>
      <c r="WZM812" s="1"/>
      <c r="WZN812" s="1"/>
      <c r="WZO812" s="1"/>
      <c r="WZP812" s="1"/>
      <c r="WZQ812" s="1"/>
      <c r="WZR812" s="1"/>
      <c r="WZS812" s="1"/>
      <c r="WZT812" s="1"/>
      <c r="WZU812" s="1"/>
      <c r="WZV812" s="1"/>
      <c r="WZW812" s="1"/>
      <c r="WZX812" s="1"/>
      <c r="WZY812" s="1"/>
      <c r="WZZ812" s="1"/>
      <c r="XAA812" s="1"/>
      <c r="XAB812" s="1"/>
      <c r="XAC812" s="1"/>
      <c r="XAD812" s="1"/>
      <c r="XAE812" s="1"/>
      <c r="XAF812" s="1"/>
      <c r="XAG812" s="1"/>
      <c r="XAH812" s="1"/>
      <c r="XAI812" s="1"/>
      <c r="XAJ812" s="1"/>
      <c r="XAK812" s="1"/>
      <c r="XAL812" s="1"/>
      <c r="XAM812" s="1"/>
      <c r="XAN812" s="1"/>
      <c r="XAO812" s="1"/>
      <c r="XAP812" s="1"/>
      <c r="XAQ812" s="1"/>
      <c r="XAR812" s="1"/>
      <c r="XAS812" s="1"/>
      <c r="XAT812" s="1"/>
      <c r="XAU812" s="1"/>
      <c r="XAV812" s="1"/>
      <c r="XAW812" s="1"/>
      <c r="XAX812" s="1"/>
      <c r="XAY812" s="1"/>
      <c r="XAZ812" s="1"/>
      <c r="XBA812" s="1"/>
      <c r="XBB812" s="1"/>
      <c r="XBC812" s="1"/>
      <c r="XBD812" s="1"/>
      <c r="XBE812" s="1"/>
      <c r="XBF812" s="1"/>
      <c r="XBG812" s="1"/>
      <c r="XBH812" s="1"/>
      <c r="XBI812" s="1"/>
      <c r="XBJ812" s="1"/>
      <c r="XBK812" s="1"/>
      <c r="XBL812" s="1"/>
      <c r="XBM812" s="1"/>
      <c r="XBN812" s="1"/>
      <c r="XBO812" s="1"/>
      <c r="XBP812" s="1"/>
      <c r="XBQ812" s="1"/>
      <c r="XBR812" s="1"/>
      <c r="XBS812" s="1"/>
      <c r="XBT812" s="1"/>
      <c r="XBU812" s="1"/>
      <c r="XBV812" s="1"/>
      <c r="XBW812" s="1"/>
      <c r="XBX812" s="1"/>
      <c r="XBY812" s="1"/>
      <c r="XBZ812" s="1"/>
      <c r="XCA812" s="1"/>
      <c r="XCB812" s="1"/>
      <c r="XCC812" s="1"/>
      <c r="XCD812" s="1"/>
      <c r="XCE812" s="1"/>
      <c r="XCF812" s="1"/>
      <c r="XCG812" s="1"/>
      <c r="XCH812" s="1"/>
      <c r="XCI812" s="1"/>
      <c r="XCJ812" s="1"/>
      <c r="XCK812" s="1"/>
      <c r="XCL812" s="1"/>
      <c r="XCM812" s="1"/>
      <c r="XCN812" s="1"/>
      <c r="XCO812" s="1"/>
      <c r="XCP812" s="1"/>
      <c r="XCQ812" s="1"/>
      <c r="XCR812" s="1"/>
      <c r="XCS812" s="1"/>
      <c r="XCT812" s="1"/>
      <c r="XCU812" s="1"/>
      <c r="XCV812" s="1"/>
      <c r="XCW812" s="1"/>
      <c r="XCX812" s="1"/>
      <c r="XCY812" s="1"/>
      <c r="XCZ812" s="1"/>
      <c r="XDA812" s="1"/>
      <c r="XDB812" s="1"/>
      <c r="XDC812" s="1"/>
      <c r="XDD812" s="1"/>
      <c r="XDE812" s="1"/>
      <c r="XDF812" s="1"/>
      <c r="XDG812" s="1"/>
      <c r="XDH812" s="1"/>
      <c r="XDI812" s="1"/>
      <c r="XDJ812" s="1"/>
      <c r="XDK812" s="1"/>
      <c r="XDL812" s="1"/>
      <c r="XDM812" s="1"/>
      <c r="XDN812" s="1"/>
      <c r="XDO812" s="1"/>
      <c r="XDP812" s="1"/>
      <c r="XDQ812" s="1"/>
      <c r="XDR812" s="1"/>
      <c r="XDS812" s="1"/>
      <c r="XDT812" s="1"/>
      <c r="XDU812" s="1"/>
      <c r="XDV812" s="1"/>
      <c r="XDW812" s="1"/>
      <c r="XDX812" s="1"/>
      <c r="XDY812" s="1"/>
      <c r="XDZ812" s="1"/>
      <c r="XEA812" s="1"/>
      <c r="XEB812" s="1"/>
      <c r="XEC812" s="1"/>
      <c r="XED812" s="1"/>
      <c r="XEE812" s="1"/>
      <c r="XEF812" s="1"/>
      <c r="XEG812" s="1"/>
      <c r="XEH812" s="1"/>
      <c r="XEI812" s="1"/>
      <c r="XEJ812" s="1"/>
      <c r="XEK812" s="1"/>
      <c r="XEL812" s="1"/>
      <c r="XEM812" s="1"/>
      <c r="XEN812" s="1"/>
      <c r="XEO812" s="1"/>
      <c r="XEP812" s="1"/>
      <c r="XEQ812" s="1"/>
      <c r="XER812" s="1"/>
      <c r="XES812" s="1"/>
      <c r="XET812" s="1"/>
      <c r="XEU812" s="1"/>
      <c r="XEV812" s="1"/>
      <c r="XEW812" s="1"/>
      <c r="XEX812" s="1"/>
      <c r="XEY812" s="1"/>
      <c r="XEZ812" s="1"/>
      <c r="XFA812" s="1"/>
      <c r="XFB812" s="1"/>
      <c r="XFC812" s="1"/>
    </row>
    <row r="813" spans="1:150 16226:16383" s="3" customFormat="1" ht="20.25" customHeight="1" x14ac:dyDescent="0.25">
      <c r="A813" s="71" t="s">
        <v>1008</v>
      </c>
      <c r="B813" s="71">
        <v>202.47499999999999</v>
      </c>
      <c r="C813" s="71">
        <f t="shared" si="20"/>
        <v>2179.4408999999996</v>
      </c>
      <c r="D813" s="51">
        <v>0</v>
      </c>
      <c r="E813" s="51">
        <v>0</v>
      </c>
      <c r="F813" s="124">
        <f t="shared" si="21"/>
        <v>4001.4534923999995</v>
      </c>
      <c r="G813" s="130" t="s">
        <v>95</v>
      </c>
      <c r="H813" s="13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WZB813" s="1"/>
      <c r="WZC813" s="1"/>
      <c r="WZD813" s="1"/>
      <c r="WZE813" s="1"/>
      <c r="WZF813" s="1"/>
      <c r="WZG813" s="1"/>
      <c r="WZH813" s="1"/>
      <c r="WZI813" s="1"/>
      <c r="WZJ813" s="1"/>
      <c r="WZK813" s="1"/>
      <c r="WZL813" s="1"/>
      <c r="WZM813" s="1"/>
      <c r="WZN813" s="1"/>
      <c r="WZO813" s="1"/>
      <c r="WZP813" s="1"/>
      <c r="WZQ813" s="1"/>
      <c r="WZR813" s="1"/>
      <c r="WZS813" s="1"/>
      <c r="WZT813" s="1"/>
      <c r="WZU813" s="1"/>
      <c r="WZV813" s="1"/>
      <c r="WZW813" s="1"/>
      <c r="WZX813" s="1"/>
      <c r="WZY813" s="1"/>
      <c r="WZZ813" s="1"/>
      <c r="XAA813" s="1"/>
      <c r="XAB813" s="1"/>
      <c r="XAC813" s="1"/>
      <c r="XAD813" s="1"/>
      <c r="XAE813" s="1"/>
      <c r="XAF813" s="1"/>
      <c r="XAG813" s="1"/>
      <c r="XAH813" s="1"/>
      <c r="XAI813" s="1"/>
      <c r="XAJ813" s="1"/>
      <c r="XAK813" s="1"/>
      <c r="XAL813" s="1"/>
      <c r="XAM813" s="1"/>
      <c r="XAN813" s="1"/>
      <c r="XAO813" s="1"/>
      <c r="XAP813" s="1"/>
      <c r="XAQ813" s="1"/>
      <c r="XAR813" s="1"/>
      <c r="XAS813" s="1"/>
      <c r="XAT813" s="1"/>
      <c r="XAU813" s="1"/>
      <c r="XAV813" s="1"/>
      <c r="XAW813" s="1"/>
      <c r="XAX813" s="1"/>
      <c r="XAY813" s="1"/>
      <c r="XAZ813" s="1"/>
      <c r="XBA813" s="1"/>
      <c r="XBB813" s="1"/>
      <c r="XBC813" s="1"/>
      <c r="XBD813" s="1"/>
      <c r="XBE813" s="1"/>
      <c r="XBF813" s="1"/>
      <c r="XBG813" s="1"/>
      <c r="XBH813" s="1"/>
      <c r="XBI813" s="1"/>
      <c r="XBJ813" s="1"/>
      <c r="XBK813" s="1"/>
      <c r="XBL813" s="1"/>
      <c r="XBM813" s="1"/>
      <c r="XBN813" s="1"/>
      <c r="XBO813" s="1"/>
      <c r="XBP813" s="1"/>
      <c r="XBQ813" s="1"/>
      <c r="XBR813" s="1"/>
      <c r="XBS813" s="1"/>
      <c r="XBT813" s="1"/>
      <c r="XBU813" s="1"/>
      <c r="XBV813" s="1"/>
      <c r="XBW813" s="1"/>
      <c r="XBX813" s="1"/>
      <c r="XBY813" s="1"/>
      <c r="XBZ813" s="1"/>
      <c r="XCA813" s="1"/>
      <c r="XCB813" s="1"/>
      <c r="XCC813" s="1"/>
      <c r="XCD813" s="1"/>
      <c r="XCE813" s="1"/>
      <c r="XCF813" s="1"/>
      <c r="XCG813" s="1"/>
      <c r="XCH813" s="1"/>
      <c r="XCI813" s="1"/>
      <c r="XCJ813" s="1"/>
      <c r="XCK813" s="1"/>
      <c r="XCL813" s="1"/>
      <c r="XCM813" s="1"/>
      <c r="XCN813" s="1"/>
      <c r="XCO813" s="1"/>
      <c r="XCP813" s="1"/>
      <c r="XCQ813" s="1"/>
      <c r="XCR813" s="1"/>
      <c r="XCS813" s="1"/>
      <c r="XCT813" s="1"/>
      <c r="XCU813" s="1"/>
      <c r="XCV813" s="1"/>
      <c r="XCW813" s="1"/>
      <c r="XCX813" s="1"/>
      <c r="XCY813" s="1"/>
      <c r="XCZ813" s="1"/>
      <c r="XDA813" s="1"/>
      <c r="XDB813" s="1"/>
      <c r="XDC813" s="1"/>
      <c r="XDD813" s="1"/>
      <c r="XDE813" s="1"/>
      <c r="XDF813" s="1"/>
      <c r="XDG813" s="1"/>
      <c r="XDH813" s="1"/>
      <c r="XDI813" s="1"/>
      <c r="XDJ813" s="1"/>
      <c r="XDK813" s="1"/>
      <c r="XDL813" s="1"/>
      <c r="XDM813" s="1"/>
      <c r="XDN813" s="1"/>
      <c r="XDO813" s="1"/>
      <c r="XDP813" s="1"/>
      <c r="XDQ813" s="1"/>
      <c r="XDR813" s="1"/>
      <c r="XDS813" s="1"/>
      <c r="XDT813" s="1"/>
      <c r="XDU813" s="1"/>
      <c r="XDV813" s="1"/>
      <c r="XDW813" s="1"/>
      <c r="XDX813" s="1"/>
      <c r="XDY813" s="1"/>
      <c r="XDZ813" s="1"/>
      <c r="XEA813" s="1"/>
      <c r="XEB813" s="1"/>
      <c r="XEC813" s="1"/>
      <c r="XED813" s="1"/>
      <c r="XEE813" s="1"/>
      <c r="XEF813" s="1"/>
      <c r="XEG813" s="1"/>
      <c r="XEH813" s="1"/>
      <c r="XEI813" s="1"/>
      <c r="XEJ813" s="1"/>
      <c r="XEK813" s="1"/>
      <c r="XEL813" s="1"/>
      <c r="XEM813" s="1"/>
      <c r="XEN813" s="1"/>
      <c r="XEO813" s="1"/>
      <c r="XEP813" s="1"/>
      <c r="XEQ813" s="1"/>
      <c r="XER813" s="1"/>
      <c r="XES813" s="1"/>
      <c r="XET813" s="1"/>
      <c r="XEU813" s="1"/>
      <c r="XEV813" s="1"/>
      <c r="XEW813" s="1"/>
      <c r="XEX813" s="1"/>
      <c r="XEY813" s="1"/>
      <c r="XEZ813" s="1"/>
      <c r="XFA813" s="1"/>
      <c r="XFB813" s="1"/>
      <c r="XFC813" s="1"/>
    </row>
    <row r="814" spans="1:150 16226:16383" s="3" customFormat="1" ht="20.25" customHeight="1" x14ac:dyDescent="0.25">
      <c r="A814" s="71" t="s">
        <v>1009</v>
      </c>
      <c r="B814" s="71">
        <v>202.48500000000001</v>
      </c>
      <c r="C814" s="71">
        <f t="shared" si="20"/>
        <v>2179.5485400000002</v>
      </c>
      <c r="D814" s="51">
        <v>0</v>
      </c>
      <c r="E814" s="51">
        <v>0</v>
      </c>
      <c r="F814" s="124">
        <f t="shared" si="21"/>
        <v>4001.6511194400005</v>
      </c>
      <c r="G814" s="130" t="s">
        <v>95</v>
      </c>
      <c r="H814" s="13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WZB814" s="1"/>
      <c r="WZC814" s="1"/>
      <c r="WZD814" s="1"/>
      <c r="WZE814" s="1"/>
      <c r="WZF814" s="1"/>
      <c r="WZG814" s="1"/>
      <c r="WZH814" s="1"/>
      <c r="WZI814" s="1"/>
      <c r="WZJ814" s="1"/>
      <c r="WZK814" s="1"/>
      <c r="WZL814" s="1"/>
      <c r="WZM814" s="1"/>
      <c r="WZN814" s="1"/>
      <c r="WZO814" s="1"/>
      <c r="WZP814" s="1"/>
      <c r="WZQ814" s="1"/>
      <c r="WZR814" s="1"/>
      <c r="WZS814" s="1"/>
      <c r="WZT814" s="1"/>
      <c r="WZU814" s="1"/>
      <c r="WZV814" s="1"/>
      <c r="WZW814" s="1"/>
      <c r="WZX814" s="1"/>
      <c r="WZY814" s="1"/>
      <c r="WZZ814" s="1"/>
      <c r="XAA814" s="1"/>
      <c r="XAB814" s="1"/>
      <c r="XAC814" s="1"/>
      <c r="XAD814" s="1"/>
      <c r="XAE814" s="1"/>
      <c r="XAF814" s="1"/>
      <c r="XAG814" s="1"/>
      <c r="XAH814" s="1"/>
      <c r="XAI814" s="1"/>
      <c r="XAJ814" s="1"/>
      <c r="XAK814" s="1"/>
      <c r="XAL814" s="1"/>
      <c r="XAM814" s="1"/>
      <c r="XAN814" s="1"/>
      <c r="XAO814" s="1"/>
      <c r="XAP814" s="1"/>
      <c r="XAQ814" s="1"/>
      <c r="XAR814" s="1"/>
      <c r="XAS814" s="1"/>
      <c r="XAT814" s="1"/>
      <c r="XAU814" s="1"/>
      <c r="XAV814" s="1"/>
      <c r="XAW814" s="1"/>
      <c r="XAX814" s="1"/>
      <c r="XAY814" s="1"/>
      <c r="XAZ814" s="1"/>
      <c r="XBA814" s="1"/>
      <c r="XBB814" s="1"/>
      <c r="XBC814" s="1"/>
      <c r="XBD814" s="1"/>
      <c r="XBE814" s="1"/>
      <c r="XBF814" s="1"/>
      <c r="XBG814" s="1"/>
      <c r="XBH814" s="1"/>
      <c r="XBI814" s="1"/>
      <c r="XBJ814" s="1"/>
      <c r="XBK814" s="1"/>
      <c r="XBL814" s="1"/>
      <c r="XBM814" s="1"/>
      <c r="XBN814" s="1"/>
      <c r="XBO814" s="1"/>
      <c r="XBP814" s="1"/>
      <c r="XBQ814" s="1"/>
      <c r="XBR814" s="1"/>
      <c r="XBS814" s="1"/>
      <c r="XBT814" s="1"/>
      <c r="XBU814" s="1"/>
      <c r="XBV814" s="1"/>
      <c r="XBW814" s="1"/>
      <c r="XBX814" s="1"/>
      <c r="XBY814" s="1"/>
      <c r="XBZ814" s="1"/>
      <c r="XCA814" s="1"/>
      <c r="XCB814" s="1"/>
      <c r="XCC814" s="1"/>
      <c r="XCD814" s="1"/>
      <c r="XCE814" s="1"/>
      <c r="XCF814" s="1"/>
      <c r="XCG814" s="1"/>
      <c r="XCH814" s="1"/>
      <c r="XCI814" s="1"/>
      <c r="XCJ814" s="1"/>
      <c r="XCK814" s="1"/>
      <c r="XCL814" s="1"/>
      <c r="XCM814" s="1"/>
      <c r="XCN814" s="1"/>
      <c r="XCO814" s="1"/>
      <c r="XCP814" s="1"/>
      <c r="XCQ814" s="1"/>
      <c r="XCR814" s="1"/>
      <c r="XCS814" s="1"/>
      <c r="XCT814" s="1"/>
      <c r="XCU814" s="1"/>
      <c r="XCV814" s="1"/>
      <c r="XCW814" s="1"/>
      <c r="XCX814" s="1"/>
      <c r="XCY814" s="1"/>
      <c r="XCZ814" s="1"/>
      <c r="XDA814" s="1"/>
      <c r="XDB814" s="1"/>
      <c r="XDC814" s="1"/>
      <c r="XDD814" s="1"/>
      <c r="XDE814" s="1"/>
      <c r="XDF814" s="1"/>
      <c r="XDG814" s="1"/>
      <c r="XDH814" s="1"/>
      <c r="XDI814" s="1"/>
      <c r="XDJ814" s="1"/>
      <c r="XDK814" s="1"/>
      <c r="XDL814" s="1"/>
      <c r="XDM814" s="1"/>
      <c r="XDN814" s="1"/>
      <c r="XDO814" s="1"/>
      <c r="XDP814" s="1"/>
      <c r="XDQ814" s="1"/>
      <c r="XDR814" s="1"/>
      <c r="XDS814" s="1"/>
      <c r="XDT814" s="1"/>
      <c r="XDU814" s="1"/>
      <c r="XDV814" s="1"/>
      <c r="XDW814" s="1"/>
      <c r="XDX814" s="1"/>
      <c r="XDY814" s="1"/>
      <c r="XDZ814" s="1"/>
      <c r="XEA814" s="1"/>
      <c r="XEB814" s="1"/>
      <c r="XEC814" s="1"/>
      <c r="XED814" s="1"/>
      <c r="XEE814" s="1"/>
      <c r="XEF814" s="1"/>
      <c r="XEG814" s="1"/>
      <c r="XEH814" s="1"/>
      <c r="XEI814" s="1"/>
      <c r="XEJ814" s="1"/>
      <c r="XEK814" s="1"/>
      <c r="XEL814" s="1"/>
      <c r="XEM814" s="1"/>
      <c r="XEN814" s="1"/>
      <c r="XEO814" s="1"/>
      <c r="XEP814" s="1"/>
      <c r="XEQ814" s="1"/>
      <c r="XER814" s="1"/>
      <c r="XES814" s="1"/>
      <c r="XET814" s="1"/>
      <c r="XEU814" s="1"/>
      <c r="XEV814" s="1"/>
      <c r="XEW814" s="1"/>
      <c r="XEX814" s="1"/>
      <c r="XEY814" s="1"/>
      <c r="XEZ814" s="1"/>
      <c r="XFA814" s="1"/>
      <c r="XFB814" s="1"/>
      <c r="XFC814" s="1"/>
    </row>
    <row r="815" spans="1:150 16226:16383" s="3" customFormat="1" ht="20.25" customHeight="1" x14ac:dyDescent="0.25">
      <c r="A815" s="71" t="s">
        <v>1010</v>
      </c>
      <c r="B815" s="71">
        <v>111.48399999999999</v>
      </c>
      <c r="C815" s="71">
        <f t="shared" si="20"/>
        <v>1200.0137759999998</v>
      </c>
      <c r="D815" s="51">
        <v>0</v>
      </c>
      <c r="E815" s="51">
        <v>0</v>
      </c>
      <c r="F815" s="124">
        <f t="shared" si="21"/>
        <v>2203.2252927359996</v>
      </c>
      <c r="G815" s="130" t="s">
        <v>95</v>
      </c>
      <c r="H815" s="13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WZB815" s="1"/>
      <c r="WZC815" s="1"/>
      <c r="WZD815" s="1"/>
      <c r="WZE815" s="1"/>
      <c r="WZF815" s="1"/>
      <c r="WZG815" s="1"/>
      <c r="WZH815" s="1"/>
      <c r="WZI815" s="1"/>
      <c r="WZJ815" s="1"/>
      <c r="WZK815" s="1"/>
      <c r="WZL815" s="1"/>
      <c r="WZM815" s="1"/>
      <c r="WZN815" s="1"/>
      <c r="WZO815" s="1"/>
      <c r="WZP815" s="1"/>
      <c r="WZQ815" s="1"/>
      <c r="WZR815" s="1"/>
      <c r="WZS815" s="1"/>
      <c r="WZT815" s="1"/>
      <c r="WZU815" s="1"/>
      <c r="WZV815" s="1"/>
      <c r="WZW815" s="1"/>
      <c r="WZX815" s="1"/>
      <c r="WZY815" s="1"/>
      <c r="WZZ815" s="1"/>
      <c r="XAA815" s="1"/>
      <c r="XAB815" s="1"/>
      <c r="XAC815" s="1"/>
      <c r="XAD815" s="1"/>
      <c r="XAE815" s="1"/>
      <c r="XAF815" s="1"/>
      <c r="XAG815" s="1"/>
      <c r="XAH815" s="1"/>
      <c r="XAI815" s="1"/>
      <c r="XAJ815" s="1"/>
      <c r="XAK815" s="1"/>
      <c r="XAL815" s="1"/>
      <c r="XAM815" s="1"/>
      <c r="XAN815" s="1"/>
      <c r="XAO815" s="1"/>
      <c r="XAP815" s="1"/>
      <c r="XAQ815" s="1"/>
      <c r="XAR815" s="1"/>
      <c r="XAS815" s="1"/>
      <c r="XAT815" s="1"/>
      <c r="XAU815" s="1"/>
      <c r="XAV815" s="1"/>
      <c r="XAW815" s="1"/>
      <c r="XAX815" s="1"/>
      <c r="XAY815" s="1"/>
      <c r="XAZ815" s="1"/>
      <c r="XBA815" s="1"/>
      <c r="XBB815" s="1"/>
      <c r="XBC815" s="1"/>
      <c r="XBD815" s="1"/>
      <c r="XBE815" s="1"/>
      <c r="XBF815" s="1"/>
      <c r="XBG815" s="1"/>
      <c r="XBH815" s="1"/>
      <c r="XBI815" s="1"/>
      <c r="XBJ815" s="1"/>
      <c r="XBK815" s="1"/>
      <c r="XBL815" s="1"/>
      <c r="XBM815" s="1"/>
      <c r="XBN815" s="1"/>
      <c r="XBO815" s="1"/>
      <c r="XBP815" s="1"/>
      <c r="XBQ815" s="1"/>
      <c r="XBR815" s="1"/>
      <c r="XBS815" s="1"/>
      <c r="XBT815" s="1"/>
      <c r="XBU815" s="1"/>
      <c r="XBV815" s="1"/>
      <c r="XBW815" s="1"/>
      <c r="XBX815" s="1"/>
      <c r="XBY815" s="1"/>
      <c r="XBZ815" s="1"/>
      <c r="XCA815" s="1"/>
      <c r="XCB815" s="1"/>
      <c r="XCC815" s="1"/>
      <c r="XCD815" s="1"/>
      <c r="XCE815" s="1"/>
      <c r="XCF815" s="1"/>
      <c r="XCG815" s="1"/>
      <c r="XCH815" s="1"/>
      <c r="XCI815" s="1"/>
      <c r="XCJ815" s="1"/>
      <c r="XCK815" s="1"/>
      <c r="XCL815" s="1"/>
      <c r="XCM815" s="1"/>
      <c r="XCN815" s="1"/>
      <c r="XCO815" s="1"/>
      <c r="XCP815" s="1"/>
      <c r="XCQ815" s="1"/>
      <c r="XCR815" s="1"/>
      <c r="XCS815" s="1"/>
      <c r="XCT815" s="1"/>
      <c r="XCU815" s="1"/>
      <c r="XCV815" s="1"/>
      <c r="XCW815" s="1"/>
      <c r="XCX815" s="1"/>
      <c r="XCY815" s="1"/>
      <c r="XCZ815" s="1"/>
      <c r="XDA815" s="1"/>
      <c r="XDB815" s="1"/>
      <c r="XDC815" s="1"/>
      <c r="XDD815" s="1"/>
      <c r="XDE815" s="1"/>
      <c r="XDF815" s="1"/>
      <c r="XDG815" s="1"/>
      <c r="XDH815" s="1"/>
      <c r="XDI815" s="1"/>
      <c r="XDJ815" s="1"/>
      <c r="XDK815" s="1"/>
      <c r="XDL815" s="1"/>
      <c r="XDM815" s="1"/>
      <c r="XDN815" s="1"/>
      <c r="XDO815" s="1"/>
      <c r="XDP815" s="1"/>
      <c r="XDQ815" s="1"/>
      <c r="XDR815" s="1"/>
      <c r="XDS815" s="1"/>
      <c r="XDT815" s="1"/>
      <c r="XDU815" s="1"/>
      <c r="XDV815" s="1"/>
      <c r="XDW815" s="1"/>
      <c r="XDX815" s="1"/>
      <c r="XDY815" s="1"/>
      <c r="XDZ815" s="1"/>
      <c r="XEA815" s="1"/>
      <c r="XEB815" s="1"/>
      <c r="XEC815" s="1"/>
      <c r="XED815" s="1"/>
      <c r="XEE815" s="1"/>
      <c r="XEF815" s="1"/>
      <c r="XEG815" s="1"/>
      <c r="XEH815" s="1"/>
      <c r="XEI815" s="1"/>
      <c r="XEJ815" s="1"/>
      <c r="XEK815" s="1"/>
      <c r="XEL815" s="1"/>
      <c r="XEM815" s="1"/>
      <c r="XEN815" s="1"/>
      <c r="XEO815" s="1"/>
      <c r="XEP815" s="1"/>
      <c r="XEQ815" s="1"/>
      <c r="XER815" s="1"/>
      <c r="XES815" s="1"/>
      <c r="XET815" s="1"/>
      <c r="XEU815" s="1"/>
      <c r="XEV815" s="1"/>
      <c r="XEW815" s="1"/>
      <c r="XEX815" s="1"/>
      <c r="XEY815" s="1"/>
      <c r="XEZ815" s="1"/>
      <c r="XFA815" s="1"/>
      <c r="XFB815" s="1"/>
      <c r="XFC815" s="1"/>
    </row>
    <row r="816" spans="1:150 16226:16383" s="3" customFormat="1" ht="20.25" customHeight="1" x14ac:dyDescent="0.25">
      <c r="A816" s="71" t="s">
        <v>1011</v>
      </c>
      <c r="B816" s="71">
        <v>111.48399999999999</v>
      </c>
      <c r="C816" s="71">
        <f t="shared" si="20"/>
        <v>1200.0137759999998</v>
      </c>
      <c r="D816" s="51">
        <v>0</v>
      </c>
      <c r="E816" s="51">
        <v>0</v>
      </c>
      <c r="F816" s="124">
        <f t="shared" si="21"/>
        <v>2203.2252927359996</v>
      </c>
      <c r="G816" s="130" t="s">
        <v>95</v>
      </c>
      <c r="H816" s="13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WZB816" s="1"/>
      <c r="WZC816" s="1"/>
      <c r="WZD816" s="1"/>
      <c r="WZE816" s="1"/>
      <c r="WZF816" s="1"/>
      <c r="WZG816" s="1"/>
      <c r="WZH816" s="1"/>
      <c r="WZI816" s="1"/>
      <c r="WZJ816" s="1"/>
      <c r="WZK816" s="1"/>
      <c r="WZL816" s="1"/>
      <c r="WZM816" s="1"/>
      <c r="WZN816" s="1"/>
      <c r="WZO816" s="1"/>
      <c r="WZP816" s="1"/>
      <c r="WZQ816" s="1"/>
      <c r="WZR816" s="1"/>
      <c r="WZS816" s="1"/>
      <c r="WZT816" s="1"/>
      <c r="WZU816" s="1"/>
      <c r="WZV816" s="1"/>
      <c r="WZW816" s="1"/>
      <c r="WZX816" s="1"/>
      <c r="WZY816" s="1"/>
      <c r="WZZ816" s="1"/>
      <c r="XAA816" s="1"/>
      <c r="XAB816" s="1"/>
      <c r="XAC816" s="1"/>
      <c r="XAD816" s="1"/>
      <c r="XAE816" s="1"/>
      <c r="XAF816" s="1"/>
      <c r="XAG816" s="1"/>
      <c r="XAH816" s="1"/>
      <c r="XAI816" s="1"/>
      <c r="XAJ816" s="1"/>
      <c r="XAK816" s="1"/>
      <c r="XAL816" s="1"/>
      <c r="XAM816" s="1"/>
      <c r="XAN816" s="1"/>
      <c r="XAO816" s="1"/>
      <c r="XAP816" s="1"/>
      <c r="XAQ816" s="1"/>
      <c r="XAR816" s="1"/>
      <c r="XAS816" s="1"/>
      <c r="XAT816" s="1"/>
      <c r="XAU816" s="1"/>
      <c r="XAV816" s="1"/>
      <c r="XAW816" s="1"/>
      <c r="XAX816" s="1"/>
      <c r="XAY816" s="1"/>
      <c r="XAZ816" s="1"/>
      <c r="XBA816" s="1"/>
      <c r="XBB816" s="1"/>
      <c r="XBC816" s="1"/>
      <c r="XBD816" s="1"/>
      <c r="XBE816" s="1"/>
      <c r="XBF816" s="1"/>
      <c r="XBG816" s="1"/>
      <c r="XBH816" s="1"/>
      <c r="XBI816" s="1"/>
      <c r="XBJ816" s="1"/>
      <c r="XBK816" s="1"/>
      <c r="XBL816" s="1"/>
      <c r="XBM816" s="1"/>
      <c r="XBN816" s="1"/>
      <c r="XBO816" s="1"/>
      <c r="XBP816" s="1"/>
      <c r="XBQ816" s="1"/>
      <c r="XBR816" s="1"/>
      <c r="XBS816" s="1"/>
      <c r="XBT816" s="1"/>
      <c r="XBU816" s="1"/>
      <c r="XBV816" s="1"/>
      <c r="XBW816" s="1"/>
      <c r="XBX816" s="1"/>
      <c r="XBY816" s="1"/>
      <c r="XBZ816" s="1"/>
      <c r="XCA816" s="1"/>
      <c r="XCB816" s="1"/>
      <c r="XCC816" s="1"/>
      <c r="XCD816" s="1"/>
      <c r="XCE816" s="1"/>
      <c r="XCF816" s="1"/>
      <c r="XCG816" s="1"/>
      <c r="XCH816" s="1"/>
      <c r="XCI816" s="1"/>
      <c r="XCJ816" s="1"/>
      <c r="XCK816" s="1"/>
      <c r="XCL816" s="1"/>
      <c r="XCM816" s="1"/>
      <c r="XCN816" s="1"/>
      <c r="XCO816" s="1"/>
      <c r="XCP816" s="1"/>
      <c r="XCQ816" s="1"/>
      <c r="XCR816" s="1"/>
      <c r="XCS816" s="1"/>
      <c r="XCT816" s="1"/>
      <c r="XCU816" s="1"/>
      <c r="XCV816" s="1"/>
      <c r="XCW816" s="1"/>
      <c r="XCX816" s="1"/>
      <c r="XCY816" s="1"/>
      <c r="XCZ816" s="1"/>
      <c r="XDA816" s="1"/>
      <c r="XDB816" s="1"/>
      <c r="XDC816" s="1"/>
      <c r="XDD816" s="1"/>
      <c r="XDE816" s="1"/>
      <c r="XDF816" s="1"/>
      <c r="XDG816" s="1"/>
      <c r="XDH816" s="1"/>
      <c r="XDI816" s="1"/>
      <c r="XDJ816" s="1"/>
      <c r="XDK816" s="1"/>
      <c r="XDL816" s="1"/>
      <c r="XDM816" s="1"/>
      <c r="XDN816" s="1"/>
      <c r="XDO816" s="1"/>
      <c r="XDP816" s="1"/>
      <c r="XDQ816" s="1"/>
      <c r="XDR816" s="1"/>
      <c r="XDS816" s="1"/>
      <c r="XDT816" s="1"/>
      <c r="XDU816" s="1"/>
      <c r="XDV816" s="1"/>
      <c r="XDW816" s="1"/>
      <c r="XDX816" s="1"/>
      <c r="XDY816" s="1"/>
      <c r="XDZ816" s="1"/>
      <c r="XEA816" s="1"/>
      <c r="XEB816" s="1"/>
      <c r="XEC816" s="1"/>
      <c r="XED816" s="1"/>
      <c r="XEE816" s="1"/>
      <c r="XEF816" s="1"/>
      <c r="XEG816" s="1"/>
      <c r="XEH816" s="1"/>
      <c r="XEI816" s="1"/>
      <c r="XEJ816" s="1"/>
      <c r="XEK816" s="1"/>
      <c r="XEL816" s="1"/>
      <c r="XEM816" s="1"/>
      <c r="XEN816" s="1"/>
      <c r="XEO816" s="1"/>
      <c r="XEP816" s="1"/>
      <c r="XEQ816" s="1"/>
      <c r="XER816" s="1"/>
      <c r="XES816" s="1"/>
      <c r="XET816" s="1"/>
      <c r="XEU816" s="1"/>
      <c r="XEV816" s="1"/>
      <c r="XEW816" s="1"/>
      <c r="XEX816" s="1"/>
      <c r="XEY816" s="1"/>
      <c r="XEZ816" s="1"/>
      <c r="XFA816" s="1"/>
      <c r="XFB816" s="1"/>
      <c r="XFC816" s="1"/>
    </row>
    <row r="817" spans="1:150 16226:16383" s="3" customFormat="1" ht="20.25" customHeight="1" x14ac:dyDescent="0.25">
      <c r="A817" s="71" t="s">
        <v>1012</v>
      </c>
      <c r="B817" s="71">
        <v>111.48399999999999</v>
      </c>
      <c r="C817" s="71">
        <f t="shared" si="20"/>
        <v>1200.0137759999998</v>
      </c>
      <c r="D817" s="51">
        <v>0</v>
      </c>
      <c r="E817" s="51">
        <v>0</v>
      </c>
      <c r="F817" s="124">
        <f t="shared" si="21"/>
        <v>2203.2252927359996</v>
      </c>
      <c r="G817" s="130" t="s">
        <v>95</v>
      </c>
      <c r="H817" s="13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WZB817" s="1"/>
      <c r="WZC817" s="1"/>
      <c r="WZD817" s="1"/>
      <c r="WZE817" s="1"/>
      <c r="WZF817" s="1"/>
      <c r="WZG817" s="1"/>
      <c r="WZH817" s="1"/>
      <c r="WZI817" s="1"/>
      <c r="WZJ817" s="1"/>
      <c r="WZK817" s="1"/>
      <c r="WZL817" s="1"/>
      <c r="WZM817" s="1"/>
      <c r="WZN817" s="1"/>
      <c r="WZO817" s="1"/>
      <c r="WZP817" s="1"/>
      <c r="WZQ817" s="1"/>
      <c r="WZR817" s="1"/>
      <c r="WZS817" s="1"/>
      <c r="WZT817" s="1"/>
      <c r="WZU817" s="1"/>
      <c r="WZV817" s="1"/>
      <c r="WZW817" s="1"/>
      <c r="WZX817" s="1"/>
      <c r="WZY817" s="1"/>
      <c r="WZZ817" s="1"/>
      <c r="XAA817" s="1"/>
      <c r="XAB817" s="1"/>
      <c r="XAC817" s="1"/>
      <c r="XAD817" s="1"/>
      <c r="XAE817" s="1"/>
      <c r="XAF817" s="1"/>
      <c r="XAG817" s="1"/>
      <c r="XAH817" s="1"/>
      <c r="XAI817" s="1"/>
      <c r="XAJ817" s="1"/>
      <c r="XAK817" s="1"/>
      <c r="XAL817" s="1"/>
      <c r="XAM817" s="1"/>
      <c r="XAN817" s="1"/>
      <c r="XAO817" s="1"/>
      <c r="XAP817" s="1"/>
      <c r="XAQ817" s="1"/>
      <c r="XAR817" s="1"/>
      <c r="XAS817" s="1"/>
      <c r="XAT817" s="1"/>
      <c r="XAU817" s="1"/>
      <c r="XAV817" s="1"/>
      <c r="XAW817" s="1"/>
      <c r="XAX817" s="1"/>
      <c r="XAY817" s="1"/>
      <c r="XAZ817" s="1"/>
      <c r="XBA817" s="1"/>
      <c r="XBB817" s="1"/>
      <c r="XBC817" s="1"/>
      <c r="XBD817" s="1"/>
      <c r="XBE817" s="1"/>
      <c r="XBF817" s="1"/>
      <c r="XBG817" s="1"/>
      <c r="XBH817" s="1"/>
      <c r="XBI817" s="1"/>
      <c r="XBJ817" s="1"/>
      <c r="XBK817" s="1"/>
      <c r="XBL817" s="1"/>
      <c r="XBM817" s="1"/>
      <c r="XBN817" s="1"/>
      <c r="XBO817" s="1"/>
      <c r="XBP817" s="1"/>
      <c r="XBQ817" s="1"/>
      <c r="XBR817" s="1"/>
      <c r="XBS817" s="1"/>
      <c r="XBT817" s="1"/>
      <c r="XBU817" s="1"/>
      <c r="XBV817" s="1"/>
      <c r="XBW817" s="1"/>
      <c r="XBX817" s="1"/>
      <c r="XBY817" s="1"/>
      <c r="XBZ817" s="1"/>
      <c r="XCA817" s="1"/>
      <c r="XCB817" s="1"/>
      <c r="XCC817" s="1"/>
      <c r="XCD817" s="1"/>
      <c r="XCE817" s="1"/>
      <c r="XCF817" s="1"/>
      <c r="XCG817" s="1"/>
      <c r="XCH817" s="1"/>
      <c r="XCI817" s="1"/>
      <c r="XCJ817" s="1"/>
      <c r="XCK817" s="1"/>
      <c r="XCL817" s="1"/>
      <c r="XCM817" s="1"/>
      <c r="XCN817" s="1"/>
      <c r="XCO817" s="1"/>
      <c r="XCP817" s="1"/>
      <c r="XCQ817" s="1"/>
      <c r="XCR817" s="1"/>
      <c r="XCS817" s="1"/>
      <c r="XCT817" s="1"/>
      <c r="XCU817" s="1"/>
      <c r="XCV817" s="1"/>
      <c r="XCW817" s="1"/>
      <c r="XCX817" s="1"/>
      <c r="XCY817" s="1"/>
      <c r="XCZ817" s="1"/>
      <c r="XDA817" s="1"/>
      <c r="XDB817" s="1"/>
      <c r="XDC817" s="1"/>
      <c r="XDD817" s="1"/>
      <c r="XDE817" s="1"/>
      <c r="XDF817" s="1"/>
      <c r="XDG817" s="1"/>
      <c r="XDH817" s="1"/>
      <c r="XDI817" s="1"/>
      <c r="XDJ817" s="1"/>
      <c r="XDK817" s="1"/>
      <c r="XDL817" s="1"/>
      <c r="XDM817" s="1"/>
      <c r="XDN817" s="1"/>
      <c r="XDO817" s="1"/>
      <c r="XDP817" s="1"/>
      <c r="XDQ817" s="1"/>
      <c r="XDR817" s="1"/>
      <c r="XDS817" s="1"/>
      <c r="XDT817" s="1"/>
      <c r="XDU817" s="1"/>
      <c r="XDV817" s="1"/>
      <c r="XDW817" s="1"/>
      <c r="XDX817" s="1"/>
      <c r="XDY817" s="1"/>
      <c r="XDZ817" s="1"/>
      <c r="XEA817" s="1"/>
      <c r="XEB817" s="1"/>
      <c r="XEC817" s="1"/>
      <c r="XED817" s="1"/>
      <c r="XEE817" s="1"/>
      <c r="XEF817" s="1"/>
      <c r="XEG817" s="1"/>
      <c r="XEH817" s="1"/>
      <c r="XEI817" s="1"/>
      <c r="XEJ817" s="1"/>
      <c r="XEK817" s="1"/>
      <c r="XEL817" s="1"/>
      <c r="XEM817" s="1"/>
      <c r="XEN817" s="1"/>
      <c r="XEO817" s="1"/>
      <c r="XEP817" s="1"/>
      <c r="XEQ817" s="1"/>
      <c r="XER817" s="1"/>
      <c r="XES817" s="1"/>
      <c r="XET817" s="1"/>
      <c r="XEU817" s="1"/>
      <c r="XEV817" s="1"/>
      <c r="XEW817" s="1"/>
      <c r="XEX817" s="1"/>
      <c r="XEY817" s="1"/>
      <c r="XEZ817" s="1"/>
      <c r="XFA817" s="1"/>
      <c r="XFB817" s="1"/>
      <c r="XFC817" s="1"/>
    </row>
    <row r="818" spans="1:150 16226:16383" s="3" customFormat="1" ht="20.25" customHeight="1" x14ac:dyDescent="0.25">
      <c r="A818" s="71" t="s">
        <v>1013</v>
      </c>
      <c r="B818" s="71">
        <v>111.48399999999999</v>
      </c>
      <c r="C818" s="71">
        <f t="shared" si="20"/>
        <v>1200.0137759999998</v>
      </c>
      <c r="D818" s="51">
        <v>0</v>
      </c>
      <c r="E818" s="51">
        <v>0</v>
      </c>
      <c r="F818" s="124">
        <f t="shared" si="21"/>
        <v>2203.2252927359996</v>
      </c>
      <c r="G818" s="130" t="s">
        <v>95</v>
      </c>
      <c r="H818" s="13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WZB818" s="1"/>
      <c r="WZC818" s="1"/>
      <c r="WZD818" s="1"/>
      <c r="WZE818" s="1"/>
      <c r="WZF818" s="1"/>
      <c r="WZG818" s="1"/>
      <c r="WZH818" s="1"/>
      <c r="WZI818" s="1"/>
      <c r="WZJ818" s="1"/>
      <c r="WZK818" s="1"/>
      <c r="WZL818" s="1"/>
      <c r="WZM818" s="1"/>
      <c r="WZN818" s="1"/>
      <c r="WZO818" s="1"/>
      <c r="WZP818" s="1"/>
      <c r="WZQ818" s="1"/>
      <c r="WZR818" s="1"/>
      <c r="WZS818" s="1"/>
      <c r="WZT818" s="1"/>
      <c r="WZU818" s="1"/>
      <c r="WZV818" s="1"/>
      <c r="WZW818" s="1"/>
      <c r="WZX818" s="1"/>
      <c r="WZY818" s="1"/>
      <c r="WZZ818" s="1"/>
      <c r="XAA818" s="1"/>
      <c r="XAB818" s="1"/>
      <c r="XAC818" s="1"/>
      <c r="XAD818" s="1"/>
      <c r="XAE818" s="1"/>
      <c r="XAF818" s="1"/>
      <c r="XAG818" s="1"/>
      <c r="XAH818" s="1"/>
      <c r="XAI818" s="1"/>
      <c r="XAJ818" s="1"/>
      <c r="XAK818" s="1"/>
      <c r="XAL818" s="1"/>
      <c r="XAM818" s="1"/>
      <c r="XAN818" s="1"/>
      <c r="XAO818" s="1"/>
      <c r="XAP818" s="1"/>
      <c r="XAQ818" s="1"/>
      <c r="XAR818" s="1"/>
      <c r="XAS818" s="1"/>
      <c r="XAT818" s="1"/>
      <c r="XAU818" s="1"/>
      <c r="XAV818" s="1"/>
      <c r="XAW818" s="1"/>
      <c r="XAX818" s="1"/>
      <c r="XAY818" s="1"/>
      <c r="XAZ818" s="1"/>
      <c r="XBA818" s="1"/>
      <c r="XBB818" s="1"/>
      <c r="XBC818" s="1"/>
      <c r="XBD818" s="1"/>
      <c r="XBE818" s="1"/>
      <c r="XBF818" s="1"/>
      <c r="XBG818" s="1"/>
      <c r="XBH818" s="1"/>
      <c r="XBI818" s="1"/>
      <c r="XBJ818" s="1"/>
      <c r="XBK818" s="1"/>
      <c r="XBL818" s="1"/>
      <c r="XBM818" s="1"/>
      <c r="XBN818" s="1"/>
      <c r="XBO818" s="1"/>
      <c r="XBP818" s="1"/>
      <c r="XBQ818" s="1"/>
      <c r="XBR818" s="1"/>
      <c r="XBS818" s="1"/>
      <c r="XBT818" s="1"/>
      <c r="XBU818" s="1"/>
      <c r="XBV818" s="1"/>
      <c r="XBW818" s="1"/>
      <c r="XBX818" s="1"/>
      <c r="XBY818" s="1"/>
      <c r="XBZ818" s="1"/>
      <c r="XCA818" s="1"/>
      <c r="XCB818" s="1"/>
      <c r="XCC818" s="1"/>
      <c r="XCD818" s="1"/>
      <c r="XCE818" s="1"/>
      <c r="XCF818" s="1"/>
      <c r="XCG818" s="1"/>
      <c r="XCH818" s="1"/>
      <c r="XCI818" s="1"/>
      <c r="XCJ818" s="1"/>
      <c r="XCK818" s="1"/>
      <c r="XCL818" s="1"/>
      <c r="XCM818" s="1"/>
      <c r="XCN818" s="1"/>
      <c r="XCO818" s="1"/>
      <c r="XCP818" s="1"/>
      <c r="XCQ818" s="1"/>
      <c r="XCR818" s="1"/>
      <c r="XCS818" s="1"/>
      <c r="XCT818" s="1"/>
      <c r="XCU818" s="1"/>
      <c r="XCV818" s="1"/>
      <c r="XCW818" s="1"/>
      <c r="XCX818" s="1"/>
      <c r="XCY818" s="1"/>
      <c r="XCZ818" s="1"/>
      <c r="XDA818" s="1"/>
      <c r="XDB818" s="1"/>
      <c r="XDC818" s="1"/>
      <c r="XDD818" s="1"/>
      <c r="XDE818" s="1"/>
      <c r="XDF818" s="1"/>
      <c r="XDG818" s="1"/>
      <c r="XDH818" s="1"/>
      <c r="XDI818" s="1"/>
      <c r="XDJ818" s="1"/>
      <c r="XDK818" s="1"/>
      <c r="XDL818" s="1"/>
      <c r="XDM818" s="1"/>
      <c r="XDN818" s="1"/>
      <c r="XDO818" s="1"/>
      <c r="XDP818" s="1"/>
      <c r="XDQ818" s="1"/>
      <c r="XDR818" s="1"/>
      <c r="XDS818" s="1"/>
      <c r="XDT818" s="1"/>
      <c r="XDU818" s="1"/>
      <c r="XDV818" s="1"/>
      <c r="XDW818" s="1"/>
      <c r="XDX818" s="1"/>
      <c r="XDY818" s="1"/>
      <c r="XDZ818" s="1"/>
      <c r="XEA818" s="1"/>
      <c r="XEB818" s="1"/>
      <c r="XEC818" s="1"/>
      <c r="XED818" s="1"/>
      <c r="XEE818" s="1"/>
      <c r="XEF818" s="1"/>
      <c r="XEG818" s="1"/>
      <c r="XEH818" s="1"/>
      <c r="XEI818" s="1"/>
      <c r="XEJ818" s="1"/>
      <c r="XEK818" s="1"/>
      <c r="XEL818" s="1"/>
      <c r="XEM818" s="1"/>
      <c r="XEN818" s="1"/>
      <c r="XEO818" s="1"/>
      <c r="XEP818" s="1"/>
      <c r="XEQ818" s="1"/>
      <c r="XER818" s="1"/>
      <c r="XES818" s="1"/>
      <c r="XET818" s="1"/>
      <c r="XEU818" s="1"/>
      <c r="XEV818" s="1"/>
      <c r="XEW818" s="1"/>
      <c r="XEX818" s="1"/>
      <c r="XEY818" s="1"/>
      <c r="XEZ818" s="1"/>
      <c r="XFA818" s="1"/>
      <c r="XFB818" s="1"/>
      <c r="XFC818" s="1"/>
    </row>
    <row r="819" spans="1:150 16226:16383" s="3" customFormat="1" ht="20.25" customHeight="1" x14ac:dyDescent="0.25">
      <c r="A819" s="71" t="s">
        <v>1014</v>
      </c>
      <c r="B819" s="71">
        <v>166.24799999999999</v>
      </c>
      <c r="C819" s="71">
        <f t="shared" si="20"/>
        <v>1789.4934719999999</v>
      </c>
      <c r="D819" s="51">
        <v>0</v>
      </c>
      <c r="E819" s="51">
        <v>0</v>
      </c>
      <c r="F819" s="124">
        <f t="shared" si="21"/>
        <v>3285.5100145920001</v>
      </c>
      <c r="G819" s="130" t="s">
        <v>95</v>
      </c>
      <c r="H819" s="13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WZB819" s="1"/>
      <c r="WZC819" s="1"/>
      <c r="WZD819" s="1"/>
      <c r="WZE819" s="1"/>
      <c r="WZF819" s="1"/>
      <c r="WZG819" s="1"/>
      <c r="WZH819" s="1"/>
      <c r="WZI819" s="1"/>
      <c r="WZJ819" s="1"/>
      <c r="WZK819" s="1"/>
      <c r="WZL819" s="1"/>
      <c r="WZM819" s="1"/>
      <c r="WZN819" s="1"/>
      <c r="WZO819" s="1"/>
      <c r="WZP819" s="1"/>
      <c r="WZQ819" s="1"/>
      <c r="WZR819" s="1"/>
      <c r="WZS819" s="1"/>
      <c r="WZT819" s="1"/>
      <c r="WZU819" s="1"/>
      <c r="WZV819" s="1"/>
      <c r="WZW819" s="1"/>
      <c r="WZX819" s="1"/>
      <c r="WZY819" s="1"/>
      <c r="WZZ819" s="1"/>
      <c r="XAA819" s="1"/>
      <c r="XAB819" s="1"/>
      <c r="XAC819" s="1"/>
      <c r="XAD819" s="1"/>
      <c r="XAE819" s="1"/>
      <c r="XAF819" s="1"/>
      <c r="XAG819" s="1"/>
      <c r="XAH819" s="1"/>
      <c r="XAI819" s="1"/>
      <c r="XAJ819" s="1"/>
      <c r="XAK819" s="1"/>
      <c r="XAL819" s="1"/>
      <c r="XAM819" s="1"/>
      <c r="XAN819" s="1"/>
      <c r="XAO819" s="1"/>
      <c r="XAP819" s="1"/>
      <c r="XAQ819" s="1"/>
      <c r="XAR819" s="1"/>
      <c r="XAS819" s="1"/>
      <c r="XAT819" s="1"/>
      <c r="XAU819" s="1"/>
      <c r="XAV819" s="1"/>
      <c r="XAW819" s="1"/>
      <c r="XAX819" s="1"/>
      <c r="XAY819" s="1"/>
      <c r="XAZ819" s="1"/>
      <c r="XBA819" s="1"/>
      <c r="XBB819" s="1"/>
      <c r="XBC819" s="1"/>
      <c r="XBD819" s="1"/>
      <c r="XBE819" s="1"/>
      <c r="XBF819" s="1"/>
      <c r="XBG819" s="1"/>
      <c r="XBH819" s="1"/>
      <c r="XBI819" s="1"/>
      <c r="XBJ819" s="1"/>
      <c r="XBK819" s="1"/>
      <c r="XBL819" s="1"/>
      <c r="XBM819" s="1"/>
      <c r="XBN819" s="1"/>
      <c r="XBO819" s="1"/>
      <c r="XBP819" s="1"/>
      <c r="XBQ819" s="1"/>
      <c r="XBR819" s="1"/>
      <c r="XBS819" s="1"/>
      <c r="XBT819" s="1"/>
      <c r="XBU819" s="1"/>
      <c r="XBV819" s="1"/>
      <c r="XBW819" s="1"/>
      <c r="XBX819" s="1"/>
      <c r="XBY819" s="1"/>
      <c r="XBZ819" s="1"/>
      <c r="XCA819" s="1"/>
      <c r="XCB819" s="1"/>
      <c r="XCC819" s="1"/>
      <c r="XCD819" s="1"/>
      <c r="XCE819" s="1"/>
      <c r="XCF819" s="1"/>
      <c r="XCG819" s="1"/>
      <c r="XCH819" s="1"/>
      <c r="XCI819" s="1"/>
      <c r="XCJ819" s="1"/>
      <c r="XCK819" s="1"/>
      <c r="XCL819" s="1"/>
      <c r="XCM819" s="1"/>
      <c r="XCN819" s="1"/>
      <c r="XCO819" s="1"/>
      <c r="XCP819" s="1"/>
      <c r="XCQ819" s="1"/>
      <c r="XCR819" s="1"/>
      <c r="XCS819" s="1"/>
      <c r="XCT819" s="1"/>
      <c r="XCU819" s="1"/>
      <c r="XCV819" s="1"/>
      <c r="XCW819" s="1"/>
      <c r="XCX819" s="1"/>
      <c r="XCY819" s="1"/>
      <c r="XCZ819" s="1"/>
      <c r="XDA819" s="1"/>
      <c r="XDB819" s="1"/>
      <c r="XDC819" s="1"/>
      <c r="XDD819" s="1"/>
      <c r="XDE819" s="1"/>
      <c r="XDF819" s="1"/>
      <c r="XDG819" s="1"/>
      <c r="XDH819" s="1"/>
      <c r="XDI819" s="1"/>
      <c r="XDJ819" s="1"/>
      <c r="XDK819" s="1"/>
      <c r="XDL819" s="1"/>
      <c r="XDM819" s="1"/>
      <c r="XDN819" s="1"/>
      <c r="XDO819" s="1"/>
      <c r="XDP819" s="1"/>
      <c r="XDQ819" s="1"/>
      <c r="XDR819" s="1"/>
      <c r="XDS819" s="1"/>
      <c r="XDT819" s="1"/>
      <c r="XDU819" s="1"/>
      <c r="XDV819" s="1"/>
      <c r="XDW819" s="1"/>
      <c r="XDX819" s="1"/>
      <c r="XDY819" s="1"/>
      <c r="XDZ819" s="1"/>
      <c r="XEA819" s="1"/>
      <c r="XEB819" s="1"/>
      <c r="XEC819" s="1"/>
      <c r="XED819" s="1"/>
      <c r="XEE819" s="1"/>
      <c r="XEF819" s="1"/>
      <c r="XEG819" s="1"/>
      <c r="XEH819" s="1"/>
      <c r="XEI819" s="1"/>
      <c r="XEJ819" s="1"/>
      <c r="XEK819" s="1"/>
      <c r="XEL819" s="1"/>
      <c r="XEM819" s="1"/>
      <c r="XEN819" s="1"/>
      <c r="XEO819" s="1"/>
      <c r="XEP819" s="1"/>
      <c r="XEQ819" s="1"/>
      <c r="XER819" s="1"/>
      <c r="XES819" s="1"/>
      <c r="XET819" s="1"/>
      <c r="XEU819" s="1"/>
      <c r="XEV819" s="1"/>
      <c r="XEW819" s="1"/>
      <c r="XEX819" s="1"/>
      <c r="XEY819" s="1"/>
      <c r="XEZ819" s="1"/>
      <c r="XFA819" s="1"/>
      <c r="XFB819" s="1"/>
      <c r="XFC819" s="1"/>
    </row>
    <row r="820" spans="1:150 16226:16383" s="3" customFormat="1" ht="20.25" customHeight="1" x14ac:dyDescent="0.25">
      <c r="A820" s="71" t="s">
        <v>1015</v>
      </c>
      <c r="B820" s="71">
        <v>157.94300000000001</v>
      </c>
      <c r="C820" s="71">
        <f t="shared" si="20"/>
        <v>1700.098452</v>
      </c>
      <c r="D820" s="51">
        <v>0</v>
      </c>
      <c r="E820" s="51">
        <v>0</v>
      </c>
      <c r="F820" s="124">
        <f t="shared" si="21"/>
        <v>3121.3807578720002</v>
      </c>
      <c r="G820" s="130" t="s">
        <v>95</v>
      </c>
      <c r="H820" s="13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WZB820" s="1"/>
      <c r="WZC820" s="1"/>
      <c r="WZD820" s="1"/>
      <c r="WZE820" s="1"/>
      <c r="WZF820" s="1"/>
      <c r="WZG820" s="1"/>
      <c r="WZH820" s="1"/>
      <c r="WZI820" s="1"/>
      <c r="WZJ820" s="1"/>
      <c r="WZK820" s="1"/>
      <c r="WZL820" s="1"/>
      <c r="WZM820" s="1"/>
      <c r="WZN820" s="1"/>
      <c r="WZO820" s="1"/>
      <c r="WZP820" s="1"/>
      <c r="WZQ820" s="1"/>
      <c r="WZR820" s="1"/>
      <c r="WZS820" s="1"/>
      <c r="WZT820" s="1"/>
      <c r="WZU820" s="1"/>
      <c r="WZV820" s="1"/>
      <c r="WZW820" s="1"/>
      <c r="WZX820" s="1"/>
      <c r="WZY820" s="1"/>
      <c r="WZZ820" s="1"/>
      <c r="XAA820" s="1"/>
      <c r="XAB820" s="1"/>
      <c r="XAC820" s="1"/>
      <c r="XAD820" s="1"/>
      <c r="XAE820" s="1"/>
      <c r="XAF820" s="1"/>
      <c r="XAG820" s="1"/>
      <c r="XAH820" s="1"/>
      <c r="XAI820" s="1"/>
      <c r="XAJ820" s="1"/>
      <c r="XAK820" s="1"/>
      <c r="XAL820" s="1"/>
      <c r="XAM820" s="1"/>
      <c r="XAN820" s="1"/>
      <c r="XAO820" s="1"/>
      <c r="XAP820" s="1"/>
      <c r="XAQ820" s="1"/>
      <c r="XAR820" s="1"/>
      <c r="XAS820" s="1"/>
      <c r="XAT820" s="1"/>
      <c r="XAU820" s="1"/>
      <c r="XAV820" s="1"/>
      <c r="XAW820" s="1"/>
      <c r="XAX820" s="1"/>
      <c r="XAY820" s="1"/>
      <c r="XAZ820" s="1"/>
      <c r="XBA820" s="1"/>
      <c r="XBB820" s="1"/>
      <c r="XBC820" s="1"/>
      <c r="XBD820" s="1"/>
      <c r="XBE820" s="1"/>
      <c r="XBF820" s="1"/>
      <c r="XBG820" s="1"/>
      <c r="XBH820" s="1"/>
      <c r="XBI820" s="1"/>
      <c r="XBJ820" s="1"/>
      <c r="XBK820" s="1"/>
      <c r="XBL820" s="1"/>
      <c r="XBM820" s="1"/>
      <c r="XBN820" s="1"/>
      <c r="XBO820" s="1"/>
      <c r="XBP820" s="1"/>
      <c r="XBQ820" s="1"/>
      <c r="XBR820" s="1"/>
      <c r="XBS820" s="1"/>
      <c r="XBT820" s="1"/>
      <c r="XBU820" s="1"/>
      <c r="XBV820" s="1"/>
      <c r="XBW820" s="1"/>
      <c r="XBX820" s="1"/>
      <c r="XBY820" s="1"/>
      <c r="XBZ820" s="1"/>
      <c r="XCA820" s="1"/>
      <c r="XCB820" s="1"/>
      <c r="XCC820" s="1"/>
      <c r="XCD820" s="1"/>
      <c r="XCE820" s="1"/>
      <c r="XCF820" s="1"/>
      <c r="XCG820" s="1"/>
      <c r="XCH820" s="1"/>
      <c r="XCI820" s="1"/>
      <c r="XCJ820" s="1"/>
      <c r="XCK820" s="1"/>
      <c r="XCL820" s="1"/>
      <c r="XCM820" s="1"/>
      <c r="XCN820" s="1"/>
      <c r="XCO820" s="1"/>
      <c r="XCP820" s="1"/>
      <c r="XCQ820" s="1"/>
      <c r="XCR820" s="1"/>
      <c r="XCS820" s="1"/>
      <c r="XCT820" s="1"/>
      <c r="XCU820" s="1"/>
      <c r="XCV820" s="1"/>
      <c r="XCW820" s="1"/>
      <c r="XCX820" s="1"/>
      <c r="XCY820" s="1"/>
      <c r="XCZ820" s="1"/>
      <c r="XDA820" s="1"/>
      <c r="XDB820" s="1"/>
      <c r="XDC820" s="1"/>
      <c r="XDD820" s="1"/>
      <c r="XDE820" s="1"/>
      <c r="XDF820" s="1"/>
      <c r="XDG820" s="1"/>
      <c r="XDH820" s="1"/>
      <c r="XDI820" s="1"/>
      <c r="XDJ820" s="1"/>
      <c r="XDK820" s="1"/>
      <c r="XDL820" s="1"/>
      <c r="XDM820" s="1"/>
      <c r="XDN820" s="1"/>
      <c r="XDO820" s="1"/>
      <c r="XDP820" s="1"/>
      <c r="XDQ820" s="1"/>
      <c r="XDR820" s="1"/>
      <c r="XDS820" s="1"/>
      <c r="XDT820" s="1"/>
      <c r="XDU820" s="1"/>
      <c r="XDV820" s="1"/>
      <c r="XDW820" s="1"/>
      <c r="XDX820" s="1"/>
      <c r="XDY820" s="1"/>
      <c r="XDZ820" s="1"/>
      <c r="XEA820" s="1"/>
      <c r="XEB820" s="1"/>
      <c r="XEC820" s="1"/>
      <c r="XED820" s="1"/>
      <c r="XEE820" s="1"/>
      <c r="XEF820" s="1"/>
      <c r="XEG820" s="1"/>
      <c r="XEH820" s="1"/>
      <c r="XEI820" s="1"/>
      <c r="XEJ820" s="1"/>
      <c r="XEK820" s="1"/>
      <c r="XEL820" s="1"/>
      <c r="XEM820" s="1"/>
      <c r="XEN820" s="1"/>
      <c r="XEO820" s="1"/>
      <c r="XEP820" s="1"/>
      <c r="XEQ820" s="1"/>
      <c r="XER820" s="1"/>
      <c r="XES820" s="1"/>
      <c r="XET820" s="1"/>
      <c r="XEU820" s="1"/>
      <c r="XEV820" s="1"/>
      <c r="XEW820" s="1"/>
      <c r="XEX820" s="1"/>
      <c r="XEY820" s="1"/>
      <c r="XEZ820" s="1"/>
      <c r="XFA820" s="1"/>
      <c r="XFB820" s="1"/>
      <c r="XFC820" s="1"/>
    </row>
    <row r="821" spans="1:150 16226:16383" s="3" customFormat="1" ht="20.25" customHeight="1" x14ac:dyDescent="0.25">
      <c r="A821" s="71" t="s">
        <v>1016</v>
      </c>
      <c r="B821" s="71">
        <v>175.34800000000001</v>
      </c>
      <c r="C821" s="71">
        <f t="shared" si="20"/>
        <v>1887.445872</v>
      </c>
      <c r="D821" s="51">
        <v>0</v>
      </c>
      <c r="E821" s="51">
        <v>0</v>
      </c>
      <c r="F821" s="124">
        <f t="shared" si="21"/>
        <v>3465.3506209920001</v>
      </c>
      <c r="G821" s="130" t="s">
        <v>95</v>
      </c>
      <c r="H821" s="13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WZB821" s="1"/>
      <c r="WZC821" s="1"/>
      <c r="WZD821" s="1"/>
      <c r="WZE821" s="1"/>
      <c r="WZF821" s="1"/>
      <c r="WZG821" s="1"/>
      <c r="WZH821" s="1"/>
      <c r="WZI821" s="1"/>
      <c r="WZJ821" s="1"/>
      <c r="WZK821" s="1"/>
      <c r="WZL821" s="1"/>
      <c r="WZM821" s="1"/>
      <c r="WZN821" s="1"/>
      <c r="WZO821" s="1"/>
      <c r="WZP821" s="1"/>
      <c r="WZQ821" s="1"/>
      <c r="WZR821" s="1"/>
      <c r="WZS821" s="1"/>
      <c r="WZT821" s="1"/>
      <c r="WZU821" s="1"/>
      <c r="WZV821" s="1"/>
      <c r="WZW821" s="1"/>
      <c r="WZX821" s="1"/>
      <c r="WZY821" s="1"/>
      <c r="WZZ821" s="1"/>
      <c r="XAA821" s="1"/>
      <c r="XAB821" s="1"/>
      <c r="XAC821" s="1"/>
      <c r="XAD821" s="1"/>
      <c r="XAE821" s="1"/>
      <c r="XAF821" s="1"/>
      <c r="XAG821" s="1"/>
      <c r="XAH821" s="1"/>
      <c r="XAI821" s="1"/>
      <c r="XAJ821" s="1"/>
      <c r="XAK821" s="1"/>
      <c r="XAL821" s="1"/>
      <c r="XAM821" s="1"/>
      <c r="XAN821" s="1"/>
      <c r="XAO821" s="1"/>
      <c r="XAP821" s="1"/>
      <c r="XAQ821" s="1"/>
      <c r="XAR821" s="1"/>
      <c r="XAS821" s="1"/>
      <c r="XAT821" s="1"/>
      <c r="XAU821" s="1"/>
      <c r="XAV821" s="1"/>
      <c r="XAW821" s="1"/>
      <c r="XAX821" s="1"/>
      <c r="XAY821" s="1"/>
      <c r="XAZ821" s="1"/>
      <c r="XBA821" s="1"/>
      <c r="XBB821" s="1"/>
      <c r="XBC821" s="1"/>
      <c r="XBD821" s="1"/>
      <c r="XBE821" s="1"/>
      <c r="XBF821" s="1"/>
      <c r="XBG821" s="1"/>
      <c r="XBH821" s="1"/>
      <c r="XBI821" s="1"/>
      <c r="XBJ821" s="1"/>
      <c r="XBK821" s="1"/>
      <c r="XBL821" s="1"/>
      <c r="XBM821" s="1"/>
      <c r="XBN821" s="1"/>
      <c r="XBO821" s="1"/>
      <c r="XBP821" s="1"/>
      <c r="XBQ821" s="1"/>
      <c r="XBR821" s="1"/>
      <c r="XBS821" s="1"/>
      <c r="XBT821" s="1"/>
      <c r="XBU821" s="1"/>
      <c r="XBV821" s="1"/>
      <c r="XBW821" s="1"/>
      <c r="XBX821" s="1"/>
      <c r="XBY821" s="1"/>
      <c r="XBZ821" s="1"/>
      <c r="XCA821" s="1"/>
      <c r="XCB821" s="1"/>
      <c r="XCC821" s="1"/>
      <c r="XCD821" s="1"/>
      <c r="XCE821" s="1"/>
      <c r="XCF821" s="1"/>
      <c r="XCG821" s="1"/>
      <c r="XCH821" s="1"/>
      <c r="XCI821" s="1"/>
      <c r="XCJ821" s="1"/>
      <c r="XCK821" s="1"/>
      <c r="XCL821" s="1"/>
      <c r="XCM821" s="1"/>
      <c r="XCN821" s="1"/>
      <c r="XCO821" s="1"/>
      <c r="XCP821" s="1"/>
      <c r="XCQ821" s="1"/>
      <c r="XCR821" s="1"/>
      <c r="XCS821" s="1"/>
      <c r="XCT821" s="1"/>
      <c r="XCU821" s="1"/>
      <c r="XCV821" s="1"/>
      <c r="XCW821" s="1"/>
      <c r="XCX821" s="1"/>
      <c r="XCY821" s="1"/>
      <c r="XCZ821" s="1"/>
      <c r="XDA821" s="1"/>
      <c r="XDB821" s="1"/>
      <c r="XDC821" s="1"/>
      <c r="XDD821" s="1"/>
      <c r="XDE821" s="1"/>
      <c r="XDF821" s="1"/>
      <c r="XDG821" s="1"/>
      <c r="XDH821" s="1"/>
      <c r="XDI821" s="1"/>
      <c r="XDJ821" s="1"/>
      <c r="XDK821" s="1"/>
      <c r="XDL821" s="1"/>
      <c r="XDM821" s="1"/>
      <c r="XDN821" s="1"/>
      <c r="XDO821" s="1"/>
      <c r="XDP821" s="1"/>
      <c r="XDQ821" s="1"/>
      <c r="XDR821" s="1"/>
      <c r="XDS821" s="1"/>
      <c r="XDT821" s="1"/>
      <c r="XDU821" s="1"/>
      <c r="XDV821" s="1"/>
      <c r="XDW821" s="1"/>
      <c r="XDX821" s="1"/>
      <c r="XDY821" s="1"/>
      <c r="XDZ821" s="1"/>
      <c r="XEA821" s="1"/>
      <c r="XEB821" s="1"/>
      <c r="XEC821" s="1"/>
      <c r="XED821" s="1"/>
      <c r="XEE821" s="1"/>
      <c r="XEF821" s="1"/>
      <c r="XEG821" s="1"/>
      <c r="XEH821" s="1"/>
      <c r="XEI821" s="1"/>
      <c r="XEJ821" s="1"/>
      <c r="XEK821" s="1"/>
      <c r="XEL821" s="1"/>
      <c r="XEM821" s="1"/>
      <c r="XEN821" s="1"/>
      <c r="XEO821" s="1"/>
      <c r="XEP821" s="1"/>
      <c r="XEQ821" s="1"/>
      <c r="XER821" s="1"/>
      <c r="XES821" s="1"/>
      <c r="XET821" s="1"/>
      <c r="XEU821" s="1"/>
      <c r="XEV821" s="1"/>
      <c r="XEW821" s="1"/>
      <c r="XEX821" s="1"/>
      <c r="XEY821" s="1"/>
      <c r="XEZ821" s="1"/>
      <c r="XFA821" s="1"/>
      <c r="XFB821" s="1"/>
      <c r="XFC821" s="1"/>
    </row>
    <row r="822" spans="1:150 16226:16383" s="3" customFormat="1" ht="20.25" customHeight="1" x14ac:dyDescent="0.25">
      <c r="A822" s="71" t="s">
        <v>1017</v>
      </c>
      <c r="B822" s="71">
        <v>111.48399999999999</v>
      </c>
      <c r="C822" s="71">
        <f t="shared" si="20"/>
        <v>1200.0137759999998</v>
      </c>
      <c r="D822" s="51">
        <v>0</v>
      </c>
      <c r="E822" s="51">
        <v>0</v>
      </c>
      <c r="F822" s="124">
        <f t="shared" si="21"/>
        <v>2203.2252927359996</v>
      </c>
      <c r="G822" s="130" t="s">
        <v>95</v>
      </c>
      <c r="H822" s="13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WZB822" s="1"/>
      <c r="WZC822" s="1"/>
      <c r="WZD822" s="1"/>
      <c r="WZE822" s="1"/>
      <c r="WZF822" s="1"/>
      <c r="WZG822" s="1"/>
      <c r="WZH822" s="1"/>
      <c r="WZI822" s="1"/>
      <c r="WZJ822" s="1"/>
      <c r="WZK822" s="1"/>
      <c r="WZL822" s="1"/>
      <c r="WZM822" s="1"/>
      <c r="WZN822" s="1"/>
      <c r="WZO822" s="1"/>
      <c r="WZP822" s="1"/>
      <c r="WZQ822" s="1"/>
      <c r="WZR822" s="1"/>
      <c r="WZS822" s="1"/>
      <c r="WZT822" s="1"/>
      <c r="WZU822" s="1"/>
      <c r="WZV822" s="1"/>
      <c r="WZW822" s="1"/>
      <c r="WZX822" s="1"/>
      <c r="WZY822" s="1"/>
      <c r="WZZ822" s="1"/>
      <c r="XAA822" s="1"/>
      <c r="XAB822" s="1"/>
      <c r="XAC822" s="1"/>
      <c r="XAD822" s="1"/>
      <c r="XAE822" s="1"/>
      <c r="XAF822" s="1"/>
      <c r="XAG822" s="1"/>
      <c r="XAH822" s="1"/>
      <c r="XAI822" s="1"/>
      <c r="XAJ822" s="1"/>
      <c r="XAK822" s="1"/>
      <c r="XAL822" s="1"/>
      <c r="XAM822" s="1"/>
      <c r="XAN822" s="1"/>
      <c r="XAO822" s="1"/>
      <c r="XAP822" s="1"/>
      <c r="XAQ822" s="1"/>
      <c r="XAR822" s="1"/>
      <c r="XAS822" s="1"/>
      <c r="XAT822" s="1"/>
      <c r="XAU822" s="1"/>
      <c r="XAV822" s="1"/>
      <c r="XAW822" s="1"/>
      <c r="XAX822" s="1"/>
      <c r="XAY822" s="1"/>
      <c r="XAZ822" s="1"/>
      <c r="XBA822" s="1"/>
      <c r="XBB822" s="1"/>
      <c r="XBC822" s="1"/>
      <c r="XBD822" s="1"/>
      <c r="XBE822" s="1"/>
      <c r="XBF822" s="1"/>
      <c r="XBG822" s="1"/>
      <c r="XBH822" s="1"/>
      <c r="XBI822" s="1"/>
      <c r="XBJ822" s="1"/>
      <c r="XBK822" s="1"/>
      <c r="XBL822" s="1"/>
      <c r="XBM822" s="1"/>
      <c r="XBN822" s="1"/>
      <c r="XBO822" s="1"/>
      <c r="XBP822" s="1"/>
      <c r="XBQ822" s="1"/>
      <c r="XBR822" s="1"/>
      <c r="XBS822" s="1"/>
      <c r="XBT822" s="1"/>
      <c r="XBU822" s="1"/>
      <c r="XBV822" s="1"/>
      <c r="XBW822" s="1"/>
      <c r="XBX822" s="1"/>
      <c r="XBY822" s="1"/>
      <c r="XBZ822" s="1"/>
      <c r="XCA822" s="1"/>
      <c r="XCB822" s="1"/>
      <c r="XCC822" s="1"/>
      <c r="XCD822" s="1"/>
      <c r="XCE822" s="1"/>
      <c r="XCF822" s="1"/>
      <c r="XCG822" s="1"/>
      <c r="XCH822" s="1"/>
      <c r="XCI822" s="1"/>
      <c r="XCJ822" s="1"/>
      <c r="XCK822" s="1"/>
      <c r="XCL822" s="1"/>
      <c r="XCM822" s="1"/>
      <c r="XCN822" s="1"/>
      <c r="XCO822" s="1"/>
      <c r="XCP822" s="1"/>
      <c r="XCQ822" s="1"/>
      <c r="XCR822" s="1"/>
      <c r="XCS822" s="1"/>
      <c r="XCT822" s="1"/>
      <c r="XCU822" s="1"/>
      <c r="XCV822" s="1"/>
      <c r="XCW822" s="1"/>
      <c r="XCX822" s="1"/>
      <c r="XCY822" s="1"/>
      <c r="XCZ822" s="1"/>
      <c r="XDA822" s="1"/>
      <c r="XDB822" s="1"/>
      <c r="XDC822" s="1"/>
      <c r="XDD822" s="1"/>
      <c r="XDE822" s="1"/>
      <c r="XDF822" s="1"/>
      <c r="XDG822" s="1"/>
      <c r="XDH822" s="1"/>
      <c r="XDI822" s="1"/>
      <c r="XDJ822" s="1"/>
      <c r="XDK822" s="1"/>
      <c r="XDL822" s="1"/>
      <c r="XDM822" s="1"/>
      <c r="XDN822" s="1"/>
      <c r="XDO822" s="1"/>
      <c r="XDP822" s="1"/>
      <c r="XDQ822" s="1"/>
      <c r="XDR822" s="1"/>
      <c r="XDS822" s="1"/>
      <c r="XDT822" s="1"/>
      <c r="XDU822" s="1"/>
      <c r="XDV822" s="1"/>
      <c r="XDW822" s="1"/>
      <c r="XDX822" s="1"/>
      <c r="XDY822" s="1"/>
      <c r="XDZ822" s="1"/>
      <c r="XEA822" s="1"/>
      <c r="XEB822" s="1"/>
      <c r="XEC822" s="1"/>
      <c r="XED822" s="1"/>
      <c r="XEE822" s="1"/>
      <c r="XEF822" s="1"/>
      <c r="XEG822" s="1"/>
      <c r="XEH822" s="1"/>
      <c r="XEI822" s="1"/>
      <c r="XEJ822" s="1"/>
      <c r="XEK822" s="1"/>
      <c r="XEL822" s="1"/>
      <c r="XEM822" s="1"/>
      <c r="XEN822" s="1"/>
      <c r="XEO822" s="1"/>
      <c r="XEP822" s="1"/>
      <c r="XEQ822" s="1"/>
      <c r="XER822" s="1"/>
      <c r="XES822" s="1"/>
      <c r="XET822" s="1"/>
      <c r="XEU822" s="1"/>
      <c r="XEV822" s="1"/>
      <c r="XEW822" s="1"/>
      <c r="XEX822" s="1"/>
      <c r="XEY822" s="1"/>
      <c r="XEZ822" s="1"/>
      <c r="XFA822" s="1"/>
      <c r="XFB822" s="1"/>
      <c r="XFC822" s="1"/>
    </row>
    <row r="823" spans="1:150 16226:16383" s="3" customFormat="1" ht="20.25" customHeight="1" x14ac:dyDescent="0.25">
      <c r="A823" s="71" t="s">
        <v>1018</v>
      </c>
      <c r="B823" s="71">
        <v>111.48399999999999</v>
      </c>
      <c r="C823" s="71">
        <f t="shared" si="20"/>
        <v>1200.0137759999998</v>
      </c>
      <c r="D823" s="51">
        <v>0</v>
      </c>
      <c r="E823" s="51">
        <v>0</v>
      </c>
      <c r="F823" s="124">
        <f t="shared" si="21"/>
        <v>2203.2252927359996</v>
      </c>
      <c r="G823" s="130" t="s">
        <v>95</v>
      </c>
      <c r="H823" s="13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WZB823" s="1"/>
      <c r="WZC823" s="1"/>
      <c r="WZD823" s="1"/>
      <c r="WZE823" s="1"/>
      <c r="WZF823" s="1"/>
      <c r="WZG823" s="1"/>
      <c r="WZH823" s="1"/>
      <c r="WZI823" s="1"/>
      <c r="WZJ823" s="1"/>
      <c r="WZK823" s="1"/>
      <c r="WZL823" s="1"/>
      <c r="WZM823" s="1"/>
      <c r="WZN823" s="1"/>
      <c r="WZO823" s="1"/>
      <c r="WZP823" s="1"/>
      <c r="WZQ823" s="1"/>
      <c r="WZR823" s="1"/>
      <c r="WZS823" s="1"/>
      <c r="WZT823" s="1"/>
      <c r="WZU823" s="1"/>
      <c r="WZV823" s="1"/>
      <c r="WZW823" s="1"/>
      <c r="WZX823" s="1"/>
      <c r="WZY823" s="1"/>
      <c r="WZZ823" s="1"/>
      <c r="XAA823" s="1"/>
      <c r="XAB823" s="1"/>
      <c r="XAC823" s="1"/>
      <c r="XAD823" s="1"/>
      <c r="XAE823" s="1"/>
      <c r="XAF823" s="1"/>
      <c r="XAG823" s="1"/>
      <c r="XAH823" s="1"/>
      <c r="XAI823" s="1"/>
      <c r="XAJ823" s="1"/>
      <c r="XAK823" s="1"/>
      <c r="XAL823" s="1"/>
      <c r="XAM823" s="1"/>
      <c r="XAN823" s="1"/>
      <c r="XAO823" s="1"/>
      <c r="XAP823" s="1"/>
      <c r="XAQ823" s="1"/>
      <c r="XAR823" s="1"/>
      <c r="XAS823" s="1"/>
      <c r="XAT823" s="1"/>
      <c r="XAU823" s="1"/>
      <c r="XAV823" s="1"/>
      <c r="XAW823" s="1"/>
      <c r="XAX823" s="1"/>
      <c r="XAY823" s="1"/>
      <c r="XAZ823" s="1"/>
      <c r="XBA823" s="1"/>
      <c r="XBB823" s="1"/>
      <c r="XBC823" s="1"/>
      <c r="XBD823" s="1"/>
      <c r="XBE823" s="1"/>
      <c r="XBF823" s="1"/>
      <c r="XBG823" s="1"/>
      <c r="XBH823" s="1"/>
      <c r="XBI823" s="1"/>
      <c r="XBJ823" s="1"/>
      <c r="XBK823" s="1"/>
      <c r="XBL823" s="1"/>
      <c r="XBM823" s="1"/>
      <c r="XBN823" s="1"/>
      <c r="XBO823" s="1"/>
      <c r="XBP823" s="1"/>
      <c r="XBQ823" s="1"/>
      <c r="XBR823" s="1"/>
      <c r="XBS823" s="1"/>
      <c r="XBT823" s="1"/>
      <c r="XBU823" s="1"/>
      <c r="XBV823" s="1"/>
      <c r="XBW823" s="1"/>
      <c r="XBX823" s="1"/>
      <c r="XBY823" s="1"/>
      <c r="XBZ823" s="1"/>
      <c r="XCA823" s="1"/>
      <c r="XCB823" s="1"/>
      <c r="XCC823" s="1"/>
      <c r="XCD823" s="1"/>
      <c r="XCE823" s="1"/>
      <c r="XCF823" s="1"/>
      <c r="XCG823" s="1"/>
      <c r="XCH823" s="1"/>
      <c r="XCI823" s="1"/>
      <c r="XCJ823" s="1"/>
      <c r="XCK823" s="1"/>
      <c r="XCL823" s="1"/>
      <c r="XCM823" s="1"/>
      <c r="XCN823" s="1"/>
      <c r="XCO823" s="1"/>
      <c r="XCP823" s="1"/>
      <c r="XCQ823" s="1"/>
      <c r="XCR823" s="1"/>
      <c r="XCS823" s="1"/>
      <c r="XCT823" s="1"/>
      <c r="XCU823" s="1"/>
      <c r="XCV823" s="1"/>
      <c r="XCW823" s="1"/>
      <c r="XCX823" s="1"/>
      <c r="XCY823" s="1"/>
      <c r="XCZ823" s="1"/>
      <c r="XDA823" s="1"/>
      <c r="XDB823" s="1"/>
      <c r="XDC823" s="1"/>
      <c r="XDD823" s="1"/>
      <c r="XDE823" s="1"/>
      <c r="XDF823" s="1"/>
      <c r="XDG823" s="1"/>
      <c r="XDH823" s="1"/>
      <c r="XDI823" s="1"/>
      <c r="XDJ823" s="1"/>
      <c r="XDK823" s="1"/>
      <c r="XDL823" s="1"/>
      <c r="XDM823" s="1"/>
      <c r="XDN823" s="1"/>
      <c r="XDO823" s="1"/>
      <c r="XDP823" s="1"/>
      <c r="XDQ823" s="1"/>
      <c r="XDR823" s="1"/>
      <c r="XDS823" s="1"/>
      <c r="XDT823" s="1"/>
      <c r="XDU823" s="1"/>
      <c r="XDV823" s="1"/>
      <c r="XDW823" s="1"/>
      <c r="XDX823" s="1"/>
      <c r="XDY823" s="1"/>
      <c r="XDZ823" s="1"/>
      <c r="XEA823" s="1"/>
      <c r="XEB823" s="1"/>
      <c r="XEC823" s="1"/>
      <c r="XED823" s="1"/>
      <c r="XEE823" s="1"/>
      <c r="XEF823" s="1"/>
      <c r="XEG823" s="1"/>
      <c r="XEH823" s="1"/>
      <c r="XEI823" s="1"/>
      <c r="XEJ823" s="1"/>
      <c r="XEK823" s="1"/>
      <c r="XEL823" s="1"/>
      <c r="XEM823" s="1"/>
      <c r="XEN823" s="1"/>
      <c r="XEO823" s="1"/>
      <c r="XEP823" s="1"/>
      <c r="XEQ823" s="1"/>
      <c r="XER823" s="1"/>
      <c r="XES823" s="1"/>
      <c r="XET823" s="1"/>
      <c r="XEU823" s="1"/>
      <c r="XEV823" s="1"/>
      <c r="XEW823" s="1"/>
      <c r="XEX823" s="1"/>
      <c r="XEY823" s="1"/>
      <c r="XEZ823" s="1"/>
      <c r="XFA823" s="1"/>
      <c r="XFB823" s="1"/>
      <c r="XFC823" s="1"/>
    </row>
    <row r="824" spans="1:150 16226:16383" s="3" customFormat="1" ht="20.25" customHeight="1" x14ac:dyDescent="0.25">
      <c r="A824" s="71" t="s">
        <v>1019</v>
      </c>
      <c r="B824" s="71">
        <v>218.744</v>
      </c>
      <c r="C824" s="71">
        <f t="shared" si="20"/>
        <v>2354.5604159999998</v>
      </c>
      <c r="D824" s="51">
        <v>0</v>
      </c>
      <c r="E824" s="51">
        <v>0</v>
      </c>
      <c r="F824" s="124">
        <f t="shared" si="21"/>
        <v>4322.9729237760002</v>
      </c>
      <c r="G824" s="130" t="s">
        <v>95</v>
      </c>
      <c r="H824" s="13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WZB824" s="1"/>
      <c r="WZC824" s="1"/>
      <c r="WZD824" s="1"/>
      <c r="WZE824" s="1"/>
      <c r="WZF824" s="1"/>
      <c r="WZG824" s="1"/>
      <c r="WZH824" s="1"/>
      <c r="WZI824" s="1"/>
      <c r="WZJ824" s="1"/>
      <c r="WZK824" s="1"/>
      <c r="WZL824" s="1"/>
      <c r="WZM824" s="1"/>
      <c r="WZN824" s="1"/>
      <c r="WZO824" s="1"/>
      <c r="WZP824" s="1"/>
      <c r="WZQ824" s="1"/>
      <c r="WZR824" s="1"/>
      <c r="WZS824" s="1"/>
      <c r="WZT824" s="1"/>
      <c r="WZU824" s="1"/>
      <c r="WZV824" s="1"/>
      <c r="WZW824" s="1"/>
      <c r="WZX824" s="1"/>
      <c r="WZY824" s="1"/>
      <c r="WZZ824" s="1"/>
      <c r="XAA824" s="1"/>
      <c r="XAB824" s="1"/>
      <c r="XAC824" s="1"/>
      <c r="XAD824" s="1"/>
      <c r="XAE824" s="1"/>
      <c r="XAF824" s="1"/>
      <c r="XAG824" s="1"/>
      <c r="XAH824" s="1"/>
      <c r="XAI824" s="1"/>
      <c r="XAJ824" s="1"/>
      <c r="XAK824" s="1"/>
      <c r="XAL824" s="1"/>
      <c r="XAM824" s="1"/>
      <c r="XAN824" s="1"/>
      <c r="XAO824" s="1"/>
      <c r="XAP824" s="1"/>
      <c r="XAQ824" s="1"/>
      <c r="XAR824" s="1"/>
      <c r="XAS824" s="1"/>
      <c r="XAT824" s="1"/>
      <c r="XAU824" s="1"/>
      <c r="XAV824" s="1"/>
      <c r="XAW824" s="1"/>
      <c r="XAX824" s="1"/>
      <c r="XAY824" s="1"/>
      <c r="XAZ824" s="1"/>
      <c r="XBA824" s="1"/>
      <c r="XBB824" s="1"/>
      <c r="XBC824" s="1"/>
      <c r="XBD824" s="1"/>
      <c r="XBE824" s="1"/>
      <c r="XBF824" s="1"/>
      <c r="XBG824" s="1"/>
      <c r="XBH824" s="1"/>
      <c r="XBI824" s="1"/>
      <c r="XBJ824" s="1"/>
      <c r="XBK824" s="1"/>
      <c r="XBL824" s="1"/>
      <c r="XBM824" s="1"/>
      <c r="XBN824" s="1"/>
      <c r="XBO824" s="1"/>
      <c r="XBP824" s="1"/>
      <c r="XBQ824" s="1"/>
      <c r="XBR824" s="1"/>
      <c r="XBS824" s="1"/>
      <c r="XBT824" s="1"/>
      <c r="XBU824" s="1"/>
      <c r="XBV824" s="1"/>
      <c r="XBW824" s="1"/>
      <c r="XBX824" s="1"/>
      <c r="XBY824" s="1"/>
      <c r="XBZ824" s="1"/>
      <c r="XCA824" s="1"/>
      <c r="XCB824" s="1"/>
      <c r="XCC824" s="1"/>
      <c r="XCD824" s="1"/>
      <c r="XCE824" s="1"/>
      <c r="XCF824" s="1"/>
      <c r="XCG824" s="1"/>
      <c r="XCH824" s="1"/>
      <c r="XCI824" s="1"/>
      <c r="XCJ824" s="1"/>
      <c r="XCK824" s="1"/>
      <c r="XCL824" s="1"/>
      <c r="XCM824" s="1"/>
      <c r="XCN824" s="1"/>
      <c r="XCO824" s="1"/>
      <c r="XCP824" s="1"/>
      <c r="XCQ824" s="1"/>
      <c r="XCR824" s="1"/>
      <c r="XCS824" s="1"/>
      <c r="XCT824" s="1"/>
      <c r="XCU824" s="1"/>
      <c r="XCV824" s="1"/>
      <c r="XCW824" s="1"/>
      <c r="XCX824" s="1"/>
      <c r="XCY824" s="1"/>
      <c r="XCZ824" s="1"/>
      <c r="XDA824" s="1"/>
      <c r="XDB824" s="1"/>
      <c r="XDC824" s="1"/>
      <c r="XDD824" s="1"/>
      <c r="XDE824" s="1"/>
      <c r="XDF824" s="1"/>
      <c r="XDG824" s="1"/>
      <c r="XDH824" s="1"/>
      <c r="XDI824" s="1"/>
      <c r="XDJ824" s="1"/>
      <c r="XDK824" s="1"/>
      <c r="XDL824" s="1"/>
      <c r="XDM824" s="1"/>
      <c r="XDN824" s="1"/>
      <c r="XDO824" s="1"/>
      <c r="XDP824" s="1"/>
      <c r="XDQ824" s="1"/>
      <c r="XDR824" s="1"/>
      <c r="XDS824" s="1"/>
      <c r="XDT824" s="1"/>
      <c r="XDU824" s="1"/>
      <c r="XDV824" s="1"/>
      <c r="XDW824" s="1"/>
      <c r="XDX824" s="1"/>
      <c r="XDY824" s="1"/>
      <c r="XDZ824" s="1"/>
      <c r="XEA824" s="1"/>
      <c r="XEB824" s="1"/>
      <c r="XEC824" s="1"/>
      <c r="XED824" s="1"/>
      <c r="XEE824" s="1"/>
      <c r="XEF824" s="1"/>
      <c r="XEG824" s="1"/>
      <c r="XEH824" s="1"/>
      <c r="XEI824" s="1"/>
      <c r="XEJ824" s="1"/>
      <c r="XEK824" s="1"/>
      <c r="XEL824" s="1"/>
      <c r="XEM824" s="1"/>
      <c r="XEN824" s="1"/>
      <c r="XEO824" s="1"/>
      <c r="XEP824" s="1"/>
      <c r="XEQ824" s="1"/>
      <c r="XER824" s="1"/>
      <c r="XES824" s="1"/>
      <c r="XET824" s="1"/>
      <c r="XEU824" s="1"/>
      <c r="XEV824" s="1"/>
      <c r="XEW824" s="1"/>
      <c r="XEX824" s="1"/>
      <c r="XEY824" s="1"/>
      <c r="XEZ824" s="1"/>
      <c r="XFA824" s="1"/>
      <c r="XFB824" s="1"/>
      <c r="XFC824" s="1"/>
    </row>
    <row r="825" spans="1:150 16226:16383" s="3" customFormat="1" ht="20.25" customHeight="1" x14ac:dyDescent="0.25">
      <c r="A825" s="71" t="s">
        <v>1020</v>
      </c>
      <c r="B825" s="71">
        <v>201.012</v>
      </c>
      <c r="C825" s="71">
        <f t="shared" si="20"/>
        <v>2163.6931679999998</v>
      </c>
      <c r="D825" s="51">
        <v>0</v>
      </c>
      <c r="E825" s="51">
        <v>0</v>
      </c>
      <c r="F825" s="124">
        <f t="shared" si="21"/>
        <v>3972.5406564479999</v>
      </c>
      <c r="G825" s="130" t="s">
        <v>95</v>
      </c>
      <c r="H825" s="13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WZB825" s="1"/>
      <c r="WZC825" s="1"/>
      <c r="WZD825" s="1"/>
      <c r="WZE825" s="1"/>
      <c r="WZF825" s="1"/>
      <c r="WZG825" s="1"/>
      <c r="WZH825" s="1"/>
      <c r="WZI825" s="1"/>
      <c r="WZJ825" s="1"/>
      <c r="WZK825" s="1"/>
      <c r="WZL825" s="1"/>
      <c r="WZM825" s="1"/>
      <c r="WZN825" s="1"/>
      <c r="WZO825" s="1"/>
      <c r="WZP825" s="1"/>
      <c r="WZQ825" s="1"/>
      <c r="WZR825" s="1"/>
      <c r="WZS825" s="1"/>
      <c r="WZT825" s="1"/>
      <c r="WZU825" s="1"/>
      <c r="WZV825" s="1"/>
      <c r="WZW825" s="1"/>
      <c r="WZX825" s="1"/>
      <c r="WZY825" s="1"/>
      <c r="WZZ825" s="1"/>
      <c r="XAA825" s="1"/>
      <c r="XAB825" s="1"/>
      <c r="XAC825" s="1"/>
      <c r="XAD825" s="1"/>
      <c r="XAE825" s="1"/>
      <c r="XAF825" s="1"/>
      <c r="XAG825" s="1"/>
      <c r="XAH825" s="1"/>
      <c r="XAI825" s="1"/>
      <c r="XAJ825" s="1"/>
      <c r="XAK825" s="1"/>
      <c r="XAL825" s="1"/>
      <c r="XAM825" s="1"/>
      <c r="XAN825" s="1"/>
      <c r="XAO825" s="1"/>
      <c r="XAP825" s="1"/>
      <c r="XAQ825" s="1"/>
      <c r="XAR825" s="1"/>
      <c r="XAS825" s="1"/>
      <c r="XAT825" s="1"/>
      <c r="XAU825" s="1"/>
      <c r="XAV825" s="1"/>
      <c r="XAW825" s="1"/>
      <c r="XAX825" s="1"/>
      <c r="XAY825" s="1"/>
      <c r="XAZ825" s="1"/>
      <c r="XBA825" s="1"/>
      <c r="XBB825" s="1"/>
      <c r="XBC825" s="1"/>
      <c r="XBD825" s="1"/>
      <c r="XBE825" s="1"/>
      <c r="XBF825" s="1"/>
      <c r="XBG825" s="1"/>
      <c r="XBH825" s="1"/>
      <c r="XBI825" s="1"/>
      <c r="XBJ825" s="1"/>
      <c r="XBK825" s="1"/>
      <c r="XBL825" s="1"/>
      <c r="XBM825" s="1"/>
      <c r="XBN825" s="1"/>
      <c r="XBO825" s="1"/>
      <c r="XBP825" s="1"/>
      <c r="XBQ825" s="1"/>
      <c r="XBR825" s="1"/>
      <c r="XBS825" s="1"/>
      <c r="XBT825" s="1"/>
      <c r="XBU825" s="1"/>
      <c r="XBV825" s="1"/>
      <c r="XBW825" s="1"/>
      <c r="XBX825" s="1"/>
      <c r="XBY825" s="1"/>
      <c r="XBZ825" s="1"/>
      <c r="XCA825" s="1"/>
      <c r="XCB825" s="1"/>
      <c r="XCC825" s="1"/>
      <c r="XCD825" s="1"/>
      <c r="XCE825" s="1"/>
      <c r="XCF825" s="1"/>
      <c r="XCG825" s="1"/>
      <c r="XCH825" s="1"/>
      <c r="XCI825" s="1"/>
      <c r="XCJ825" s="1"/>
      <c r="XCK825" s="1"/>
      <c r="XCL825" s="1"/>
      <c r="XCM825" s="1"/>
      <c r="XCN825" s="1"/>
      <c r="XCO825" s="1"/>
      <c r="XCP825" s="1"/>
      <c r="XCQ825" s="1"/>
      <c r="XCR825" s="1"/>
      <c r="XCS825" s="1"/>
      <c r="XCT825" s="1"/>
      <c r="XCU825" s="1"/>
      <c r="XCV825" s="1"/>
      <c r="XCW825" s="1"/>
      <c r="XCX825" s="1"/>
      <c r="XCY825" s="1"/>
      <c r="XCZ825" s="1"/>
      <c r="XDA825" s="1"/>
      <c r="XDB825" s="1"/>
      <c r="XDC825" s="1"/>
      <c r="XDD825" s="1"/>
      <c r="XDE825" s="1"/>
      <c r="XDF825" s="1"/>
      <c r="XDG825" s="1"/>
      <c r="XDH825" s="1"/>
      <c r="XDI825" s="1"/>
      <c r="XDJ825" s="1"/>
      <c r="XDK825" s="1"/>
      <c r="XDL825" s="1"/>
      <c r="XDM825" s="1"/>
      <c r="XDN825" s="1"/>
      <c r="XDO825" s="1"/>
      <c r="XDP825" s="1"/>
      <c r="XDQ825" s="1"/>
      <c r="XDR825" s="1"/>
      <c r="XDS825" s="1"/>
      <c r="XDT825" s="1"/>
      <c r="XDU825" s="1"/>
      <c r="XDV825" s="1"/>
      <c r="XDW825" s="1"/>
      <c r="XDX825" s="1"/>
      <c r="XDY825" s="1"/>
      <c r="XDZ825" s="1"/>
      <c r="XEA825" s="1"/>
      <c r="XEB825" s="1"/>
      <c r="XEC825" s="1"/>
      <c r="XED825" s="1"/>
      <c r="XEE825" s="1"/>
      <c r="XEF825" s="1"/>
      <c r="XEG825" s="1"/>
      <c r="XEH825" s="1"/>
      <c r="XEI825" s="1"/>
      <c r="XEJ825" s="1"/>
      <c r="XEK825" s="1"/>
      <c r="XEL825" s="1"/>
      <c r="XEM825" s="1"/>
      <c r="XEN825" s="1"/>
      <c r="XEO825" s="1"/>
      <c r="XEP825" s="1"/>
      <c r="XEQ825" s="1"/>
      <c r="XER825" s="1"/>
      <c r="XES825" s="1"/>
      <c r="XET825" s="1"/>
      <c r="XEU825" s="1"/>
      <c r="XEV825" s="1"/>
      <c r="XEW825" s="1"/>
      <c r="XEX825" s="1"/>
      <c r="XEY825" s="1"/>
      <c r="XEZ825" s="1"/>
      <c r="XFA825" s="1"/>
      <c r="XFB825" s="1"/>
      <c r="XFC825" s="1"/>
    </row>
    <row r="826" spans="1:150 16226:16383" s="3" customFormat="1" ht="20.25" customHeight="1" x14ac:dyDescent="0.25">
      <c r="A826" s="71" t="s">
        <v>1021</v>
      </c>
      <c r="B826" s="71">
        <v>111.48399999999999</v>
      </c>
      <c r="C826" s="71">
        <f t="shared" si="20"/>
        <v>1200.0137759999998</v>
      </c>
      <c r="D826" s="51">
        <v>0</v>
      </c>
      <c r="E826" s="51">
        <v>0</v>
      </c>
      <c r="F826" s="124">
        <f t="shared" si="21"/>
        <v>2203.2252927359996</v>
      </c>
      <c r="G826" s="130" t="s">
        <v>95</v>
      </c>
      <c r="H826" s="13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WZB826" s="1"/>
      <c r="WZC826" s="1"/>
      <c r="WZD826" s="1"/>
      <c r="WZE826" s="1"/>
      <c r="WZF826" s="1"/>
      <c r="WZG826" s="1"/>
      <c r="WZH826" s="1"/>
      <c r="WZI826" s="1"/>
      <c r="WZJ826" s="1"/>
      <c r="WZK826" s="1"/>
      <c r="WZL826" s="1"/>
      <c r="WZM826" s="1"/>
      <c r="WZN826" s="1"/>
      <c r="WZO826" s="1"/>
      <c r="WZP826" s="1"/>
      <c r="WZQ826" s="1"/>
      <c r="WZR826" s="1"/>
      <c r="WZS826" s="1"/>
      <c r="WZT826" s="1"/>
      <c r="WZU826" s="1"/>
      <c r="WZV826" s="1"/>
      <c r="WZW826" s="1"/>
      <c r="WZX826" s="1"/>
      <c r="WZY826" s="1"/>
      <c r="WZZ826" s="1"/>
      <c r="XAA826" s="1"/>
      <c r="XAB826" s="1"/>
      <c r="XAC826" s="1"/>
      <c r="XAD826" s="1"/>
      <c r="XAE826" s="1"/>
      <c r="XAF826" s="1"/>
      <c r="XAG826" s="1"/>
      <c r="XAH826" s="1"/>
      <c r="XAI826" s="1"/>
      <c r="XAJ826" s="1"/>
      <c r="XAK826" s="1"/>
      <c r="XAL826" s="1"/>
      <c r="XAM826" s="1"/>
      <c r="XAN826" s="1"/>
      <c r="XAO826" s="1"/>
      <c r="XAP826" s="1"/>
      <c r="XAQ826" s="1"/>
      <c r="XAR826" s="1"/>
      <c r="XAS826" s="1"/>
      <c r="XAT826" s="1"/>
      <c r="XAU826" s="1"/>
      <c r="XAV826" s="1"/>
      <c r="XAW826" s="1"/>
      <c r="XAX826" s="1"/>
      <c r="XAY826" s="1"/>
      <c r="XAZ826" s="1"/>
      <c r="XBA826" s="1"/>
      <c r="XBB826" s="1"/>
      <c r="XBC826" s="1"/>
      <c r="XBD826" s="1"/>
      <c r="XBE826" s="1"/>
      <c r="XBF826" s="1"/>
      <c r="XBG826" s="1"/>
      <c r="XBH826" s="1"/>
      <c r="XBI826" s="1"/>
      <c r="XBJ826" s="1"/>
      <c r="XBK826" s="1"/>
      <c r="XBL826" s="1"/>
      <c r="XBM826" s="1"/>
      <c r="XBN826" s="1"/>
      <c r="XBO826" s="1"/>
      <c r="XBP826" s="1"/>
      <c r="XBQ826" s="1"/>
      <c r="XBR826" s="1"/>
      <c r="XBS826" s="1"/>
      <c r="XBT826" s="1"/>
      <c r="XBU826" s="1"/>
      <c r="XBV826" s="1"/>
      <c r="XBW826" s="1"/>
      <c r="XBX826" s="1"/>
      <c r="XBY826" s="1"/>
      <c r="XBZ826" s="1"/>
      <c r="XCA826" s="1"/>
      <c r="XCB826" s="1"/>
      <c r="XCC826" s="1"/>
      <c r="XCD826" s="1"/>
      <c r="XCE826" s="1"/>
      <c r="XCF826" s="1"/>
      <c r="XCG826" s="1"/>
      <c r="XCH826" s="1"/>
      <c r="XCI826" s="1"/>
      <c r="XCJ826" s="1"/>
      <c r="XCK826" s="1"/>
      <c r="XCL826" s="1"/>
      <c r="XCM826" s="1"/>
      <c r="XCN826" s="1"/>
      <c r="XCO826" s="1"/>
      <c r="XCP826" s="1"/>
      <c r="XCQ826" s="1"/>
      <c r="XCR826" s="1"/>
      <c r="XCS826" s="1"/>
      <c r="XCT826" s="1"/>
      <c r="XCU826" s="1"/>
      <c r="XCV826" s="1"/>
      <c r="XCW826" s="1"/>
      <c r="XCX826" s="1"/>
      <c r="XCY826" s="1"/>
      <c r="XCZ826" s="1"/>
      <c r="XDA826" s="1"/>
      <c r="XDB826" s="1"/>
      <c r="XDC826" s="1"/>
      <c r="XDD826" s="1"/>
      <c r="XDE826" s="1"/>
      <c r="XDF826" s="1"/>
      <c r="XDG826" s="1"/>
      <c r="XDH826" s="1"/>
      <c r="XDI826" s="1"/>
      <c r="XDJ826" s="1"/>
      <c r="XDK826" s="1"/>
      <c r="XDL826" s="1"/>
      <c r="XDM826" s="1"/>
      <c r="XDN826" s="1"/>
      <c r="XDO826" s="1"/>
      <c r="XDP826" s="1"/>
      <c r="XDQ826" s="1"/>
      <c r="XDR826" s="1"/>
      <c r="XDS826" s="1"/>
      <c r="XDT826" s="1"/>
      <c r="XDU826" s="1"/>
      <c r="XDV826" s="1"/>
      <c r="XDW826" s="1"/>
      <c r="XDX826" s="1"/>
      <c r="XDY826" s="1"/>
      <c r="XDZ826" s="1"/>
      <c r="XEA826" s="1"/>
      <c r="XEB826" s="1"/>
      <c r="XEC826" s="1"/>
      <c r="XED826" s="1"/>
      <c r="XEE826" s="1"/>
      <c r="XEF826" s="1"/>
      <c r="XEG826" s="1"/>
      <c r="XEH826" s="1"/>
      <c r="XEI826" s="1"/>
      <c r="XEJ826" s="1"/>
      <c r="XEK826" s="1"/>
      <c r="XEL826" s="1"/>
      <c r="XEM826" s="1"/>
      <c r="XEN826" s="1"/>
      <c r="XEO826" s="1"/>
      <c r="XEP826" s="1"/>
      <c r="XEQ826" s="1"/>
      <c r="XER826" s="1"/>
      <c r="XES826" s="1"/>
      <c r="XET826" s="1"/>
      <c r="XEU826" s="1"/>
      <c r="XEV826" s="1"/>
      <c r="XEW826" s="1"/>
      <c r="XEX826" s="1"/>
      <c r="XEY826" s="1"/>
      <c r="XEZ826" s="1"/>
      <c r="XFA826" s="1"/>
      <c r="XFB826" s="1"/>
      <c r="XFC826" s="1"/>
    </row>
    <row r="827" spans="1:150 16226:16383" s="3" customFormat="1" ht="20.25" customHeight="1" x14ac:dyDescent="0.25">
      <c r="A827" s="71" t="s">
        <v>1022</v>
      </c>
      <c r="B827" s="71">
        <v>228.44800000000001</v>
      </c>
      <c r="C827" s="71">
        <f t="shared" si="20"/>
        <v>2459.0142719999999</v>
      </c>
      <c r="D827" s="51">
        <v>0</v>
      </c>
      <c r="E827" s="51">
        <v>0</v>
      </c>
      <c r="F827" s="124">
        <f t="shared" si="21"/>
        <v>4514.750203392</v>
      </c>
      <c r="G827" s="130" t="s">
        <v>95</v>
      </c>
      <c r="H827" s="13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WZB827" s="1"/>
      <c r="WZC827" s="1"/>
      <c r="WZD827" s="1"/>
      <c r="WZE827" s="1"/>
      <c r="WZF827" s="1"/>
      <c r="WZG827" s="1"/>
      <c r="WZH827" s="1"/>
      <c r="WZI827" s="1"/>
      <c r="WZJ827" s="1"/>
      <c r="WZK827" s="1"/>
      <c r="WZL827" s="1"/>
      <c r="WZM827" s="1"/>
      <c r="WZN827" s="1"/>
      <c r="WZO827" s="1"/>
      <c r="WZP827" s="1"/>
      <c r="WZQ827" s="1"/>
      <c r="WZR827" s="1"/>
      <c r="WZS827" s="1"/>
      <c r="WZT827" s="1"/>
      <c r="WZU827" s="1"/>
      <c r="WZV827" s="1"/>
      <c r="WZW827" s="1"/>
      <c r="WZX827" s="1"/>
      <c r="WZY827" s="1"/>
      <c r="WZZ827" s="1"/>
      <c r="XAA827" s="1"/>
      <c r="XAB827" s="1"/>
      <c r="XAC827" s="1"/>
      <c r="XAD827" s="1"/>
      <c r="XAE827" s="1"/>
      <c r="XAF827" s="1"/>
      <c r="XAG827" s="1"/>
      <c r="XAH827" s="1"/>
      <c r="XAI827" s="1"/>
      <c r="XAJ827" s="1"/>
      <c r="XAK827" s="1"/>
      <c r="XAL827" s="1"/>
      <c r="XAM827" s="1"/>
      <c r="XAN827" s="1"/>
      <c r="XAO827" s="1"/>
      <c r="XAP827" s="1"/>
      <c r="XAQ827" s="1"/>
      <c r="XAR827" s="1"/>
      <c r="XAS827" s="1"/>
      <c r="XAT827" s="1"/>
      <c r="XAU827" s="1"/>
      <c r="XAV827" s="1"/>
      <c r="XAW827" s="1"/>
      <c r="XAX827" s="1"/>
      <c r="XAY827" s="1"/>
      <c r="XAZ827" s="1"/>
      <c r="XBA827" s="1"/>
      <c r="XBB827" s="1"/>
      <c r="XBC827" s="1"/>
      <c r="XBD827" s="1"/>
      <c r="XBE827" s="1"/>
      <c r="XBF827" s="1"/>
      <c r="XBG827" s="1"/>
      <c r="XBH827" s="1"/>
      <c r="XBI827" s="1"/>
      <c r="XBJ827" s="1"/>
      <c r="XBK827" s="1"/>
      <c r="XBL827" s="1"/>
      <c r="XBM827" s="1"/>
      <c r="XBN827" s="1"/>
      <c r="XBO827" s="1"/>
      <c r="XBP827" s="1"/>
      <c r="XBQ827" s="1"/>
      <c r="XBR827" s="1"/>
      <c r="XBS827" s="1"/>
      <c r="XBT827" s="1"/>
      <c r="XBU827" s="1"/>
      <c r="XBV827" s="1"/>
      <c r="XBW827" s="1"/>
      <c r="XBX827" s="1"/>
      <c r="XBY827" s="1"/>
      <c r="XBZ827" s="1"/>
      <c r="XCA827" s="1"/>
      <c r="XCB827" s="1"/>
      <c r="XCC827" s="1"/>
      <c r="XCD827" s="1"/>
      <c r="XCE827" s="1"/>
      <c r="XCF827" s="1"/>
      <c r="XCG827" s="1"/>
      <c r="XCH827" s="1"/>
      <c r="XCI827" s="1"/>
      <c r="XCJ827" s="1"/>
      <c r="XCK827" s="1"/>
      <c r="XCL827" s="1"/>
      <c r="XCM827" s="1"/>
      <c r="XCN827" s="1"/>
      <c r="XCO827" s="1"/>
      <c r="XCP827" s="1"/>
      <c r="XCQ827" s="1"/>
      <c r="XCR827" s="1"/>
      <c r="XCS827" s="1"/>
      <c r="XCT827" s="1"/>
      <c r="XCU827" s="1"/>
      <c r="XCV827" s="1"/>
      <c r="XCW827" s="1"/>
      <c r="XCX827" s="1"/>
      <c r="XCY827" s="1"/>
      <c r="XCZ827" s="1"/>
      <c r="XDA827" s="1"/>
      <c r="XDB827" s="1"/>
      <c r="XDC827" s="1"/>
      <c r="XDD827" s="1"/>
      <c r="XDE827" s="1"/>
      <c r="XDF827" s="1"/>
      <c r="XDG827" s="1"/>
      <c r="XDH827" s="1"/>
      <c r="XDI827" s="1"/>
      <c r="XDJ827" s="1"/>
      <c r="XDK827" s="1"/>
      <c r="XDL827" s="1"/>
      <c r="XDM827" s="1"/>
      <c r="XDN827" s="1"/>
      <c r="XDO827" s="1"/>
      <c r="XDP827" s="1"/>
      <c r="XDQ827" s="1"/>
      <c r="XDR827" s="1"/>
      <c r="XDS827" s="1"/>
      <c r="XDT827" s="1"/>
      <c r="XDU827" s="1"/>
      <c r="XDV827" s="1"/>
      <c r="XDW827" s="1"/>
      <c r="XDX827" s="1"/>
      <c r="XDY827" s="1"/>
      <c r="XDZ827" s="1"/>
      <c r="XEA827" s="1"/>
      <c r="XEB827" s="1"/>
      <c r="XEC827" s="1"/>
      <c r="XED827" s="1"/>
      <c r="XEE827" s="1"/>
      <c r="XEF827" s="1"/>
      <c r="XEG827" s="1"/>
      <c r="XEH827" s="1"/>
      <c r="XEI827" s="1"/>
      <c r="XEJ827" s="1"/>
      <c r="XEK827" s="1"/>
      <c r="XEL827" s="1"/>
      <c r="XEM827" s="1"/>
      <c r="XEN827" s="1"/>
      <c r="XEO827" s="1"/>
      <c r="XEP827" s="1"/>
      <c r="XEQ827" s="1"/>
      <c r="XER827" s="1"/>
      <c r="XES827" s="1"/>
      <c r="XET827" s="1"/>
      <c r="XEU827" s="1"/>
      <c r="XEV827" s="1"/>
      <c r="XEW827" s="1"/>
      <c r="XEX827" s="1"/>
      <c r="XEY827" s="1"/>
      <c r="XEZ827" s="1"/>
      <c r="XFA827" s="1"/>
      <c r="XFB827" s="1"/>
      <c r="XFC827" s="1"/>
    </row>
    <row r="828" spans="1:150 16226:16383" s="3" customFormat="1" ht="20.25" customHeight="1" x14ac:dyDescent="0.25">
      <c r="A828" s="71" t="s">
        <v>1023</v>
      </c>
      <c r="B828" s="71">
        <v>211.86199999999999</v>
      </c>
      <c r="C828" s="71">
        <f t="shared" si="20"/>
        <v>2280.4825679999999</v>
      </c>
      <c r="D828" s="51">
        <v>0</v>
      </c>
      <c r="E828" s="51">
        <v>0</v>
      </c>
      <c r="F828" s="124">
        <f t="shared" si="21"/>
        <v>4186.9659948480003</v>
      </c>
      <c r="G828" s="130" t="s">
        <v>95</v>
      </c>
      <c r="H828" s="13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WZB828" s="1"/>
      <c r="WZC828" s="1"/>
      <c r="WZD828" s="1"/>
      <c r="WZE828" s="1"/>
      <c r="WZF828" s="1"/>
      <c r="WZG828" s="1"/>
      <c r="WZH828" s="1"/>
      <c r="WZI828" s="1"/>
      <c r="WZJ828" s="1"/>
      <c r="WZK828" s="1"/>
      <c r="WZL828" s="1"/>
      <c r="WZM828" s="1"/>
      <c r="WZN828" s="1"/>
      <c r="WZO828" s="1"/>
      <c r="WZP828" s="1"/>
      <c r="WZQ828" s="1"/>
      <c r="WZR828" s="1"/>
      <c r="WZS828" s="1"/>
      <c r="WZT828" s="1"/>
      <c r="WZU828" s="1"/>
      <c r="WZV828" s="1"/>
      <c r="WZW828" s="1"/>
      <c r="WZX828" s="1"/>
      <c r="WZY828" s="1"/>
      <c r="WZZ828" s="1"/>
      <c r="XAA828" s="1"/>
      <c r="XAB828" s="1"/>
      <c r="XAC828" s="1"/>
      <c r="XAD828" s="1"/>
      <c r="XAE828" s="1"/>
      <c r="XAF828" s="1"/>
      <c r="XAG828" s="1"/>
      <c r="XAH828" s="1"/>
      <c r="XAI828" s="1"/>
      <c r="XAJ828" s="1"/>
      <c r="XAK828" s="1"/>
      <c r="XAL828" s="1"/>
      <c r="XAM828" s="1"/>
      <c r="XAN828" s="1"/>
      <c r="XAO828" s="1"/>
      <c r="XAP828" s="1"/>
      <c r="XAQ828" s="1"/>
      <c r="XAR828" s="1"/>
      <c r="XAS828" s="1"/>
      <c r="XAT828" s="1"/>
      <c r="XAU828" s="1"/>
      <c r="XAV828" s="1"/>
      <c r="XAW828" s="1"/>
      <c r="XAX828" s="1"/>
      <c r="XAY828" s="1"/>
      <c r="XAZ828" s="1"/>
      <c r="XBA828" s="1"/>
      <c r="XBB828" s="1"/>
      <c r="XBC828" s="1"/>
      <c r="XBD828" s="1"/>
      <c r="XBE828" s="1"/>
      <c r="XBF828" s="1"/>
      <c r="XBG828" s="1"/>
      <c r="XBH828" s="1"/>
      <c r="XBI828" s="1"/>
      <c r="XBJ828" s="1"/>
      <c r="XBK828" s="1"/>
      <c r="XBL828" s="1"/>
      <c r="XBM828" s="1"/>
      <c r="XBN828" s="1"/>
      <c r="XBO828" s="1"/>
      <c r="XBP828" s="1"/>
      <c r="XBQ828" s="1"/>
      <c r="XBR828" s="1"/>
      <c r="XBS828" s="1"/>
      <c r="XBT828" s="1"/>
      <c r="XBU828" s="1"/>
      <c r="XBV828" s="1"/>
      <c r="XBW828" s="1"/>
      <c r="XBX828" s="1"/>
      <c r="XBY828" s="1"/>
      <c r="XBZ828" s="1"/>
      <c r="XCA828" s="1"/>
      <c r="XCB828" s="1"/>
      <c r="XCC828" s="1"/>
      <c r="XCD828" s="1"/>
      <c r="XCE828" s="1"/>
      <c r="XCF828" s="1"/>
      <c r="XCG828" s="1"/>
      <c r="XCH828" s="1"/>
      <c r="XCI828" s="1"/>
      <c r="XCJ828" s="1"/>
      <c r="XCK828" s="1"/>
      <c r="XCL828" s="1"/>
      <c r="XCM828" s="1"/>
      <c r="XCN828" s="1"/>
      <c r="XCO828" s="1"/>
      <c r="XCP828" s="1"/>
      <c r="XCQ828" s="1"/>
      <c r="XCR828" s="1"/>
      <c r="XCS828" s="1"/>
      <c r="XCT828" s="1"/>
      <c r="XCU828" s="1"/>
      <c r="XCV828" s="1"/>
      <c r="XCW828" s="1"/>
      <c r="XCX828" s="1"/>
      <c r="XCY828" s="1"/>
      <c r="XCZ828" s="1"/>
      <c r="XDA828" s="1"/>
      <c r="XDB828" s="1"/>
      <c r="XDC828" s="1"/>
      <c r="XDD828" s="1"/>
      <c r="XDE828" s="1"/>
      <c r="XDF828" s="1"/>
      <c r="XDG828" s="1"/>
      <c r="XDH828" s="1"/>
      <c r="XDI828" s="1"/>
      <c r="XDJ828" s="1"/>
      <c r="XDK828" s="1"/>
      <c r="XDL828" s="1"/>
      <c r="XDM828" s="1"/>
      <c r="XDN828" s="1"/>
      <c r="XDO828" s="1"/>
      <c r="XDP828" s="1"/>
      <c r="XDQ828" s="1"/>
      <c r="XDR828" s="1"/>
      <c r="XDS828" s="1"/>
      <c r="XDT828" s="1"/>
      <c r="XDU828" s="1"/>
      <c r="XDV828" s="1"/>
      <c r="XDW828" s="1"/>
      <c r="XDX828" s="1"/>
      <c r="XDY828" s="1"/>
      <c r="XDZ828" s="1"/>
      <c r="XEA828" s="1"/>
      <c r="XEB828" s="1"/>
      <c r="XEC828" s="1"/>
      <c r="XED828" s="1"/>
      <c r="XEE828" s="1"/>
      <c r="XEF828" s="1"/>
      <c r="XEG828" s="1"/>
      <c r="XEH828" s="1"/>
      <c r="XEI828" s="1"/>
      <c r="XEJ828" s="1"/>
      <c r="XEK828" s="1"/>
      <c r="XEL828" s="1"/>
      <c r="XEM828" s="1"/>
      <c r="XEN828" s="1"/>
      <c r="XEO828" s="1"/>
      <c r="XEP828" s="1"/>
      <c r="XEQ828" s="1"/>
      <c r="XER828" s="1"/>
      <c r="XES828" s="1"/>
      <c r="XET828" s="1"/>
      <c r="XEU828" s="1"/>
      <c r="XEV828" s="1"/>
      <c r="XEW828" s="1"/>
      <c r="XEX828" s="1"/>
      <c r="XEY828" s="1"/>
      <c r="XEZ828" s="1"/>
      <c r="XFA828" s="1"/>
      <c r="XFB828" s="1"/>
      <c r="XFC828" s="1"/>
    </row>
    <row r="829" spans="1:150 16226:16383" s="3" customFormat="1" ht="20.25" customHeight="1" x14ac:dyDescent="0.25">
      <c r="A829" s="71" t="s">
        <v>1024</v>
      </c>
      <c r="B829" s="71">
        <v>111.48399999999999</v>
      </c>
      <c r="C829" s="71">
        <f t="shared" si="20"/>
        <v>1200.0137759999998</v>
      </c>
      <c r="D829" s="51">
        <v>0</v>
      </c>
      <c r="E829" s="51">
        <v>0</v>
      </c>
      <c r="F829" s="124">
        <f t="shared" si="21"/>
        <v>2203.2252927359996</v>
      </c>
      <c r="G829" s="130" t="s">
        <v>95</v>
      </c>
      <c r="H829" s="13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WZB829" s="1"/>
      <c r="WZC829" s="1"/>
      <c r="WZD829" s="1"/>
      <c r="WZE829" s="1"/>
      <c r="WZF829" s="1"/>
      <c r="WZG829" s="1"/>
      <c r="WZH829" s="1"/>
      <c r="WZI829" s="1"/>
      <c r="WZJ829" s="1"/>
      <c r="WZK829" s="1"/>
      <c r="WZL829" s="1"/>
      <c r="WZM829" s="1"/>
      <c r="WZN829" s="1"/>
      <c r="WZO829" s="1"/>
      <c r="WZP829" s="1"/>
      <c r="WZQ829" s="1"/>
      <c r="WZR829" s="1"/>
      <c r="WZS829" s="1"/>
      <c r="WZT829" s="1"/>
      <c r="WZU829" s="1"/>
      <c r="WZV829" s="1"/>
      <c r="WZW829" s="1"/>
      <c r="WZX829" s="1"/>
      <c r="WZY829" s="1"/>
      <c r="WZZ829" s="1"/>
      <c r="XAA829" s="1"/>
      <c r="XAB829" s="1"/>
      <c r="XAC829" s="1"/>
      <c r="XAD829" s="1"/>
      <c r="XAE829" s="1"/>
      <c r="XAF829" s="1"/>
      <c r="XAG829" s="1"/>
      <c r="XAH829" s="1"/>
      <c r="XAI829" s="1"/>
      <c r="XAJ829" s="1"/>
      <c r="XAK829" s="1"/>
      <c r="XAL829" s="1"/>
      <c r="XAM829" s="1"/>
      <c r="XAN829" s="1"/>
      <c r="XAO829" s="1"/>
      <c r="XAP829" s="1"/>
      <c r="XAQ829" s="1"/>
      <c r="XAR829" s="1"/>
      <c r="XAS829" s="1"/>
      <c r="XAT829" s="1"/>
      <c r="XAU829" s="1"/>
      <c r="XAV829" s="1"/>
      <c r="XAW829" s="1"/>
      <c r="XAX829" s="1"/>
      <c r="XAY829" s="1"/>
      <c r="XAZ829" s="1"/>
      <c r="XBA829" s="1"/>
      <c r="XBB829" s="1"/>
      <c r="XBC829" s="1"/>
      <c r="XBD829" s="1"/>
      <c r="XBE829" s="1"/>
      <c r="XBF829" s="1"/>
      <c r="XBG829" s="1"/>
      <c r="XBH829" s="1"/>
      <c r="XBI829" s="1"/>
      <c r="XBJ829" s="1"/>
      <c r="XBK829" s="1"/>
      <c r="XBL829" s="1"/>
      <c r="XBM829" s="1"/>
      <c r="XBN829" s="1"/>
      <c r="XBO829" s="1"/>
      <c r="XBP829" s="1"/>
      <c r="XBQ829" s="1"/>
      <c r="XBR829" s="1"/>
      <c r="XBS829" s="1"/>
      <c r="XBT829" s="1"/>
      <c r="XBU829" s="1"/>
      <c r="XBV829" s="1"/>
      <c r="XBW829" s="1"/>
      <c r="XBX829" s="1"/>
      <c r="XBY829" s="1"/>
      <c r="XBZ829" s="1"/>
      <c r="XCA829" s="1"/>
      <c r="XCB829" s="1"/>
      <c r="XCC829" s="1"/>
      <c r="XCD829" s="1"/>
      <c r="XCE829" s="1"/>
      <c r="XCF829" s="1"/>
      <c r="XCG829" s="1"/>
      <c r="XCH829" s="1"/>
      <c r="XCI829" s="1"/>
      <c r="XCJ829" s="1"/>
      <c r="XCK829" s="1"/>
      <c r="XCL829" s="1"/>
      <c r="XCM829" s="1"/>
      <c r="XCN829" s="1"/>
      <c r="XCO829" s="1"/>
      <c r="XCP829" s="1"/>
      <c r="XCQ829" s="1"/>
      <c r="XCR829" s="1"/>
      <c r="XCS829" s="1"/>
      <c r="XCT829" s="1"/>
      <c r="XCU829" s="1"/>
      <c r="XCV829" s="1"/>
      <c r="XCW829" s="1"/>
      <c r="XCX829" s="1"/>
      <c r="XCY829" s="1"/>
      <c r="XCZ829" s="1"/>
      <c r="XDA829" s="1"/>
      <c r="XDB829" s="1"/>
      <c r="XDC829" s="1"/>
      <c r="XDD829" s="1"/>
      <c r="XDE829" s="1"/>
      <c r="XDF829" s="1"/>
      <c r="XDG829" s="1"/>
      <c r="XDH829" s="1"/>
      <c r="XDI829" s="1"/>
      <c r="XDJ829" s="1"/>
      <c r="XDK829" s="1"/>
      <c r="XDL829" s="1"/>
      <c r="XDM829" s="1"/>
      <c r="XDN829" s="1"/>
      <c r="XDO829" s="1"/>
      <c r="XDP829" s="1"/>
      <c r="XDQ829" s="1"/>
      <c r="XDR829" s="1"/>
      <c r="XDS829" s="1"/>
      <c r="XDT829" s="1"/>
      <c r="XDU829" s="1"/>
      <c r="XDV829" s="1"/>
      <c r="XDW829" s="1"/>
      <c r="XDX829" s="1"/>
      <c r="XDY829" s="1"/>
      <c r="XDZ829" s="1"/>
      <c r="XEA829" s="1"/>
      <c r="XEB829" s="1"/>
      <c r="XEC829" s="1"/>
      <c r="XED829" s="1"/>
      <c r="XEE829" s="1"/>
      <c r="XEF829" s="1"/>
      <c r="XEG829" s="1"/>
      <c r="XEH829" s="1"/>
      <c r="XEI829" s="1"/>
      <c r="XEJ829" s="1"/>
      <c r="XEK829" s="1"/>
      <c r="XEL829" s="1"/>
      <c r="XEM829" s="1"/>
      <c r="XEN829" s="1"/>
      <c r="XEO829" s="1"/>
      <c r="XEP829" s="1"/>
      <c r="XEQ829" s="1"/>
      <c r="XER829" s="1"/>
      <c r="XES829" s="1"/>
      <c r="XET829" s="1"/>
      <c r="XEU829" s="1"/>
      <c r="XEV829" s="1"/>
      <c r="XEW829" s="1"/>
      <c r="XEX829" s="1"/>
      <c r="XEY829" s="1"/>
      <c r="XEZ829" s="1"/>
      <c r="XFA829" s="1"/>
      <c r="XFB829" s="1"/>
      <c r="XFC829" s="1"/>
    </row>
    <row r="830" spans="1:150 16226:16383" s="3" customFormat="1" ht="20.25" customHeight="1" x14ac:dyDescent="0.25">
      <c r="A830" s="71" t="s">
        <v>1025</v>
      </c>
      <c r="B830" s="71">
        <v>251.33500000000001</v>
      </c>
      <c r="C830" s="71">
        <f t="shared" si="20"/>
        <v>2705.36994</v>
      </c>
      <c r="D830" s="51">
        <v>0</v>
      </c>
      <c r="E830" s="51">
        <v>0</v>
      </c>
      <c r="F830" s="124">
        <f t="shared" si="21"/>
        <v>4967.0592098400002</v>
      </c>
      <c r="G830" s="130" t="s">
        <v>95</v>
      </c>
      <c r="H830" s="13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WZB830" s="1"/>
      <c r="WZC830" s="1"/>
      <c r="WZD830" s="1"/>
      <c r="WZE830" s="1"/>
      <c r="WZF830" s="1"/>
      <c r="WZG830" s="1"/>
      <c r="WZH830" s="1"/>
      <c r="WZI830" s="1"/>
      <c r="WZJ830" s="1"/>
      <c r="WZK830" s="1"/>
      <c r="WZL830" s="1"/>
      <c r="WZM830" s="1"/>
      <c r="WZN830" s="1"/>
      <c r="WZO830" s="1"/>
      <c r="WZP830" s="1"/>
      <c r="WZQ830" s="1"/>
      <c r="WZR830" s="1"/>
      <c r="WZS830" s="1"/>
      <c r="WZT830" s="1"/>
      <c r="WZU830" s="1"/>
      <c r="WZV830" s="1"/>
      <c r="WZW830" s="1"/>
      <c r="WZX830" s="1"/>
      <c r="WZY830" s="1"/>
      <c r="WZZ830" s="1"/>
      <c r="XAA830" s="1"/>
      <c r="XAB830" s="1"/>
      <c r="XAC830" s="1"/>
      <c r="XAD830" s="1"/>
      <c r="XAE830" s="1"/>
      <c r="XAF830" s="1"/>
      <c r="XAG830" s="1"/>
      <c r="XAH830" s="1"/>
      <c r="XAI830" s="1"/>
      <c r="XAJ830" s="1"/>
      <c r="XAK830" s="1"/>
      <c r="XAL830" s="1"/>
      <c r="XAM830" s="1"/>
      <c r="XAN830" s="1"/>
      <c r="XAO830" s="1"/>
      <c r="XAP830" s="1"/>
      <c r="XAQ830" s="1"/>
      <c r="XAR830" s="1"/>
      <c r="XAS830" s="1"/>
      <c r="XAT830" s="1"/>
      <c r="XAU830" s="1"/>
      <c r="XAV830" s="1"/>
      <c r="XAW830" s="1"/>
      <c r="XAX830" s="1"/>
      <c r="XAY830" s="1"/>
      <c r="XAZ830" s="1"/>
      <c r="XBA830" s="1"/>
      <c r="XBB830" s="1"/>
      <c r="XBC830" s="1"/>
      <c r="XBD830" s="1"/>
      <c r="XBE830" s="1"/>
      <c r="XBF830" s="1"/>
      <c r="XBG830" s="1"/>
      <c r="XBH830" s="1"/>
      <c r="XBI830" s="1"/>
      <c r="XBJ830" s="1"/>
      <c r="XBK830" s="1"/>
      <c r="XBL830" s="1"/>
      <c r="XBM830" s="1"/>
      <c r="XBN830" s="1"/>
      <c r="XBO830" s="1"/>
      <c r="XBP830" s="1"/>
      <c r="XBQ830" s="1"/>
      <c r="XBR830" s="1"/>
      <c r="XBS830" s="1"/>
      <c r="XBT830" s="1"/>
      <c r="XBU830" s="1"/>
      <c r="XBV830" s="1"/>
      <c r="XBW830" s="1"/>
      <c r="XBX830" s="1"/>
      <c r="XBY830" s="1"/>
      <c r="XBZ830" s="1"/>
      <c r="XCA830" s="1"/>
      <c r="XCB830" s="1"/>
      <c r="XCC830" s="1"/>
      <c r="XCD830" s="1"/>
      <c r="XCE830" s="1"/>
      <c r="XCF830" s="1"/>
      <c r="XCG830" s="1"/>
      <c r="XCH830" s="1"/>
      <c r="XCI830" s="1"/>
      <c r="XCJ830" s="1"/>
      <c r="XCK830" s="1"/>
      <c r="XCL830" s="1"/>
      <c r="XCM830" s="1"/>
      <c r="XCN830" s="1"/>
      <c r="XCO830" s="1"/>
      <c r="XCP830" s="1"/>
      <c r="XCQ830" s="1"/>
      <c r="XCR830" s="1"/>
      <c r="XCS830" s="1"/>
      <c r="XCT830" s="1"/>
      <c r="XCU830" s="1"/>
      <c r="XCV830" s="1"/>
      <c r="XCW830" s="1"/>
      <c r="XCX830" s="1"/>
      <c r="XCY830" s="1"/>
      <c r="XCZ830" s="1"/>
      <c r="XDA830" s="1"/>
      <c r="XDB830" s="1"/>
      <c r="XDC830" s="1"/>
      <c r="XDD830" s="1"/>
      <c r="XDE830" s="1"/>
      <c r="XDF830" s="1"/>
      <c r="XDG830" s="1"/>
      <c r="XDH830" s="1"/>
      <c r="XDI830" s="1"/>
      <c r="XDJ830" s="1"/>
      <c r="XDK830" s="1"/>
      <c r="XDL830" s="1"/>
      <c r="XDM830" s="1"/>
      <c r="XDN830" s="1"/>
      <c r="XDO830" s="1"/>
      <c r="XDP830" s="1"/>
      <c r="XDQ830" s="1"/>
      <c r="XDR830" s="1"/>
      <c r="XDS830" s="1"/>
      <c r="XDT830" s="1"/>
      <c r="XDU830" s="1"/>
      <c r="XDV830" s="1"/>
      <c r="XDW830" s="1"/>
      <c r="XDX830" s="1"/>
      <c r="XDY830" s="1"/>
      <c r="XDZ830" s="1"/>
      <c r="XEA830" s="1"/>
      <c r="XEB830" s="1"/>
      <c r="XEC830" s="1"/>
      <c r="XED830" s="1"/>
      <c r="XEE830" s="1"/>
      <c r="XEF830" s="1"/>
      <c r="XEG830" s="1"/>
      <c r="XEH830" s="1"/>
      <c r="XEI830" s="1"/>
      <c r="XEJ830" s="1"/>
      <c r="XEK830" s="1"/>
      <c r="XEL830" s="1"/>
      <c r="XEM830" s="1"/>
      <c r="XEN830" s="1"/>
      <c r="XEO830" s="1"/>
      <c r="XEP830" s="1"/>
      <c r="XEQ830" s="1"/>
      <c r="XER830" s="1"/>
      <c r="XES830" s="1"/>
      <c r="XET830" s="1"/>
      <c r="XEU830" s="1"/>
      <c r="XEV830" s="1"/>
      <c r="XEW830" s="1"/>
      <c r="XEX830" s="1"/>
      <c r="XEY830" s="1"/>
      <c r="XEZ830" s="1"/>
      <c r="XFA830" s="1"/>
      <c r="XFB830" s="1"/>
      <c r="XFC830" s="1"/>
    </row>
    <row r="831" spans="1:150 16226:16383" s="3" customFormat="1" ht="20.25" customHeight="1" x14ac:dyDescent="0.25">
      <c r="A831" s="71" t="s">
        <v>1026</v>
      </c>
      <c r="B831" s="71">
        <v>201.11600000000001</v>
      </c>
      <c r="C831" s="71">
        <f t="shared" si="20"/>
        <v>2164.8126240000001</v>
      </c>
      <c r="D831" s="51">
        <v>0</v>
      </c>
      <c r="E831" s="51">
        <v>0</v>
      </c>
      <c r="F831" s="124">
        <f t="shared" si="21"/>
        <v>3974.5959776640002</v>
      </c>
      <c r="G831" s="130" t="s">
        <v>95</v>
      </c>
      <c r="H831" s="13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WZB831" s="1"/>
      <c r="WZC831" s="1"/>
      <c r="WZD831" s="1"/>
      <c r="WZE831" s="1"/>
      <c r="WZF831" s="1"/>
      <c r="WZG831" s="1"/>
      <c r="WZH831" s="1"/>
      <c r="WZI831" s="1"/>
      <c r="WZJ831" s="1"/>
      <c r="WZK831" s="1"/>
      <c r="WZL831" s="1"/>
      <c r="WZM831" s="1"/>
      <c r="WZN831" s="1"/>
      <c r="WZO831" s="1"/>
      <c r="WZP831" s="1"/>
      <c r="WZQ831" s="1"/>
      <c r="WZR831" s="1"/>
      <c r="WZS831" s="1"/>
      <c r="WZT831" s="1"/>
      <c r="WZU831" s="1"/>
      <c r="WZV831" s="1"/>
      <c r="WZW831" s="1"/>
      <c r="WZX831" s="1"/>
      <c r="WZY831" s="1"/>
      <c r="WZZ831" s="1"/>
      <c r="XAA831" s="1"/>
      <c r="XAB831" s="1"/>
      <c r="XAC831" s="1"/>
      <c r="XAD831" s="1"/>
      <c r="XAE831" s="1"/>
      <c r="XAF831" s="1"/>
      <c r="XAG831" s="1"/>
      <c r="XAH831" s="1"/>
      <c r="XAI831" s="1"/>
      <c r="XAJ831" s="1"/>
      <c r="XAK831" s="1"/>
      <c r="XAL831" s="1"/>
      <c r="XAM831" s="1"/>
      <c r="XAN831" s="1"/>
      <c r="XAO831" s="1"/>
      <c r="XAP831" s="1"/>
      <c r="XAQ831" s="1"/>
      <c r="XAR831" s="1"/>
      <c r="XAS831" s="1"/>
      <c r="XAT831" s="1"/>
      <c r="XAU831" s="1"/>
      <c r="XAV831" s="1"/>
      <c r="XAW831" s="1"/>
      <c r="XAX831" s="1"/>
      <c r="XAY831" s="1"/>
      <c r="XAZ831" s="1"/>
      <c r="XBA831" s="1"/>
      <c r="XBB831" s="1"/>
      <c r="XBC831" s="1"/>
      <c r="XBD831" s="1"/>
      <c r="XBE831" s="1"/>
      <c r="XBF831" s="1"/>
      <c r="XBG831" s="1"/>
      <c r="XBH831" s="1"/>
      <c r="XBI831" s="1"/>
      <c r="XBJ831" s="1"/>
      <c r="XBK831" s="1"/>
      <c r="XBL831" s="1"/>
      <c r="XBM831" s="1"/>
      <c r="XBN831" s="1"/>
      <c r="XBO831" s="1"/>
      <c r="XBP831" s="1"/>
      <c r="XBQ831" s="1"/>
      <c r="XBR831" s="1"/>
      <c r="XBS831" s="1"/>
      <c r="XBT831" s="1"/>
      <c r="XBU831" s="1"/>
      <c r="XBV831" s="1"/>
      <c r="XBW831" s="1"/>
      <c r="XBX831" s="1"/>
      <c r="XBY831" s="1"/>
      <c r="XBZ831" s="1"/>
      <c r="XCA831" s="1"/>
      <c r="XCB831" s="1"/>
      <c r="XCC831" s="1"/>
      <c r="XCD831" s="1"/>
      <c r="XCE831" s="1"/>
      <c r="XCF831" s="1"/>
      <c r="XCG831" s="1"/>
      <c r="XCH831" s="1"/>
      <c r="XCI831" s="1"/>
      <c r="XCJ831" s="1"/>
      <c r="XCK831" s="1"/>
      <c r="XCL831" s="1"/>
      <c r="XCM831" s="1"/>
      <c r="XCN831" s="1"/>
      <c r="XCO831" s="1"/>
      <c r="XCP831" s="1"/>
      <c r="XCQ831" s="1"/>
      <c r="XCR831" s="1"/>
      <c r="XCS831" s="1"/>
      <c r="XCT831" s="1"/>
      <c r="XCU831" s="1"/>
      <c r="XCV831" s="1"/>
      <c r="XCW831" s="1"/>
      <c r="XCX831" s="1"/>
      <c r="XCY831" s="1"/>
      <c r="XCZ831" s="1"/>
      <c r="XDA831" s="1"/>
      <c r="XDB831" s="1"/>
      <c r="XDC831" s="1"/>
      <c r="XDD831" s="1"/>
      <c r="XDE831" s="1"/>
      <c r="XDF831" s="1"/>
      <c r="XDG831" s="1"/>
      <c r="XDH831" s="1"/>
      <c r="XDI831" s="1"/>
      <c r="XDJ831" s="1"/>
      <c r="XDK831" s="1"/>
      <c r="XDL831" s="1"/>
      <c r="XDM831" s="1"/>
      <c r="XDN831" s="1"/>
      <c r="XDO831" s="1"/>
      <c r="XDP831" s="1"/>
      <c r="XDQ831" s="1"/>
      <c r="XDR831" s="1"/>
      <c r="XDS831" s="1"/>
      <c r="XDT831" s="1"/>
      <c r="XDU831" s="1"/>
      <c r="XDV831" s="1"/>
      <c r="XDW831" s="1"/>
      <c r="XDX831" s="1"/>
      <c r="XDY831" s="1"/>
      <c r="XDZ831" s="1"/>
      <c r="XEA831" s="1"/>
      <c r="XEB831" s="1"/>
      <c r="XEC831" s="1"/>
      <c r="XED831" s="1"/>
      <c r="XEE831" s="1"/>
      <c r="XEF831" s="1"/>
      <c r="XEG831" s="1"/>
      <c r="XEH831" s="1"/>
      <c r="XEI831" s="1"/>
      <c r="XEJ831" s="1"/>
      <c r="XEK831" s="1"/>
      <c r="XEL831" s="1"/>
      <c r="XEM831" s="1"/>
      <c r="XEN831" s="1"/>
      <c r="XEO831" s="1"/>
      <c r="XEP831" s="1"/>
      <c r="XEQ831" s="1"/>
      <c r="XER831" s="1"/>
      <c r="XES831" s="1"/>
      <c r="XET831" s="1"/>
      <c r="XEU831" s="1"/>
      <c r="XEV831" s="1"/>
      <c r="XEW831" s="1"/>
      <c r="XEX831" s="1"/>
      <c r="XEY831" s="1"/>
      <c r="XEZ831" s="1"/>
      <c r="XFA831" s="1"/>
      <c r="XFB831" s="1"/>
      <c r="XFC831" s="1"/>
    </row>
    <row r="832" spans="1:150 16226:16383" s="3" customFormat="1" ht="20.25" customHeight="1" x14ac:dyDescent="0.25">
      <c r="A832" s="71" t="s">
        <v>1027</v>
      </c>
      <c r="B832" s="71">
        <v>111.48399999999999</v>
      </c>
      <c r="C832" s="71">
        <f t="shared" si="20"/>
        <v>1200.0137759999998</v>
      </c>
      <c r="D832" s="51">
        <v>0</v>
      </c>
      <c r="E832" s="51">
        <v>0</v>
      </c>
      <c r="F832" s="124">
        <f t="shared" si="21"/>
        <v>2203.2252927359996</v>
      </c>
      <c r="G832" s="130" t="s">
        <v>95</v>
      </c>
      <c r="H832" s="13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WZB832" s="1"/>
      <c r="WZC832" s="1"/>
      <c r="WZD832" s="1"/>
      <c r="WZE832" s="1"/>
      <c r="WZF832" s="1"/>
      <c r="WZG832" s="1"/>
      <c r="WZH832" s="1"/>
      <c r="WZI832" s="1"/>
      <c r="WZJ832" s="1"/>
      <c r="WZK832" s="1"/>
      <c r="WZL832" s="1"/>
      <c r="WZM832" s="1"/>
      <c r="WZN832" s="1"/>
      <c r="WZO832" s="1"/>
      <c r="WZP832" s="1"/>
      <c r="WZQ832" s="1"/>
      <c r="WZR832" s="1"/>
      <c r="WZS832" s="1"/>
      <c r="WZT832" s="1"/>
      <c r="WZU832" s="1"/>
      <c r="WZV832" s="1"/>
      <c r="WZW832" s="1"/>
      <c r="WZX832" s="1"/>
      <c r="WZY832" s="1"/>
      <c r="WZZ832" s="1"/>
      <c r="XAA832" s="1"/>
      <c r="XAB832" s="1"/>
      <c r="XAC832" s="1"/>
      <c r="XAD832" s="1"/>
      <c r="XAE832" s="1"/>
      <c r="XAF832" s="1"/>
      <c r="XAG832" s="1"/>
      <c r="XAH832" s="1"/>
      <c r="XAI832" s="1"/>
      <c r="XAJ832" s="1"/>
      <c r="XAK832" s="1"/>
      <c r="XAL832" s="1"/>
      <c r="XAM832" s="1"/>
      <c r="XAN832" s="1"/>
      <c r="XAO832" s="1"/>
      <c r="XAP832" s="1"/>
      <c r="XAQ832" s="1"/>
      <c r="XAR832" s="1"/>
      <c r="XAS832" s="1"/>
      <c r="XAT832" s="1"/>
      <c r="XAU832" s="1"/>
      <c r="XAV832" s="1"/>
      <c r="XAW832" s="1"/>
      <c r="XAX832" s="1"/>
      <c r="XAY832" s="1"/>
      <c r="XAZ832" s="1"/>
      <c r="XBA832" s="1"/>
      <c r="XBB832" s="1"/>
      <c r="XBC832" s="1"/>
      <c r="XBD832" s="1"/>
      <c r="XBE832" s="1"/>
      <c r="XBF832" s="1"/>
      <c r="XBG832" s="1"/>
      <c r="XBH832" s="1"/>
      <c r="XBI832" s="1"/>
      <c r="XBJ832" s="1"/>
      <c r="XBK832" s="1"/>
      <c r="XBL832" s="1"/>
      <c r="XBM832" s="1"/>
      <c r="XBN832" s="1"/>
      <c r="XBO832" s="1"/>
      <c r="XBP832" s="1"/>
      <c r="XBQ832" s="1"/>
      <c r="XBR832" s="1"/>
      <c r="XBS832" s="1"/>
      <c r="XBT832" s="1"/>
      <c r="XBU832" s="1"/>
      <c r="XBV832" s="1"/>
      <c r="XBW832" s="1"/>
      <c r="XBX832" s="1"/>
      <c r="XBY832" s="1"/>
      <c r="XBZ832" s="1"/>
      <c r="XCA832" s="1"/>
      <c r="XCB832" s="1"/>
      <c r="XCC832" s="1"/>
      <c r="XCD832" s="1"/>
      <c r="XCE832" s="1"/>
      <c r="XCF832" s="1"/>
      <c r="XCG832" s="1"/>
      <c r="XCH832" s="1"/>
      <c r="XCI832" s="1"/>
      <c r="XCJ832" s="1"/>
      <c r="XCK832" s="1"/>
      <c r="XCL832" s="1"/>
      <c r="XCM832" s="1"/>
      <c r="XCN832" s="1"/>
      <c r="XCO832" s="1"/>
      <c r="XCP832" s="1"/>
      <c r="XCQ832" s="1"/>
      <c r="XCR832" s="1"/>
      <c r="XCS832" s="1"/>
      <c r="XCT832" s="1"/>
      <c r="XCU832" s="1"/>
      <c r="XCV832" s="1"/>
      <c r="XCW832" s="1"/>
      <c r="XCX832" s="1"/>
      <c r="XCY832" s="1"/>
      <c r="XCZ832" s="1"/>
      <c r="XDA832" s="1"/>
      <c r="XDB832" s="1"/>
      <c r="XDC832" s="1"/>
      <c r="XDD832" s="1"/>
      <c r="XDE832" s="1"/>
      <c r="XDF832" s="1"/>
      <c r="XDG832" s="1"/>
      <c r="XDH832" s="1"/>
      <c r="XDI832" s="1"/>
      <c r="XDJ832" s="1"/>
      <c r="XDK832" s="1"/>
      <c r="XDL832" s="1"/>
      <c r="XDM832" s="1"/>
      <c r="XDN832" s="1"/>
      <c r="XDO832" s="1"/>
      <c r="XDP832" s="1"/>
      <c r="XDQ832" s="1"/>
      <c r="XDR832" s="1"/>
      <c r="XDS832" s="1"/>
      <c r="XDT832" s="1"/>
      <c r="XDU832" s="1"/>
      <c r="XDV832" s="1"/>
      <c r="XDW832" s="1"/>
      <c r="XDX832" s="1"/>
      <c r="XDY832" s="1"/>
      <c r="XDZ832" s="1"/>
      <c r="XEA832" s="1"/>
      <c r="XEB832" s="1"/>
      <c r="XEC832" s="1"/>
      <c r="XED832" s="1"/>
      <c r="XEE832" s="1"/>
      <c r="XEF832" s="1"/>
      <c r="XEG832" s="1"/>
      <c r="XEH832" s="1"/>
      <c r="XEI832" s="1"/>
      <c r="XEJ832" s="1"/>
      <c r="XEK832" s="1"/>
      <c r="XEL832" s="1"/>
      <c r="XEM832" s="1"/>
      <c r="XEN832" s="1"/>
      <c r="XEO832" s="1"/>
      <c r="XEP832" s="1"/>
      <c r="XEQ832" s="1"/>
      <c r="XER832" s="1"/>
      <c r="XES832" s="1"/>
      <c r="XET832" s="1"/>
      <c r="XEU832" s="1"/>
      <c r="XEV832" s="1"/>
      <c r="XEW832" s="1"/>
      <c r="XEX832" s="1"/>
      <c r="XEY832" s="1"/>
      <c r="XEZ832" s="1"/>
      <c r="XFA832" s="1"/>
      <c r="XFB832" s="1"/>
      <c r="XFC832" s="1"/>
    </row>
    <row r="833" spans="1:150 16226:16383" s="3" customFormat="1" ht="20.25" customHeight="1" x14ac:dyDescent="0.25">
      <c r="A833" s="71" t="s">
        <v>1028</v>
      </c>
      <c r="B833" s="71">
        <v>170.041</v>
      </c>
      <c r="C833" s="71">
        <f t="shared" si="20"/>
        <v>1830.3213239999998</v>
      </c>
      <c r="D833" s="51">
        <v>0</v>
      </c>
      <c r="E833" s="51">
        <v>0</v>
      </c>
      <c r="F833" s="124">
        <f t="shared" si="21"/>
        <v>3360.4699508639997</v>
      </c>
      <c r="G833" s="130" t="s">
        <v>95</v>
      </c>
      <c r="H833" s="13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WZB833" s="1"/>
      <c r="WZC833" s="1"/>
      <c r="WZD833" s="1"/>
      <c r="WZE833" s="1"/>
      <c r="WZF833" s="1"/>
      <c r="WZG833" s="1"/>
      <c r="WZH833" s="1"/>
      <c r="WZI833" s="1"/>
      <c r="WZJ833" s="1"/>
      <c r="WZK833" s="1"/>
      <c r="WZL833" s="1"/>
      <c r="WZM833" s="1"/>
      <c r="WZN833" s="1"/>
      <c r="WZO833" s="1"/>
      <c r="WZP833" s="1"/>
      <c r="WZQ833" s="1"/>
      <c r="WZR833" s="1"/>
      <c r="WZS833" s="1"/>
      <c r="WZT833" s="1"/>
      <c r="WZU833" s="1"/>
      <c r="WZV833" s="1"/>
      <c r="WZW833" s="1"/>
      <c r="WZX833" s="1"/>
      <c r="WZY833" s="1"/>
      <c r="WZZ833" s="1"/>
      <c r="XAA833" s="1"/>
      <c r="XAB833" s="1"/>
      <c r="XAC833" s="1"/>
      <c r="XAD833" s="1"/>
      <c r="XAE833" s="1"/>
      <c r="XAF833" s="1"/>
      <c r="XAG833" s="1"/>
      <c r="XAH833" s="1"/>
      <c r="XAI833" s="1"/>
      <c r="XAJ833" s="1"/>
      <c r="XAK833" s="1"/>
      <c r="XAL833" s="1"/>
      <c r="XAM833" s="1"/>
      <c r="XAN833" s="1"/>
      <c r="XAO833" s="1"/>
      <c r="XAP833" s="1"/>
      <c r="XAQ833" s="1"/>
      <c r="XAR833" s="1"/>
      <c r="XAS833" s="1"/>
      <c r="XAT833" s="1"/>
      <c r="XAU833" s="1"/>
      <c r="XAV833" s="1"/>
      <c r="XAW833" s="1"/>
      <c r="XAX833" s="1"/>
      <c r="XAY833" s="1"/>
      <c r="XAZ833" s="1"/>
      <c r="XBA833" s="1"/>
      <c r="XBB833" s="1"/>
      <c r="XBC833" s="1"/>
      <c r="XBD833" s="1"/>
      <c r="XBE833" s="1"/>
      <c r="XBF833" s="1"/>
      <c r="XBG833" s="1"/>
      <c r="XBH833" s="1"/>
      <c r="XBI833" s="1"/>
      <c r="XBJ833" s="1"/>
      <c r="XBK833" s="1"/>
      <c r="XBL833" s="1"/>
      <c r="XBM833" s="1"/>
      <c r="XBN833" s="1"/>
      <c r="XBO833" s="1"/>
      <c r="XBP833" s="1"/>
      <c r="XBQ833" s="1"/>
      <c r="XBR833" s="1"/>
      <c r="XBS833" s="1"/>
      <c r="XBT833" s="1"/>
      <c r="XBU833" s="1"/>
      <c r="XBV833" s="1"/>
      <c r="XBW833" s="1"/>
      <c r="XBX833" s="1"/>
      <c r="XBY833" s="1"/>
      <c r="XBZ833" s="1"/>
      <c r="XCA833" s="1"/>
      <c r="XCB833" s="1"/>
      <c r="XCC833" s="1"/>
      <c r="XCD833" s="1"/>
      <c r="XCE833" s="1"/>
      <c r="XCF833" s="1"/>
      <c r="XCG833" s="1"/>
      <c r="XCH833" s="1"/>
      <c r="XCI833" s="1"/>
      <c r="XCJ833" s="1"/>
      <c r="XCK833" s="1"/>
      <c r="XCL833" s="1"/>
      <c r="XCM833" s="1"/>
      <c r="XCN833" s="1"/>
      <c r="XCO833" s="1"/>
      <c r="XCP833" s="1"/>
      <c r="XCQ833" s="1"/>
      <c r="XCR833" s="1"/>
      <c r="XCS833" s="1"/>
      <c r="XCT833" s="1"/>
      <c r="XCU833" s="1"/>
      <c r="XCV833" s="1"/>
      <c r="XCW833" s="1"/>
      <c r="XCX833" s="1"/>
      <c r="XCY833" s="1"/>
      <c r="XCZ833" s="1"/>
      <c r="XDA833" s="1"/>
      <c r="XDB833" s="1"/>
      <c r="XDC833" s="1"/>
      <c r="XDD833" s="1"/>
      <c r="XDE833" s="1"/>
      <c r="XDF833" s="1"/>
      <c r="XDG833" s="1"/>
      <c r="XDH833" s="1"/>
      <c r="XDI833" s="1"/>
      <c r="XDJ833" s="1"/>
      <c r="XDK833" s="1"/>
      <c r="XDL833" s="1"/>
      <c r="XDM833" s="1"/>
      <c r="XDN833" s="1"/>
      <c r="XDO833" s="1"/>
      <c r="XDP833" s="1"/>
      <c r="XDQ833" s="1"/>
      <c r="XDR833" s="1"/>
      <c r="XDS833" s="1"/>
      <c r="XDT833" s="1"/>
      <c r="XDU833" s="1"/>
      <c r="XDV833" s="1"/>
      <c r="XDW833" s="1"/>
      <c r="XDX833" s="1"/>
      <c r="XDY833" s="1"/>
      <c r="XDZ833" s="1"/>
      <c r="XEA833" s="1"/>
      <c r="XEB833" s="1"/>
      <c r="XEC833" s="1"/>
      <c r="XED833" s="1"/>
      <c r="XEE833" s="1"/>
      <c r="XEF833" s="1"/>
      <c r="XEG833" s="1"/>
      <c r="XEH833" s="1"/>
      <c r="XEI833" s="1"/>
      <c r="XEJ833" s="1"/>
      <c r="XEK833" s="1"/>
      <c r="XEL833" s="1"/>
      <c r="XEM833" s="1"/>
      <c r="XEN833" s="1"/>
      <c r="XEO833" s="1"/>
      <c r="XEP833" s="1"/>
      <c r="XEQ833" s="1"/>
      <c r="XER833" s="1"/>
      <c r="XES833" s="1"/>
      <c r="XET833" s="1"/>
      <c r="XEU833" s="1"/>
      <c r="XEV833" s="1"/>
      <c r="XEW833" s="1"/>
      <c r="XEX833" s="1"/>
      <c r="XEY833" s="1"/>
      <c r="XEZ833" s="1"/>
      <c r="XFA833" s="1"/>
      <c r="XFB833" s="1"/>
      <c r="XFC833" s="1"/>
    </row>
    <row r="834" spans="1:150 16226:16383" s="3" customFormat="1" ht="20.25" customHeight="1" x14ac:dyDescent="0.25">
      <c r="A834" s="71" t="s">
        <v>1029</v>
      </c>
      <c r="B834" s="71">
        <v>223.464</v>
      </c>
      <c r="C834" s="71">
        <f t="shared" si="20"/>
        <v>2405.3664959999996</v>
      </c>
      <c r="D834" s="51">
        <v>0</v>
      </c>
      <c r="E834" s="51">
        <v>0</v>
      </c>
      <c r="F834" s="124">
        <f t="shared" si="21"/>
        <v>4416.2528866559996</v>
      </c>
      <c r="G834" s="130" t="s">
        <v>95</v>
      </c>
      <c r="H834" s="13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WZB834" s="1"/>
      <c r="WZC834" s="1"/>
      <c r="WZD834" s="1"/>
      <c r="WZE834" s="1"/>
      <c r="WZF834" s="1"/>
      <c r="WZG834" s="1"/>
      <c r="WZH834" s="1"/>
      <c r="WZI834" s="1"/>
      <c r="WZJ834" s="1"/>
      <c r="WZK834" s="1"/>
      <c r="WZL834" s="1"/>
      <c r="WZM834" s="1"/>
      <c r="WZN834" s="1"/>
      <c r="WZO834" s="1"/>
      <c r="WZP834" s="1"/>
      <c r="WZQ834" s="1"/>
      <c r="WZR834" s="1"/>
      <c r="WZS834" s="1"/>
      <c r="WZT834" s="1"/>
      <c r="WZU834" s="1"/>
      <c r="WZV834" s="1"/>
      <c r="WZW834" s="1"/>
      <c r="WZX834" s="1"/>
      <c r="WZY834" s="1"/>
      <c r="WZZ834" s="1"/>
      <c r="XAA834" s="1"/>
      <c r="XAB834" s="1"/>
      <c r="XAC834" s="1"/>
      <c r="XAD834" s="1"/>
      <c r="XAE834" s="1"/>
      <c r="XAF834" s="1"/>
      <c r="XAG834" s="1"/>
      <c r="XAH834" s="1"/>
      <c r="XAI834" s="1"/>
      <c r="XAJ834" s="1"/>
      <c r="XAK834" s="1"/>
      <c r="XAL834" s="1"/>
      <c r="XAM834" s="1"/>
      <c r="XAN834" s="1"/>
      <c r="XAO834" s="1"/>
      <c r="XAP834" s="1"/>
      <c r="XAQ834" s="1"/>
      <c r="XAR834" s="1"/>
      <c r="XAS834" s="1"/>
      <c r="XAT834" s="1"/>
      <c r="XAU834" s="1"/>
      <c r="XAV834" s="1"/>
      <c r="XAW834" s="1"/>
      <c r="XAX834" s="1"/>
      <c r="XAY834" s="1"/>
      <c r="XAZ834" s="1"/>
      <c r="XBA834" s="1"/>
      <c r="XBB834" s="1"/>
      <c r="XBC834" s="1"/>
      <c r="XBD834" s="1"/>
      <c r="XBE834" s="1"/>
      <c r="XBF834" s="1"/>
      <c r="XBG834" s="1"/>
      <c r="XBH834" s="1"/>
      <c r="XBI834" s="1"/>
      <c r="XBJ834" s="1"/>
      <c r="XBK834" s="1"/>
      <c r="XBL834" s="1"/>
      <c r="XBM834" s="1"/>
      <c r="XBN834" s="1"/>
      <c r="XBO834" s="1"/>
      <c r="XBP834" s="1"/>
      <c r="XBQ834" s="1"/>
      <c r="XBR834" s="1"/>
      <c r="XBS834" s="1"/>
      <c r="XBT834" s="1"/>
      <c r="XBU834" s="1"/>
      <c r="XBV834" s="1"/>
      <c r="XBW834" s="1"/>
      <c r="XBX834" s="1"/>
      <c r="XBY834" s="1"/>
      <c r="XBZ834" s="1"/>
      <c r="XCA834" s="1"/>
      <c r="XCB834" s="1"/>
      <c r="XCC834" s="1"/>
      <c r="XCD834" s="1"/>
      <c r="XCE834" s="1"/>
      <c r="XCF834" s="1"/>
      <c r="XCG834" s="1"/>
      <c r="XCH834" s="1"/>
      <c r="XCI834" s="1"/>
      <c r="XCJ834" s="1"/>
      <c r="XCK834" s="1"/>
      <c r="XCL834" s="1"/>
      <c r="XCM834" s="1"/>
      <c r="XCN834" s="1"/>
      <c r="XCO834" s="1"/>
      <c r="XCP834" s="1"/>
      <c r="XCQ834" s="1"/>
      <c r="XCR834" s="1"/>
      <c r="XCS834" s="1"/>
      <c r="XCT834" s="1"/>
      <c r="XCU834" s="1"/>
      <c r="XCV834" s="1"/>
      <c r="XCW834" s="1"/>
      <c r="XCX834" s="1"/>
      <c r="XCY834" s="1"/>
      <c r="XCZ834" s="1"/>
      <c r="XDA834" s="1"/>
      <c r="XDB834" s="1"/>
      <c r="XDC834" s="1"/>
      <c r="XDD834" s="1"/>
      <c r="XDE834" s="1"/>
      <c r="XDF834" s="1"/>
      <c r="XDG834" s="1"/>
      <c r="XDH834" s="1"/>
      <c r="XDI834" s="1"/>
      <c r="XDJ834" s="1"/>
      <c r="XDK834" s="1"/>
      <c r="XDL834" s="1"/>
      <c r="XDM834" s="1"/>
      <c r="XDN834" s="1"/>
      <c r="XDO834" s="1"/>
      <c r="XDP834" s="1"/>
      <c r="XDQ834" s="1"/>
      <c r="XDR834" s="1"/>
      <c r="XDS834" s="1"/>
      <c r="XDT834" s="1"/>
      <c r="XDU834" s="1"/>
      <c r="XDV834" s="1"/>
      <c r="XDW834" s="1"/>
      <c r="XDX834" s="1"/>
      <c r="XDY834" s="1"/>
      <c r="XDZ834" s="1"/>
      <c r="XEA834" s="1"/>
      <c r="XEB834" s="1"/>
      <c r="XEC834" s="1"/>
      <c r="XED834" s="1"/>
      <c r="XEE834" s="1"/>
      <c r="XEF834" s="1"/>
      <c r="XEG834" s="1"/>
      <c r="XEH834" s="1"/>
      <c r="XEI834" s="1"/>
      <c r="XEJ834" s="1"/>
      <c r="XEK834" s="1"/>
      <c r="XEL834" s="1"/>
      <c r="XEM834" s="1"/>
      <c r="XEN834" s="1"/>
      <c r="XEO834" s="1"/>
      <c r="XEP834" s="1"/>
      <c r="XEQ834" s="1"/>
      <c r="XER834" s="1"/>
      <c r="XES834" s="1"/>
      <c r="XET834" s="1"/>
      <c r="XEU834" s="1"/>
      <c r="XEV834" s="1"/>
      <c r="XEW834" s="1"/>
      <c r="XEX834" s="1"/>
      <c r="XEY834" s="1"/>
      <c r="XEZ834" s="1"/>
      <c r="XFA834" s="1"/>
      <c r="XFB834" s="1"/>
      <c r="XFC834" s="1"/>
    </row>
    <row r="835" spans="1:150 16226:16383" s="3" customFormat="1" ht="20.25" customHeight="1" x14ac:dyDescent="0.25">
      <c r="A835" s="71" t="s">
        <v>1030</v>
      </c>
      <c r="B835" s="71">
        <v>216.92099999999999</v>
      </c>
      <c r="C835" s="71">
        <f t="shared" si="20"/>
        <v>2334.9376439999996</v>
      </c>
      <c r="D835" s="51">
        <v>0</v>
      </c>
      <c r="E835" s="51">
        <v>0</v>
      </c>
      <c r="F835" s="124">
        <f t="shared" si="21"/>
        <v>4286.9455143839996</v>
      </c>
      <c r="G835" s="130" t="s">
        <v>95</v>
      </c>
      <c r="H835" s="13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WZB835" s="1"/>
      <c r="WZC835" s="1"/>
      <c r="WZD835" s="1"/>
      <c r="WZE835" s="1"/>
      <c r="WZF835" s="1"/>
      <c r="WZG835" s="1"/>
      <c r="WZH835" s="1"/>
      <c r="WZI835" s="1"/>
      <c r="WZJ835" s="1"/>
      <c r="WZK835" s="1"/>
      <c r="WZL835" s="1"/>
      <c r="WZM835" s="1"/>
      <c r="WZN835" s="1"/>
      <c r="WZO835" s="1"/>
      <c r="WZP835" s="1"/>
      <c r="WZQ835" s="1"/>
      <c r="WZR835" s="1"/>
      <c r="WZS835" s="1"/>
      <c r="WZT835" s="1"/>
      <c r="WZU835" s="1"/>
      <c r="WZV835" s="1"/>
      <c r="WZW835" s="1"/>
      <c r="WZX835" s="1"/>
      <c r="WZY835" s="1"/>
      <c r="WZZ835" s="1"/>
      <c r="XAA835" s="1"/>
      <c r="XAB835" s="1"/>
      <c r="XAC835" s="1"/>
      <c r="XAD835" s="1"/>
      <c r="XAE835" s="1"/>
      <c r="XAF835" s="1"/>
      <c r="XAG835" s="1"/>
      <c r="XAH835" s="1"/>
      <c r="XAI835" s="1"/>
      <c r="XAJ835" s="1"/>
      <c r="XAK835" s="1"/>
      <c r="XAL835" s="1"/>
      <c r="XAM835" s="1"/>
      <c r="XAN835" s="1"/>
      <c r="XAO835" s="1"/>
      <c r="XAP835" s="1"/>
      <c r="XAQ835" s="1"/>
      <c r="XAR835" s="1"/>
      <c r="XAS835" s="1"/>
      <c r="XAT835" s="1"/>
      <c r="XAU835" s="1"/>
      <c r="XAV835" s="1"/>
      <c r="XAW835" s="1"/>
      <c r="XAX835" s="1"/>
      <c r="XAY835" s="1"/>
      <c r="XAZ835" s="1"/>
      <c r="XBA835" s="1"/>
      <c r="XBB835" s="1"/>
      <c r="XBC835" s="1"/>
      <c r="XBD835" s="1"/>
      <c r="XBE835" s="1"/>
      <c r="XBF835" s="1"/>
      <c r="XBG835" s="1"/>
      <c r="XBH835" s="1"/>
      <c r="XBI835" s="1"/>
      <c r="XBJ835" s="1"/>
      <c r="XBK835" s="1"/>
      <c r="XBL835" s="1"/>
      <c r="XBM835" s="1"/>
      <c r="XBN835" s="1"/>
      <c r="XBO835" s="1"/>
      <c r="XBP835" s="1"/>
      <c r="XBQ835" s="1"/>
      <c r="XBR835" s="1"/>
      <c r="XBS835" s="1"/>
      <c r="XBT835" s="1"/>
      <c r="XBU835" s="1"/>
      <c r="XBV835" s="1"/>
      <c r="XBW835" s="1"/>
      <c r="XBX835" s="1"/>
      <c r="XBY835" s="1"/>
      <c r="XBZ835" s="1"/>
      <c r="XCA835" s="1"/>
      <c r="XCB835" s="1"/>
      <c r="XCC835" s="1"/>
      <c r="XCD835" s="1"/>
      <c r="XCE835" s="1"/>
      <c r="XCF835" s="1"/>
      <c r="XCG835" s="1"/>
      <c r="XCH835" s="1"/>
      <c r="XCI835" s="1"/>
      <c r="XCJ835" s="1"/>
      <c r="XCK835" s="1"/>
      <c r="XCL835" s="1"/>
      <c r="XCM835" s="1"/>
      <c r="XCN835" s="1"/>
      <c r="XCO835" s="1"/>
      <c r="XCP835" s="1"/>
      <c r="XCQ835" s="1"/>
      <c r="XCR835" s="1"/>
      <c r="XCS835" s="1"/>
      <c r="XCT835" s="1"/>
      <c r="XCU835" s="1"/>
      <c r="XCV835" s="1"/>
      <c r="XCW835" s="1"/>
      <c r="XCX835" s="1"/>
      <c r="XCY835" s="1"/>
      <c r="XCZ835" s="1"/>
      <c r="XDA835" s="1"/>
      <c r="XDB835" s="1"/>
      <c r="XDC835" s="1"/>
      <c r="XDD835" s="1"/>
      <c r="XDE835" s="1"/>
      <c r="XDF835" s="1"/>
      <c r="XDG835" s="1"/>
      <c r="XDH835" s="1"/>
      <c r="XDI835" s="1"/>
      <c r="XDJ835" s="1"/>
      <c r="XDK835" s="1"/>
      <c r="XDL835" s="1"/>
      <c r="XDM835" s="1"/>
      <c r="XDN835" s="1"/>
      <c r="XDO835" s="1"/>
      <c r="XDP835" s="1"/>
      <c r="XDQ835" s="1"/>
      <c r="XDR835" s="1"/>
      <c r="XDS835" s="1"/>
      <c r="XDT835" s="1"/>
      <c r="XDU835" s="1"/>
      <c r="XDV835" s="1"/>
      <c r="XDW835" s="1"/>
      <c r="XDX835" s="1"/>
      <c r="XDY835" s="1"/>
      <c r="XDZ835" s="1"/>
      <c r="XEA835" s="1"/>
      <c r="XEB835" s="1"/>
      <c r="XEC835" s="1"/>
      <c r="XED835" s="1"/>
      <c r="XEE835" s="1"/>
      <c r="XEF835" s="1"/>
      <c r="XEG835" s="1"/>
      <c r="XEH835" s="1"/>
      <c r="XEI835" s="1"/>
      <c r="XEJ835" s="1"/>
      <c r="XEK835" s="1"/>
      <c r="XEL835" s="1"/>
      <c r="XEM835" s="1"/>
      <c r="XEN835" s="1"/>
      <c r="XEO835" s="1"/>
      <c r="XEP835" s="1"/>
      <c r="XEQ835" s="1"/>
      <c r="XER835" s="1"/>
      <c r="XES835" s="1"/>
      <c r="XET835" s="1"/>
      <c r="XEU835" s="1"/>
      <c r="XEV835" s="1"/>
      <c r="XEW835" s="1"/>
      <c r="XEX835" s="1"/>
      <c r="XEY835" s="1"/>
      <c r="XEZ835" s="1"/>
      <c r="XFA835" s="1"/>
      <c r="XFB835" s="1"/>
      <c r="XFC835" s="1"/>
    </row>
    <row r="836" spans="1:150 16226:16383" s="3" customFormat="1" ht="20.25" customHeight="1" x14ac:dyDescent="0.25">
      <c r="A836" s="71" t="s">
        <v>1031</v>
      </c>
      <c r="B836" s="71">
        <v>179.96</v>
      </c>
      <c r="C836" s="71">
        <f t="shared" si="20"/>
        <v>1937.08944</v>
      </c>
      <c r="D836" s="51">
        <v>0</v>
      </c>
      <c r="E836" s="51">
        <v>0</v>
      </c>
      <c r="F836" s="124">
        <f t="shared" si="21"/>
        <v>3556.4962118399999</v>
      </c>
      <c r="G836" s="130" t="s">
        <v>95</v>
      </c>
      <c r="H836" s="13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WZB836" s="1"/>
      <c r="WZC836" s="1"/>
      <c r="WZD836" s="1"/>
      <c r="WZE836" s="1"/>
      <c r="WZF836" s="1"/>
      <c r="WZG836" s="1"/>
      <c r="WZH836" s="1"/>
      <c r="WZI836" s="1"/>
      <c r="WZJ836" s="1"/>
      <c r="WZK836" s="1"/>
      <c r="WZL836" s="1"/>
      <c r="WZM836" s="1"/>
      <c r="WZN836" s="1"/>
      <c r="WZO836" s="1"/>
      <c r="WZP836" s="1"/>
      <c r="WZQ836" s="1"/>
      <c r="WZR836" s="1"/>
      <c r="WZS836" s="1"/>
      <c r="WZT836" s="1"/>
      <c r="WZU836" s="1"/>
      <c r="WZV836" s="1"/>
      <c r="WZW836" s="1"/>
      <c r="WZX836" s="1"/>
      <c r="WZY836" s="1"/>
      <c r="WZZ836" s="1"/>
      <c r="XAA836" s="1"/>
      <c r="XAB836" s="1"/>
      <c r="XAC836" s="1"/>
      <c r="XAD836" s="1"/>
      <c r="XAE836" s="1"/>
      <c r="XAF836" s="1"/>
      <c r="XAG836" s="1"/>
      <c r="XAH836" s="1"/>
      <c r="XAI836" s="1"/>
      <c r="XAJ836" s="1"/>
      <c r="XAK836" s="1"/>
      <c r="XAL836" s="1"/>
      <c r="XAM836" s="1"/>
      <c r="XAN836" s="1"/>
      <c r="XAO836" s="1"/>
      <c r="XAP836" s="1"/>
      <c r="XAQ836" s="1"/>
      <c r="XAR836" s="1"/>
      <c r="XAS836" s="1"/>
      <c r="XAT836" s="1"/>
      <c r="XAU836" s="1"/>
      <c r="XAV836" s="1"/>
      <c r="XAW836" s="1"/>
      <c r="XAX836" s="1"/>
      <c r="XAY836" s="1"/>
      <c r="XAZ836" s="1"/>
      <c r="XBA836" s="1"/>
      <c r="XBB836" s="1"/>
      <c r="XBC836" s="1"/>
      <c r="XBD836" s="1"/>
      <c r="XBE836" s="1"/>
      <c r="XBF836" s="1"/>
      <c r="XBG836" s="1"/>
      <c r="XBH836" s="1"/>
      <c r="XBI836" s="1"/>
      <c r="XBJ836" s="1"/>
      <c r="XBK836" s="1"/>
      <c r="XBL836" s="1"/>
      <c r="XBM836" s="1"/>
      <c r="XBN836" s="1"/>
      <c r="XBO836" s="1"/>
      <c r="XBP836" s="1"/>
      <c r="XBQ836" s="1"/>
      <c r="XBR836" s="1"/>
      <c r="XBS836" s="1"/>
      <c r="XBT836" s="1"/>
      <c r="XBU836" s="1"/>
      <c r="XBV836" s="1"/>
      <c r="XBW836" s="1"/>
      <c r="XBX836" s="1"/>
      <c r="XBY836" s="1"/>
      <c r="XBZ836" s="1"/>
      <c r="XCA836" s="1"/>
      <c r="XCB836" s="1"/>
      <c r="XCC836" s="1"/>
      <c r="XCD836" s="1"/>
      <c r="XCE836" s="1"/>
      <c r="XCF836" s="1"/>
      <c r="XCG836" s="1"/>
      <c r="XCH836" s="1"/>
      <c r="XCI836" s="1"/>
      <c r="XCJ836" s="1"/>
      <c r="XCK836" s="1"/>
      <c r="XCL836" s="1"/>
      <c r="XCM836" s="1"/>
      <c r="XCN836" s="1"/>
      <c r="XCO836" s="1"/>
      <c r="XCP836" s="1"/>
      <c r="XCQ836" s="1"/>
      <c r="XCR836" s="1"/>
      <c r="XCS836" s="1"/>
      <c r="XCT836" s="1"/>
      <c r="XCU836" s="1"/>
      <c r="XCV836" s="1"/>
      <c r="XCW836" s="1"/>
      <c r="XCX836" s="1"/>
      <c r="XCY836" s="1"/>
      <c r="XCZ836" s="1"/>
      <c r="XDA836" s="1"/>
      <c r="XDB836" s="1"/>
      <c r="XDC836" s="1"/>
      <c r="XDD836" s="1"/>
      <c r="XDE836" s="1"/>
      <c r="XDF836" s="1"/>
      <c r="XDG836" s="1"/>
      <c r="XDH836" s="1"/>
      <c r="XDI836" s="1"/>
      <c r="XDJ836" s="1"/>
      <c r="XDK836" s="1"/>
      <c r="XDL836" s="1"/>
      <c r="XDM836" s="1"/>
      <c r="XDN836" s="1"/>
      <c r="XDO836" s="1"/>
      <c r="XDP836" s="1"/>
      <c r="XDQ836" s="1"/>
      <c r="XDR836" s="1"/>
      <c r="XDS836" s="1"/>
      <c r="XDT836" s="1"/>
      <c r="XDU836" s="1"/>
      <c r="XDV836" s="1"/>
      <c r="XDW836" s="1"/>
      <c r="XDX836" s="1"/>
      <c r="XDY836" s="1"/>
      <c r="XDZ836" s="1"/>
      <c r="XEA836" s="1"/>
      <c r="XEB836" s="1"/>
      <c r="XEC836" s="1"/>
      <c r="XED836" s="1"/>
      <c r="XEE836" s="1"/>
      <c r="XEF836" s="1"/>
      <c r="XEG836" s="1"/>
      <c r="XEH836" s="1"/>
      <c r="XEI836" s="1"/>
      <c r="XEJ836" s="1"/>
      <c r="XEK836" s="1"/>
      <c r="XEL836" s="1"/>
      <c r="XEM836" s="1"/>
      <c r="XEN836" s="1"/>
      <c r="XEO836" s="1"/>
      <c r="XEP836" s="1"/>
      <c r="XEQ836" s="1"/>
      <c r="XER836" s="1"/>
      <c r="XES836" s="1"/>
      <c r="XET836" s="1"/>
      <c r="XEU836" s="1"/>
      <c r="XEV836" s="1"/>
      <c r="XEW836" s="1"/>
      <c r="XEX836" s="1"/>
      <c r="XEY836" s="1"/>
      <c r="XEZ836" s="1"/>
      <c r="XFA836" s="1"/>
      <c r="XFB836" s="1"/>
      <c r="XFC836" s="1"/>
    </row>
    <row r="837" spans="1:150 16226:16383" s="3" customFormat="1" ht="20.25" customHeight="1" x14ac:dyDescent="0.25">
      <c r="A837" s="71" t="s">
        <v>1032</v>
      </c>
      <c r="B837" s="71">
        <v>248.83600000000001</v>
      </c>
      <c r="C837" s="71">
        <f t="shared" si="20"/>
        <v>2678.4707039999998</v>
      </c>
      <c r="D837" s="51">
        <v>0</v>
      </c>
      <c r="E837" s="51">
        <v>0</v>
      </c>
      <c r="F837" s="124">
        <f t="shared" si="21"/>
        <v>4917.6722125440001</v>
      </c>
      <c r="G837" s="130" t="s">
        <v>95</v>
      </c>
      <c r="H837" s="13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WZB837" s="1"/>
      <c r="WZC837" s="1"/>
      <c r="WZD837" s="1"/>
      <c r="WZE837" s="1"/>
      <c r="WZF837" s="1"/>
      <c r="WZG837" s="1"/>
      <c r="WZH837" s="1"/>
      <c r="WZI837" s="1"/>
      <c r="WZJ837" s="1"/>
      <c r="WZK837" s="1"/>
      <c r="WZL837" s="1"/>
      <c r="WZM837" s="1"/>
      <c r="WZN837" s="1"/>
      <c r="WZO837" s="1"/>
      <c r="WZP837" s="1"/>
      <c r="WZQ837" s="1"/>
      <c r="WZR837" s="1"/>
      <c r="WZS837" s="1"/>
      <c r="WZT837" s="1"/>
      <c r="WZU837" s="1"/>
      <c r="WZV837" s="1"/>
      <c r="WZW837" s="1"/>
      <c r="WZX837" s="1"/>
      <c r="WZY837" s="1"/>
      <c r="WZZ837" s="1"/>
      <c r="XAA837" s="1"/>
      <c r="XAB837" s="1"/>
      <c r="XAC837" s="1"/>
      <c r="XAD837" s="1"/>
      <c r="XAE837" s="1"/>
      <c r="XAF837" s="1"/>
      <c r="XAG837" s="1"/>
      <c r="XAH837" s="1"/>
      <c r="XAI837" s="1"/>
      <c r="XAJ837" s="1"/>
      <c r="XAK837" s="1"/>
      <c r="XAL837" s="1"/>
      <c r="XAM837" s="1"/>
      <c r="XAN837" s="1"/>
      <c r="XAO837" s="1"/>
      <c r="XAP837" s="1"/>
      <c r="XAQ837" s="1"/>
      <c r="XAR837" s="1"/>
      <c r="XAS837" s="1"/>
      <c r="XAT837" s="1"/>
      <c r="XAU837" s="1"/>
      <c r="XAV837" s="1"/>
      <c r="XAW837" s="1"/>
      <c r="XAX837" s="1"/>
      <c r="XAY837" s="1"/>
      <c r="XAZ837" s="1"/>
      <c r="XBA837" s="1"/>
      <c r="XBB837" s="1"/>
      <c r="XBC837" s="1"/>
      <c r="XBD837" s="1"/>
      <c r="XBE837" s="1"/>
      <c r="XBF837" s="1"/>
      <c r="XBG837" s="1"/>
      <c r="XBH837" s="1"/>
      <c r="XBI837" s="1"/>
      <c r="XBJ837" s="1"/>
      <c r="XBK837" s="1"/>
      <c r="XBL837" s="1"/>
      <c r="XBM837" s="1"/>
      <c r="XBN837" s="1"/>
      <c r="XBO837" s="1"/>
      <c r="XBP837" s="1"/>
      <c r="XBQ837" s="1"/>
      <c r="XBR837" s="1"/>
      <c r="XBS837" s="1"/>
      <c r="XBT837" s="1"/>
      <c r="XBU837" s="1"/>
      <c r="XBV837" s="1"/>
      <c r="XBW837" s="1"/>
      <c r="XBX837" s="1"/>
      <c r="XBY837" s="1"/>
      <c r="XBZ837" s="1"/>
      <c r="XCA837" s="1"/>
      <c r="XCB837" s="1"/>
      <c r="XCC837" s="1"/>
      <c r="XCD837" s="1"/>
      <c r="XCE837" s="1"/>
      <c r="XCF837" s="1"/>
      <c r="XCG837" s="1"/>
      <c r="XCH837" s="1"/>
      <c r="XCI837" s="1"/>
      <c r="XCJ837" s="1"/>
      <c r="XCK837" s="1"/>
      <c r="XCL837" s="1"/>
      <c r="XCM837" s="1"/>
      <c r="XCN837" s="1"/>
      <c r="XCO837" s="1"/>
      <c r="XCP837" s="1"/>
      <c r="XCQ837" s="1"/>
      <c r="XCR837" s="1"/>
      <c r="XCS837" s="1"/>
      <c r="XCT837" s="1"/>
      <c r="XCU837" s="1"/>
      <c r="XCV837" s="1"/>
      <c r="XCW837" s="1"/>
      <c r="XCX837" s="1"/>
      <c r="XCY837" s="1"/>
      <c r="XCZ837" s="1"/>
      <c r="XDA837" s="1"/>
      <c r="XDB837" s="1"/>
      <c r="XDC837" s="1"/>
      <c r="XDD837" s="1"/>
      <c r="XDE837" s="1"/>
      <c r="XDF837" s="1"/>
      <c r="XDG837" s="1"/>
      <c r="XDH837" s="1"/>
      <c r="XDI837" s="1"/>
      <c r="XDJ837" s="1"/>
      <c r="XDK837" s="1"/>
      <c r="XDL837" s="1"/>
      <c r="XDM837" s="1"/>
      <c r="XDN837" s="1"/>
      <c r="XDO837" s="1"/>
      <c r="XDP837" s="1"/>
      <c r="XDQ837" s="1"/>
      <c r="XDR837" s="1"/>
      <c r="XDS837" s="1"/>
      <c r="XDT837" s="1"/>
      <c r="XDU837" s="1"/>
      <c r="XDV837" s="1"/>
      <c r="XDW837" s="1"/>
      <c r="XDX837" s="1"/>
      <c r="XDY837" s="1"/>
      <c r="XDZ837" s="1"/>
      <c r="XEA837" s="1"/>
      <c r="XEB837" s="1"/>
      <c r="XEC837" s="1"/>
      <c r="XED837" s="1"/>
      <c r="XEE837" s="1"/>
      <c r="XEF837" s="1"/>
      <c r="XEG837" s="1"/>
      <c r="XEH837" s="1"/>
      <c r="XEI837" s="1"/>
      <c r="XEJ837" s="1"/>
      <c r="XEK837" s="1"/>
      <c r="XEL837" s="1"/>
      <c r="XEM837" s="1"/>
      <c r="XEN837" s="1"/>
      <c r="XEO837" s="1"/>
      <c r="XEP837" s="1"/>
      <c r="XEQ837" s="1"/>
      <c r="XER837" s="1"/>
      <c r="XES837" s="1"/>
      <c r="XET837" s="1"/>
      <c r="XEU837" s="1"/>
      <c r="XEV837" s="1"/>
      <c r="XEW837" s="1"/>
      <c r="XEX837" s="1"/>
      <c r="XEY837" s="1"/>
      <c r="XEZ837" s="1"/>
      <c r="XFA837" s="1"/>
      <c r="XFB837" s="1"/>
      <c r="XFC837" s="1"/>
    </row>
    <row r="838" spans="1:150 16226:16383" s="3" customFormat="1" ht="20.25" customHeight="1" x14ac:dyDescent="0.25">
      <c r="A838" s="71" t="s">
        <v>1033</v>
      </c>
      <c r="B838" s="71">
        <v>249.32900000000001</v>
      </c>
      <c r="C838" s="71">
        <f t="shared" si="20"/>
        <v>2683.7773560000001</v>
      </c>
      <c r="D838" s="51">
        <v>0</v>
      </c>
      <c r="E838" s="51">
        <v>0</v>
      </c>
      <c r="F838" s="124">
        <f t="shared" si="21"/>
        <v>4927.4152256160005</v>
      </c>
      <c r="G838" s="130" t="s">
        <v>95</v>
      </c>
      <c r="H838" s="13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WZB838" s="1"/>
      <c r="WZC838" s="1"/>
      <c r="WZD838" s="1"/>
      <c r="WZE838" s="1"/>
      <c r="WZF838" s="1"/>
      <c r="WZG838" s="1"/>
      <c r="WZH838" s="1"/>
      <c r="WZI838" s="1"/>
      <c r="WZJ838" s="1"/>
      <c r="WZK838" s="1"/>
      <c r="WZL838" s="1"/>
      <c r="WZM838" s="1"/>
      <c r="WZN838" s="1"/>
      <c r="WZO838" s="1"/>
      <c r="WZP838" s="1"/>
      <c r="WZQ838" s="1"/>
      <c r="WZR838" s="1"/>
      <c r="WZS838" s="1"/>
      <c r="WZT838" s="1"/>
      <c r="WZU838" s="1"/>
      <c r="WZV838" s="1"/>
      <c r="WZW838" s="1"/>
      <c r="WZX838" s="1"/>
      <c r="WZY838" s="1"/>
      <c r="WZZ838" s="1"/>
      <c r="XAA838" s="1"/>
      <c r="XAB838" s="1"/>
      <c r="XAC838" s="1"/>
      <c r="XAD838" s="1"/>
      <c r="XAE838" s="1"/>
      <c r="XAF838" s="1"/>
      <c r="XAG838" s="1"/>
      <c r="XAH838" s="1"/>
      <c r="XAI838" s="1"/>
      <c r="XAJ838" s="1"/>
      <c r="XAK838" s="1"/>
      <c r="XAL838" s="1"/>
      <c r="XAM838" s="1"/>
      <c r="XAN838" s="1"/>
      <c r="XAO838" s="1"/>
      <c r="XAP838" s="1"/>
      <c r="XAQ838" s="1"/>
      <c r="XAR838" s="1"/>
      <c r="XAS838" s="1"/>
      <c r="XAT838" s="1"/>
      <c r="XAU838" s="1"/>
      <c r="XAV838" s="1"/>
      <c r="XAW838" s="1"/>
      <c r="XAX838" s="1"/>
      <c r="XAY838" s="1"/>
      <c r="XAZ838" s="1"/>
      <c r="XBA838" s="1"/>
      <c r="XBB838" s="1"/>
      <c r="XBC838" s="1"/>
      <c r="XBD838" s="1"/>
      <c r="XBE838" s="1"/>
      <c r="XBF838" s="1"/>
      <c r="XBG838" s="1"/>
      <c r="XBH838" s="1"/>
      <c r="XBI838" s="1"/>
      <c r="XBJ838" s="1"/>
      <c r="XBK838" s="1"/>
      <c r="XBL838" s="1"/>
      <c r="XBM838" s="1"/>
      <c r="XBN838" s="1"/>
      <c r="XBO838" s="1"/>
      <c r="XBP838" s="1"/>
      <c r="XBQ838" s="1"/>
      <c r="XBR838" s="1"/>
      <c r="XBS838" s="1"/>
      <c r="XBT838" s="1"/>
      <c r="XBU838" s="1"/>
      <c r="XBV838" s="1"/>
      <c r="XBW838" s="1"/>
      <c r="XBX838" s="1"/>
      <c r="XBY838" s="1"/>
      <c r="XBZ838" s="1"/>
      <c r="XCA838" s="1"/>
      <c r="XCB838" s="1"/>
      <c r="XCC838" s="1"/>
      <c r="XCD838" s="1"/>
      <c r="XCE838" s="1"/>
      <c r="XCF838" s="1"/>
      <c r="XCG838" s="1"/>
      <c r="XCH838" s="1"/>
      <c r="XCI838" s="1"/>
      <c r="XCJ838" s="1"/>
      <c r="XCK838" s="1"/>
      <c r="XCL838" s="1"/>
      <c r="XCM838" s="1"/>
      <c r="XCN838" s="1"/>
      <c r="XCO838" s="1"/>
      <c r="XCP838" s="1"/>
      <c r="XCQ838" s="1"/>
      <c r="XCR838" s="1"/>
      <c r="XCS838" s="1"/>
      <c r="XCT838" s="1"/>
      <c r="XCU838" s="1"/>
      <c r="XCV838" s="1"/>
      <c r="XCW838" s="1"/>
      <c r="XCX838" s="1"/>
      <c r="XCY838" s="1"/>
      <c r="XCZ838" s="1"/>
      <c r="XDA838" s="1"/>
      <c r="XDB838" s="1"/>
      <c r="XDC838" s="1"/>
      <c r="XDD838" s="1"/>
      <c r="XDE838" s="1"/>
      <c r="XDF838" s="1"/>
      <c r="XDG838" s="1"/>
      <c r="XDH838" s="1"/>
      <c r="XDI838" s="1"/>
      <c r="XDJ838" s="1"/>
      <c r="XDK838" s="1"/>
      <c r="XDL838" s="1"/>
      <c r="XDM838" s="1"/>
      <c r="XDN838" s="1"/>
      <c r="XDO838" s="1"/>
      <c r="XDP838" s="1"/>
      <c r="XDQ838" s="1"/>
      <c r="XDR838" s="1"/>
      <c r="XDS838" s="1"/>
      <c r="XDT838" s="1"/>
      <c r="XDU838" s="1"/>
      <c r="XDV838" s="1"/>
      <c r="XDW838" s="1"/>
      <c r="XDX838" s="1"/>
      <c r="XDY838" s="1"/>
      <c r="XDZ838" s="1"/>
      <c r="XEA838" s="1"/>
      <c r="XEB838" s="1"/>
      <c r="XEC838" s="1"/>
      <c r="XED838" s="1"/>
      <c r="XEE838" s="1"/>
      <c r="XEF838" s="1"/>
      <c r="XEG838" s="1"/>
      <c r="XEH838" s="1"/>
      <c r="XEI838" s="1"/>
      <c r="XEJ838" s="1"/>
      <c r="XEK838" s="1"/>
      <c r="XEL838" s="1"/>
      <c r="XEM838" s="1"/>
      <c r="XEN838" s="1"/>
      <c r="XEO838" s="1"/>
      <c r="XEP838" s="1"/>
      <c r="XEQ838" s="1"/>
      <c r="XER838" s="1"/>
      <c r="XES838" s="1"/>
      <c r="XET838" s="1"/>
      <c r="XEU838" s="1"/>
      <c r="XEV838" s="1"/>
      <c r="XEW838" s="1"/>
      <c r="XEX838" s="1"/>
      <c r="XEY838" s="1"/>
      <c r="XEZ838" s="1"/>
      <c r="XFA838" s="1"/>
      <c r="XFB838" s="1"/>
      <c r="XFC838" s="1"/>
    </row>
    <row r="839" spans="1:150 16226:16383" s="3" customFormat="1" ht="20.25" customHeight="1" x14ac:dyDescent="0.25">
      <c r="A839" s="71" t="s">
        <v>1034</v>
      </c>
      <c r="B839" s="71">
        <v>139.35499999999999</v>
      </c>
      <c r="C839" s="71">
        <f t="shared" si="20"/>
        <v>1500.0172199999997</v>
      </c>
      <c r="D839" s="51">
        <v>0</v>
      </c>
      <c r="E839" s="51">
        <v>0</v>
      </c>
      <c r="F839" s="124">
        <f t="shared" si="21"/>
        <v>2754.0316159199997</v>
      </c>
      <c r="G839" s="130" t="s">
        <v>95</v>
      </c>
      <c r="H839" s="13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WZB839" s="1"/>
      <c r="WZC839" s="1"/>
      <c r="WZD839" s="1"/>
      <c r="WZE839" s="1"/>
      <c r="WZF839" s="1"/>
      <c r="WZG839" s="1"/>
      <c r="WZH839" s="1"/>
      <c r="WZI839" s="1"/>
      <c r="WZJ839" s="1"/>
      <c r="WZK839" s="1"/>
      <c r="WZL839" s="1"/>
      <c r="WZM839" s="1"/>
      <c r="WZN839" s="1"/>
      <c r="WZO839" s="1"/>
      <c r="WZP839" s="1"/>
      <c r="WZQ839" s="1"/>
      <c r="WZR839" s="1"/>
      <c r="WZS839" s="1"/>
      <c r="WZT839" s="1"/>
      <c r="WZU839" s="1"/>
      <c r="WZV839" s="1"/>
      <c r="WZW839" s="1"/>
      <c r="WZX839" s="1"/>
      <c r="WZY839" s="1"/>
      <c r="WZZ839" s="1"/>
      <c r="XAA839" s="1"/>
      <c r="XAB839" s="1"/>
      <c r="XAC839" s="1"/>
      <c r="XAD839" s="1"/>
      <c r="XAE839" s="1"/>
      <c r="XAF839" s="1"/>
      <c r="XAG839" s="1"/>
      <c r="XAH839" s="1"/>
      <c r="XAI839" s="1"/>
      <c r="XAJ839" s="1"/>
      <c r="XAK839" s="1"/>
      <c r="XAL839" s="1"/>
      <c r="XAM839" s="1"/>
      <c r="XAN839" s="1"/>
      <c r="XAO839" s="1"/>
      <c r="XAP839" s="1"/>
      <c r="XAQ839" s="1"/>
      <c r="XAR839" s="1"/>
      <c r="XAS839" s="1"/>
      <c r="XAT839" s="1"/>
      <c r="XAU839" s="1"/>
      <c r="XAV839" s="1"/>
      <c r="XAW839" s="1"/>
      <c r="XAX839" s="1"/>
      <c r="XAY839" s="1"/>
      <c r="XAZ839" s="1"/>
      <c r="XBA839" s="1"/>
      <c r="XBB839" s="1"/>
      <c r="XBC839" s="1"/>
      <c r="XBD839" s="1"/>
      <c r="XBE839" s="1"/>
      <c r="XBF839" s="1"/>
      <c r="XBG839" s="1"/>
      <c r="XBH839" s="1"/>
      <c r="XBI839" s="1"/>
      <c r="XBJ839" s="1"/>
      <c r="XBK839" s="1"/>
      <c r="XBL839" s="1"/>
      <c r="XBM839" s="1"/>
      <c r="XBN839" s="1"/>
      <c r="XBO839" s="1"/>
      <c r="XBP839" s="1"/>
      <c r="XBQ839" s="1"/>
      <c r="XBR839" s="1"/>
      <c r="XBS839" s="1"/>
      <c r="XBT839" s="1"/>
      <c r="XBU839" s="1"/>
      <c r="XBV839" s="1"/>
      <c r="XBW839" s="1"/>
      <c r="XBX839" s="1"/>
      <c r="XBY839" s="1"/>
      <c r="XBZ839" s="1"/>
      <c r="XCA839" s="1"/>
      <c r="XCB839" s="1"/>
      <c r="XCC839" s="1"/>
      <c r="XCD839" s="1"/>
      <c r="XCE839" s="1"/>
      <c r="XCF839" s="1"/>
      <c r="XCG839" s="1"/>
      <c r="XCH839" s="1"/>
      <c r="XCI839" s="1"/>
      <c r="XCJ839" s="1"/>
      <c r="XCK839" s="1"/>
      <c r="XCL839" s="1"/>
      <c r="XCM839" s="1"/>
      <c r="XCN839" s="1"/>
      <c r="XCO839" s="1"/>
      <c r="XCP839" s="1"/>
      <c r="XCQ839" s="1"/>
      <c r="XCR839" s="1"/>
      <c r="XCS839" s="1"/>
      <c r="XCT839" s="1"/>
      <c r="XCU839" s="1"/>
      <c r="XCV839" s="1"/>
      <c r="XCW839" s="1"/>
      <c r="XCX839" s="1"/>
      <c r="XCY839" s="1"/>
      <c r="XCZ839" s="1"/>
      <c r="XDA839" s="1"/>
      <c r="XDB839" s="1"/>
      <c r="XDC839" s="1"/>
      <c r="XDD839" s="1"/>
      <c r="XDE839" s="1"/>
      <c r="XDF839" s="1"/>
      <c r="XDG839" s="1"/>
      <c r="XDH839" s="1"/>
      <c r="XDI839" s="1"/>
      <c r="XDJ839" s="1"/>
      <c r="XDK839" s="1"/>
      <c r="XDL839" s="1"/>
      <c r="XDM839" s="1"/>
      <c r="XDN839" s="1"/>
      <c r="XDO839" s="1"/>
      <c r="XDP839" s="1"/>
      <c r="XDQ839" s="1"/>
      <c r="XDR839" s="1"/>
      <c r="XDS839" s="1"/>
      <c r="XDT839" s="1"/>
      <c r="XDU839" s="1"/>
      <c r="XDV839" s="1"/>
      <c r="XDW839" s="1"/>
      <c r="XDX839" s="1"/>
      <c r="XDY839" s="1"/>
      <c r="XDZ839" s="1"/>
      <c r="XEA839" s="1"/>
      <c r="XEB839" s="1"/>
      <c r="XEC839" s="1"/>
      <c r="XED839" s="1"/>
      <c r="XEE839" s="1"/>
      <c r="XEF839" s="1"/>
      <c r="XEG839" s="1"/>
      <c r="XEH839" s="1"/>
      <c r="XEI839" s="1"/>
      <c r="XEJ839" s="1"/>
      <c r="XEK839" s="1"/>
      <c r="XEL839" s="1"/>
      <c r="XEM839" s="1"/>
      <c r="XEN839" s="1"/>
      <c r="XEO839" s="1"/>
      <c r="XEP839" s="1"/>
      <c r="XEQ839" s="1"/>
      <c r="XER839" s="1"/>
      <c r="XES839" s="1"/>
      <c r="XET839" s="1"/>
      <c r="XEU839" s="1"/>
      <c r="XEV839" s="1"/>
      <c r="XEW839" s="1"/>
      <c r="XEX839" s="1"/>
      <c r="XEY839" s="1"/>
      <c r="XEZ839" s="1"/>
      <c r="XFA839" s="1"/>
      <c r="XFB839" s="1"/>
      <c r="XFC839" s="1"/>
    </row>
    <row r="840" spans="1:150 16226:16383" s="3" customFormat="1" ht="20.25" customHeight="1" x14ac:dyDescent="0.25">
      <c r="A840" s="71" t="s">
        <v>1035</v>
      </c>
      <c r="B840" s="71">
        <v>139.35499999999999</v>
      </c>
      <c r="C840" s="71">
        <f t="shared" si="20"/>
        <v>1500.0172199999997</v>
      </c>
      <c r="D840" s="51">
        <v>0</v>
      </c>
      <c r="E840" s="51">
        <v>0</v>
      </c>
      <c r="F840" s="124">
        <f t="shared" si="21"/>
        <v>2754.0316159199997</v>
      </c>
      <c r="G840" s="130" t="s">
        <v>95</v>
      </c>
      <c r="H840" s="13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WZB840" s="1"/>
      <c r="WZC840" s="1"/>
      <c r="WZD840" s="1"/>
      <c r="WZE840" s="1"/>
      <c r="WZF840" s="1"/>
      <c r="WZG840" s="1"/>
      <c r="WZH840" s="1"/>
      <c r="WZI840" s="1"/>
      <c r="WZJ840" s="1"/>
      <c r="WZK840" s="1"/>
      <c r="WZL840" s="1"/>
      <c r="WZM840" s="1"/>
      <c r="WZN840" s="1"/>
      <c r="WZO840" s="1"/>
      <c r="WZP840" s="1"/>
      <c r="WZQ840" s="1"/>
      <c r="WZR840" s="1"/>
      <c r="WZS840" s="1"/>
      <c r="WZT840" s="1"/>
      <c r="WZU840" s="1"/>
      <c r="WZV840" s="1"/>
      <c r="WZW840" s="1"/>
      <c r="WZX840" s="1"/>
      <c r="WZY840" s="1"/>
      <c r="WZZ840" s="1"/>
      <c r="XAA840" s="1"/>
      <c r="XAB840" s="1"/>
      <c r="XAC840" s="1"/>
      <c r="XAD840" s="1"/>
      <c r="XAE840" s="1"/>
      <c r="XAF840" s="1"/>
      <c r="XAG840" s="1"/>
      <c r="XAH840" s="1"/>
      <c r="XAI840" s="1"/>
      <c r="XAJ840" s="1"/>
      <c r="XAK840" s="1"/>
      <c r="XAL840" s="1"/>
      <c r="XAM840" s="1"/>
      <c r="XAN840" s="1"/>
      <c r="XAO840" s="1"/>
      <c r="XAP840" s="1"/>
      <c r="XAQ840" s="1"/>
      <c r="XAR840" s="1"/>
      <c r="XAS840" s="1"/>
      <c r="XAT840" s="1"/>
      <c r="XAU840" s="1"/>
      <c r="XAV840" s="1"/>
      <c r="XAW840" s="1"/>
      <c r="XAX840" s="1"/>
      <c r="XAY840" s="1"/>
      <c r="XAZ840" s="1"/>
      <c r="XBA840" s="1"/>
      <c r="XBB840" s="1"/>
      <c r="XBC840" s="1"/>
      <c r="XBD840" s="1"/>
      <c r="XBE840" s="1"/>
      <c r="XBF840" s="1"/>
      <c r="XBG840" s="1"/>
      <c r="XBH840" s="1"/>
      <c r="XBI840" s="1"/>
      <c r="XBJ840" s="1"/>
      <c r="XBK840" s="1"/>
      <c r="XBL840" s="1"/>
      <c r="XBM840" s="1"/>
      <c r="XBN840" s="1"/>
      <c r="XBO840" s="1"/>
      <c r="XBP840" s="1"/>
      <c r="XBQ840" s="1"/>
      <c r="XBR840" s="1"/>
      <c r="XBS840" s="1"/>
      <c r="XBT840" s="1"/>
      <c r="XBU840" s="1"/>
      <c r="XBV840" s="1"/>
      <c r="XBW840" s="1"/>
      <c r="XBX840" s="1"/>
      <c r="XBY840" s="1"/>
      <c r="XBZ840" s="1"/>
      <c r="XCA840" s="1"/>
      <c r="XCB840" s="1"/>
      <c r="XCC840" s="1"/>
      <c r="XCD840" s="1"/>
      <c r="XCE840" s="1"/>
      <c r="XCF840" s="1"/>
      <c r="XCG840" s="1"/>
      <c r="XCH840" s="1"/>
      <c r="XCI840" s="1"/>
      <c r="XCJ840" s="1"/>
      <c r="XCK840" s="1"/>
      <c r="XCL840" s="1"/>
      <c r="XCM840" s="1"/>
      <c r="XCN840" s="1"/>
      <c r="XCO840" s="1"/>
      <c r="XCP840" s="1"/>
      <c r="XCQ840" s="1"/>
      <c r="XCR840" s="1"/>
      <c r="XCS840" s="1"/>
      <c r="XCT840" s="1"/>
      <c r="XCU840" s="1"/>
      <c r="XCV840" s="1"/>
      <c r="XCW840" s="1"/>
      <c r="XCX840" s="1"/>
      <c r="XCY840" s="1"/>
      <c r="XCZ840" s="1"/>
      <c r="XDA840" s="1"/>
      <c r="XDB840" s="1"/>
      <c r="XDC840" s="1"/>
      <c r="XDD840" s="1"/>
      <c r="XDE840" s="1"/>
      <c r="XDF840" s="1"/>
      <c r="XDG840" s="1"/>
      <c r="XDH840" s="1"/>
      <c r="XDI840" s="1"/>
      <c r="XDJ840" s="1"/>
      <c r="XDK840" s="1"/>
      <c r="XDL840" s="1"/>
      <c r="XDM840" s="1"/>
      <c r="XDN840" s="1"/>
      <c r="XDO840" s="1"/>
      <c r="XDP840" s="1"/>
      <c r="XDQ840" s="1"/>
      <c r="XDR840" s="1"/>
      <c r="XDS840" s="1"/>
      <c r="XDT840" s="1"/>
      <c r="XDU840" s="1"/>
      <c r="XDV840" s="1"/>
      <c r="XDW840" s="1"/>
      <c r="XDX840" s="1"/>
      <c r="XDY840" s="1"/>
      <c r="XDZ840" s="1"/>
      <c r="XEA840" s="1"/>
      <c r="XEB840" s="1"/>
      <c r="XEC840" s="1"/>
      <c r="XED840" s="1"/>
      <c r="XEE840" s="1"/>
      <c r="XEF840" s="1"/>
      <c r="XEG840" s="1"/>
      <c r="XEH840" s="1"/>
      <c r="XEI840" s="1"/>
      <c r="XEJ840" s="1"/>
      <c r="XEK840" s="1"/>
      <c r="XEL840" s="1"/>
      <c r="XEM840" s="1"/>
      <c r="XEN840" s="1"/>
      <c r="XEO840" s="1"/>
      <c r="XEP840" s="1"/>
      <c r="XEQ840" s="1"/>
      <c r="XER840" s="1"/>
      <c r="XES840" s="1"/>
      <c r="XET840" s="1"/>
      <c r="XEU840" s="1"/>
      <c r="XEV840" s="1"/>
      <c r="XEW840" s="1"/>
      <c r="XEX840" s="1"/>
      <c r="XEY840" s="1"/>
      <c r="XEZ840" s="1"/>
      <c r="XFA840" s="1"/>
      <c r="XFB840" s="1"/>
      <c r="XFC840" s="1"/>
    </row>
    <row r="841" spans="1:150 16226:16383" s="3" customFormat="1" ht="20.25" customHeight="1" x14ac:dyDescent="0.25">
      <c r="A841" s="71" t="s">
        <v>1036</v>
      </c>
      <c r="B841" s="71">
        <v>139.35499999999999</v>
      </c>
      <c r="C841" s="71">
        <f t="shared" si="20"/>
        <v>1500.0172199999997</v>
      </c>
      <c r="D841" s="51">
        <v>0</v>
      </c>
      <c r="E841" s="51">
        <v>0</v>
      </c>
      <c r="F841" s="124">
        <f t="shared" si="21"/>
        <v>2754.0316159199997</v>
      </c>
      <c r="G841" s="130" t="s">
        <v>95</v>
      </c>
      <c r="H841" s="13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WZB841" s="1"/>
      <c r="WZC841" s="1"/>
      <c r="WZD841" s="1"/>
      <c r="WZE841" s="1"/>
      <c r="WZF841" s="1"/>
      <c r="WZG841" s="1"/>
      <c r="WZH841" s="1"/>
      <c r="WZI841" s="1"/>
      <c r="WZJ841" s="1"/>
      <c r="WZK841" s="1"/>
      <c r="WZL841" s="1"/>
      <c r="WZM841" s="1"/>
      <c r="WZN841" s="1"/>
      <c r="WZO841" s="1"/>
      <c r="WZP841" s="1"/>
      <c r="WZQ841" s="1"/>
      <c r="WZR841" s="1"/>
      <c r="WZS841" s="1"/>
      <c r="WZT841" s="1"/>
      <c r="WZU841" s="1"/>
      <c r="WZV841" s="1"/>
      <c r="WZW841" s="1"/>
      <c r="WZX841" s="1"/>
      <c r="WZY841" s="1"/>
      <c r="WZZ841" s="1"/>
      <c r="XAA841" s="1"/>
      <c r="XAB841" s="1"/>
      <c r="XAC841" s="1"/>
      <c r="XAD841" s="1"/>
      <c r="XAE841" s="1"/>
      <c r="XAF841" s="1"/>
      <c r="XAG841" s="1"/>
      <c r="XAH841" s="1"/>
      <c r="XAI841" s="1"/>
      <c r="XAJ841" s="1"/>
      <c r="XAK841" s="1"/>
      <c r="XAL841" s="1"/>
      <c r="XAM841" s="1"/>
      <c r="XAN841" s="1"/>
      <c r="XAO841" s="1"/>
      <c r="XAP841" s="1"/>
      <c r="XAQ841" s="1"/>
      <c r="XAR841" s="1"/>
      <c r="XAS841" s="1"/>
      <c r="XAT841" s="1"/>
      <c r="XAU841" s="1"/>
      <c r="XAV841" s="1"/>
      <c r="XAW841" s="1"/>
      <c r="XAX841" s="1"/>
      <c r="XAY841" s="1"/>
      <c r="XAZ841" s="1"/>
      <c r="XBA841" s="1"/>
      <c r="XBB841" s="1"/>
      <c r="XBC841" s="1"/>
      <c r="XBD841" s="1"/>
      <c r="XBE841" s="1"/>
      <c r="XBF841" s="1"/>
      <c r="XBG841" s="1"/>
      <c r="XBH841" s="1"/>
      <c r="XBI841" s="1"/>
      <c r="XBJ841" s="1"/>
      <c r="XBK841" s="1"/>
      <c r="XBL841" s="1"/>
      <c r="XBM841" s="1"/>
      <c r="XBN841" s="1"/>
      <c r="XBO841" s="1"/>
      <c r="XBP841" s="1"/>
      <c r="XBQ841" s="1"/>
      <c r="XBR841" s="1"/>
      <c r="XBS841" s="1"/>
      <c r="XBT841" s="1"/>
      <c r="XBU841" s="1"/>
      <c r="XBV841" s="1"/>
      <c r="XBW841" s="1"/>
      <c r="XBX841" s="1"/>
      <c r="XBY841" s="1"/>
      <c r="XBZ841" s="1"/>
      <c r="XCA841" s="1"/>
      <c r="XCB841" s="1"/>
      <c r="XCC841" s="1"/>
      <c r="XCD841" s="1"/>
      <c r="XCE841" s="1"/>
      <c r="XCF841" s="1"/>
      <c r="XCG841" s="1"/>
      <c r="XCH841" s="1"/>
      <c r="XCI841" s="1"/>
      <c r="XCJ841" s="1"/>
      <c r="XCK841" s="1"/>
      <c r="XCL841" s="1"/>
      <c r="XCM841" s="1"/>
      <c r="XCN841" s="1"/>
      <c r="XCO841" s="1"/>
      <c r="XCP841" s="1"/>
      <c r="XCQ841" s="1"/>
      <c r="XCR841" s="1"/>
      <c r="XCS841" s="1"/>
      <c r="XCT841" s="1"/>
      <c r="XCU841" s="1"/>
      <c r="XCV841" s="1"/>
      <c r="XCW841" s="1"/>
      <c r="XCX841" s="1"/>
      <c r="XCY841" s="1"/>
      <c r="XCZ841" s="1"/>
      <c r="XDA841" s="1"/>
      <c r="XDB841" s="1"/>
      <c r="XDC841" s="1"/>
      <c r="XDD841" s="1"/>
      <c r="XDE841" s="1"/>
      <c r="XDF841" s="1"/>
      <c r="XDG841" s="1"/>
      <c r="XDH841" s="1"/>
      <c r="XDI841" s="1"/>
      <c r="XDJ841" s="1"/>
      <c r="XDK841" s="1"/>
      <c r="XDL841" s="1"/>
      <c r="XDM841" s="1"/>
      <c r="XDN841" s="1"/>
      <c r="XDO841" s="1"/>
      <c r="XDP841" s="1"/>
      <c r="XDQ841" s="1"/>
      <c r="XDR841" s="1"/>
      <c r="XDS841" s="1"/>
      <c r="XDT841" s="1"/>
      <c r="XDU841" s="1"/>
      <c r="XDV841" s="1"/>
      <c r="XDW841" s="1"/>
      <c r="XDX841" s="1"/>
      <c r="XDY841" s="1"/>
      <c r="XDZ841" s="1"/>
      <c r="XEA841" s="1"/>
      <c r="XEB841" s="1"/>
      <c r="XEC841" s="1"/>
      <c r="XED841" s="1"/>
      <c r="XEE841" s="1"/>
      <c r="XEF841" s="1"/>
      <c r="XEG841" s="1"/>
      <c r="XEH841" s="1"/>
      <c r="XEI841" s="1"/>
      <c r="XEJ841" s="1"/>
      <c r="XEK841" s="1"/>
      <c r="XEL841" s="1"/>
      <c r="XEM841" s="1"/>
      <c r="XEN841" s="1"/>
      <c r="XEO841" s="1"/>
      <c r="XEP841" s="1"/>
      <c r="XEQ841" s="1"/>
      <c r="XER841" s="1"/>
      <c r="XES841" s="1"/>
      <c r="XET841" s="1"/>
      <c r="XEU841" s="1"/>
      <c r="XEV841" s="1"/>
      <c r="XEW841" s="1"/>
      <c r="XEX841" s="1"/>
      <c r="XEY841" s="1"/>
      <c r="XEZ841" s="1"/>
      <c r="XFA841" s="1"/>
      <c r="XFB841" s="1"/>
      <c r="XFC841" s="1"/>
    </row>
    <row r="842" spans="1:150 16226:16383" s="3" customFormat="1" ht="20.25" customHeight="1" x14ac:dyDescent="0.25">
      <c r="A842" s="71" t="s">
        <v>1037</v>
      </c>
      <c r="B842" s="71">
        <v>139.35499999999999</v>
      </c>
      <c r="C842" s="71">
        <f t="shared" si="20"/>
        <v>1500.0172199999997</v>
      </c>
      <c r="D842" s="51">
        <v>0</v>
      </c>
      <c r="E842" s="51">
        <v>0</v>
      </c>
      <c r="F842" s="124">
        <f t="shared" si="21"/>
        <v>2754.0316159199997</v>
      </c>
      <c r="G842" s="130" t="s">
        <v>95</v>
      </c>
      <c r="H842" s="13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WZB842" s="1"/>
      <c r="WZC842" s="1"/>
      <c r="WZD842" s="1"/>
      <c r="WZE842" s="1"/>
      <c r="WZF842" s="1"/>
      <c r="WZG842" s="1"/>
      <c r="WZH842" s="1"/>
      <c r="WZI842" s="1"/>
      <c r="WZJ842" s="1"/>
      <c r="WZK842" s="1"/>
      <c r="WZL842" s="1"/>
      <c r="WZM842" s="1"/>
      <c r="WZN842" s="1"/>
      <c r="WZO842" s="1"/>
      <c r="WZP842" s="1"/>
      <c r="WZQ842" s="1"/>
      <c r="WZR842" s="1"/>
      <c r="WZS842" s="1"/>
      <c r="WZT842" s="1"/>
      <c r="WZU842" s="1"/>
      <c r="WZV842" s="1"/>
      <c r="WZW842" s="1"/>
      <c r="WZX842" s="1"/>
      <c r="WZY842" s="1"/>
      <c r="WZZ842" s="1"/>
      <c r="XAA842" s="1"/>
      <c r="XAB842" s="1"/>
      <c r="XAC842" s="1"/>
      <c r="XAD842" s="1"/>
      <c r="XAE842" s="1"/>
      <c r="XAF842" s="1"/>
      <c r="XAG842" s="1"/>
      <c r="XAH842" s="1"/>
      <c r="XAI842" s="1"/>
      <c r="XAJ842" s="1"/>
      <c r="XAK842" s="1"/>
      <c r="XAL842" s="1"/>
      <c r="XAM842" s="1"/>
      <c r="XAN842" s="1"/>
      <c r="XAO842" s="1"/>
      <c r="XAP842" s="1"/>
      <c r="XAQ842" s="1"/>
      <c r="XAR842" s="1"/>
      <c r="XAS842" s="1"/>
      <c r="XAT842" s="1"/>
      <c r="XAU842" s="1"/>
      <c r="XAV842" s="1"/>
      <c r="XAW842" s="1"/>
      <c r="XAX842" s="1"/>
      <c r="XAY842" s="1"/>
      <c r="XAZ842" s="1"/>
      <c r="XBA842" s="1"/>
      <c r="XBB842" s="1"/>
      <c r="XBC842" s="1"/>
      <c r="XBD842" s="1"/>
      <c r="XBE842" s="1"/>
      <c r="XBF842" s="1"/>
      <c r="XBG842" s="1"/>
      <c r="XBH842" s="1"/>
      <c r="XBI842" s="1"/>
      <c r="XBJ842" s="1"/>
      <c r="XBK842" s="1"/>
      <c r="XBL842" s="1"/>
      <c r="XBM842" s="1"/>
      <c r="XBN842" s="1"/>
      <c r="XBO842" s="1"/>
      <c r="XBP842" s="1"/>
      <c r="XBQ842" s="1"/>
      <c r="XBR842" s="1"/>
      <c r="XBS842" s="1"/>
      <c r="XBT842" s="1"/>
      <c r="XBU842" s="1"/>
      <c r="XBV842" s="1"/>
      <c r="XBW842" s="1"/>
      <c r="XBX842" s="1"/>
      <c r="XBY842" s="1"/>
      <c r="XBZ842" s="1"/>
      <c r="XCA842" s="1"/>
      <c r="XCB842" s="1"/>
      <c r="XCC842" s="1"/>
      <c r="XCD842" s="1"/>
      <c r="XCE842" s="1"/>
      <c r="XCF842" s="1"/>
      <c r="XCG842" s="1"/>
      <c r="XCH842" s="1"/>
      <c r="XCI842" s="1"/>
      <c r="XCJ842" s="1"/>
      <c r="XCK842" s="1"/>
      <c r="XCL842" s="1"/>
      <c r="XCM842" s="1"/>
      <c r="XCN842" s="1"/>
      <c r="XCO842" s="1"/>
      <c r="XCP842" s="1"/>
      <c r="XCQ842" s="1"/>
      <c r="XCR842" s="1"/>
      <c r="XCS842" s="1"/>
      <c r="XCT842" s="1"/>
      <c r="XCU842" s="1"/>
      <c r="XCV842" s="1"/>
      <c r="XCW842" s="1"/>
      <c r="XCX842" s="1"/>
      <c r="XCY842" s="1"/>
      <c r="XCZ842" s="1"/>
      <c r="XDA842" s="1"/>
      <c r="XDB842" s="1"/>
      <c r="XDC842" s="1"/>
      <c r="XDD842" s="1"/>
      <c r="XDE842" s="1"/>
      <c r="XDF842" s="1"/>
      <c r="XDG842" s="1"/>
      <c r="XDH842" s="1"/>
      <c r="XDI842" s="1"/>
      <c r="XDJ842" s="1"/>
      <c r="XDK842" s="1"/>
      <c r="XDL842" s="1"/>
      <c r="XDM842" s="1"/>
      <c r="XDN842" s="1"/>
      <c r="XDO842" s="1"/>
      <c r="XDP842" s="1"/>
      <c r="XDQ842" s="1"/>
      <c r="XDR842" s="1"/>
      <c r="XDS842" s="1"/>
      <c r="XDT842" s="1"/>
      <c r="XDU842" s="1"/>
      <c r="XDV842" s="1"/>
      <c r="XDW842" s="1"/>
      <c r="XDX842" s="1"/>
      <c r="XDY842" s="1"/>
      <c r="XDZ842" s="1"/>
      <c r="XEA842" s="1"/>
      <c r="XEB842" s="1"/>
      <c r="XEC842" s="1"/>
      <c r="XED842" s="1"/>
      <c r="XEE842" s="1"/>
      <c r="XEF842" s="1"/>
      <c r="XEG842" s="1"/>
      <c r="XEH842" s="1"/>
      <c r="XEI842" s="1"/>
      <c r="XEJ842" s="1"/>
      <c r="XEK842" s="1"/>
      <c r="XEL842" s="1"/>
      <c r="XEM842" s="1"/>
      <c r="XEN842" s="1"/>
      <c r="XEO842" s="1"/>
      <c r="XEP842" s="1"/>
      <c r="XEQ842" s="1"/>
      <c r="XER842" s="1"/>
      <c r="XES842" s="1"/>
      <c r="XET842" s="1"/>
      <c r="XEU842" s="1"/>
      <c r="XEV842" s="1"/>
      <c r="XEW842" s="1"/>
      <c r="XEX842" s="1"/>
      <c r="XEY842" s="1"/>
      <c r="XEZ842" s="1"/>
      <c r="XFA842" s="1"/>
      <c r="XFB842" s="1"/>
      <c r="XFC842" s="1"/>
    </row>
    <row r="843" spans="1:150 16226:16383" s="3" customFormat="1" ht="20.25" customHeight="1" x14ac:dyDescent="0.25">
      <c r="A843" s="71" t="s">
        <v>1038</v>
      </c>
      <c r="B843" s="71">
        <v>139.35499999999999</v>
      </c>
      <c r="C843" s="71">
        <f t="shared" si="20"/>
        <v>1500.0172199999997</v>
      </c>
      <c r="D843" s="51">
        <v>0</v>
      </c>
      <c r="E843" s="51">
        <v>0</v>
      </c>
      <c r="F843" s="124">
        <f t="shared" si="21"/>
        <v>2754.0316159199997</v>
      </c>
      <c r="G843" s="130" t="s">
        <v>95</v>
      </c>
      <c r="H843" s="13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WZB843" s="1"/>
      <c r="WZC843" s="1"/>
      <c r="WZD843" s="1"/>
      <c r="WZE843" s="1"/>
      <c r="WZF843" s="1"/>
      <c r="WZG843" s="1"/>
      <c r="WZH843" s="1"/>
      <c r="WZI843" s="1"/>
      <c r="WZJ843" s="1"/>
      <c r="WZK843" s="1"/>
      <c r="WZL843" s="1"/>
      <c r="WZM843" s="1"/>
      <c r="WZN843" s="1"/>
      <c r="WZO843" s="1"/>
      <c r="WZP843" s="1"/>
      <c r="WZQ843" s="1"/>
      <c r="WZR843" s="1"/>
      <c r="WZS843" s="1"/>
      <c r="WZT843" s="1"/>
      <c r="WZU843" s="1"/>
      <c r="WZV843" s="1"/>
      <c r="WZW843" s="1"/>
      <c r="WZX843" s="1"/>
      <c r="WZY843" s="1"/>
      <c r="WZZ843" s="1"/>
      <c r="XAA843" s="1"/>
      <c r="XAB843" s="1"/>
      <c r="XAC843" s="1"/>
      <c r="XAD843" s="1"/>
      <c r="XAE843" s="1"/>
      <c r="XAF843" s="1"/>
      <c r="XAG843" s="1"/>
      <c r="XAH843" s="1"/>
      <c r="XAI843" s="1"/>
      <c r="XAJ843" s="1"/>
      <c r="XAK843" s="1"/>
      <c r="XAL843" s="1"/>
      <c r="XAM843" s="1"/>
      <c r="XAN843" s="1"/>
      <c r="XAO843" s="1"/>
      <c r="XAP843" s="1"/>
      <c r="XAQ843" s="1"/>
      <c r="XAR843" s="1"/>
      <c r="XAS843" s="1"/>
      <c r="XAT843" s="1"/>
      <c r="XAU843" s="1"/>
      <c r="XAV843" s="1"/>
      <c r="XAW843" s="1"/>
      <c r="XAX843" s="1"/>
      <c r="XAY843" s="1"/>
      <c r="XAZ843" s="1"/>
      <c r="XBA843" s="1"/>
      <c r="XBB843" s="1"/>
      <c r="XBC843" s="1"/>
      <c r="XBD843" s="1"/>
      <c r="XBE843" s="1"/>
      <c r="XBF843" s="1"/>
      <c r="XBG843" s="1"/>
      <c r="XBH843" s="1"/>
      <c r="XBI843" s="1"/>
      <c r="XBJ843" s="1"/>
      <c r="XBK843" s="1"/>
      <c r="XBL843" s="1"/>
      <c r="XBM843" s="1"/>
      <c r="XBN843" s="1"/>
      <c r="XBO843" s="1"/>
      <c r="XBP843" s="1"/>
      <c r="XBQ843" s="1"/>
      <c r="XBR843" s="1"/>
      <c r="XBS843" s="1"/>
      <c r="XBT843" s="1"/>
      <c r="XBU843" s="1"/>
      <c r="XBV843" s="1"/>
      <c r="XBW843" s="1"/>
      <c r="XBX843" s="1"/>
      <c r="XBY843" s="1"/>
      <c r="XBZ843" s="1"/>
      <c r="XCA843" s="1"/>
      <c r="XCB843" s="1"/>
      <c r="XCC843" s="1"/>
      <c r="XCD843" s="1"/>
      <c r="XCE843" s="1"/>
      <c r="XCF843" s="1"/>
      <c r="XCG843" s="1"/>
      <c r="XCH843" s="1"/>
      <c r="XCI843" s="1"/>
      <c r="XCJ843" s="1"/>
      <c r="XCK843" s="1"/>
      <c r="XCL843" s="1"/>
      <c r="XCM843" s="1"/>
      <c r="XCN843" s="1"/>
      <c r="XCO843" s="1"/>
      <c r="XCP843" s="1"/>
      <c r="XCQ843" s="1"/>
      <c r="XCR843" s="1"/>
      <c r="XCS843" s="1"/>
      <c r="XCT843" s="1"/>
      <c r="XCU843" s="1"/>
      <c r="XCV843" s="1"/>
      <c r="XCW843" s="1"/>
      <c r="XCX843" s="1"/>
      <c r="XCY843" s="1"/>
      <c r="XCZ843" s="1"/>
      <c r="XDA843" s="1"/>
      <c r="XDB843" s="1"/>
      <c r="XDC843" s="1"/>
      <c r="XDD843" s="1"/>
      <c r="XDE843" s="1"/>
      <c r="XDF843" s="1"/>
      <c r="XDG843" s="1"/>
      <c r="XDH843" s="1"/>
      <c r="XDI843" s="1"/>
      <c r="XDJ843" s="1"/>
      <c r="XDK843" s="1"/>
      <c r="XDL843" s="1"/>
      <c r="XDM843" s="1"/>
      <c r="XDN843" s="1"/>
      <c r="XDO843" s="1"/>
      <c r="XDP843" s="1"/>
      <c r="XDQ843" s="1"/>
      <c r="XDR843" s="1"/>
      <c r="XDS843" s="1"/>
      <c r="XDT843" s="1"/>
      <c r="XDU843" s="1"/>
      <c r="XDV843" s="1"/>
      <c r="XDW843" s="1"/>
      <c r="XDX843" s="1"/>
      <c r="XDY843" s="1"/>
      <c r="XDZ843" s="1"/>
      <c r="XEA843" s="1"/>
      <c r="XEB843" s="1"/>
      <c r="XEC843" s="1"/>
      <c r="XED843" s="1"/>
      <c r="XEE843" s="1"/>
      <c r="XEF843" s="1"/>
      <c r="XEG843" s="1"/>
      <c r="XEH843" s="1"/>
      <c r="XEI843" s="1"/>
      <c r="XEJ843" s="1"/>
      <c r="XEK843" s="1"/>
      <c r="XEL843" s="1"/>
      <c r="XEM843" s="1"/>
      <c r="XEN843" s="1"/>
      <c r="XEO843" s="1"/>
      <c r="XEP843" s="1"/>
      <c r="XEQ843" s="1"/>
      <c r="XER843" s="1"/>
      <c r="XES843" s="1"/>
      <c r="XET843" s="1"/>
      <c r="XEU843" s="1"/>
      <c r="XEV843" s="1"/>
      <c r="XEW843" s="1"/>
      <c r="XEX843" s="1"/>
      <c r="XEY843" s="1"/>
      <c r="XEZ843" s="1"/>
      <c r="XFA843" s="1"/>
      <c r="XFB843" s="1"/>
      <c r="XFC843" s="1"/>
    </row>
    <row r="844" spans="1:150 16226:16383" s="3" customFormat="1" ht="20.25" customHeight="1" x14ac:dyDescent="0.25">
      <c r="A844" s="71" t="s">
        <v>1039</v>
      </c>
      <c r="B844" s="71">
        <v>139.35499999999999</v>
      </c>
      <c r="C844" s="71">
        <f t="shared" si="20"/>
        <v>1500.0172199999997</v>
      </c>
      <c r="D844" s="51">
        <v>0</v>
      </c>
      <c r="E844" s="51">
        <v>0</v>
      </c>
      <c r="F844" s="124">
        <f t="shared" si="21"/>
        <v>2754.0316159199997</v>
      </c>
      <c r="G844" s="130" t="s">
        <v>95</v>
      </c>
      <c r="H844" s="13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WZB844" s="1"/>
      <c r="WZC844" s="1"/>
      <c r="WZD844" s="1"/>
      <c r="WZE844" s="1"/>
      <c r="WZF844" s="1"/>
      <c r="WZG844" s="1"/>
      <c r="WZH844" s="1"/>
      <c r="WZI844" s="1"/>
      <c r="WZJ844" s="1"/>
      <c r="WZK844" s="1"/>
      <c r="WZL844" s="1"/>
      <c r="WZM844" s="1"/>
      <c r="WZN844" s="1"/>
      <c r="WZO844" s="1"/>
      <c r="WZP844" s="1"/>
      <c r="WZQ844" s="1"/>
      <c r="WZR844" s="1"/>
      <c r="WZS844" s="1"/>
      <c r="WZT844" s="1"/>
      <c r="WZU844" s="1"/>
      <c r="WZV844" s="1"/>
      <c r="WZW844" s="1"/>
      <c r="WZX844" s="1"/>
      <c r="WZY844" s="1"/>
      <c r="WZZ844" s="1"/>
      <c r="XAA844" s="1"/>
      <c r="XAB844" s="1"/>
      <c r="XAC844" s="1"/>
      <c r="XAD844" s="1"/>
      <c r="XAE844" s="1"/>
      <c r="XAF844" s="1"/>
      <c r="XAG844" s="1"/>
      <c r="XAH844" s="1"/>
      <c r="XAI844" s="1"/>
      <c r="XAJ844" s="1"/>
      <c r="XAK844" s="1"/>
      <c r="XAL844" s="1"/>
      <c r="XAM844" s="1"/>
      <c r="XAN844" s="1"/>
      <c r="XAO844" s="1"/>
      <c r="XAP844" s="1"/>
      <c r="XAQ844" s="1"/>
      <c r="XAR844" s="1"/>
      <c r="XAS844" s="1"/>
      <c r="XAT844" s="1"/>
      <c r="XAU844" s="1"/>
      <c r="XAV844" s="1"/>
      <c r="XAW844" s="1"/>
      <c r="XAX844" s="1"/>
      <c r="XAY844" s="1"/>
      <c r="XAZ844" s="1"/>
      <c r="XBA844" s="1"/>
      <c r="XBB844" s="1"/>
      <c r="XBC844" s="1"/>
      <c r="XBD844" s="1"/>
      <c r="XBE844" s="1"/>
      <c r="XBF844" s="1"/>
      <c r="XBG844" s="1"/>
      <c r="XBH844" s="1"/>
      <c r="XBI844" s="1"/>
      <c r="XBJ844" s="1"/>
      <c r="XBK844" s="1"/>
      <c r="XBL844" s="1"/>
      <c r="XBM844" s="1"/>
      <c r="XBN844" s="1"/>
      <c r="XBO844" s="1"/>
      <c r="XBP844" s="1"/>
      <c r="XBQ844" s="1"/>
      <c r="XBR844" s="1"/>
      <c r="XBS844" s="1"/>
      <c r="XBT844" s="1"/>
      <c r="XBU844" s="1"/>
      <c r="XBV844" s="1"/>
      <c r="XBW844" s="1"/>
      <c r="XBX844" s="1"/>
      <c r="XBY844" s="1"/>
      <c r="XBZ844" s="1"/>
      <c r="XCA844" s="1"/>
      <c r="XCB844" s="1"/>
      <c r="XCC844" s="1"/>
      <c r="XCD844" s="1"/>
      <c r="XCE844" s="1"/>
      <c r="XCF844" s="1"/>
      <c r="XCG844" s="1"/>
      <c r="XCH844" s="1"/>
      <c r="XCI844" s="1"/>
      <c r="XCJ844" s="1"/>
      <c r="XCK844" s="1"/>
      <c r="XCL844" s="1"/>
      <c r="XCM844" s="1"/>
      <c r="XCN844" s="1"/>
      <c r="XCO844" s="1"/>
      <c r="XCP844" s="1"/>
      <c r="XCQ844" s="1"/>
      <c r="XCR844" s="1"/>
      <c r="XCS844" s="1"/>
      <c r="XCT844" s="1"/>
      <c r="XCU844" s="1"/>
      <c r="XCV844" s="1"/>
      <c r="XCW844" s="1"/>
      <c r="XCX844" s="1"/>
      <c r="XCY844" s="1"/>
      <c r="XCZ844" s="1"/>
      <c r="XDA844" s="1"/>
      <c r="XDB844" s="1"/>
      <c r="XDC844" s="1"/>
      <c r="XDD844" s="1"/>
      <c r="XDE844" s="1"/>
      <c r="XDF844" s="1"/>
      <c r="XDG844" s="1"/>
      <c r="XDH844" s="1"/>
      <c r="XDI844" s="1"/>
      <c r="XDJ844" s="1"/>
      <c r="XDK844" s="1"/>
      <c r="XDL844" s="1"/>
      <c r="XDM844" s="1"/>
      <c r="XDN844" s="1"/>
      <c r="XDO844" s="1"/>
      <c r="XDP844" s="1"/>
      <c r="XDQ844" s="1"/>
      <c r="XDR844" s="1"/>
      <c r="XDS844" s="1"/>
      <c r="XDT844" s="1"/>
      <c r="XDU844" s="1"/>
      <c r="XDV844" s="1"/>
      <c r="XDW844" s="1"/>
      <c r="XDX844" s="1"/>
      <c r="XDY844" s="1"/>
      <c r="XDZ844" s="1"/>
      <c r="XEA844" s="1"/>
      <c r="XEB844" s="1"/>
      <c r="XEC844" s="1"/>
      <c r="XED844" s="1"/>
      <c r="XEE844" s="1"/>
      <c r="XEF844" s="1"/>
      <c r="XEG844" s="1"/>
      <c r="XEH844" s="1"/>
      <c r="XEI844" s="1"/>
      <c r="XEJ844" s="1"/>
      <c r="XEK844" s="1"/>
      <c r="XEL844" s="1"/>
      <c r="XEM844" s="1"/>
      <c r="XEN844" s="1"/>
      <c r="XEO844" s="1"/>
      <c r="XEP844" s="1"/>
      <c r="XEQ844" s="1"/>
      <c r="XER844" s="1"/>
      <c r="XES844" s="1"/>
      <c r="XET844" s="1"/>
      <c r="XEU844" s="1"/>
      <c r="XEV844" s="1"/>
      <c r="XEW844" s="1"/>
      <c r="XEX844" s="1"/>
      <c r="XEY844" s="1"/>
      <c r="XEZ844" s="1"/>
      <c r="XFA844" s="1"/>
      <c r="XFB844" s="1"/>
      <c r="XFC844" s="1"/>
    </row>
    <row r="845" spans="1:150 16226:16383" s="3" customFormat="1" ht="20.25" customHeight="1" x14ac:dyDescent="0.25">
      <c r="A845" s="71" t="s">
        <v>1040</v>
      </c>
      <c r="B845" s="71">
        <v>139.35499999999999</v>
      </c>
      <c r="C845" s="71">
        <f t="shared" si="20"/>
        <v>1500.0172199999997</v>
      </c>
      <c r="D845" s="51">
        <v>0</v>
      </c>
      <c r="E845" s="51">
        <v>0</v>
      </c>
      <c r="F845" s="124">
        <f t="shared" si="21"/>
        <v>2754.0316159199997</v>
      </c>
      <c r="G845" s="130" t="s">
        <v>95</v>
      </c>
      <c r="H845" s="13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WZB845" s="1"/>
      <c r="WZC845" s="1"/>
      <c r="WZD845" s="1"/>
      <c r="WZE845" s="1"/>
      <c r="WZF845" s="1"/>
      <c r="WZG845" s="1"/>
      <c r="WZH845" s="1"/>
      <c r="WZI845" s="1"/>
      <c r="WZJ845" s="1"/>
      <c r="WZK845" s="1"/>
      <c r="WZL845" s="1"/>
      <c r="WZM845" s="1"/>
      <c r="WZN845" s="1"/>
      <c r="WZO845" s="1"/>
      <c r="WZP845" s="1"/>
      <c r="WZQ845" s="1"/>
      <c r="WZR845" s="1"/>
      <c r="WZS845" s="1"/>
      <c r="WZT845" s="1"/>
      <c r="WZU845" s="1"/>
      <c r="WZV845" s="1"/>
      <c r="WZW845" s="1"/>
      <c r="WZX845" s="1"/>
      <c r="WZY845" s="1"/>
      <c r="WZZ845" s="1"/>
      <c r="XAA845" s="1"/>
      <c r="XAB845" s="1"/>
      <c r="XAC845" s="1"/>
      <c r="XAD845" s="1"/>
      <c r="XAE845" s="1"/>
      <c r="XAF845" s="1"/>
      <c r="XAG845" s="1"/>
      <c r="XAH845" s="1"/>
      <c r="XAI845" s="1"/>
      <c r="XAJ845" s="1"/>
      <c r="XAK845" s="1"/>
      <c r="XAL845" s="1"/>
      <c r="XAM845" s="1"/>
      <c r="XAN845" s="1"/>
      <c r="XAO845" s="1"/>
      <c r="XAP845" s="1"/>
      <c r="XAQ845" s="1"/>
      <c r="XAR845" s="1"/>
      <c r="XAS845" s="1"/>
      <c r="XAT845" s="1"/>
      <c r="XAU845" s="1"/>
      <c r="XAV845" s="1"/>
      <c r="XAW845" s="1"/>
      <c r="XAX845" s="1"/>
      <c r="XAY845" s="1"/>
      <c r="XAZ845" s="1"/>
      <c r="XBA845" s="1"/>
      <c r="XBB845" s="1"/>
      <c r="XBC845" s="1"/>
      <c r="XBD845" s="1"/>
      <c r="XBE845" s="1"/>
      <c r="XBF845" s="1"/>
      <c r="XBG845" s="1"/>
      <c r="XBH845" s="1"/>
      <c r="XBI845" s="1"/>
      <c r="XBJ845" s="1"/>
      <c r="XBK845" s="1"/>
      <c r="XBL845" s="1"/>
      <c r="XBM845" s="1"/>
      <c r="XBN845" s="1"/>
      <c r="XBO845" s="1"/>
      <c r="XBP845" s="1"/>
      <c r="XBQ845" s="1"/>
      <c r="XBR845" s="1"/>
      <c r="XBS845" s="1"/>
      <c r="XBT845" s="1"/>
      <c r="XBU845" s="1"/>
      <c r="XBV845" s="1"/>
      <c r="XBW845" s="1"/>
      <c r="XBX845" s="1"/>
      <c r="XBY845" s="1"/>
      <c r="XBZ845" s="1"/>
      <c r="XCA845" s="1"/>
      <c r="XCB845" s="1"/>
      <c r="XCC845" s="1"/>
      <c r="XCD845" s="1"/>
      <c r="XCE845" s="1"/>
      <c r="XCF845" s="1"/>
      <c r="XCG845" s="1"/>
      <c r="XCH845" s="1"/>
      <c r="XCI845" s="1"/>
      <c r="XCJ845" s="1"/>
      <c r="XCK845" s="1"/>
      <c r="XCL845" s="1"/>
      <c r="XCM845" s="1"/>
      <c r="XCN845" s="1"/>
      <c r="XCO845" s="1"/>
      <c r="XCP845" s="1"/>
      <c r="XCQ845" s="1"/>
      <c r="XCR845" s="1"/>
      <c r="XCS845" s="1"/>
      <c r="XCT845" s="1"/>
      <c r="XCU845" s="1"/>
      <c r="XCV845" s="1"/>
      <c r="XCW845" s="1"/>
      <c r="XCX845" s="1"/>
      <c r="XCY845" s="1"/>
      <c r="XCZ845" s="1"/>
      <c r="XDA845" s="1"/>
      <c r="XDB845" s="1"/>
      <c r="XDC845" s="1"/>
      <c r="XDD845" s="1"/>
      <c r="XDE845" s="1"/>
      <c r="XDF845" s="1"/>
      <c r="XDG845" s="1"/>
      <c r="XDH845" s="1"/>
      <c r="XDI845" s="1"/>
      <c r="XDJ845" s="1"/>
      <c r="XDK845" s="1"/>
      <c r="XDL845" s="1"/>
      <c r="XDM845" s="1"/>
      <c r="XDN845" s="1"/>
      <c r="XDO845" s="1"/>
      <c r="XDP845" s="1"/>
      <c r="XDQ845" s="1"/>
      <c r="XDR845" s="1"/>
      <c r="XDS845" s="1"/>
      <c r="XDT845" s="1"/>
      <c r="XDU845" s="1"/>
      <c r="XDV845" s="1"/>
      <c r="XDW845" s="1"/>
      <c r="XDX845" s="1"/>
      <c r="XDY845" s="1"/>
      <c r="XDZ845" s="1"/>
      <c r="XEA845" s="1"/>
      <c r="XEB845" s="1"/>
      <c r="XEC845" s="1"/>
      <c r="XED845" s="1"/>
      <c r="XEE845" s="1"/>
      <c r="XEF845" s="1"/>
      <c r="XEG845" s="1"/>
      <c r="XEH845" s="1"/>
      <c r="XEI845" s="1"/>
      <c r="XEJ845" s="1"/>
      <c r="XEK845" s="1"/>
      <c r="XEL845" s="1"/>
      <c r="XEM845" s="1"/>
      <c r="XEN845" s="1"/>
      <c r="XEO845" s="1"/>
      <c r="XEP845" s="1"/>
      <c r="XEQ845" s="1"/>
      <c r="XER845" s="1"/>
      <c r="XES845" s="1"/>
      <c r="XET845" s="1"/>
      <c r="XEU845" s="1"/>
      <c r="XEV845" s="1"/>
      <c r="XEW845" s="1"/>
      <c r="XEX845" s="1"/>
      <c r="XEY845" s="1"/>
      <c r="XEZ845" s="1"/>
      <c r="XFA845" s="1"/>
      <c r="XFB845" s="1"/>
      <c r="XFC845" s="1"/>
    </row>
    <row r="846" spans="1:150 16226:16383" s="3" customFormat="1" ht="20.25" customHeight="1" x14ac:dyDescent="0.25">
      <c r="A846" s="71" t="s">
        <v>1041</v>
      </c>
      <c r="B846" s="71">
        <v>139.35499999999999</v>
      </c>
      <c r="C846" s="71">
        <f t="shared" si="20"/>
        <v>1500.0172199999997</v>
      </c>
      <c r="D846" s="51">
        <v>0</v>
      </c>
      <c r="E846" s="51">
        <v>0</v>
      </c>
      <c r="F846" s="124">
        <f t="shared" si="21"/>
        <v>2754.0316159199997</v>
      </c>
      <c r="G846" s="130" t="s">
        <v>95</v>
      </c>
      <c r="H846" s="13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WZB846" s="1"/>
      <c r="WZC846" s="1"/>
      <c r="WZD846" s="1"/>
      <c r="WZE846" s="1"/>
      <c r="WZF846" s="1"/>
      <c r="WZG846" s="1"/>
      <c r="WZH846" s="1"/>
      <c r="WZI846" s="1"/>
      <c r="WZJ846" s="1"/>
      <c r="WZK846" s="1"/>
      <c r="WZL846" s="1"/>
      <c r="WZM846" s="1"/>
      <c r="WZN846" s="1"/>
      <c r="WZO846" s="1"/>
      <c r="WZP846" s="1"/>
      <c r="WZQ846" s="1"/>
      <c r="WZR846" s="1"/>
      <c r="WZS846" s="1"/>
      <c r="WZT846" s="1"/>
      <c r="WZU846" s="1"/>
      <c r="WZV846" s="1"/>
      <c r="WZW846" s="1"/>
      <c r="WZX846" s="1"/>
      <c r="WZY846" s="1"/>
      <c r="WZZ846" s="1"/>
      <c r="XAA846" s="1"/>
      <c r="XAB846" s="1"/>
      <c r="XAC846" s="1"/>
      <c r="XAD846" s="1"/>
      <c r="XAE846" s="1"/>
      <c r="XAF846" s="1"/>
      <c r="XAG846" s="1"/>
      <c r="XAH846" s="1"/>
      <c r="XAI846" s="1"/>
      <c r="XAJ846" s="1"/>
      <c r="XAK846" s="1"/>
      <c r="XAL846" s="1"/>
      <c r="XAM846" s="1"/>
      <c r="XAN846" s="1"/>
      <c r="XAO846" s="1"/>
      <c r="XAP846" s="1"/>
      <c r="XAQ846" s="1"/>
      <c r="XAR846" s="1"/>
      <c r="XAS846" s="1"/>
      <c r="XAT846" s="1"/>
      <c r="XAU846" s="1"/>
      <c r="XAV846" s="1"/>
      <c r="XAW846" s="1"/>
      <c r="XAX846" s="1"/>
      <c r="XAY846" s="1"/>
      <c r="XAZ846" s="1"/>
      <c r="XBA846" s="1"/>
      <c r="XBB846" s="1"/>
      <c r="XBC846" s="1"/>
      <c r="XBD846" s="1"/>
      <c r="XBE846" s="1"/>
      <c r="XBF846" s="1"/>
      <c r="XBG846" s="1"/>
      <c r="XBH846" s="1"/>
      <c r="XBI846" s="1"/>
      <c r="XBJ846" s="1"/>
      <c r="XBK846" s="1"/>
      <c r="XBL846" s="1"/>
      <c r="XBM846" s="1"/>
      <c r="XBN846" s="1"/>
      <c r="XBO846" s="1"/>
      <c r="XBP846" s="1"/>
      <c r="XBQ846" s="1"/>
      <c r="XBR846" s="1"/>
      <c r="XBS846" s="1"/>
      <c r="XBT846" s="1"/>
      <c r="XBU846" s="1"/>
      <c r="XBV846" s="1"/>
      <c r="XBW846" s="1"/>
      <c r="XBX846" s="1"/>
      <c r="XBY846" s="1"/>
      <c r="XBZ846" s="1"/>
      <c r="XCA846" s="1"/>
      <c r="XCB846" s="1"/>
      <c r="XCC846" s="1"/>
      <c r="XCD846" s="1"/>
      <c r="XCE846" s="1"/>
      <c r="XCF846" s="1"/>
      <c r="XCG846" s="1"/>
      <c r="XCH846" s="1"/>
      <c r="XCI846" s="1"/>
      <c r="XCJ846" s="1"/>
      <c r="XCK846" s="1"/>
      <c r="XCL846" s="1"/>
      <c r="XCM846" s="1"/>
      <c r="XCN846" s="1"/>
      <c r="XCO846" s="1"/>
      <c r="XCP846" s="1"/>
      <c r="XCQ846" s="1"/>
      <c r="XCR846" s="1"/>
      <c r="XCS846" s="1"/>
      <c r="XCT846" s="1"/>
      <c r="XCU846" s="1"/>
      <c r="XCV846" s="1"/>
      <c r="XCW846" s="1"/>
      <c r="XCX846" s="1"/>
      <c r="XCY846" s="1"/>
      <c r="XCZ846" s="1"/>
      <c r="XDA846" s="1"/>
      <c r="XDB846" s="1"/>
      <c r="XDC846" s="1"/>
      <c r="XDD846" s="1"/>
      <c r="XDE846" s="1"/>
      <c r="XDF846" s="1"/>
      <c r="XDG846" s="1"/>
      <c r="XDH846" s="1"/>
      <c r="XDI846" s="1"/>
      <c r="XDJ846" s="1"/>
      <c r="XDK846" s="1"/>
      <c r="XDL846" s="1"/>
      <c r="XDM846" s="1"/>
      <c r="XDN846" s="1"/>
      <c r="XDO846" s="1"/>
      <c r="XDP846" s="1"/>
      <c r="XDQ846" s="1"/>
      <c r="XDR846" s="1"/>
      <c r="XDS846" s="1"/>
      <c r="XDT846" s="1"/>
      <c r="XDU846" s="1"/>
      <c r="XDV846" s="1"/>
      <c r="XDW846" s="1"/>
      <c r="XDX846" s="1"/>
      <c r="XDY846" s="1"/>
      <c r="XDZ846" s="1"/>
      <c r="XEA846" s="1"/>
      <c r="XEB846" s="1"/>
      <c r="XEC846" s="1"/>
      <c r="XED846" s="1"/>
      <c r="XEE846" s="1"/>
      <c r="XEF846" s="1"/>
      <c r="XEG846" s="1"/>
      <c r="XEH846" s="1"/>
      <c r="XEI846" s="1"/>
      <c r="XEJ846" s="1"/>
      <c r="XEK846" s="1"/>
      <c r="XEL846" s="1"/>
      <c r="XEM846" s="1"/>
      <c r="XEN846" s="1"/>
      <c r="XEO846" s="1"/>
      <c r="XEP846" s="1"/>
      <c r="XEQ846" s="1"/>
      <c r="XER846" s="1"/>
      <c r="XES846" s="1"/>
      <c r="XET846" s="1"/>
      <c r="XEU846" s="1"/>
      <c r="XEV846" s="1"/>
      <c r="XEW846" s="1"/>
      <c r="XEX846" s="1"/>
      <c r="XEY846" s="1"/>
      <c r="XEZ846" s="1"/>
      <c r="XFA846" s="1"/>
      <c r="XFB846" s="1"/>
      <c r="XFC846" s="1"/>
    </row>
    <row r="847" spans="1:150 16226:16383" s="3" customFormat="1" ht="20.25" customHeight="1" x14ac:dyDescent="0.25">
      <c r="A847" s="71" t="s">
        <v>1042</v>
      </c>
      <c r="B847" s="71">
        <v>139.35499999999999</v>
      </c>
      <c r="C847" s="71">
        <f t="shared" si="20"/>
        <v>1500.0172199999997</v>
      </c>
      <c r="D847" s="51">
        <v>0</v>
      </c>
      <c r="E847" s="51">
        <v>0</v>
      </c>
      <c r="F847" s="124">
        <f t="shared" si="21"/>
        <v>2754.0316159199997</v>
      </c>
      <c r="G847" s="130" t="s">
        <v>95</v>
      </c>
      <c r="H847" s="13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WZB847" s="1"/>
      <c r="WZC847" s="1"/>
      <c r="WZD847" s="1"/>
      <c r="WZE847" s="1"/>
      <c r="WZF847" s="1"/>
      <c r="WZG847" s="1"/>
      <c r="WZH847" s="1"/>
      <c r="WZI847" s="1"/>
      <c r="WZJ847" s="1"/>
      <c r="WZK847" s="1"/>
      <c r="WZL847" s="1"/>
      <c r="WZM847" s="1"/>
      <c r="WZN847" s="1"/>
      <c r="WZO847" s="1"/>
      <c r="WZP847" s="1"/>
      <c r="WZQ847" s="1"/>
      <c r="WZR847" s="1"/>
      <c r="WZS847" s="1"/>
      <c r="WZT847" s="1"/>
      <c r="WZU847" s="1"/>
      <c r="WZV847" s="1"/>
      <c r="WZW847" s="1"/>
      <c r="WZX847" s="1"/>
      <c r="WZY847" s="1"/>
      <c r="WZZ847" s="1"/>
      <c r="XAA847" s="1"/>
      <c r="XAB847" s="1"/>
      <c r="XAC847" s="1"/>
      <c r="XAD847" s="1"/>
      <c r="XAE847" s="1"/>
      <c r="XAF847" s="1"/>
      <c r="XAG847" s="1"/>
      <c r="XAH847" s="1"/>
      <c r="XAI847" s="1"/>
      <c r="XAJ847" s="1"/>
      <c r="XAK847" s="1"/>
      <c r="XAL847" s="1"/>
      <c r="XAM847" s="1"/>
      <c r="XAN847" s="1"/>
      <c r="XAO847" s="1"/>
      <c r="XAP847" s="1"/>
      <c r="XAQ847" s="1"/>
      <c r="XAR847" s="1"/>
      <c r="XAS847" s="1"/>
      <c r="XAT847" s="1"/>
      <c r="XAU847" s="1"/>
      <c r="XAV847" s="1"/>
      <c r="XAW847" s="1"/>
      <c r="XAX847" s="1"/>
      <c r="XAY847" s="1"/>
      <c r="XAZ847" s="1"/>
      <c r="XBA847" s="1"/>
      <c r="XBB847" s="1"/>
      <c r="XBC847" s="1"/>
      <c r="XBD847" s="1"/>
      <c r="XBE847" s="1"/>
      <c r="XBF847" s="1"/>
      <c r="XBG847" s="1"/>
      <c r="XBH847" s="1"/>
      <c r="XBI847" s="1"/>
      <c r="XBJ847" s="1"/>
      <c r="XBK847" s="1"/>
      <c r="XBL847" s="1"/>
      <c r="XBM847" s="1"/>
      <c r="XBN847" s="1"/>
      <c r="XBO847" s="1"/>
      <c r="XBP847" s="1"/>
      <c r="XBQ847" s="1"/>
      <c r="XBR847" s="1"/>
      <c r="XBS847" s="1"/>
      <c r="XBT847" s="1"/>
      <c r="XBU847" s="1"/>
      <c r="XBV847" s="1"/>
      <c r="XBW847" s="1"/>
      <c r="XBX847" s="1"/>
      <c r="XBY847" s="1"/>
      <c r="XBZ847" s="1"/>
      <c r="XCA847" s="1"/>
      <c r="XCB847" s="1"/>
      <c r="XCC847" s="1"/>
      <c r="XCD847" s="1"/>
      <c r="XCE847" s="1"/>
      <c r="XCF847" s="1"/>
      <c r="XCG847" s="1"/>
      <c r="XCH847" s="1"/>
      <c r="XCI847" s="1"/>
      <c r="XCJ847" s="1"/>
      <c r="XCK847" s="1"/>
      <c r="XCL847" s="1"/>
      <c r="XCM847" s="1"/>
      <c r="XCN847" s="1"/>
      <c r="XCO847" s="1"/>
      <c r="XCP847" s="1"/>
      <c r="XCQ847" s="1"/>
      <c r="XCR847" s="1"/>
      <c r="XCS847" s="1"/>
      <c r="XCT847" s="1"/>
      <c r="XCU847" s="1"/>
      <c r="XCV847" s="1"/>
      <c r="XCW847" s="1"/>
      <c r="XCX847" s="1"/>
      <c r="XCY847" s="1"/>
      <c r="XCZ847" s="1"/>
      <c r="XDA847" s="1"/>
      <c r="XDB847" s="1"/>
      <c r="XDC847" s="1"/>
      <c r="XDD847" s="1"/>
      <c r="XDE847" s="1"/>
      <c r="XDF847" s="1"/>
      <c r="XDG847" s="1"/>
      <c r="XDH847" s="1"/>
      <c r="XDI847" s="1"/>
      <c r="XDJ847" s="1"/>
      <c r="XDK847" s="1"/>
      <c r="XDL847" s="1"/>
      <c r="XDM847" s="1"/>
      <c r="XDN847" s="1"/>
      <c r="XDO847" s="1"/>
      <c r="XDP847" s="1"/>
      <c r="XDQ847" s="1"/>
      <c r="XDR847" s="1"/>
      <c r="XDS847" s="1"/>
      <c r="XDT847" s="1"/>
      <c r="XDU847" s="1"/>
      <c r="XDV847" s="1"/>
      <c r="XDW847" s="1"/>
      <c r="XDX847" s="1"/>
      <c r="XDY847" s="1"/>
      <c r="XDZ847" s="1"/>
      <c r="XEA847" s="1"/>
      <c r="XEB847" s="1"/>
      <c r="XEC847" s="1"/>
      <c r="XED847" s="1"/>
      <c r="XEE847" s="1"/>
      <c r="XEF847" s="1"/>
      <c r="XEG847" s="1"/>
      <c r="XEH847" s="1"/>
      <c r="XEI847" s="1"/>
      <c r="XEJ847" s="1"/>
      <c r="XEK847" s="1"/>
      <c r="XEL847" s="1"/>
      <c r="XEM847" s="1"/>
      <c r="XEN847" s="1"/>
      <c r="XEO847" s="1"/>
      <c r="XEP847" s="1"/>
      <c r="XEQ847" s="1"/>
      <c r="XER847" s="1"/>
      <c r="XES847" s="1"/>
      <c r="XET847" s="1"/>
      <c r="XEU847" s="1"/>
      <c r="XEV847" s="1"/>
      <c r="XEW847" s="1"/>
      <c r="XEX847" s="1"/>
      <c r="XEY847" s="1"/>
      <c r="XEZ847" s="1"/>
      <c r="XFA847" s="1"/>
      <c r="XFB847" s="1"/>
      <c r="XFC847" s="1"/>
    </row>
    <row r="848" spans="1:150 16226:16383" s="3" customFormat="1" ht="20.25" customHeight="1" x14ac:dyDescent="0.25">
      <c r="A848" s="71" t="s">
        <v>1043</v>
      </c>
      <c r="B848" s="71">
        <v>139.35499999999999</v>
      </c>
      <c r="C848" s="71">
        <f t="shared" si="20"/>
        <v>1500.0172199999997</v>
      </c>
      <c r="D848" s="51">
        <v>0</v>
      </c>
      <c r="E848" s="51">
        <v>0</v>
      </c>
      <c r="F848" s="124">
        <f t="shared" si="21"/>
        <v>2754.0316159199997</v>
      </c>
      <c r="G848" s="130" t="s">
        <v>95</v>
      </c>
      <c r="H848" s="13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WZB848" s="1"/>
      <c r="WZC848" s="1"/>
      <c r="WZD848" s="1"/>
      <c r="WZE848" s="1"/>
      <c r="WZF848" s="1"/>
      <c r="WZG848" s="1"/>
      <c r="WZH848" s="1"/>
      <c r="WZI848" s="1"/>
      <c r="WZJ848" s="1"/>
      <c r="WZK848" s="1"/>
      <c r="WZL848" s="1"/>
      <c r="WZM848" s="1"/>
      <c r="WZN848" s="1"/>
      <c r="WZO848" s="1"/>
      <c r="WZP848" s="1"/>
      <c r="WZQ848" s="1"/>
      <c r="WZR848" s="1"/>
      <c r="WZS848" s="1"/>
      <c r="WZT848" s="1"/>
      <c r="WZU848" s="1"/>
      <c r="WZV848" s="1"/>
      <c r="WZW848" s="1"/>
      <c r="WZX848" s="1"/>
      <c r="WZY848" s="1"/>
      <c r="WZZ848" s="1"/>
      <c r="XAA848" s="1"/>
      <c r="XAB848" s="1"/>
      <c r="XAC848" s="1"/>
      <c r="XAD848" s="1"/>
      <c r="XAE848" s="1"/>
      <c r="XAF848" s="1"/>
      <c r="XAG848" s="1"/>
      <c r="XAH848" s="1"/>
      <c r="XAI848" s="1"/>
      <c r="XAJ848" s="1"/>
      <c r="XAK848" s="1"/>
      <c r="XAL848" s="1"/>
      <c r="XAM848" s="1"/>
      <c r="XAN848" s="1"/>
      <c r="XAO848" s="1"/>
      <c r="XAP848" s="1"/>
      <c r="XAQ848" s="1"/>
      <c r="XAR848" s="1"/>
      <c r="XAS848" s="1"/>
      <c r="XAT848" s="1"/>
      <c r="XAU848" s="1"/>
      <c r="XAV848" s="1"/>
      <c r="XAW848" s="1"/>
      <c r="XAX848" s="1"/>
      <c r="XAY848" s="1"/>
      <c r="XAZ848" s="1"/>
      <c r="XBA848" s="1"/>
      <c r="XBB848" s="1"/>
      <c r="XBC848" s="1"/>
      <c r="XBD848" s="1"/>
      <c r="XBE848" s="1"/>
      <c r="XBF848" s="1"/>
      <c r="XBG848" s="1"/>
      <c r="XBH848" s="1"/>
      <c r="XBI848" s="1"/>
      <c r="XBJ848" s="1"/>
      <c r="XBK848" s="1"/>
      <c r="XBL848" s="1"/>
      <c r="XBM848" s="1"/>
      <c r="XBN848" s="1"/>
      <c r="XBO848" s="1"/>
      <c r="XBP848" s="1"/>
      <c r="XBQ848" s="1"/>
      <c r="XBR848" s="1"/>
      <c r="XBS848" s="1"/>
      <c r="XBT848" s="1"/>
      <c r="XBU848" s="1"/>
      <c r="XBV848" s="1"/>
      <c r="XBW848" s="1"/>
      <c r="XBX848" s="1"/>
      <c r="XBY848" s="1"/>
      <c r="XBZ848" s="1"/>
      <c r="XCA848" s="1"/>
      <c r="XCB848" s="1"/>
      <c r="XCC848" s="1"/>
      <c r="XCD848" s="1"/>
      <c r="XCE848" s="1"/>
      <c r="XCF848" s="1"/>
      <c r="XCG848" s="1"/>
      <c r="XCH848" s="1"/>
      <c r="XCI848" s="1"/>
      <c r="XCJ848" s="1"/>
      <c r="XCK848" s="1"/>
      <c r="XCL848" s="1"/>
      <c r="XCM848" s="1"/>
      <c r="XCN848" s="1"/>
      <c r="XCO848" s="1"/>
      <c r="XCP848" s="1"/>
      <c r="XCQ848" s="1"/>
      <c r="XCR848" s="1"/>
      <c r="XCS848" s="1"/>
      <c r="XCT848" s="1"/>
      <c r="XCU848" s="1"/>
      <c r="XCV848" s="1"/>
      <c r="XCW848" s="1"/>
      <c r="XCX848" s="1"/>
      <c r="XCY848" s="1"/>
      <c r="XCZ848" s="1"/>
      <c r="XDA848" s="1"/>
      <c r="XDB848" s="1"/>
      <c r="XDC848" s="1"/>
      <c r="XDD848" s="1"/>
      <c r="XDE848" s="1"/>
      <c r="XDF848" s="1"/>
      <c r="XDG848" s="1"/>
      <c r="XDH848" s="1"/>
      <c r="XDI848" s="1"/>
      <c r="XDJ848" s="1"/>
      <c r="XDK848" s="1"/>
      <c r="XDL848" s="1"/>
      <c r="XDM848" s="1"/>
      <c r="XDN848" s="1"/>
      <c r="XDO848" s="1"/>
      <c r="XDP848" s="1"/>
      <c r="XDQ848" s="1"/>
      <c r="XDR848" s="1"/>
      <c r="XDS848" s="1"/>
      <c r="XDT848" s="1"/>
      <c r="XDU848" s="1"/>
      <c r="XDV848" s="1"/>
      <c r="XDW848" s="1"/>
      <c r="XDX848" s="1"/>
      <c r="XDY848" s="1"/>
      <c r="XDZ848" s="1"/>
      <c r="XEA848" s="1"/>
      <c r="XEB848" s="1"/>
      <c r="XEC848" s="1"/>
      <c r="XED848" s="1"/>
      <c r="XEE848" s="1"/>
      <c r="XEF848" s="1"/>
      <c r="XEG848" s="1"/>
      <c r="XEH848" s="1"/>
      <c r="XEI848" s="1"/>
      <c r="XEJ848" s="1"/>
      <c r="XEK848" s="1"/>
      <c r="XEL848" s="1"/>
      <c r="XEM848" s="1"/>
      <c r="XEN848" s="1"/>
      <c r="XEO848" s="1"/>
      <c r="XEP848" s="1"/>
      <c r="XEQ848" s="1"/>
      <c r="XER848" s="1"/>
      <c r="XES848" s="1"/>
      <c r="XET848" s="1"/>
      <c r="XEU848" s="1"/>
      <c r="XEV848" s="1"/>
      <c r="XEW848" s="1"/>
      <c r="XEX848" s="1"/>
      <c r="XEY848" s="1"/>
      <c r="XEZ848" s="1"/>
      <c r="XFA848" s="1"/>
      <c r="XFB848" s="1"/>
      <c r="XFC848" s="1"/>
    </row>
    <row r="849" spans="1:150 16226:16383" s="3" customFormat="1" ht="20.25" customHeight="1" x14ac:dyDescent="0.25">
      <c r="A849" s="71" t="s">
        <v>1044</v>
      </c>
      <c r="B849" s="71">
        <v>139.35499999999999</v>
      </c>
      <c r="C849" s="71">
        <f t="shared" si="20"/>
        <v>1500.0172199999997</v>
      </c>
      <c r="D849" s="51">
        <v>0</v>
      </c>
      <c r="E849" s="51">
        <v>0</v>
      </c>
      <c r="F849" s="124">
        <f t="shared" si="21"/>
        <v>2754.0316159199997</v>
      </c>
      <c r="G849" s="130" t="s">
        <v>95</v>
      </c>
      <c r="H849" s="13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WZB849" s="1"/>
      <c r="WZC849" s="1"/>
      <c r="WZD849" s="1"/>
      <c r="WZE849" s="1"/>
      <c r="WZF849" s="1"/>
      <c r="WZG849" s="1"/>
      <c r="WZH849" s="1"/>
      <c r="WZI849" s="1"/>
      <c r="WZJ849" s="1"/>
      <c r="WZK849" s="1"/>
      <c r="WZL849" s="1"/>
      <c r="WZM849" s="1"/>
      <c r="WZN849" s="1"/>
      <c r="WZO849" s="1"/>
      <c r="WZP849" s="1"/>
      <c r="WZQ849" s="1"/>
      <c r="WZR849" s="1"/>
      <c r="WZS849" s="1"/>
      <c r="WZT849" s="1"/>
      <c r="WZU849" s="1"/>
      <c r="WZV849" s="1"/>
      <c r="WZW849" s="1"/>
      <c r="WZX849" s="1"/>
      <c r="WZY849" s="1"/>
      <c r="WZZ849" s="1"/>
      <c r="XAA849" s="1"/>
      <c r="XAB849" s="1"/>
      <c r="XAC849" s="1"/>
      <c r="XAD849" s="1"/>
      <c r="XAE849" s="1"/>
      <c r="XAF849" s="1"/>
      <c r="XAG849" s="1"/>
      <c r="XAH849" s="1"/>
      <c r="XAI849" s="1"/>
      <c r="XAJ849" s="1"/>
      <c r="XAK849" s="1"/>
      <c r="XAL849" s="1"/>
      <c r="XAM849" s="1"/>
      <c r="XAN849" s="1"/>
      <c r="XAO849" s="1"/>
      <c r="XAP849" s="1"/>
      <c r="XAQ849" s="1"/>
      <c r="XAR849" s="1"/>
      <c r="XAS849" s="1"/>
      <c r="XAT849" s="1"/>
      <c r="XAU849" s="1"/>
      <c r="XAV849" s="1"/>
      <c r="XAW849" s="1"/>
      <c r="XAX849" s="1"/>
      <c r="XAY849" s="1"/>
      <c r="XAZ849" s="1"/>
      <c r="XBA849" s="1"/>
      <c r="XBB849" s="1"/>
      <c r="XBC849" s="1"/>
      <c r="XBD849" s="1"/>
      <c r="XBE849" s="1"/>
      <c r="XBF849" s="1"/>
      <c r="XBG849" s="1"/>
      <c r="XBH849" s="1"/>
      <c r="XBI849" s="1"/>
      <c r="XBJ849" s="1"/>
      <c r="XBK849" s="1"/>
      <c r="XBL849" s="1"/>
      <c r="XBM849" s="1"/>
      <c r="XBN849" s="1"/>
      <c r="XBO849" s="1"/>
      <c r="XBP849" s="1"/>
      <c r="XBQ849" s="1"/>
      <c r="XBR849" s="1"/>
      <c r="XBS849" s="1"/>
      <c r="XBT849" s="1"/>
      <c r="XBU849" s="1"/>
      <c r="XBV849" s="1"/>
      <c r="XBW849" s="1"/>
      <c r="XBX849" s="1"/>
      <c r="XBY849" s="1"/>
      <c r="XBZ849" s="1"/>
      <c r="XCA849" s="1"/>
      <c r="XCB849" s="1"/>
      <c r="XCC849" s="1"/>
      <c r="XCD849" s="1"/>
      <c r="XCE849" s="1"/>
      <c r="XCF849" s="1"/>
      <c r="XCG849" s="1"/>
      <c r="XCH849" s="1"/>
      <c r="XCI849" s="1"/>
      <c r="XCJ849" s="1"/>
      <c r="XCK849" s="1"/>
      <c r="XCL849" s="1"/>
      <c r="XCM849" s="1"/>
      <c r="XCN849" s="1"/>
      <c r="XCO849" s="1"/>
      <c r="XCP849" s="1"/>
      <c r="XCQ849" s="1"/>
      <c r="XCR849" s="1"/>
      <c r="XCS849" s="1"/>
      <c r="XCT849" s="1"/>
      <c r="XCU849" s="1"/>
      <c r="XCV849" s="1"/>
      <c r="XCW849" s="1"/>
      <c r="XCX849" s="1"/>
      <c r="XCY849" s="1"/>
      <c r="XCZ849" s="1"/>
      <c r="XDA849" s="1"/>
      <c r="XDB849" s="1"/>
      <c r="XDC849" s="1"/>
      <c r="XDD849" s="1"/>
      <c r="XDE849" s="1"/>
      <c r="XDF849" s="1"/>
      <c r="XDG849" s="1"/>
      <c r="XDH849" s="1"/>
      <c r="XDI849" s="1"/>
      <c r="XDJ849" s="1"/>
      <c r="XDK849" s="1"/>
      <c r="XDL849" s="1"/>
      <c r="XDM849" s="1"/>
      <c r="XDN849" s="1"/>
      <c r="XDO849" s="1"/>
      <c r="XDP849" s="1"/>
      <c r="XDQ849" s="1"/>
      <c r="XDR849" s="1"/>
      <c r="XDS849" s="1"/>
      <c r="XDT849" s="1"/>
      <c r="XDU849" s="1"/>
      <c r="XDV849" s="1"/>
      <c r="XDW849" s="1"/>
      <c r="XDX849" s="1"/>
      <c r="XDY849" s="1"/>
      <c r="XDZ849" s="1"/>
      <c r="XEA849" s="1"/>
      <c r="XEB849" s="1"/>
      <c r="XEC849" s="1"/>
      <c r="XED849" s="1"/>
      <c r="XEE849" s="1"/>
      <c r="XEF849" s="1"/>
      <c r="XEG849" s="1"/>
      <c r="XEH849" s="1"/>
      <c r="XEI849" s="1"/>
      <c r="XEJ849" s="1"/>
      <c r="XEK849" s="1"/>
      <c r="XEL849" s="1"/>
      <c r="XEM849" s="1"/>
      <c r="XEN849" s="1"/>
      <c r="XEO849" s="1"/>
      <c r="XEP849" s="1"/>
      <c r="XEQ849" s="1"/>
      <c r="XER849" s="1"/>
      <c r="XES849" s="1"/>
      <c r="XET849" s="1"/>
      <c r="XEU849" s="1"/>
      <c r="XEV849" s="1"/>
      <c r="XEW849" s="1"/>
      <c r="XEX849" s="1"/>
      <c r="XEY849" s="1"/>
      <c r="XEZ849" s="1"/>
      <c r="XFA849" s="1"/>
      <c r="XFB849" s="1"/>
      <c r="XFC849" s="1"/>
    </row>
    <row r="850" spans="1:150 16226:16383" s="3" customFormat="1" ht="20.25" customHeight="1" x14ac:dyDescent="0.25">
      <c r="A850" s="71" t="s">
        <v>1045</v>
      </c>
      <c r="B850" s="71">
        <v>217.393</v>
      </c>
      <c r="C850" s="71">
        <f t="shared" si="20"/>
        <v>2340.0182519999998</v>
      </c>
      <c r="D850" s="51">
        <v>0</v>
      </c>
      <c r="E850" s="51">
        <v>0</v>
      </c>
      <c r="F850" s="124">
        <f t="shared" si="21"/>
        <v>4296.2735106720002</v>
      </c>
      <c r="G850" s="130" t="s">
        <v>95</v>
      </c>
      <c r="H850" s="13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WZB850" s="1"/>
      <c r="WZC850" s="1"/>
      <c r="WZD850" s="1"/>
      <c r="WZE850" s="1"/>
      <c r="WZF850" s="1"/>
      <c r="WZG850" s="1"/>
      <c r="WZH850" s="1"/>
      <c r="WZI850" s="1"/>
      <c r="WZJ850" s="1"/>
      <c r="WZK850" s="1"/>
      <c r="WZL850" s="1"/>
      <c r="WZM850" s="1"/>
      <c r="WZN850" s="1"/>
      <c r="WZO850" s="1"/>
      <c r="WZP850" s="1"/>
      <c r="WZQ850" s="1"/>
      <c r="WZR850" s="1"/>
      <c r="WZS850" s="1"/>
      <c r="WZT850" s="1"/>
      <c r="WZU850" s="1"/>
      <c r="WZV850" s="1"/>
      <c r="WZW850" s="1"/>
      <c r="WZX850" s="1"/>
      <c r="WZY850" s="1"/>
      <c r="WZZ850" s="1"/>
      <c r="XAA850" s="1"/>
      <c r="XAB850" s="1"/>
      <c r="XAC850" s="1"/>
      <c r="XAD850" s="1"/>
      <c r="XAE850" s="1"/>
      <c r="XAF850" s="1"/>
      <c r="XAG850" s="1"/>
      <c r="XAH850" s="1"/>
      <c r="XAI850" s="1"/>
      <c r="XAJ850" s="1"/>
      <c r="XAK850" s="1"/>
      <c r="XAL850" s="1"/>
      <c r="XAM850" s="1"/>
      <c r="XAN850" s="1"/>
      <c r="XAO850" s="1"/>
      <c r="XAP850" s="1"/>
      <c r="XAQ850" s="1"/>
      <c r="XAR850" s="1"/>
      <c r="XAS850" s="1"/>
      <c r="XAT850" s="1"/>
      <c r="XAU850" s="1"/>
      <c r="XAV850" s="1"/>
      <c r="XAW850" s="1"/>
      <c r="XAX850" s="1"/>
      <c r="XAY850" s="1"/>
      <c r="XAZ850" s="1"/>
      <c r="XBA850" s="1"/>
      <c r="XBB850" s="1"/>
      <c r="XBC850" s="1"/>
      <c r="XBD850" s="1"/>
      <c r="XBE850" s="1"/>
      <c r="XBF850" s="1"/>
      <c r="XBG850" s="1"/>
      <c r="XBH850" s="1"/>
      <c r="XBI850" s="1"/>
      <c r="XBJ850" s="1"/>
      <c r="XBK850" s="1"/>
      <c r="XBL850" s="1"/>
      <c r="XBM850" s="1"/>
      <c r="XBN850" s="1"/>
      <c r="XBO850" s="1"/>
      <c r="XBP850" s="1"/>
      <c r="XBQ850" s="1"/>
      <c r="XBR850" s="1"/>
      <c r="XBS850" s="1"/>
      <c r="XBT850" s="1"/>
      <c r="XBU850" s="1"/>
      <c r="XBV850" s="1"/>
      <c r="XBW850" s="1"/>
      <c r="XBX850" s="1"/>
      <c r="XBY850" s="1"/>
      <c r="XBZ850" s="1"/>
      <c r="XCA850" s="1"/>
      <c r="XCB850" s="1"/>
      <c r="XCC850" s="1"/>
      <c r="XCD850" s="1"/>
      <c r="XCE850" s="1"/>
      <c r="XCF850" s="1"/>
      <c r="XCG850" s="1"/>
      <c r="XCH850" s="1"/>
      <c r="XCI850" s="1"/>
      <c r="XCJ850" s="1"/>
      <c r="XCK850" s="1"/>
      <c r="XCL850" s="1"/>
      <c r="XCM850" s="1"/>
      <c r="XCN850" s="1"/>
      <c r="XCO850" s="1"/>
      <c r="XCP850" s="1"/>
      <c r="XCQ850" s="1"/>
      <c r="XCR850" s="1"/>
      <c r="XCS850" s="1"/>
      <c r="XCT850" s="1"/>
      <c r="XCU850" s="1"/>
      <c r="XCV850" s="1"/>
      <c r="XCW850" s="1"/>
      <c r="XCX850" s="1"/>
      <c r="XCY850" s="1"/>
      <c r="XCZ850" s="1"/>
      <c r="XDA850" s="1"/>
      <c r="XDB850" s="1"/>
      <c r="XDC850" s="1"/>
      <c r="XDD850" s="1"/>
      <c r="XDE850" s="1"/>
      <c r="XDF850" s="1"/>
      <c r="XDG850" s="1"/>
      <c r="XDH850" s="1"/>
      <c r="XDI850" s="1"/>
      <c r="XDJ850" s="1"/>
      <c r="XDK850" s="1"/>
      <c r="XDL850" s="1"/>
      <c r="XDM850" s="1"/>
      <c r="XDN850" s="1"/>
      <c r="XDO850" s="1"/>
      <c r="XDP850" s="1"/>
      <c r="XDQ850" s="1"/>
      <c r="XDR850" s="1"/>
      <c r="XDS850" s="1"/>
      <c r="XDT850" s="1"/>
      <c r="XDU850" s="1"/>
      <c r="XDV850" s="1"/>
      <c r="XDW850" s="1"/>
      <c r="XDX850" s="1"/>
      <c r="XDY850" s="1"/>
      <c r="XDZ850" s="1"/>
      <c r="XEA850" s="1"/>
      <c r="XEB850" s="1"/>
      <c r="XEC850" s="1"/>
      <c r="XED850" s="1"/>
      <c r="XEE850" s="1"/>
      <c r="XEF850" s="1"/>
      <c r="XEG850" s="1"/>
      <c r="XEH850" s="1"/>
      <c r="XEI850" s="1"/>
      <c r="XEJ850" s="1"/>
      <c r="XEK850" s="1"/>
      <c r="XEL850" s="1"/>
      <c r="XEM850" s="1"/>
      <c r="XEN850" s="1"/>
      <c r="XEO850" s="1"/>
      <c r="XEP850" s="1"/>
      <c r="XEQ850" s="1"/>
      <c r="XER850" s="1"/>
      <c r="XES850" s="1"/>
      <c r="XET850" s="1"/>
      <c r="XEU850" s="1"/>
      <c r="XEV850" s="1"/>
      <c r="XEW850" s="1"/>
      <c r="XEX850" s="1"/>
      <c r="XEY850" s="1"/>
      <c r="XEZ850" s="1"/>
      <c r="XFA850" s="1"/>
      <c r="XFB850" s="1"/>
      <c r="XFC850" s="1"/>
    </row>
    <row r="851" spans="1:150 16226:16383" s="3" customFormat="1" ht="20.25" customHeight="1" x14ac:dyDescent="0.25">
      <c r="A851" s="71" t="s">
        <v>1046</v>
      </c>
      <c r="B851" s="71">
        <v>217.36799999999999</v>
      </c>
      <c r="C851" s="71">
        <f t="shared" si="20"/>
        <v>2339.7491519999999</v>
      </c>
      <c r="D851" s="51">
        <v>0</v>
      </c>
      <c r="E851" s="51">
        <v>0</v>
      </c>
      <c r="F851" s="124">
        <f t="shared" si="21"/>
        <v>4295.7794430719996</v>
      </c>
      <c r="G851" s="130" t="s">
        <v>95</v>
      </c>
      <c r="H851" s="13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WZB851" s="1"/>
      <c r="WZC851" s="1"/>
      <c r="WZD851" s="1"/>
      <c r="WZE851" s="1"/>
      <c r="WZF851" s="1"/>
      <c r="WZG851" s="1"/>
      <c r="WZH851" s="1"/>
      <c r="WZI851" s="1"/>
      <c r="WZJ851" s="1"/>
      <c r="WZK851" s="1"/>
      <c r="WZL851" s="1"/>
      <c r="WZM851" s="1"/>
      <c r="WZN851" s="1"/>
      <c r="WZO851" s="1"/>
      <c r="WZP851" s="1"/>
      <c r="WZQ851" s="1"/>
      <c r="WZR851" s="1"/>
      <c r="WZS851" s="1"/>
      <c r="WZT851" s="1"/>
      <c r="WZU851" s="1"/>
      <c r="WZV851" s="1"/>
      <c r="WZW851" s="1"/>
      <c r="WZX851" s="1"/>
      <c r="WZY851" s="1"/>
      <c r="WZZ851" s="1"/>
      <c r="XAA851" s="1"/>
      <c r="XAB851" s="1"/>
      <c r="XAC851" s="1"/>
      <c r="XAD851" s="1"/>
      <c r="XAE851" s="1"/>
      <c r="XAF851" s="1"/>
      <c r="XAG851" s="1"/>
      <c r="XAH851" s="1"/>
      <c r="XAI851" s="1"/>
      <c r="XAJ851" s="1"/>
      <c r="XAK851" s="1"/>
      <c r="XAL851" s="1"/>
      <c r="XAM851" s="1"/>
      <c r="XAN851" s="1"/>
      <c r="XAO851" s="1"/>
      <c r="XAP851" s="1"/>
      <c r="XAQ851" s="1"/>
      <c r="XAR851" s="1"/>
      <c r="XAS851" s="1"/>
      <c r="XAT851" s="1"/>
      <c r="XAU851" s="1"/>
      <c r="XAV851" s="1"/>
      <c r="XAW851" s="1"/>
      <c r="XAX851" s="1"/>
      <c r="XAY851" s="1"/>
      <c r="XAZ851" s="1"/>
      <c r="XBA851" s="1"/>
      <c r="XBB851" s="1"/>
      <c r="XBC851" s="1"/>
      <c r="XBD851" s="1"/>
      <c r="XBE851" s="1"/>
      <c r="XBF851" s="1"/>
      <c r="XBG851" s="1"/>
      <c r="XBH851" s="1"/>
      <c r="XBI851" s="1"/>
      <c r="XBJ851" s="1"/>
      <c r="XBK851" s="1"/>
      <c r="XBL851" s="1"/>
      <c r="XBM851" s="1"/>
      <c r="XBN851" s="1"/>
      <c r="XBO851" s="1"/>
      <c r="XBP851" s="1"/>
      <c r="XBQ851" s="1"/>
      <c r="XBR851" s="1"/>
      <c r="XBS851" s="1"/>
      <c r="XBT851" s="1"/>
      <c r="XBU851" s="1"/>
      <c r="XBV851" s="1"/>
      <c r="XBW851" s="1"/>
      <c r="XBX851" s="1"/>
      <c r="XBY851" s="1"/>
      <c r="XBZ851" s="1"/>
      <c r="XCA851" s="1"/>
      <c r="XCB851" s="1"/>
      <c r="XCC851" s="1"/>
      <c r="XCD851" s="1"/>
      <c r="XCE851" s="1"/>
      <c r="XCF851" s="1"/>
      <c r="XCG851" s="1"/>
      <c r="XCH851" s="1"/>
      <c r="XCI851" s="1"/>
      <c r="XCJ851" s="1"/>
      <c r="XCK851" s="1"/>
      <c r="XCL851" s="1"/>
      <c r="XCM851" s="1"/>
      <c r="XCN851" s="1"/>
      <c r="XCO851" s="1"/>
      <c r="XCP851" s="1"/>
      <c r="XCQ851" s="1"/>
      <c r="XCR851" s="1"/>
      <c r="XCS851" s="1"/>
      <c r="XCT851" s="1"/>
      <c r="XCU851" s="1"/>
      <c r="XCV851" s="1"/>
      <c r="XCW851" s="1"/>
      <c r="XCX851" s="1"/>
      <c r="XCY851" s="1"/>
      <c r="XCZ851" s="1"/>
      <c r="XDA851" s="1"/>
      <c r="XDB851" s="1"/>
      <c r="XDC851" s="1"/>
      <c r="XDD851" s="1"/>
      <c r="XDE851" s="1"/>
      <c r="XDF851" s="1"/>
      <c r="XDG851" s="1"/>
      <c r="XDH851" s="1"/>
      <c r="XDI851" s="1"/>
      <c r="XDJ851" s="1"/>
      <c r="XDK851" s="1"/>
      <c r="XDL851" s="1"/>
      <c r="XDM851" s="1"/>
      <c r="XDN851" s="1"/>
      <c r="XDO851" s="1"/>
      <c r="XDP851" s="1"/>
      <c r="XDQ851" s="1"/>
      <c r="XDR851" s="1"/>
      <c r="XDS851" s="1"/>
      <c r="XDT851" s="1"/>
      <c r="XDU851" s="1"/>
      <c r="XDV851" s="1"/>
      <c r="XDW851" s="1"/>
      <c r="XDX851" s="1"/>
      <c r="XDY851" s="1"/>
      <c r="XDZ851" s="1"/>
      <c r="XEA851" s="1"/>
      <c r="XEB851" s="1"/>
      <c r="XEC851" s="1"/>
      <c r="XED851" s="1"/>
      <c r="XEE851" s="1"/>
      <c r="XEF851" s="1"/>
      <c r="XEG851" s="1"/>
      <c r="XEH851" s="1"/>
      <c r="XEI851" s="1"/>
      <c r="XEJ851" s="1"/>
      <c r="XEK851" s="1"/>
      <c r="XEL851" s="1"/>
      <c r="XEM851" s="1"/>
      <c r="XEN851" s="1"/>
      <c r="XEO851" s="1"/>
      <c r="XEP851" s="1"/>
      <c r="XEQ851" s="1"/>
      <c r="XER851" s="1"/>
      <c r="XES851" s="1"/>
      <c r="XET851" s="1"/>
      <c r="XEU851" s="1"/>
      <c r="XEV851" s="1"/>
      <c r="XEW851" s="1"/>
      <c r="XEX851" s="1"/>
      <c r="XEY851" s="1"/>
      <c r="XEZ851" s="1"/>
      <c r="XFA851" s="1"/>
      <c r="XFB851" s="1"/>
      <c r="XFC851" s="1"/>
    </row>
    <row r="852" spans="1:150 16226:16383" s="3" customFormat="1" ht="20.25" customHeight="1" x14ac:dyDescent="0.25">
      <c r="A852" s="71" t="s">
        <v>1047</v>
      </c>
      <c r="B852" s="71">
        <v>139.35499999999999</v>
      </c>
      <c r="C852" s="71">
        <f t="shared" si="20"/>
        <v>1500.0172199999997</v>
      </c>
      <c r="D852" s="51">
        <v>0</v>
      </c>
      <c r="E852" s="51">
        <v>0</v>
      </c>
      <c r="F852" s="124">
        <f t="shared" si="21"/>
        <v>2754.0316159199997</v>
      </c>
      <c r="G852" s="130" t="s">
        <v>95</v>
      </c>
      <c r="H852" s="13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WZB852" s="1"/>
      <c r="WZC852" s="1"/>
      <c r="WZD852" s="1"/>
      <c r="WZE852" s="1"/>
      <c r="WZF852" s="1"/>
      <c r="WZG852" s="1"/>
      <c r="WZH852" s="1"/>
      <c r="WZI852" s="1"/>
      <c r="WZJ852" s="1"/>
      <c r="WZK852" s="1"/>
      <c r="WZL852" s="1"/>
      <c r="WZM852" s="1"/>
      <c r="WZN852" s="1"/>
      <c r="WZO852" s="1"/>
      <c r="WZP852" s="1"/>
      <c r="WZQ852" s="1"/>
      <c r="WZR852" s="1"/>
      <c r="WZS852" s="1"/>
      <c r="WZT852" s="1"/>
      <c r="WZU852" s="1"/>
      <c r="WZV852" s="1"/>
      <c r="WZW852" s="1"/>
      <c r="WZX852" s="1"/>
      <c r="WZY852" s="1"/>
      <c r="WZZ852" s="1"/>
      <c r="XAA852" s="1"/>
      <c r="XAB852" s="1"/>
      <c r="XAC852" s="1"/>
      <c r="XAD852" s="1"/>
      <c r="XAE852" s="1"/>
      <c r="XAF852" s="1"/>
      <c r="XAG852" s="1"/>
      <c r="XAH852" s="1"/>
      <c r="XAI852" s="1"/>
      <c r="XAJ852" s="1"/>
      <c r="XAK852" s="1"/>
      <c r="XAL852" s="1"/>
      <c r="XAM852" s="1"/>
      <c r="XAN852" s="1"/>
      <c r="XAO852" s="1"/>
      <c r="XAP852" s="1"/>
      <c r="XAQ852" s="1"/>
      <c r="XAR852" s="1"/>
      <c r="XAS852" s="1"/>
      <c r="XAT852" s="1"/>
      <c r="XAU852" s="1"/>
      <c r="XAV852" s="1"/>
      <c r="XAW852" s="1"/>
      <c r="XAX852" s="1"/>
      <c r="XAY852" s="1"/>
      <c r="XAZ852" s="1"/>
      <c r="XBA852" s="1"/>
      <c r="XBB852" s="1"/>
      <c r="XBC852" s="1"/>
      <c r="XBD852" s="1"/>
      <c r="XBE852" s="1"/>
      <c r="XBF852" s="1"/>
      <c r="XBG852" s="1"/>
      <c r="XBH852" s="1"/>
      <c r="XBI852" s="1"/>
      <c r="XBJ852" s="1"/>
      <c r="XBK852" s="1"/>
      <c r="XBL852" s="1"/>
      <c r="XBM852" s="1"/>
      <c r="XBN852" s="1"/>
      <c r="XBO852" s="1"/>
      <c r="XBP852" s="1"/>
      <c r="XBQ852" s="1"/>
      <c r="XBR852" s="1"/>
      <c r="XBS852" s="1"/>
      <c r="XBT852" s="1"/>
      <c r="XBU852" s="1"/>
      <c r="XBV852" s="1"/>
      <c r="XBW852" s="1"/>
      <c r="XBX852" s="1"/>
      <c r="XBY852" s="1"/>
      <c r="XBZ852" s="1"/>
      <c r="XCA852" s="1"/>
      <c r="XCB852" s="1"/>
      <c r="XCC852" s="1"/>
      <c r="XCD852" s="1"/>
      <c r="XCE852" s="1"/>
      <c r="XCF852" s="1"/>
      <c r="XCG852" s="1"/>
      <c r="XCH852" s="1"/>
      <c r="XCI852" s="1"/>
      <c r="XCJ852" s="1"/>
      <c r="XCK852" s="1"/>
      <c r="XCL852" s="1"/>
      <c r="XCM852" s="1"/>
      <c r="XCN852" s="1"/>
      <c r="XCO852" s="1"/>
      <c r="XCP852" s="1"/>
      <c r="XCQ852" s="1"/>
      <c r="XCR852" s="1"/>
      <c r="XCS852" s="1"/>
      <c r="XCT852" s="1"/>
      <c r="XCU852" s="1"/>
      <c r="XCV852" s="1"/>
      <c r="XCW852" s="1"/>
      <c r="XCX852" s="1"/>
      <c r="XCY852" s="1"/>
      <c r="XCZ852" s="1"/>
      <c r="XDA852" s="1"/>
      <c r="XDB852" s="1"/>
      <c r="XDC852" s="1"/>
      <c r="XDD852" s="1"/>
      <c r="XDE852" s="1"/>
      <c r="XDF852" s="1"/>
      <c r="XDG852" s="1"/>
      <c r="XDH852" s="1"/>
      <c r="XDI852" s="1"/>
      <c r="XDJ852" s="1"/>
      <c r="XDK852" s="1"/>
      <c r="XDL852" s="1"/>
      <c r="XDM852" s="1"/>
      <c r="XDN852" s="1"/>
      <c r="XDO852" s="1"/>
      <c r="XDP852" s="1"/>
      <c r="XDQ852" s="1"/>
      <c r="XDR852" s="1"/>
      <c r="XDS852" s="1"/>
      <c r="XDT852" s="1"/>
      <c r="XDU852" s="1"/>
      <c r="XDV852" s="1"/>
      <c r="XDW852" s="1"/>
      <c r="XDX852" s="1"/>
      <c r="XDY852" s="1"/>
      <c r="XDZ852" s="1"/>
      <c r="XEA852" s="1"/>
      <c r="XEB852" s="1"/>
      <c r="XEC852" s="1"/>
      <c r="XED852" s="1"/>
      <c r="XEE852" s="1"/>
      <c r="XEF852" s="1"/>
      <c r="XEG852" s="1"/>
      <c r="XEH852" s="1"/>
      <c r="XEI852" s="1"/>
      <c r="XEJ852" s="1"/>
      <c r="XEK852" s="1"/>
      <c r="XEL852" s="1"/>
      <c r="XEM852" s="1"/>
      <c r="XEN852" s="1"/>
      <c r="XEO852" s="1"/>
      <c r="XEP852" s="1"/>
      <c r="XEQ852" s="1"/>
      <c r="XER852" s="1"/>
      <c r="XES852" s="1"/>
      <c r="XET852" s="1"/>
      <c r="XEU852" s="1"/>
      <c r="XEV852" s="1"/>
      <c r="XEW852" s="1"/>
      <c r="XEX852" s="1"/>
      <c r="XEY852" s="1"/>
      <c r="XEZ852" s="1"/>
      <c r="XFA852" s="1"/>
      <c r="XFB852" s="1"/>
      <c r="XFC852" s="1"/>
    </row>
    <row r="853" spans="1:150 16226:16383" s="3" customFormat="1" ht="20.25" customHeight="1" x14ac:dyDescent="0.25">
      <c r="A853" s="71" t="s">
        <v>1048</v>
      </c>
      <c r="B853" s="71">
        <v>139.35499999999999</v>
      </c>
      <c r="C853" s="71">
        <f t="shared" si="20"/>
        <v>1500.0172199999997</v>
      </c>
      <c r="D853" s="51">
        <v>0</v>
      </c>
      <c r="E853" s="51">
        <v>0</v>
      </c>
      <c r="F853" s="124">
        <f t="shared" si="21"/>
        <v>2754.0316159199997</v>
      </c>
      <c r="G853" s="130" t="s">
        <v>95</v>
      </c>
      <c r="H853" s="13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WZB853" s="1"/>
      <c r="WZC853" s="1"/>
      <c r="WZD853" s="1"/>
      <c r="WZE853" s="1"/>
      <c r="WZF853" s="1"/>
      <c r="WZG853" s="1"/>
      <c r="WZH853" s="1"/>
      <c r="WZI853" s="1"/>
      <c r="WZJ853" s="1"/>
      <c r="WZK853" s="1"/>
      <c r="WZL853" s="1"/>
      <c r="WZM853" s="1"/>
      <c r="WZN853" s="1"/>
      <c r="WZO853" s="1"/>
      <c r="WZP853" s="1"/>
      <c r="WZQ853" s="1"/>
      <c r="WZR853" s="1"/>
      <c r="WZS853" s="1"/>
      <c r="WZT853" s="1"/>
      <c r="WZU853" s="1"/>
      <c r="WZV853" s="1"/>
      <c r="WZW853" s="1"/>
      <c r="WZX853" s="1"/>
      <c r="WZY853" s="1"/>
      <c r="WZZ853" s="1"/>
      <c r="XAA853" s="1"/>
      <c r="XAB853" s="1"/>
      <c r="XAC853" s="1"/>
      <c r="XAD853" s="1"/>
      <c r="XAE853" s="1"/>
      <c r="XAF853" s="1"/>
      <c r="XAG853" s="1"/>
      <c r="XAH853" s="1"/>
      <c r="XAI853" s="1"/>
      <c r="XAJ853" s="1"/>
      <c r="XAK853" s="1"/>
      <c r="XAL853" s="1"/>
      <c r="XAM853" s="1"/>
      <c r="XAN853" s="1"/>
      <c r="XAO853" s="1"/>
      <c r="XAP853" s="1"/>
      <c r="XAQ853" s="1"/>
      <c r="XAR853" s="1"/>
      <c r="XAS853" s="1"/>
      <c r="XAT853" s="1"/>
      <c r="XAU853" s="1"/>
      <c r="XAV853" s="1"/>
      <c r="XAW853" s="1"/>
      <c r="XAX853" s="1"/>
      <c r="XAY853" s="1"/>
      <c r="XAZ853" s="1"/>
      <c r="XBA853" s="1"/>
      <c r="XBB853" s="1"/>
      <c r="XBC853" s="1"/>
      <c r="XBD853" s="1"/>
      <c r="XBE853" s="1"/>
      <c r="XBF853" s="1"/>
      <c r="XBG853" s="1"/>
      <c r="XBH853" s="1"/>
      <c r="XBI853" s="1"/>
      <c r="XBJ853" s="1"/>
      <c r="XBK853" s="1"/>
      <c r="XBL853" s="1"/>
      <c r="XBM853" s="1"/>
      <c r="XBN853" s="1"/>
      <c r="XBO853" s="1"/>
      <c r="XBP853" s="1"/>
      <c r="XBQ853" s="1"/>
      <c r="XBR853" s="1"/>
      <c r="XBS853" s="1"/>
      <c r="XBT853" s="1"/>
      <c r="XBU853" s="1"/>
      <c r="XBV853" s="1"/>
      <c r="XBW853" s="1"/>
      <c r="XBX853" s="1"/>
      <c r="XBY853" s="1"/>
      <c r="XBZ853" s="1"/>
      <c r="XCA853" s="1"/>
      <c r="XCB853" s="1"/>
      <c r="XCC853" s="1"/>
      <c r="XCD853" s="1"/>
      <c r="XCE853" s="1"/>
      <c r="XCF853" s="1"/>
      <c r="XCG853" s="1"/>
      <c r="XCH853" s="1"/>
      <c r="XCI853" s="1"/>
      <c r="XCJ853" s="1"/>
      <c r="XCK853" s="1"/>
      <c r="XCL853" s="1"/>
      <c r="XCM853" s="1"/>
      <c r="XCN853" s="1"/>
      <c r="XCO853" s="1"/>
      <c r="XCP853" s="1"/>
      <c r="XCQ853" s="1"/>
      <c r="XCR853" s="1"/>
      <c r="XCS853" s="1"/>
      <c r="XCT853" s="1"/>
      <c r="XCU853" s="1"/>
      <c r="XCV853" s="1"/>
      <c r="XCW853" s="1"/>
      <c r="XCX853" s="1"/>
      <c r="XCY853" s="1"/>
      <c r="XCZ853" s="1"/>
      <c r="XDA853" s="1"/>
      <c r="XDB853" s="1"/>
      <c r="XDC853" s="1"/>
      <c r="XDD853" s="1"/>
      <c r="XDE853" s="1"/>
      <c r="XDF853" s="1"/>
      <c r="XDG853" s="1"/>
      <c r="XDH853" s="1"/>
      <c r="XDI853" s="1"/>
      <c r="XDJ853" s="1"/>
      <c r="XDK853" s="1"/>
      <c r="XDL853" s="1"/>
      <c r="XDM853" s="1"/>
      <c r="XDN853" s="1"/>
      <c r="XDO853" s="1"/>
      <c r="XDP853" s="1"/>
      <c r="XDQ853" s="1"/>
      <c r="XDR853" s="1"/>
      <c r="XDS853" s="1"/>
      <c r="XDT853" s="1"/>
      <c r="XDU853" s="1"/>
      <c r="XDV853" s="1"/>
      <c r="XDW853" s="1"/>
      <c r="XDX853" s="1"/>
      <c r="XDY853" s="1"/>
      <c r="XDZ853" s="1"/>
      <c r="XEA853" s="1"/>
      <c r="XEB853" s="1"/>
      <c r="XEC853" s="1"/>
      <c r="XED853" s="1"/>
      <c r="XEE853" s="1"/>
      <c r="XEF853" s="1"/>
      <c r="XEG853" s="1"/>
      <c r="XEH853" s="1"/>
      <c r="XEI853" s="1"/>
      <c r="XEJ853" s="1"/>
      <c r="XEK853" s="1"/>
      <c r="XEL853" s="1"/>
      <c r="XEM853" s="1"/>
      <c r="XEN853" s="1"/>
      <c r="XEO853" s="1"/>
      <c r="XEP853" s="1"/>
      <c r="XEQ853" s="1"/>
      <c r="XER853" s="1"/>
      <c r="XES853" s="1"/>
      <c r="XET853" s="1"/>
      <c r="XEU853" s="1"/>
      <c r="XEV853" s="1"/>
      <c r="XEW853" s="1"/>
      <c r="XEX853" s="1"/>
      <c r="XEY853" s="1"/>
      <c r="XEZ853" s="1"/>
      <c r="XFA853" s="1"/>
      <c r="XFB853" s="1"/>
      <c r="XFC853" s="1"/>
    </row>
    <row r="854" spans="1:150 16226:16383" s="3" customFormat="1" ht="20.25" customHeight="1" x14ac:dyDescent="0.25">
      <c r="A854" s="71" t="s">
        <v>1049</v>
      </c>
      <c r="B854" s="71">
        <v>139.35499999999999</v>
      </c>
      <c r="C854" s="71">
        <f t="shared" si="20"/>
        <v>1500.0172199999997</v>
      </c>
      <c r="D854" s="51">
        <v>0</v>
      </c>
      <c r="E854" s="51">
        <v>0</v>
      </c>
      <c r="F854" s="124">
        <f t="shared" si="21"/>
        <v>2754.0316159199997</v>
      </c>
      <c r="G854" s="130" t="s">
        <v>95</v>
      </c>
      <c r="H854" s="13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WZB854" s="1"/>
      <c r="WZC854" s="1"/>
      <c r="WZD854" s="1"/>
      <c r="WZE854" s="1"/>
      <c r="WZF854" s="1"/>
      <c r="WZG854" s="1"/>
      <c r="WZH854" s="1"/>
      <c r="WZI854" s="1"/>
      <c r="WZJ854" s="1"/>
      <c r="WZK854" s="1"/>
      <c r="WZL854" s="1"/>
      <c r="WZM854" s="1"/>
      <c r="WZN854" s="1"/>
      <c r="WZO854" s="1"/>
      <c r="WZP854" s="1"/>
      <c r="WZQ854" s="1"/>
      <c r="WZR854" s="1"/>
      <c r="WZS854" s="1"/>
      <c r="WZT854" s="1"/>
      <c r="WZU854" s="1"/>
      <c r="WZV854" s="1"/>
      <c r="WZW854" s="1"/>
      <c r="WZX854" s="1"/>
      <c r="WZY854" s="1"/>
      <c r="WZZ854" s="1"/>
      <c r="XAA854" s="1"/>
      <c r="XAB854" s="1"/>
      <c r="XAC854" s="1"/>
      <c r="XAD854" s="1"/>
      <c r="XAE854" s="1"/>
      <c r="XAF854" s="1"/>
      <c r="XAG854" s="1"/>
      <c r="XAH854" s="1"/>
      <c r="XAI854" s="1"/>
      <c r="XAJ854" s="1"/>
      <c r="XAK854" s="1"/>
      <c r="XAL854" s="1"/>
      <c r="XAM854" s="1"/>
      <c r="XAN854" s="1"/>
      <c r="XAO854" s="1"/>
      <c r="XAP854" s="1"/>
      <c r="XAQ854" s="1"/>
      <c r="XAR854" s="1"/>
      <c r="XAS854" s="1"/>
      <c r="XAT854" s="1"/>
      <c r="XAU854" s="1"/>
      <c r="XAV854" s="1"/>
      <c r="XAW854" s="1"/>
      <c r="XAX854" s="1"/>
      <c r="XAY854" s="1"/>
      <c r="XAZ854" s="1"/>
      <c r="XBA854" s="1"/>
      <c r="XBB854" s="1"/>
      <c r="XBC854" s="1"/>
      <c r="XBD854" s="1"/>
      <c r="XBE854" s="1"/>
      <c r="XBF854" s="1"/>
      <c r="XBG854" s="1"/>
      <c r="XBH854" s="1"/>
      <c r="XBI854" s="1"/>
      <c r="XBJ854" s="1"/>
      <c r="XBK854" s="1"/>
      <c r="XBL854" s="1"/>
      <c r="XBM854" s="1"/>
      <c r="XBN854" s="1"/>
      <c r="XBO854" s="1"/>
      <c r="XBP854" s="1"/>
      <c r="XBQ854" s="1"/>
      <c r="XBR854" s="1"/>
      <c r="XBS854" s="1"/>
      <c r="XBT854" s="1"/>
      <c r="XBU854" s="1"/>
      <c r="XBV854" s="1"/>
      <c r="XBW854" s="1"/>
      <c r="XBX854" s="1"/>
      <c r="XBY854" s="1"/>
      <c r="XBZ854" s="1"/>
      <c r="XCA854" s="1"/>
      <c r="XCB854" s="1"/>
      <c r="XCC854" s="1"/>
      <c r="XCD854" s="1"/>
      <c r="XCE854" s="1"/>
      <c r="XCF854" s="1"/>
      <c r="XCG854" s="1"/>
      <c r="XCH854" s="1"/>
      <c r="XCI854" s="1"/>
      <c r="XCJ854" s="1"/>
      <c r="XCK854" s="1"/>
      <c r="XCL854" s="1"/>
      <c r="XCM854" s="1"/>
      <c r="XCN854" s="1"/>
      <c r="XCO854" s="1"/>
      <c r="XCP854" s="1"/>
      <c r="XCQ854" s="1"/>
      <c r="XCR854" s="1"/>
      <c r="XCS854" s="1"/>
      <c r="XCT854" s="1"/>
      <c r="XCU854" s="1"/>
      <c r="XCV854" s="1"/>
      <c r="XCW854" s="1"/>
      <c r="XCX854" s="1"/>
      <c r="XCY854" s="1"/>
      <c r="XCZ854" s="1"/>
      <c r="XDA854" s="1"/>
      <c r="XDB854" s="1"/>
      <c r="XDC854" s="1"/>
      <c r="XDD854" s="1"/>
      <c r="XDE854" s="1"/>
      <c r="XDF854" s="1"/>
      <c r="XDG854" s="1"/>
      <c r="XDH854" s="1"/>
      <c r="XDI854" s="1"/>
      <c r="XDJ854" s="1"/>
      <c r="XDK854" s="1"/>
      <c r="XDL854" s="1"/>
      <c r="XDM854" s="1"/>
      <c r="XDN854" s="1"/>
      <c r="XDO854" s="1"/>
      <c r="XDP854" s="1"/>
      <c r="XDQ854" s="1"/>
      <c r="XDR854" s="1"/>
      <c r="XDS854" s="1"/>
      <c r="XDT854" s="1"/>
      <c r="XDU854" s="1"/>
      <c r="XDV854" s="1"/>
      <c r="XDW854" s="1"/>
      <c r="XDX854" s="1"/>
      <c r="XDY854" s="1"/>
      <c r="XDZ854" s="1"/>
      <c r="XEA854" s="1"/>
      <c r="XEB854" s="1"/>
      <c r="XEC854" s="1"/>
      <c r="XED854" s="1"/>
      <c r="XEE854" s="1"/>
      <c r="XEF854" s="1"/>
      <c r="XEG854" s="1"/>
      <c r="XEH854" s="1"/>
      <c r="XEI854" s="1"/>
      <c r="XEJ854" s="1"/>
      <c r="XEK854" s="1"/>
      <c r="XEL854" s="1"/>
      <c r="XEM854" s="1"/>
      <c r="XEN854" s="1"/>
      <c r="XEO854" s="1"/>
      <c r="XEP854" s="1"/>
      <c r="XEQ854" s="1"/>
      <c r="XER854" s="1"/>
      <c r="XES854" s="1"/>
      <c r="XET854" s="1"/>
      <c r="XEU854" s="1"/>
      <c r="XEV854" s="1"/>
      <c r="XEW854" s="1"/>
      <c r="XEX854" s="1"/>
      <c r="XEY854" s="1"/>
      <c r="XEZ854" s="1"/>
      <c r="XFA854" s="1"/>
      <c r="XFB854" s="1"/>
      <c r="XFC854" s="1"/>
    </row>
    <row r="855" spans="1:150 16226:16383" s="3" customFormat="1" ht="20.25" customHeight="1" x14ac:dyDescent="0.25">
      <c r="A855" s="71" t="s">
        <v>1050</v>
      </c>
      <c r="B855" s="71">
        <v>139.35499999999999</v>
      </c>
      <c r="C855" s="71">
        <f t="shared" si="20"/>
        <v>1500.0172199999997</v>
      </c>
      <c r="D855" s="51">
        <v>0</v>
      </c>
      <c r="E855" s="51">
        <v>0</v>
      </c>
      <c r="F855" s="124">
        <f t="shared" si="21"/>
        <v>2754.0316159199997</v>
      </c>
      <c r="G855" s="130" t="s">
        <v>95</v>
      </c>
      <c r="H855" s="13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WZB855" s="1"/>
      <c r="WZC855" s="1"/>
      <c r="WZD855" s="1"/>
      <c r="WZE855" s="1"/>
      <c r="WZF855" s="1"/>
      <c r="WZG855" s="1"/>
      <c r="WZH855" s="1"/>
      <c r="WZI855" s="1"/>
      <c r="WZJ855" s="1"/>
      <c r="WZK855" s="1"/>
      <c r="WZL855" s="1"/>
      <c r="WZM855" s="1"/>
      <c r="WZN855" s="1"/>
      <c r="WZO855" s="1"/>
      <c r="WZP855" s="1"/>
      <c r="WZQ855" s="1"/>
      <c r="WZR855" s="1"/>
      <c r="WZS855" s="1"/>
      <c r="WZT855" s="1"/>
      <c r="WZU855" s="1"/>
      <c r="WZV855" s="1"/>
      <c r="WZW855" s="1"/>
      <c r="WZX855" s="1"/>
      <c r="WZY855" s="1"/>
      <c r="WZZ855" s="1"/>
      <c r="XAA855" s="1"/>
      <c r="XAB855" s="1"/>
      <c r="XAC855" s="1"/>
      <c r="XAD855" s="1"/>
      <c r="XAE855" s="1"/>
      <c r="XAF855" s="1"/>
      <c r="XAG855" s="1"/>
      <c r="XAH855" s="1"/>
      <c r="XAI855" s="1"/>
      <c r="XAJ855" s="1"/>
      <c r="XAK855" s="1"/>
      <c r="XAL855" s="1"/>
      <c r="XAM855" s="1"/>
      <c r="XAN855" s="1"/>
      <c r="XAO855" s="1"/>
      <c r="XAP855" s="1"/>
      <c r="XAQ855" s="1"/>
      <c r="XAR855" s="1"/>
      <c r="XAS855" s="1"/>
      <c r="XAT855" s="1"/>
      <c r="XAU855" s="1"/>
      <c r="XAV855" s="1"/>
      <c r="XAW855" s="1"/>
      <c r="XAX855" s="1"/>
      <c r="XAY855" s="1"/>
      <c r="XAZ855" s="1"/>
      <c r="XBA855" s="1"/>
      <c r="XBB855" s="1"/>
      <c r="XBC855" s="1"/>
      <c r="XBD855" s="1"/>
      <c r="XBE855" s="1"/>
      <c r="XBF855" s="1"/>
      <c r="XBG855" s="1"/>
      <c r="XBH855" s="1"/>
      <c r="XBI855" s="1"/>
      <c r="XBJ855" s="1"/>
      <c r="XBK855" s="1"/>
      <c r="XBL855" s="1"/>
      <c r="XBM855" s="1"/>
      <c r="XBN855" s="1"/>
      <c r="XBO855" s="1"/>
      <c r="XBP855" s="1"/>
      <c r="XBQ855" s="1"/>
      <c r="XBR855" s="1"/>
      <c r="XBS855" s="1"/>
      <c r="XBT855" s="1"/>
      <c r="XBU855" s="1"/>
      <c r="XBV855" s="1"/>
      <c r="XBW855" s="1"/>
      <c r="XBX855" s="1"/>
      <c r="XBY855" s="1"/>
      <c r="XBZ855" s="1"/>
      <c r="XCA855" s="1"/>
      <c r="XCB855" s="1"/>
      <c r="XCC855" s="1"/>
      <c r="XCD855" s="1"/>
      <c r="XCE855" s="1"/>
      <c r="XCF855" s="1"/>
      <c r="XCG855" s="1"/>
      <c r="XCH855" s="1"/>
      <c r="XCI855" s="1"/>
      <c r="XCJ855" s="1"/>
      <c r="XCK855" s="1"/>
      <c r="XCL855" s="1"/>
      <c r="XCM855" s="1"/>
      <c r="XCN855" s="1"/>
      <c r="XCO855" s="1"/>
      <c r="XCP855" s="1"/>
      <c r="XCQ855" s="1"/>
      <c r="XCR855" s="1"/>
      <c r="XCS855" s="1"/>
      <c r="XCT855" s="1"/>
      <c r="XCU855" s="1"/>
      <c r="XCV855" s="1"/>
      <c r="XCW855" s="1"/>
      <c r="XCX855" s="1"/>
      <c r="XCY855" s="1"/>
      <c r="XCZ855" s="1"/>
      <c r="XDA855" s="1"/>
      <c r="XDB855" s="1"/>
      <c r="XDC855" s="1"/>
      <c r="XDD855" s="1"/>
      <c r="XDE855" s="1"/>
      <c r="XDF855" s="1"/>
      <c r="XDG855" s="1"/>
      <c r="XDH855" s="1"/>
      <c r="XDI855" s="1"/>
      <c r="XDJ855" s="1"/>
      <c r="XDK855" s="1"/>
      <c r="XDL855" s="1"/>
      <c r="XDM855" s="1"/>
      <c r="XDN855" s="1"/>
      <c r="XDO855" s="1"/>
      <c r="XDP855" s="1"/>
      <c r="XDQ855" s="1"/>
      <c r="XDR855" s="1"/>
      <c r="XDS855" s="1"/>
      <c r="XDT855" s="1"/>
      <c r="XDU855" s="1"/>
      <c r="XDV855" s="1"/>
      <c r="XDW855" s="1"/>
      <c r="XDX855" s="1"/>
      <c r="XDY855" s="1"/>
      <c r="XDZ855" s="1"/>
      <c r="XEA855" s="1"/>
      <c r="XEB855" s="1"/>
      <c r="XEC855" s="1"/>
      <c r="XED855" s="1"/>
      <c r="XEE855" s="1"/>
      <c r="XEF855" s="1"/>
      <c r="XEG855" s="1"/>
      <c r="XEH855" s="1"/>
      <c r="XEI855" s="1"/>
      <c r="XEJ855" s="1"/>
      <c r="XEK855" s="1"/>
      <c r="XEL855" s="1"/>
      <c r="XEM855" s="1"/>
      <c r="XEN855" s="1"/>
      <c r="XEO855" s="1"/>
      <c r="XEP855" s="1"/>
      <c r="XEQ855" s="1"/>
      <c r="XER855" s="1"/>
      <c r="XES855" s="1"/>
      <c r="XET855" s="1"/>
      <c r="XEU855" s="1"/>
      <c r="XEV855" s="1"/>
      <c r="XEW855" s="1"/>
      <c r="XEX855" s="1"/>
      <c r="XEY855" s="1"/>
      <c r="XEZ855" s="1"/>
      <c r="XFA855" s="1"/>
      <c r="XFB855" s="1"/>
      <c r="XFC855" s="1"/>
    </row>
    <row r="856" spans="1:150 16226:16383" s="3" customFormat="1" ht="20.25" customHeight="1" x14ac:dyDescent="0.25">
      <c r="A856" s="71" t="s">
        <v>1051</v>
      </c>
      <c r="B856" s="71">
        <v>139.35499999999999</v>
      </c>
      <c r="C856" s="71">
        <f t="shared" si="20"/>
        <v>1500.0172199999997</v>
      </c>
      <c r="D856" s="51">
        <v>0</v>
      </c>
      <c r="E856" s="51">
        <v>0</v>
      </c>
      <c r="F856" s="124">
        <f t="shared" si="21"/>
        <v>2754.0316159199997</v>
      </c>
      <c r="G856" s="130" t="s">
        <v>95</v>
      </c>
      <c r="H856" s="13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WZB856" s="1"/>
      <c r="WZC856" s="1"/>
      <c r="WZD856" s="1"/>
      <c r="WZE856" s="1"/>
      <c r="WZF856" s="1"/>
      <c r="WZG856" s="1"/>
      <c r="WZH856" s="1"/>
      <c r="WZI856" s="1"/>
      <c r="WZJ856" s="1"/>
      <c r="WZK856" s="1"/>
      <c r="WZL856" s="1"/>
      <c r="WZM856" s="1"/>
      <c r="WZN856" s="1"/>
      <c r="WZO856" s="1"/>
      <c r="WZP856" s="1"/>
      <c r="WZQ856" s="1"/>
      <c r="WZR856" s="1"/>
      <c r="WZS856" s="1"/>
      <c r="WZT856" s="1"/>
      <c r="WZU856" s="1"/>
      <c r="WZV856" s="1"/>
      <c r="WZW856" s="1"/>
      <c r="WZX856" s="1"/>
      <c r="WZY856" s="1"/>
      <c r="WZZ856" s="1"/>
      <c r="XAA856" s="1"/>
      <c r="XAB856" s="1"/>
      <c r="XAC856" s="1"/>
      <c r="XAD856" s="1"/>
      <c r="XAE856" s="1"/>
      <c r="XAF856" s="1"/>
      <c r="XAG856" s="1"/>
      <c r="XAH856" s="1"/>
      <c r="XAI856" s="1"/>
      <c r="XAJ856" s="1"/>
      <c r="XAK856" s="1"/>
      <c r="XAL856" s="1"/>
      <c r="XAM856" s="1"/>
      <c r="XAN856" s="1"/>
      <c r="XAO856" s="1"/>
      <c r="XAP856" s="1"/>
      <c r="XAQ856" s="1"/>
      <c r="XAR856" s="1"/>
      <c r="XAS856" s="1"/>
      <c r="XAT856" s="1"/>
      <c r="XAU856" s="1"/>
      <c r="XAV856" s="1"/>
      <c r="XAW856" s="1"/>
      <c r="XAX856" s="1"/>
      <c r="XAY856" s="1"/>
      <c r="XAZ856" s="1"/>
      <c r="XBA856" s="1"/>
      <c r="XBB856" s="1"/>
      <c r="XBC856" s="1"/>
      <c r="XBD856" s="1"/>
      <c r="XBE856" s="1"/>
      <c r="XBF856" s="1"/>
      <c r="XBG856" s="1"/>
      <c r="XBH856" s="1"/>
      <c r="XBI856" s="1"/>
      <c r="XBJ856" s="1"/>
      <c r="XBK856" s="1"/>
      <c r="XBL856" s="1"/>
      <c r="XBM856" s="1"/>
      <c r="XBN856" s="1"/>
      <c r="XBO856" s="1"/>
      <c r="XBP856" s="1"/>
      <c r="XBQ856" s="1"/>
      <c r="XBR856" s="1"/>
      <c r="XBS856" s="1"/>
      <c r="XBT856" s="1"/>
      <c r="XBU856" s="1"/>
      <c r="XBV856" s="1"/>
      <c r="XBW856" s="1"/>
      <c r="XBX856" s="1"/>
      <c r="XBY856" s="1"/>
      <c r="XBZ856" s="1"/>
      <c r="XCA856" s="1"/>
      <c r="XCB856" s="1"/>
      <c r="XCC856" s="1"/>
      <c r="XCD856" s="1"/>
      <c r="XCE856" s="1"/>
      <c r="XCF856" s="1"/>
      <c r="XCG856" s="1"/>
      <c r="XCH856" s="1"/>
      <c r="XCI856" s="1"/>
      <c r="XCJ856" s="1"/>
      <c r="XCK856" s="1"/>
      <c r="XCL856" s="1"/>
      <c r="XCM856" s="1"/>
      <c r="XCN856" s="1"/>
      <c r="XCO856" s="1"/>
      <c r="XCP856" s="1"/>
      <c r="XCQ856" s="1"/>
      <c r="XCR856" s="1"/>
      <c r="XCS856" s="1"/>
      <c r="XCT856" s="1"/>
      <c r="XCU856" s="1"/>
      <c r="XCV856" s="1"/>
      <c r="XCW856" s="1"/>
      <c r="XCX856" s="1"/>
      <c r="XCY856" s="1"/>
      <c r="XCZ856" s="1"/>
      <c r="XDA856" s="1"/>
      <c r="XDB856" s="1"/>
      <c r="XDC856" s="1"/>
      <c r="XDD856" s="1"/>
      <c r="XDE856" s="1"/>
      <c r="XDF856" s="1"/>
      <c r="XDG856" s="1"/>
      <c r="XDH856" s="1"/>
      <c r="XDI856" s="1"/>
      <c r="XDJ856" s="1"/>
      <c r="XDK856" s="1"/>
      <c r="XDL856" s="1"/>
      <c r="XDM856" s="1"/>
      <c r="XDN856" s="1"/>
      <c r="XDO856" s="1"/>
      <c r="XDP856" s="1"/>
      <c r="XDQ856" s="1"/>
      <c r="XDR856" s="1"/>
      <c r="XDS856" s="1"/>
      <c r="XDT856" s="1"/>
      <c r="XDU856" s="1"/>
      <c r="XDV856" s="1"/>
      <c r="XDW856" s="1"/>
      <c r="XDX856" s="1"/>
      <c r="XDY856" s="1"/>
      <c r="XDZ856" s="1"/>
      <c r="XEA856" s="1"/>
      <c r="XEB856" s="1"/>
      <c r="XEC856" s="1"/>
      <c r="XED856" s="1"/>
      <c r="XEE856" s="1"/>
      <c r="XEF856" s="1"/>
      <c r="XEG856" s="1"/>
      <c r="XEH856" s="1"/>
      <c r="XEI856" s="1"/>
      <c r="XEJ856" s="1"/>
      <c r="XEK856" s="1"/>
      <c r="XEL856" s="1"/>
      <c r="XEM856" s="1"/>
      <c r="XEN856" s="1"/>
      <c r="XEO856" s="1"/>
      <c r="XEP856" s="1"/>
      <c r="XEQ856" s="1"/>
      <c r="XER856" s="1"/>
      <c r="XES856" s="1"/>
      <c r="XET856" s="1"/>
      <c r="XEU856" s="1"/>
      <c r="XEV856" s="1"/>
      <c r="XEW856" s="1"/>
      <c r="XEX856" s="1"/>
      <c r="XEY856" s="1"/>
      <c r="XEZ856" s="1"/>
      <c r="XFA856" s="1"/>
      <c r="XFB856" s="1"/>
      <c r="XFC856" s="1"/>
    </row>
    <row r="857" spans="1:150 16226:16383" s="3" customFormat="1" ht="20.25" customHeight="1" x14ac:dyDescent="0.25">
      <c r="A857" s="71" t="s">
        <v>1052</v>
      </c>
      <c r="B857" s="71">
        <v>139.35499999999999</v>
      </c>
      <c r="C857" s="71">
        <f t="shared" si="20"/>
        <v>1500.0172199999997</v>
      </c>
      <c r="D857" s="51">
        <v>0</v>
      </c>
      <c r="E857" s="51">
        <v>0</v>
      </c>
      <c r="F857" s="124">
        <f t="shared" si="21"/>
        <v>2754.0316159199997</v>
      </c>
      <c r="G857" s="130" t="s">
        <v>95</v>
      </c>
      <c r="H857" s="13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WZB857" s="1"/>
      <c r="WZC857" s="1"/>
      <c r="WZD857" s="1"/>
      <c r="WZE857" s="1"/>
      <c r="WZF857" s="1"/>
      <c r="WZG857" s="1"/>
      <c r="WZH857" s="1"/>
      <c r="WZI857" s="1"/>
      <c r="WZJ857" s="1"/>
      <c r="WZK857" s="1"/>
      <c r="WZL857" s="1"/>
      <c r="WZM857" s="1"/>
      <c r="WZN857" s="1"/>
      <c r="WZO857" s="1"/>
      <c r="WZP857" s="1"/>
      <c r="WZQ857" s="1"/>
      <c r="WZR857" s="1"/>
      <c r="WZS857" s="1"/>
      <c r="WZT857" s="1"/>
      <c r="WZU857" s="1"/>
      <c r="WZV857" s="1"/>
      <c r="WZW857" s="1"/>
      <c r="WZX857" s="1"/>
      <c r="WZY857" s="1"/>
      <c r="WZZ857" s="1"/>
      <c r="XAA857" s="1"/>
      <c r="XAB857" s="1"/>
      <c r="XAC857" s="1"/>
      <c r="XAD857" s="1"/>
      <c r="XAE857" s="1"/>
      <c r="XAF857" s="1"/>
      <c r="XAG857" s="1"/>
      <c r="XAH857" s="1"/>
      <c r="XAI857" s="1"/>
      <c r="XAJ857" s="1"/>
      <c r="XAK857" s="1"/>
      <c r="XAL857" s="1"/>
      <c r="XAM857" s="1"/>
      <c r="XAN857" s="1"/>
      <c r="XAO857" s="1"/>
      <c r="XAP857" s="1"/>
      <c r="XAQ857" s="1"/>
      <c r="XAR857" s="1"/>
      <c r="XAS857" s="1"/>
      <c r="XAT857" s="1"/>
      <c r="XAU857" s="1"/>
      <c r="XAV857" s="1"/>
      <c r="XAW857" s="1"/>
      <c r="XAX857" s="1"/>
      <c r="XAY857" s="1"/>
      <c r="XAZ857" s="1"/>
      <c r="XBA857" s="1"/>
      <c r="XBB857" s="1"/>
      <c r="XBC857" s="1"/>
      <c r="XBD857" s="1"/>
      <c r="XBE857" s="1"/>
      <c r="XBF857" s="1"/>
      <c r="XBG857" s="1"/>
      <c r="XBH857" s="1"/>
      <c r="XBI857" s="1"/>
      <c r="XBJ857" s="1"/>
      <c r="XBK857" s="1"/>
      <c r="XBL857" s="1"/>
      <c r="XBM857" s="1"/>
      <c r="XBN857" s="1"/>
      <c r="XBO857" s="1"/>
      <c r="XBP857" s="1"/>
      <c r="XBQ857" s="1"/>
      <c r="XBR857" s="1"/>
      <c r="XBS857" s="1"/>
      <c r="XBT857" s="1"/>
      <c r="XBU857" s="1"/>
      <c r="XBV857" s="1"/>
      <c r="XBW857" s="1"/>
      <c r="XBX857" s="1"/>
      <c r="XBY857" s="1"/>
      <c r="XBZ857" s="1"/>
      <c r="XCA857" s="1"/>
      <c r="XCB857" s="1"/>
      <c r="XCC857" s="1"/>
      <c r="XCD857" s="1"/>
      <c r="XCE857" s="1"/>
      <c r="XCF857" s="1"/>
      <c r="XCG857" s="1"/>
      <c r="XCH857" s="1"/>
      <c r="XCI857" s="1"/>
      <c r="XCJ857" s="1"/>
      <c r="XCK857" s="1"/>
      <c r="XCL857" s="1"/>
      <c r="XCM857" s="1"/>
      <c r="XCN857" s="1"/>
      <c r="XCO857" s="1"/>
      <c r="XCP857" s="1"/>
      <c r="XCQ857" s="1"/>
      <c r="XCR857" s="1"/>
      <c r="XCS857" s="1"/>
      <c r="XCT857" s="1"/>
      <c r="XCU857" s="1"/>
      <c r="XCV857" s="1"/>
      <c r="XCW857" s="1"/>
      <c r="XCX857" s="1"/>
      <c r="XCY857" s="1"/>
      <c r="XCZ857" s="1"/>
      <c r="XDA857" s="1"/>
      <c r="XDB857" s="1"/>
      <c r="XDC857" s="1"/>
      <c r="XDD857" s="1"/>
      <c r="XDE857" s="1"/>
      <c r="XDF857" s="1"/>
      <c r="XDG857" s="1"/>
      <c r="XDH857" s="1"/>
      <c r="XDI857" s="1"/>
      <c r="XDJ857" s="1"/>
      <c r="XDK857" s="1"/>
      <c r="XDL857" s="1"/>
      <c r="XDM857" s="1"/>
      <c r="XDN857" s="1"/>
      <c r="XDO857" s="1"/>
      <c r="XDP857" s="1"/>
      <c r="XDQ857" s="1"/>
      <c r="XDR857" s="1"/>
      <c r="XDS857" s="1"/>
      <c r="XDT857" s="1"/>
      <c r="XDU857" s="1"/>
      <c r="XDV857" s="1"/>
      <c r="XDW857" s="1"/>
      <c r="XDX857" s="1"/>
      <c r="XDY857" s="1"/>
      <c r="XDZ857" s="1"/>
      <c r="XEA857" s="1"/>
      <c r="XEB857" s="1"/>
      <c r="XEC857" s="1"/>
      <c r="XED857" s="1"/>
      <c r="XEE857" s="1"/>
      <c r="XEF857" s="1"/>
      <c r="XEG857" s="1"/>
      <c r="XEH857" s="1"/>
      <c r="XEI857" s="1"/>
      <c r="XEJ857" s="1"/>
      <c r="XEK857" s="1"/>
      <c r="XEL857" s="1"/>
      <c r="XEM857" s="1"/>
      <c r="XEN857" s="1"/>
      <c r="XEO857" s="1"/>
      <c r="XEP857" s="1"/>
      <c r="XEQ857" s="1"/>
      <c r="XER857" s="1"/>
      <c r="XES857" s="1"/>
      <c r="XET857" s="1"/>
      <c r="XEU857" s="1"/>
      <c r="XEV857" s="1"/>
      <c r="XEW857" s="1"/>
      <c r="XEX857" s="1"/>
      <c r="XEY857" s="1"/>
      <c r="XEZ857" s="1"/>
      <c r="XFA857" s="1"/>
      <c r="XFB857" s="1"/>
      <c r="XFC857" s="1"/>
    </row>
    <row r="858" spans="1:150 16226:16383" s="3" customFormat="1" ht="20.25" customHeight="1" x14ac:dyDescent="0.25">
      <c r="A858" s="71" t="s">
        <v>1053</v>
      </c>
      <c r="B858" s="71">
        <v>139.35499999999999</v>
      </c>
      <c r="C858" s="71">
        <f t="shared" si="20"/>
        <v>1500.0172199999997</v>
      </c>
      <c r="D858" s="51">
        <v>0</v>
      </c>
      <c r="E858" s="51">
        <v>0</v>
      </c>
      <c r="F858" s="124">
        <f t="shared" si="21"/>
        <v>2754.0316159199997</v>
      </c>
      <c r="G858" s="130" t="s">
        <v>95</v>
      </c>
      <c r="H858" s="13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WZB858" s="1"/>
      <c r="WZC858" s="1"/>
      <c r="WZD858" s="1"/>
      <c r="WZE858" s="1"/>
      <c r="WZF858" s="1"/>
      <c r="WZG858" s="1"/>
      <c r="WZH858" s="1"/>
      <c r="WZI858" s="1"/>
      <c r="WZJ858" s="1"/>
      <c r="WZK858" s="1"/>
      <c r="WZL858" s="1"/>
      <c r="WZM858" s="1"/>
      <c r="WZN858" s="1"/>
      <c r="WZO858" s="1"/>
      <c r="WZP858" s="1"/>
      <c r="WZQ858" s="1"/>
      <c r="WZR858" s="1"/>
      <c r="WZS858" s="1"/>
      <c r="WZT858" s="1"/>
      <c r="WZU858" s="1"/>
      <c r="WZV858" s="1"/>
      <c r="WZW858" s="1"/>
      <c r="WZX858" s="1"/>
      <c r="WZY858" s="1"/>
      <c r="WZZ858" s="1"/>
      <c r="XAA858" s="1"/>
      <c r="XAB858" s="1"/>
      <c r="XAC858" s="1"/>
      <c r="XAD858" s="1"/>
      <c r="XAE858" s="1"/>
      <c r="XAF858" s="1"/>
      <c r="XAG858" s="1"/>
      <c r="XAH858" s="1"/>
      <c r="XAI858" s="1"/>
      <c r="XAJ858" s="1"/>
      <c r="XAK858" s="1"/>
      <c r="XAL858" s="1"/>
      <c r="XAM858" s="1"/>
      <c r="XAN858" s="1"/>
      <c r="XAO858" s="1"/>
      <c r="XAP858" s="1"/>
      <c r="XAQ858" s="1"/>
      <c r="XAR858" s="1"/>
      <c r="XAS858" s="1"/>
      <c r="XAT858" s="1"/>
      <c r="XAU858" s="1"/>
      <c r="XAV858" s="1"/>
      <c r="XAW858" s="1"/>
      <c r="XAX858" s="1"/>
      <c r="XAY858" s="1"/>
      <c r="XAZ858" s="1"/>
      <c r="XBA858" s="1"/>
      <c r="XBB858" s="1"/>
      <c r="XBC858" s="1"/>
      <c r="XBD858" s="1"/>
      <c r="XBE858" s="1"/>
      <c r="XBF858" s="1"/>
      <c r="XBG858" s="1"/>
      <c r="XBH858" s="1"/>
      <c r="XBI858" s="1"/>
      <c r="XBJ858" s="1"/>
      <c r="XBK858" s="1"/>
      <c r="XBL858" s="1"/>
      <c r="XBM858" s="1"/>
      <c r="XBN858" s="1"/>
      <c r="XBO858" s="1"/>
      <c r="XBP858" s="1"/>
      <c r="XBQ858" s="1"/>
      <c r="XBR858" s="1"/>
      <c r="XBS858" s="1"/>
      <c r="XBT858" s="1"/>
      <c r="XBU858" s="1"/>
      <c r="XBV858" s="1"/>
      <c r="XBW858" s="1"/>
      <c r="XBX858" s="1"/>
      <c r="XBY858" s="1"/>
      <c r="XBZ858" s="1"/>
      <c r="XCA858" s="1"/>
      <c r="XCB858" s="1"/>
      <c r="XCC858" s="1"/>
      <c r="XCD858" s="1"/>
      <c r="XCE858" s="1"/>
      <c r="XCF858" s="1"/>
      <c r="XCG858" s="1"/>
      <c r="XCH858" s="1"/>
      <c r="XCI858" s="1"/>
      <c r="XCJ858" s="1"/>
      <c r="XCK858" s="1"/>
      <c r="XCL858" s="1"/>
      <c r="XCM858" s="1"/>
      <c r="XCN858" s="1"/>
      <c r="XCO858" s="1"/>
      <c r="XCP858" s="1"/>
      <c r="XCQ858" s="1"/>
      <c r="XCR858" s="1"/>
      <c r="XCS858" s="1"/>
      <c r="XCT858" s="1"/>
      <c r="XCU858" s="1"/>
      <c r="XCV858" s="1"/>
      <c r="XCW858" s="1"/>
      <c r="XCX858" s="1"/>
      <c r="XCY858" s="1"/>
      <c r="XCZ858" s="1"/>
      <c r="XDA858" s="1"/>
      <c r="XDB858" s="1"/>
      <c r="XDC858" s="1"/>
      <c r="XDD858" s="1"/>
      <c r="XDE858" s="1"/>
      <c r="XDF858" s="1"/>
      <c r="XDG858" s="1"/>
      <c r="XDH858" s="1"/>
      <c r="XDI858" s="1"/>
      <c r="XDJ858" s="1"/>
      <c r="XDK858" s="1"/>
      <c r="XDL858" s="1"/>
      <c r="XDM858" s="1"/>
      <c r="XDN858" s="1"/>
      <c r="XDO858" s="1"/>
      <c r="XDP858" s="1"/>
      <c r="XDQ858" s="1"/>
      <c r="XDR858" s="1"/>
      <c r="XDS858" s="1"/>
      <c r="XDT858" s="1"/>
      <c r="XDU858" s="1"/>
      <c r="XDV858" s="1"/>
      <c r="XDW858" s="1"/>
      <c r="XDX858" s="1"/>
      <c r="XDY858" s="1"/>
      <c r="XDZ858" s="1"/>
      <c r="XEA858" s="1"/>
      <c r="XEB858" s="1"/>
      <c r="XEC858" s="1"/>
      <c r="XED858" s="1"/>
      <c r="XEE858" s="1"/>
      <c r="XEF858" s="1"/>
      <c r="XEG858" s="1"/>
      <c r="XEH858" s="1"/>
      <c r="XEI858" s="1"/>
      <c r="XEJ858" s="1"/>
      <c r="XEK858" s="1"/>
      <c r="XEL858" s="1"/>
      <c r="XEM858" s="1"/>
      <c r="XEN858" s="1"/>
      <c r="XEO858" s="1"/>
      <c r="XEP858" s="1"/>
      <c r="XEQ858" s="1"/>
      <c r="XER858" s="1"/>
      <c r="XES858" s="1"/>
      <c r="XET858" s="1"/>
      <c r="XEU858" s="1"/>
      <c r="XEV858" s="1"/>
      <c r="XEW858" s="1"/>
      <c r="XEX858" s="1"/>
      <c r="XEY858" s="1"/>
      <c r="XEZ858" s="1"/>
      <c r="XFA858" s="1"/>
      <c r="XFB858" s="1"/>
      <c r="XFC858" s="1"/>
    </row>
    <row r="859" spans="1:150 16226:16383" s="3" customFormat="1" ht="20.25" customHeight="1" x14ac:dyDescent="0.25">
      <c r="A859" s="71" t="s">
        <v>1054</v>
      </c>
      <c r="B859" s="71">
        <v>139.35499999999999</v>
      </c>
      <c r="C859" s="71">
        <f t="shared" si="20"/>
        <v>1500.0172199999997</v>
      </c>
      <c r="D859" s="51">
        <v>0</v>
      </c>
      <c r="E859" s="51">
        <v>0</v>
      </c>
      <c r="F859" s="124">
        <f t="shared" si="21"/>
        <v>2754.0316159199997</v>
      </c>
      <c r="G859" s="130" t="s">
        <v>95</v>
      </c>
      <c r="H859" s="13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WZB859" s="1"/>
      <c r="WZC859" s="1"/>
      <c r="WZD859" s="1"/>
      <c r="WZE859" s="1"/>
      <c r="WZF859" s="1"/>
      <c r="WZG859" s="1"/>
      <c r="WZH859" s="1"/>
      <c r="WZI859" s="1"/>
      <c r="WZJ859" s="1"/>
      <c r="WZK859" s="1"/>
      <c r="WZL859" s="1"/>
      <c r="WZM859" s="1"/>
      <c r="WZN859" s="1"/>
      <c r="WZO859" s="1"/>
      <c r="WZP859" s="1"/>
      <c r="WZQ859" s="1"/>
      <c r="WZR859" s="1"/>
      <c r="WZS859" s="1"/>
      <c r="WZT859" s="1"/>
      <c r="WZU859" s="1"/>
      <c r="WZV859" s="1"/>
      <c r="WZW859" s="1"/>
      <c r="WZX859" s="1"/>
      <c r="WZY859" s="1"/>
      <c r="WZZ859" s="1"/>
      <c r="XAA859" s="1"/>
      <c r="XAB859" s="1"/>
      <c r="XAC859" s="1"/>
      <c r="XAD859" s="1"/>
      <c r="XAE859" s="1"/>
      <c r="XAF859" s="1"/>
      <c r="XAG859" s="1"/>
      <c r="XAH859" s="1"/>
      <c r="XAI859" s="1"/>
      <c r="XAJ859" s="1"/>
      <c r="XAK859" s="1"/>
      <c r="XAL859" s="1"/>
      <c r="XAM859" s="1"/>
      <c r="XAN859" s="1"/>
      <c r="XAO859" s="1"/>
      <c r="XAP859" s="1"/>
      <c r="XAQ859" s="1"/>
      <c r="XAR859" s="1"/>
      <c r="XAS859" s="1"/>
      <c r="XAT859" s="1"/>
      <c r="XAU859" s="1"/>
      <c r="XAV859" s="1"/>
      <c r="XAW859" s="1"/>
      <c r="XAX859" s="1"/>
      <c r="XAY859" s="1"/>
      <c r="XAZ859" s="1"/>
      <c r="XBA859" s="1"/>
      <c r="XBB859" s="1"/>
      <c r="XBC859" s="1"/>
      <c r="XBD859" s="1"/>
      <c r="XBE859" s="1"/>
      <c r="XBF859" s="1"/>
      <c r="XBG859" s="1"/>
      <c r="XBH859" s="1"/>
      <c r="XBI859" s="1"/>
      <c r="XBJ859" s="1"/>
      <c r="XBK859" s="1"/>
      <c r="XBL859" s="1"/>
      <c r="XBM859" s="1"/>
      <c r="XBN859" s="1"/>
      <c r="XBO859" s="1"/>
      <c r="XBP859" s="1"/>
      <c r="XBQ859" s="1"/>
      <c r="XBR859" s="1"/>
      <c r="XBS859" s="1"/>
      <c r="XBT859" s="1"/>
      <c r="XBU859" s="1"/>
      <c r="XBV859" s="1"/>
      <c r="XBW859" s="1"/>
      <c r="XBX859" s="1"/>
      <c r="XBY859" s="1"/>
      <c r="XBZ859" s="1"/>
      <c r="XCA859" s="1"/>
      <c r="XCB859" s="1"/>
      <c r="XCC859" s="1"/>
      <c r="XCD859" s="1"/>
      <c r="XCE859" s="1"/>
      <c r="XCF859" s="1"/>
      <c r="XCG859" s="1"/>
      <c r="XCH859" s="1"/>
      <c r="XCI859" s="1"/>
      <c r="XCJ859" s="1"/>
      <c r="XCK859" s="1"/>
      <c r="XCL859" s="1"/>
      <c r="XCM859" s="1"/>
      <c r="XCN859" s="1"/>
      <c r="XCO859" s="1"/>
      <c r="XCP859" s="1"/>
      <c r="XCQ859" s="1"/>
      <c r="XCR859" s="1"/>
      <c r="XCS859" s="1"/>
      <c r="XCT859" s="1"/>
      <c r="XCU859" s="1"/>
      <c r="XCV859" s="1"/>
      <c r="XCW859" s="1"/>
      <c r="XCX859" s="1"/>
      <c r="XCY859" s="1"/>
      <c r="XCZ859" s="1"/>
      <c r="XDA859" s="1"/>
      <c r="XDB859" s="1"/>
      <c r="XDC859" s="1"/>
      <c r="XDD859" s="1"/>
      <c r="XDE859" s="1"/>
      <c r="XDF859" s="1"/>
      <c r="XDG859" s="1"/>
      <c r="XDH859" s="1"/>
      <c r="XDI859" s="1"/>
      <c r="XDJ859" s="1"/>
      <c r="XDK859" s="1"/>
      <c r="XDL859" s="1"/>
      <c r="XDM859" s="1"/>
      <c r="XDN859" s="1"/>
      <c r="XDO859" s="1"/>
      <c r="XDP859" s="1"/>
      <c r="XDQ859" s="1"/>
      <c r="XDR859" s="1"/>
      <c r="XDS859" s="1"/>
      <c r="XDT859" s="1"/>
      <c r="XDU859" s="1"/>
      <c r="XDV859" s="1"/>
      <c r="XDW859" s="1"/>
      <c r="XDX859" s="1"/>
      <c r="XDY859" s="1"/>
      <c r="XDZ859" s="1"/>
      <c r="XEA859" s="1"/>
      <c r="XEB859" s="1"/>
      <c r="XEC859" s="1"/>
      <c r="XED859" s="1"/>
      <c r="XEE859" s="1"/>
      <c r="XEF859" s="1"/>
      <c r="XEG859" s="1"/>
      <c r="XEH859" s="1"/>
      <c r="XEI859" s="1"/>
      <c r="XEJ859" s="1"/>
      <c r="XEK859" s="1"/>
      <c r="XEL859" s="1"/>
      <c r="XEM859" s="1"/>
      <c r="XEN859" s="1"/>
      <c r="XEO859" s="1"/>
      <c r="XEP859" s="1"/>
      <c r="XEQ859" s="1"/>
      <c r="XER859" s="1"/>
      <c r="XES859" s="1"/>
      <c r="XET859" s="1"/>
      <c r="XEU859" s="1"/>
      <c r="XEV859" s="1"/>
      <c r="XEW859" s="1"/>
      <c r="XEX859" s="1"/>
      <c r="XEY859" s="1"/>
      <c r="XEZ859" s="1"/>
      <c r="XFA859" s="1"/>
      <c r="XFB859" s="1"/>
      <c r="XFC859" s="1"/>
    </row>
    <row r="860" spans="1:150 16226:16383" s="3" customFormat="1" ht="20.25" customHeight="1" x14ac:dyDescent="0.25">
      <c r="A860" s="71" t="s">
        <v>1055</v>
      </c>
      <c r="B860" s="71">
        <v>139.35499999999999</v>
      </c>
      <c r="C860" s="71">
        <f t="shared" si="20"/>
        <v>1500.0172199999997</v>
      </c>
      <c r="D860" s="51">
        <v>0</v>
      </c>
      <c r="E860" s="51">
        <v>0</v>
      </c>
      <c r="F860" s="124">
        <f t="shared" si="21"/>
        <v>2754.0316159199997</v>
      </c>
      <c r="G860" s="130" t="s">
        <v>95</v>
      </c>
      <c r="H860" s="13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WZB860" s="1"/>
      <c r="WZC860" s="1"/>
      <c r="WZD860" s="1"/>
      <c r="WZE860" s="1"/>
      <c r="WZF860" s="1"/>
      <c r="WZG860" s="1"/>
      <c r="WZH860" s="1"/>
      <c r="WZI860" s="1"/>
      <c r="WZJ860" s="1"/>
      <c r="WZK860" s="1"/>
      <c r="WZL860" s="1"/>
      <c r="WZM860" s="1"/>
      <c r="WZN860" s="1"/>
      <c r="WZO860" s="1"/>
      <c r="WZP860" s="1"/>
      <c r="WZQ860" s="1"/>
      <c r="WZR860" s="1"/>
      <c r="WZS860" s="1"/>
      <c r="WZT860" s="1"/>
      <c r="WZU860" s="1"/>
      <c r="WZV860" s="1"/>
      <c r="WZW860" s="1"/>
      <c r="WZX860" s="1"/>
      <c r="WZY860" s="1"/>
      <c r="WZZ860" s="1"/>
      <c r="XAA860" s="1"/>
      <c r="XAB860" s="1"/>
      <c r="XAC860" s="1"/>
      <c r="XAD860" s="1"/>
      <c r="XAE860" s="1"/>
      <c r="XAF860" s="1"/>
      <c r="XAG860" s="1"/>
      <c r="XAH860" s="1"/>
      <c r="XAI860" s="1"/>
      <c r="XAJ860" s="1"/>
      <c r="XAK860" s="1"/>
      <c r="XAL860" s="1"/>
      <c r="XAM860" s="1"/>
      <c r="XAN860" s="1"/>
      <c r="XAO860" s="1"/>
      <c r="XAP860" s="1"/>
      <c r="XAQ860" s="1"/>
      <c r="XAR860" s="1"/>
      <c r="XAS860" s="1"/>
      <c r="XAT860" s="1"/>
      <c r="XAU860" s="1"/>
      <c r="XAV860" s="1"/>
      <c r="XAW860" s="1"/>
      <c r="XAX860" s="1"/>
      <c r="XAY860" s="1"/>
      <c r="XAZ860" s="1"/>
      <c r="XBA860" s="1"/>
      <c r="XBB860" s="1"/>
      <c r="XBC860" s="1"/>
      <c r="XBD860" s="1"/>
      <c r="XBE860" s="1"/>
      <c r="XBF860" s="1"/>
      <c r="XBG860" s="1"/>
      <c r="XBH860" s="1"/>
      <c r="XBI860" s="1"/>
      <c r="XBJ860" s="1"/>
      <c r="XBK860" s="1"/>
      <c r="XBL860" s="1"/>
      <c r="XBM860" s="1"/>
      <c r="XBN860" s="1"/>
      <c r="XBO860" s="1"/>
      <c r="XBP860" s="1"/>
      <c r="XBQ860" s="1"/>
      <c r="XBR860" s="1"/>
      <c r="XBS860" s="1"/>
      <c r="XBT860" s="1"/>
      <c r="XBU860" s="1"/>
      <c r="XBV860" s="1"/>
      <c r="XBW860" s="1"/>
      <c r="XBX860" s="1"/>
      <c r="XBY860" s="1"/>
      <c r="XBZ860" s="1"/>
      <c r="XCA860" s="1"/>
      <c r="XCB860" s="1"/>
      <c r="XCC860" s="1"/>
      <c r="XCD860" s="1"/>
      <c r="XCE860" s="1"/>
      <c r="XCF860" s="1"/>
      <c r="XCG860" s="1"/>
      <c r="XCH860" s="1"/>
      <c r="XCI860" s="1"/>
      <c r="XCJ860" s="1"/>
      <c r="XCK860" s="1"/>
      <c r="XCL860" s="1"/>
      <c r="XCM860" s="1"/>
      <c r="XCN860" s="1"/>
      <c r="XCO860" s="1"/>
      <c r="XCP860" s="1"/>
      <c r="XCQ860" s="1"/>
      <c r="XCR860" s="1"/>
      <c r="XCS860" s="1"/>
      <c r="XCT860" s="1"/>
      <c r="XCU860" s="1"/>
      <c r="XCV860" s="1"/>
      <c r="XCW860" s="1"/>
      <c r="XCX860" s="1"/>
      <c r="XCY860" s="1"/>
      <c r="XCZ860" s="1"/>
      <c r="XDA860" s="1"/>
      <c r="XDB860" s="1"/>
      <c r="XDC860" s="1"/>
      <c r="XDD860" s="1"/>
      <c r="XDE860" s="1"/>
      <c r="XDF860" s="1"/>
      <c r="XDG860" s="1"/>
      <c r="XDH860" s="1"/>
      <c r="XDI860" s="1"/>
      <c r="XDJ860" s="1"/>
      <c r="XDK860" s="1"/>
      <c r="XDL860" s="1"/>
      <c r="XDM860" s="1"/>
      <c r="XDN860" s="1"/>
      <c r="XDO860" s="1"/>
      <c r="XDP860" s="1"/>
      <c r="XDQ860" s="1"/>
      <c r="XDR860" s="1"/>
      <c r="XDS860" s="1"/>
      <c r="XDT860" s="1"/>
      <c r="XDU860" s="1"/>
      <c r="XDV860" s="1"/>
      <c r="XDW860" s="1"/>
      <c r="XDX860" s="1"/>
      <c r="XDY860" s="1"/>
      <c r="XDZ860" s="1"/>
      <c r="XEA860" s="1"/>
      <c r="XEB860" s="1"/>
      <c r="XEC860" s="1"/>
      <c r="XED860" s="1"/>
      <c r="XEE860" s="1"/>
      <c r="XEF860" s="1"/>
      <c r="XEG860" s="1"/>
      <c r="XEH860" s="1"/>
      <c r="XEI860" s="1"/>
      <c r="XEJ860" s="1"/>
      <c r="XEK860" s="1"/>
      <c r="XEL860" s="1"/>
      <c r="XEM860" s="1"/>
      <c r="XEN860" s="1"/>
      <c r="XEO860" s="1"/>
      <c r="XEP860" s="1"/>
      <c r="XEQ860" s="1"/>
      <c r="XER860" s="1"/>
      <c r="XES860" s="1"/>
      <c r="XET860" s="1"/>
      <c r="XEU860" s="1"/>
      <c r="XEV860" s="1"/>
      <c r="XEW860" s="1"/>
      <c r="XEX860" s="1"/>
      <c r="XEY860" s="1"/>
      <c r="XEZ860" s="1"/>
      <c r="XFA860" s="1"/>
      <c r="XFB860" s="1"/>
      <c r="XFC860" s="1"/>
    </row>
    <row r="861" spans="1:150 16226:16383" s="3" customFormat="1" ht="20.25" customHeight="1" x14ac:dyDescent="0.25">
      <c r="A861" s="71" t="s">
        <v>1056</v>
      </c>
      <c r="B861" s="71">
        <v>139.35499999999999</v>
      </c>
      <c r="C861" s="71">
        <f t="shared" si="20"/>
        <v>1500.0172199999997</v>
      </c>
      <c r="D861" s="51">
        <v>0</v>
      </c>
      <c r="E861" s="51">
        <v>0</v>
      </c>
      <c r="F861" s="124">
        <f t="shared" si="21"/>
        <v>2754.0316159199997</v>
      </c>
      <c r="G861" s="130" t="s">
        <v>95</v>
      </c>
      <c r="H861" s="13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WZB861" s="1"/>
      <c r="WZC861" s="1"/>
      <c r="WZD861" s="1"/>
      <c r="WZE861" s="1"/>
      <c r="WZF861" s="1"/>
      <c r="WZG861" s="1"/>
      <c r="WZH861" s="1"/>
      <c r="WZI861" s="1"/>
      <c r="WZJ861" s="1"/>
      <c r="WZK861" s="1"/>
      <c r="WZL861" s="1"/>
      <c r="WZM861" s="1"/>
      <c r="WZN861" s="1"/>
      <c r="WZO861" s="1"/>
      <c r="WZP861" s="1"/>
      <c r="WZQ861" s="1"/>
      <c r="WZR861" s="1"/>
      <c r="WZS861" s="1"/>
      <c r="WZT861" s="1"/>
      <c r="WZU861" s="1"/>
      <c r="WZV861" s="1"/>
      <c r="WZW861" s="1"/>
      <c r="WZX861" s="1"/>
      <c r="WZY861" s="1"/>
      <c r="WZZ861" s="1"/>
      <c r="XAA861" s="1"/>
      <c r="XAB861" s="1"/>
      <c r="XAC861" s="1"/>
      <c r="XAD861" s="1"/>
      <c r="XAE861" s="1"/>
      <c r="XAF861" s="1"/>
      <c r="XAG861" s="1"/>
      <c r="XAH861" s="1"/>
      <c r="XAI861" s="1"/>
      <c r="XAJ861" s="1"/>
      <c r="XAK861" s="1"/>
      <c r="XAL861" s="1"/>
      <c r="XAM861" s="1"/>
      <c r="XAN861" s="1"/>
      <c r="XAO861" s="1"/>
      <c r="XAP861" s="1"/>
      <c r="XAQ861" s="1"/>
      <c r="XAR861" s="1"/>
      <c r="XAS861" s="1"/>
      <c r="XAT861" s="1"/>
      <c r="XAU861" s="1"/>
      <c r="XAV861" s="1"/>
      <c r="XAW861" s="1"/>
      <c r="XAX861" s="1"/>
      <c r="XAY861" s="1"/>
      <c r="XAZ861" s="1"/>
      <c r="XBA861" s="1"/>
      <c r="XBB861" s="1"/>
      <c r="XBC861" s="1"/>
      <c r="XBD861" s="1"/>
      <c r="XBE861" s="1"/>
      <c r="XBF861" s="1"/>
      <c r="XBG861" s="1"/>
      <c r="XBH861" s="1"/>
      <c r="XBI861" s="1"/>
      <c r="XBJ861" s="1"/>
      <c r="XBK861" s="1"/>
      <c r="XBL861" s="1"/>
      <c r="XBM861" s="1"/>
      <c r="XBN861" s="1"/>
      <c r="XBO861" s="1"/>
      <c r="XBP861" s="1"/>
      <c r="XBQ861" s="1"/>
      <c r="XBR861" s="1"/>
      <c r="XBS861" s="1"/>
      <c r="XBT861" s="1"/>
      <c r="XBU861" s="1"/>
      <c r="XBV861" s="1"/>
      <c r="XBW861" s="1"/>
      <c r="XBX861" s="1"/>
      <c r="XBY861" s="1"/>
      <c r="XBZ861" s="1"/>
      <c r="XCA861" s="1"/>
      <c r="XCB861" s="1"/>
      <c r="XCC861" s="1"/>
      <c r="XCD861" s="1"/>
      <c r="XCE861" s="1"/>
      <c r="XCF861" s="1"/>
      <c r="XCG861" s="1"/>
      <c r="XCH861" s="1"/>
      <c r="XCI861" s="1"/>
      <c r="XCJ861" s="1"/>
      <c r="XCK861" s="1"/>
      <c r="XCL861" s="1"/>
      <c r="XCM861" s="1"/>
      <c r="XCN861" s="1"/>
      <c r="XCO861" s="1"/>
      <c r="XCP861" s="1"/>
      <c r="XCQ861" s="1"/>
      <c r="XCR861" s="1"/>
      <c r="XCS861" s="1"/>
      <c r="XCT861" s="1"/>
      <c r="XCU861" s="1"/>
      <c r="XCV861" s="1"/>
      <c r="XCW861" s="1"/>
      <c r="XCX861" s="1"/>
      <c r="XCY861" s="1"/>
      <c r="XCZ861" s="1"/>
      <c r="XDA861" s="1"/>
      <c r="XDB861" s="1"/>
      <c r="XDC861" s="1"/>
      <c r="XDD861" s="1"/>
      <c r="XDE861" s="1"/>
      <c r="XDF861" s="1"/>
      <c r="XDG861" s="1"/>
      <c r="XDH861" s="1"/>
      <c r="XDI861" s="1"/>
      <c r="XDJ861" s="1"/>
      <c r="XDK861" s="1"/>
      <c r="XDL861" s="1"/>
      <c r="XDM861" s="1"/>
      <c r="XDN861" s="1"/>
      <c r="XDO861" s="1"/>
      <c r="XDP861" s="1"/>
      <c r="XDQ861" s="1"/>
      <c r="XDR861" s="1"/>
      <c r="XDS861" s="1"/>
      <c r="XDT861" s="1"/>
      <c r="XDU861" s="1"/>
      <c r="XDV861" s="1"/>
      <c r="XDW861" s="1"/>
      <c r="XDX861" s="1"/>
      <c r="XDY861" s="1"/>
      <c r="XDZ861" s="1"/>
      <c r="XEA861" s="1"/>
      <c r="XEB861" s="1"/>
      <c r="XEC861" s="1"/>
      <c r="XED861" s="1"/>
      <c r="XEE861" s="1"/>
      <c r="XEF861" s="1"/>
      <c r="XEG861" s="1"/>
      <c r="XEH861" s="1"/>
      <c r="XEI861" s="1"/>
      <c r="XEJ861" s="1"/>
      <c r="XEK861" s="1"/>
      <c r="XEL861" s="1"/>
      <c r="XEM861" s="1"/>
      <c r="XEN861" s="1"/>
      <c r="XEO861" s="1"/>
      <c r="XEP861" s="1"/>
      <c r="XEQ861" s="1"/>
      <c r="XER861" s="1"/>
      <c r="XES861" s="1"/>
      <c r="XET861" s="1"/>
      <c r="XEU861" s="1"/>
      <c r="XEV861" s="1"/>
      <c r="XEW861" s="1"/>
      <c r="XEX861" s="1"/>
      <c r="XEY861" s="1"/>
      <c r="XEZ861" s="1"/>
      <c r="XFA861" s="1"/>
      <c r="XFB861" s="1"/>
      <c r="XFC861" s="1"/>
    </row>
    <row r="862" spans="1:150 16226:16383" s="3" customFormat="1" ht="20.25" customHeight="1" x14ac:dyDescent="0.25">
      <c r="A862" s="71" t="s">
        <v>1057</v>
      </c>
      <c r="B862" s="71">
        <v>146.80199999999999</v>
      </c>
      <c r="C862" s="71">
        <f t="shared" si="20"/>
        <v>1580.1767279999999</v>
      </c>
      <c r="D862" s="51">
        <v>0</v>
      </c>
      <c r="E862" s="51">
        <v>0</v>
      </c>
      <c r="F862" s="124">
        <f t="shared" si="21"/>
        <v>2901.2044726079998</v>
      </c>
      <c r="G862" s="130" t="s">
        <v>95</v>
      </c>
      <c r="H862" s="13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WZB862" s="1"/>
      <c r="WZC862" s="1"/>
      <c r="WZD862" s="1"/>
      <c r="WZE862" s="1"/>
      <c r="WZF862" s="1"/>
      <c r="WZG862" s="1"/>
      <c r="WZH862" s="1"/>
      <c r="WZI862" s="1"/>
      <c r="WZJ862" s="1"/>
      <c r="WZK862" s="1"/>
      <c r="WZL862" s="1"/>
      <c r="WZM862" s="1"/>
      <c r="WZN862" s="1"/>
      <c r="WZO862" s="1"/>
      <c r="WZP862" s="1"/>
      <c r="WZQ862" s="1"/>
      <c r="WZR862" s="1"/>
      <c r="WZS862" s="1"/>
      <c r="WZT862" s="1"/>
      <c r="WZU862" s="1"/>
      <c r="WZV862" s="1"/>
      <c r="WZW862" s="1"/>
      <c r="WZX862" s="1"/>
      <c r="WZY862" s="1"/>
      <c r="WZZ862" s="1"/>
      <c r="XAA862" s="1"/>
      <c r="XAB862" s="1"/>
      <c r="XAC862" s="1"/>
      <c r="XAD862" s="1"/>
      <c r="XAE862" s="1"/>
      <c r="XAF862" s="1"/>
      <c r="XAG862" s="1"/>
      <c r="XAH862" s="1"/>
      <c r="XAI862" s="1"/>
      <c r="XAJ862" s="1"/>
      <c r="XAK862" s="1"/>
      <c r="XAL862" s="1"/>
      <c r="XAM862" s="1"/>
      <c r="XAN862" s="1"/>
      <c r="XAO862" s="1"/>
      <c r="XAP862" s="1"/>
      <c r="XAQ862" s="1"/>
      <c r="XAR862" s="1"/>
      <c r="XAS862" s="1"/>
      <c r="XAT862" s="1"/>
      <c r="XAU862" s="1"/>
      <c r="XAV862" s="1"/>
      <c r="XAW862" s="1"/>
      <c r="XAX862" s="1"/>
      <c r="XAY862" s="1"/>
      <c r="XAZ862" s="1"/>
      <c r="XBA862" s="1"/>
      <c r="XBB862" s="1"/>
      <c r="XBC862" s="1"/>
      <c r="XBD862" s="1"/>
      <c r="XBE862" s="1"/>
      <c r="XBF862" s="1"/>
      <c r="XBG862" s="1"/>
      <c r="XBH862" s="1"/>
      <c r="XBI862" s="1"/>
      <c r="XBJ862" s="1"/>
      <c r="XBK862" s="1"/>
      <c r="XBL862" s="1"/>
      <c r="XBM862" s="1"/>
      <c r="XBN862" s="1"/>
      <c r="XBO862" s="1"/>
      <c r="XBP862" s="1"/>
      <c r="XBQ862" s="1"/>
      <c r="XBR862" s="1"/>
      <c r="XBS862" s="1"/>
      <c r="XBT862" s="1"/>
      <c r="XBU862" s="1"/>
      <c r="XBV862" s="1"/>
      <c r="XBW862" s="1"/>
      <c r="XBX862" s="1"/>
      <c r="XBY862" s="1"/>
      <c r="XBZ862" s="1"/>
      <c r="XCA862" s="1"/>
      <c r="XCB862" s="1"/>
      <c r="XCC862" s="1"/>
      <c r="XCD862" s="1"/>
      <c r="XCE862" s="1"/>
      <c r="XCF862" s="1"/>
      <c r="XCG862" s="1"/>
      <c r="XCH862" s="1"/>
      <c r="XCI862" s="1"/>
      <c r="XCJ862" s="1"/>
      <c r="XCK862" s="1"/>
      <c r="XCL862" s="1"/>
      <c r="XCM862" s="1"/>
      <c r="XCN862" s="1"/>
      <c r="XCO862" s="1"/>
      <c r="XCP862" s="1"/>
      <c r="XCQ862" s="1"/>
      <c r="XCR862" s="1"/>
      <c r="XCS862" s="1"/>
      <c r="XCT862" s="1"/>
      <c r="XCU862" s="1"/>
      <c r="XCV862" s="1"/>
      <c r="XCW862" s="1"/>
      <c r="XCX862" s="1"/>
      <c r="XCY862" s="1"/>
      <c r="XCZ862" s="1"/>
      <c r="XDA862" s="1"/>
      <c r="XDB862" s="1"/>
      <c r="XDC862" s="1"/>
      <c r="XDD862" s="1"/>
      <c r="XDE862" s="1"/>
      <c r="XDF862" s="1"/>
      <c r="XDG862" s="1"/>
      <c r="XDH862" s="1"/>
      <c r="XDI862" s="1"/>
      <c r="XDJ862" s="1"/>
      <c r="XDK862" s="1"/>
      <c r="XDL862" s="1"/>
      <c r="XDM862" s="1"/>
      <c r="XDN862" s="1"/>
      <c r="XDO862" s="1"/>
      <c r="XDP862" s="1"/>
      <c r="XDQ862" s="1"/>
      <c r="XDR862" s="1"/>
      <c r="XDS862" s="1"/>
      <c r="XDT862" s="1"/>
      <c r="XDU862" s="1"/>
      <c r="XDV862" s="1"/>
      <c r="XDW862" s="1"/>
      <c r="XDX862" s="1"/>
      <c r="XDY862" s="1"/>
      <c r="XDZ862" s="1"/>
      <c r="XEA862" s="1"/>
      <c r="XEB862" s="1"/>
      <c r="XEC862" s="1"/>
      <c r="XED862" s="1"/>
      <c r="XEE862" s="1"/>
      <c r="XEF862" s="1"/>
      <c r="XEG862" s="1"/>
      <c r="XEH862" s="1"/>
      <c r="XEI862" s="1"/>
      <c r="XEJ862" s="1"/>
      <c r="XEK862" s="1"/>
      <c r="XEL862" s="1"/>
      <c r="XEM862" s="1"/>
      <c r="XEN862" s="1"/>
      <c r="XEO862" s="1"/>
      <c r="XEP862" s="1"/>
      <c r="XEQ862" s="1"/>
      <c r="XER862" s="1"/>
      <c r="XES862" s="1"/>
      <c r="XET862" s="1"/>
      <c r="XEU862" s="1"/>
      <c r="XEV862" s="1"/>
      <c r="XEW862" s="1"/>
      <c r="XEX862" s="1"/>
      <c r="XEY862" s="1"/>
      <c r="XEZ862" s="1"/>
      <c r="XFA862" s="1"/>
      <c r="XFB862" s="1"/>
      <c r="XFC862" s="1"/>
    </row>
    <row r="863" spans="1:150 16226:16383" s="3" customFormat="1" ht="20.25" customHeight="1" x14ac:dyDescent="0.25">
      <c r="A863" s="71" t="s">
        <v>1058</v>
      </c>
      <c r="B863" s="71">
        <v>236.786</v>
      </c>
      <c r="C863" s="71">
        <f t="shared" si="20"/>
        <v>2548.7645039999998</v>
      </c>
      <c r="D863" s="51">
        <v>0</v>
      </c>
      <c r="E863" s="51">
        <v>0</v>
      </c>
      <c r="F863" s="124">
        <f t="shared" si="21"/>
        <v>4679.5316293440001</v>
      </c>
      <c r="G863" s="130" t="s">
        <v>95</v>
      </c>
      <c r="H863" s="13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WZB863" s="1"/>
      <c r="WZC863" s="1"/>
      <c r="WZD863" s="1"/>
      <c r="WZE863" s="1"/>
      <c r="WZF863" s="1"/>
      <c r="WZG863" s="1"/>
      <c r="WZH863" s="1"/>
      <c r="WZI863" s="1"/>
      <c r="WZJ863" s="1"/>
      <c r="WZK863" s="1"/>
      <c r="WZL863" s="1"/>
      <c r="WZM863" s="1"/>
      <c r="WZN863" s="1"/>
      <c r="WZO863" s="1"/>
      <c r="WZP863" s="1"/>
      <c r="WZQ863" s="1"/>
      <c r="WZR863" s="1"/>
      <c r="WZS863" s="1"/>
      <c r="WZT863" s="1"/>
      <c r="WZU863" s="1"/>
      <c r="WZV863" s="1"/>
      <c r="WZW863" s="1"/>
      <c r="WZX863" s="1"/>
      <c r="WZY863" s="1"/>
      <c r="WZZ863" s="1"/>
      <c r="XAA863" s="1"/>
      <c r="XAB863" s="1"/>
      <c r="XAC863" s="1"/>
      <c r="XAD863" s="1"/>
      <c r="XAE863" s="1"/>
      <c r="XAF863" s="1"/>
      <c r="XAG863" s="1"/>
      <c r="XAH863" s="1"/>
      <c r="XAI863" s="1"/>
      <c r="XAJ863" s="1"/>
      <c r="XAK863" s="1"/>
      <c r="XAL863" s="1"/>
      <c r="XAM863" s="1"/>
      <c r="XAN863" s="1"/>
      <c r="XAO863" s="1"/>
      <c r="XAP863" s="1"/>
      <c r="XAQ863" s="1"/>
      <c r="XAR863" s="1"/>
      <c r="XAS863" s="1"/>
      <c r="XAT863" s="1"/>
      <c r="XAU863" s="1"/>
      <c r="XAV863" s="1"/>
      <c r="XAW863" s="1"/>
      <c r="XAX863" s="1"/>
      <c r="XAY863" s="1"/>
      <c r="XAZ863" s="1"/>
      <c r="XBA863" s="1"/>
      <c r="XBB863" s="1"/>
      <c r="XBC863" s="1"/>
      <c r="XBD863" s="1"/>
      <c r="XBE863" s="1"/>
      <c r="XBF863" s="1"/>
      <c r="XBG863" s="1"/>
      <c r="XBH863" s="1"/>
      <c r="XBI863" s="1"/>
      <c r="XBJ863" s="1"/>
      <c r="XBK863" s="1"/>
      <c r="XBL863" s="1"/>
      <c r="XBM863" s="1"/>
      <c r="XBN863" s="1"/>
      <c r="XBO863" s="1"/>
      <c r="XBP863" s="1"/>
      <c r="XBQ863" s="1"/>
      <c r="XBR863" s="1"/>
      <c r="XBS863" s="1"/>
      <c r="XBT863" s="1"/>
      <c r="XBU863" s="1"/>
      <c r="XBV863" s="1"/>
      <c r="XBW863" s="1"/>
      <c r="XBX863" s="1"/>
      <c r="XBY863" s="1"/>
      <c r="XBZ863" s="1"/>
      <c r="XCA863" s="1"/>
      <c r="XCB863" s="1"/>
      <c r="XCC863" s="1"/>
      <c r="XCD863" s="1"/>
      <c r="XCE863" s="1"/>
      <c r="XCF863" s="1"/>
      <c r="XCG863" s="1"/>
      <c r="XCH863" s="1"/>
      <c r="XCI863" s="1"/>
      <c r="XCJ863" s="1"/>
      <c r="XCK863" s="1"/>
      <c r="XCL863" s="1"/>
      <c r="XCM863" s="1"/>
      <c r="XCN863" s="1"/>
      <c r="XCO863" s="1"/>
      <c r="XCP863" s="1"/>
      <c r="XCQ863" s="1"/>
      <c r="XCR863" s="1"/>
      <c r="XCS863" s="1"/>
      <c r="XCT863" s="1"/>
      <c r="XCU863" s="1"/>
      <c r="XCV863" s="1"/>
      <c r="XCW863" s="1"/>
      <c r="XCX863" s="1"/>
      <c r="XCY863" s="1"/>
      <c r="XCZ863" s="1"/>
      <c r="XDA863" s="1"/>
      <c r="XDB863" s="1"/>
      <c r="XDC863" s="1"/>
      <c r="XDD863" s="1"/>
      <c r="XDE863" s="1"/>
      <c r="XDF863" s="1"/>
      <c r="XDG863" s="1"/>
      <c r="XDH863" s="1"/>
      <c r="XDI863" s="1"/>
      <c r="XDJ863" s="1"/>
      <c r="XDK863" s="1"/>
      <c r="XDL863" s="1"/>
      <c r="XDM863" s="1"/>
      <c r="XDN863" s="1"/>
      <c r="XDO863" s="1"/>
      <c r="XDP863" s="1"/>
      <c r="XDQ863" s="1"/>
      <c r="XDR863" s="1"/>
      <c r="XDS863" s="1"/>
      <c r="XDT863" s="1"/>
      <c r="XDU863" s="1"/>
      <c r="XDV863" s="1"/>
      <c r="XDW863" s="1"/>
      <c r="XDX863" s="1"/>
      <c r="XDY863" s="1"/>
      <c r="XDZ863" s="1"/>
      <c r="XEA863" s="1"/>
      <c r="XEB863" s="1"/>
      <c r="XEC863" s="1"/>
      <c r="XED863" s="1"/>
      <c r="XEE863" s="1"/>
      <c r="XEF863" s="1"/>
      <c r="XEG863" s="1"/>
      <c r="XEH863" s="1"/>
      <c r="XEI863" s="1"/>
      <c r="XEJ863" s="1"/>
      <c r="XEK863" s="1"/>
      <c r="XEL863" s="1"/>
      <c r="XEM863" s="1"/>
      <c r="XEN863" s="1"/>
      <c r="XEO863" s="1"/>
      <c r="XEP863" s="1"/>
      <c r="XEQ863" s="1"/>
      <c r="XER863" s="1"/>
      <c r="XES863" s="1"/>
      <c r="XET863" s="1"/>
      <c r="XEU863" s="1"/>
      <c r="XEV863" s="1"/>
      <c r="XEW863" s="1"/>
      <c r="XEX863" s="1"/>
      <c r="XEY863" s="1"/>
      <c r="XEZ863" s="1"/>
      <c r="XFA863" s="1"/>
      <c r="XFB863" s="1"/>
      <c r="XFC863" s="1"/>
    </row>
    <row r="864" spans="1:150 16226:16383" s="3" customFormat="1" ht="20.25" customHeight="1" x14ac:dyDescent="0.25">
      <c r="A864" s="71" t="s">
        <v>1059</v>
      </c>
      <c r="B864" s="71">
        <v>203.91900000000001</v>
      </c>
      <c r="C864" s="71">
        <f t="shared" si="20"/>
        <v>2194.9841160000001</v>
      </c>
      <c r="D864" s="51">
        <v>0</v>
      </c>
      <c r="E864" s="51">
        <v>0</v>
      </c>
      <c r="F864" s="124">
        <f t="shared" si="21"/>
        <v>4029.9908369760005</v>
      </c>
      <c r="G864" s="130" t="s">
        <v>95</v>
      </c>
      <c r="H864" s="13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WZB864" s="1"/>
      <c r="WZC864" s="1"/>
      <c r="WZD864" s="1"/>
      <c r="WZE864" s="1"/>
      <c r="WZF864" s="1"/>
      <c r="WZG864" s="1"/>
      <c r="WZH864" s="1"/>
      <c r="WZI864" s="1"/>
      <c r="WZJ864" s="1"/>
      <c r="WZK864" s="1"/>
      <c r="WZL864" s="1"/>
      <c r="WZM864" s="1"/>
      <c r="WZN864" s="1"/>
      <c r="WZO864" s="1"/>
      <c r="WZP864" s="1"/>
      <c r="WZQ864" s="1"/>
      <c r="WZR864" s="1"/>
      <c r="WZS864" s="1"/>
      <c r="WZT864" s="1"/>
      <c r="WZU864" s="1"/>
      <c r="WZV864" s="1"/>
      <c r="WZW864" s="1"/>
      <c r="WZX864" s="1"/>
      <c r="WZY864" s="1"/>
      <c r="WZZ864" s="1"/>
      <c r="XAA864" s="1"/>
      <c r="XAB864" s="1"/>
      <c r="XAC864" s="1"/>
      <c r="XAD864" s="1"/>
      <c r="XAE864" s="1"/>
      <c r="XAF864" s="1"/>
      <c r="XAG864" s="1"/>
      <c r="XAH864" s="1"/>
      <c r="XAI864" s="1"/>
      <c r="XAJ864" s="1"/>
      <c r="XAK864" s="1"/>
      <c r="XAL864" s="1"/>
      <c r="XAM864" s="1"/>
      <c r="XAN864" s="1"/>
      <c r="XAO864" s="1"/>
      <c r="XAP864" s="1"/>
      <c r="XAQ864" s="1"/>
      <c r="XAR864" s="1"/>
      <c r="XAS864" s="1"/>
      <c r="XAT864" s="1"/>
      <c r="XAU864" s="1"/>
      <c r="XAV864" s="1"/>
      <c r="XAW864" s="1"/>
      <c r="XAX864" s="1"/>
      <c r="XAY864" s="1"/>
      <c r="XAZ864" s="1"/>
      <c r="XBA864" s="1"/>
      <c r="XBB864" s="1"/>
      <c r="XBC864" s="1"/>
      <c r="XBD864" s="1"/>
      <c r="XBE864" s="1"/>
      <c r="XBF864" s="1"/>
      <c r="XBG864" s="1"/>
      <c r="XBH864" s="1"/>
      <c r="XBI864" s="1"/>
      <c r="XBJ864" s="1"/>
      <c r="XBK864" s="1"/>
      <c r="XBL864" s="1"/>
      <c r="XBM864" s="1"/>
      <c r="XBN864" s="1"/>
      <c r="XBO864" s="1"/>
      <c r="XBP864" s="1"/>
      <c r="XBQ864" s="1"/>
      <c r="XBR864" s="1"/>
      <c r="XBS864" s="1"/>
      <c r="XBT864" s="1"/>
      <c r="XBU864" s="1"/>
      <c r="XBV864" s="1"/>
      <c r="XBW864" s="1"/>
      <c r="XBX864" s="1"/>
      <c r="XBY864" s="1"/>
      <c r="XBZ864" s="1"/>
      <c r="XCA864" s="1"/>
      <c r="XCB864" s="1"/>
      <c r="XCC864" s="1"/>
      <c r="XCD864" s="1"/>
      <c r="XCE864" s="1"/>
      <c r="XCF864" s="1"/>
      <c r="XCG864" s="1"/>
      <c r="XCH864" s="1"/>
      <c r="XCI864" s="1"/>
      <c r="XCJ864" s="1"/>
      <c r="XCK864" s="1"/>
      <c r="XCL864" s="1"/>
      <c r="XCM864" s="1"/>
      <c r="XCN864" s="1"/>
      <c r="XCO864" s="1"/>
      <c r="XCP864" s="1"/>
      <c r="XCQ864" s="1"/>
      <c r="XCR864" s="1"/>
      <c r="XCS864" s="1"/>
      <c r="XCT864" s="1"/>
      <c r="XCU864" s="1"/>
      <c r="XCV864" s="1"/>
      <c r="XCW864" s="1"/>
      <c r="XCX864" s="1"/>
      <c r="XCY864" s="1"/>
      <c r="XCZ864" s="1"/>
      <c r="XDA864" s="1"/>
      <c r="XDB864" s="1"/>
      <c r="XDC864" s="1"/>
      <c r="XDD864" s="1"/>
      <c r="XDE864" s="1"/>
      <c r="XDF864" s="1"/>
      <c r="XDG864" s="1"/>
      <c r="XDH864" s="1"/>
      <c r="XDI864" s="1"/>
      <c r="XDJ864" s="1"/>
      <c r="XDK864" s="1"/>
      <c r="XDL864" s="1"/>
      <c r="XDM864" s="1"/>
      <c r="XDN864" s="1"/>
      <c r="XDO864" s="1"/>
      <c r="XDP864" s="1"/>
      <c r="XDQ864" s="1"/>
      <c r="XDR864" s="1"/>
      <c r="XDS864" s="1"/>
      <c r="XDT864" s="1"/>
      <c r="XDU864" s="1"/>
      <c r="XDV864" s="1"/>
      <c r="XDW864" s="1"/>
      <c r="XDX864" s="1"/>
      <c r="XDY864" s="1"/>
      <c r="XDZ864" s="1"/>
      <c r="XEA864" s="1"/>
      <c r="XEB864" s="1"/>
      <c r="XEC864" s="1"/>
      <c r="XED864" s="1"/>
      <c r="XEE864" s="1"/>
      <c r="XEF864" s="1"/>
      <c r="XEG864" s="1"/>
      <c r="XEH864" s="1"/>
      <c r="XEI864" s="1"/>
      <c r="XEJ864" s="1"/>
      <c r="XEK864" s="1"/>
      <c r="XEL864" s="1"/>
      <c r="XEM864" s="1"/>
      <c r="XEN864" s="1"/>
      <c r="XEO864" s="1"/>
      <c r="XEP864" s="1"/>
      <c r="XEQ864" s="1"/>
      <c r="XER864" s="1"/>
      <c r="XES864" s="1"/>
      <c r="XET864" s="1"/>
      <c r="XEU864" s="1"/>
      <c r="XEV864" s="1"/>
      <c r="XEW864" s="1"/>
      <c r="XEX864" s="1"/>
      <c r="XEY864" s="1"/>
      <c r="XEZ864" s="1"/>
      <c r="XFA864" s="1"/>
      <c r="XFB864" s="1"/>
      <c r="XFC864" s="1"/>
    </row>
    <row r="865" spans="1:150 16226:16383" s="3" customFormat="1" ht="20.25" customHeight="1" x14ac:dyDescent="0.25">
      <c r="A865" s="71" t="s">
        <v>1060</v>
      </c>
      <c r="B865" s="71">
        <v>143.857</v>
      </c>
      <c r="C865" s="71">
        <f t="shared" ref="C865:C928" si="22">B865*10.764</f>
        <v>1548.4767479999998</v>
      </c>
      <c r="D865" s="51">
        <v>0</v>
      </c>
      <c r="E865" s="51">
        <v>0</v>
      </c>
      <c r="F865" s="124">
        <f t="shared" ref="F865:F928" si="23">(C865*1.836)</f>
        <v>2843.0033093279999</v>
      </c>
      <c r="G865" s="130" t="s">
        <v>95</v>
      </c>
      <c r="H865" s="13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WZB865" s="1"/>
      <c r="WZC865" s="1"/>
      <c r="WZD865" s="1"/>
      <c r="WZE865" s="1"/>
      <c r="WZF865" s="1"/>
      <c r="WZG865" s="1"/>
      <c r="WZH865" s="1"/>
      <c r="WZI865" s="1"/>
      <c r="WZJ865" s="1"/>
      <c r="WZK865" s="1"/>
      <c r="WZL865" s="1"/>
      <c r="WZM865" s="1"/>
      <c r="WZN865" s="1"/>
      <c r="WZO865" s="1"/>
      <c r="WZP865" s="1"/>
      <c r="WZQ865" s="1"/>
      <c r="WZR865" s="1"/>
      <c r="WZS865" s="1"/>
      <c r="WZT865" s="1"/>
      <c r="WZU865" s="1"/>
      <c r="WZV865" s="1"/>
      <c r="WZW865" s="1"/>
      <c r="WZX865" s="1"/>
      <c r="WZY865" s="1"/>
      <c r="WZZ865" s="1"/>
      <c r="XAA865" s="1"/>
      <c r="XAB865" s="1"/>
      <c r="XAC865" s="1"/>
      <c r="XAD865" s="1"/>
      <c r="XAE865" s="1"/>
      <c r="XAF865" s="1"/>
      <c r="XAG865" s="1"/>
      <c r="XAH865" s="1"/>
      <c r="XAI865" s="1"/>
      <c r="XAJ865" s="1"/>
      <c r="XAK865" s="1"/>
      <c r="XAL865" s="1"/>
      <c r="XAM865" s="1"/>
      <c r="XAN865" s="1"/>
      <c r="XAO865" s="1"/>
      <c r="XAP865" s="1"/>
      <c r="XAQ865" s="1"/>
      <c r="XAR865" s="1"/>
      <c r="XAS865" s="1"/>
      <c r="XAT865" s="1"/>
      <c r="XAU865" s="1"/>
      <c r="XAV865" s="1"/>
      <c r="XAW865" s="1"/>
      <c r="XAX865" s="1"/>
      <c r="XAY865" s="1"/>
      <c r="XAZ865" s="1"/>
      <c r="XBA865" s="1"/>
      <c r="XBB865" s="1"/>
      <c r="XBC865" s="1"/>
      <c r="XBD865" s="1"/>
      <c r="XBE865" s="1"/>
      <c r="XBF865" s="1"/>
      <c r="XBG865" s="1"/>
      <c r="XBH865" s="1"/>
      <c r="XBI865" s="1"/>
      <c r="XBJ865" s="1"/>
      <c r="XBK865" s="1"/>
      <c r="XBL865" s="1"/>
      <c r="XBM865" s="1"/>
      <c r="XBN865" s="1"/>
      <c r="XBO865" s="1"/>
      <c r="XBP865" s="1"/>
      <c r="XBQ865" s="1"/>
      <c r="XBR865" s="1"/>
      <c r="XBS865" s="1"/>
      <c r="XBT865" s="1"/>
      <c r="XBU865" s="1"/>
      <c r="XBV865" s="1"/>
      <c r="XBW865" s="1"/>
      <c r="XBX865" s="1"/>
      <c r="XBY865" s="1"/>
      <c r="XBZ865" s="1"/>
      <c r="XCA865" s="1"/>
      <c r="XCB865" s="1"/>
      <c r="XCC865" s="1"/>
      <c r="XCD865" s="1"/>
      <c r="XCE865" s="1"/>
      <c r="XCF865" s="1"/>
      <c r="XCG865" s="1"/>
      <c r="XCH865" s="1"/>
      <c r="XCI865" s="1"/>
      <c r="XCJ865" s="1"/>
      <c r="XCK865" s="1"/>
      <c r="XCL865" s="1"/>
      <c r="XCM865" s="1"/>
      <c r="XCN865" s="1"/>
      <c r="XCO865" s="1"/>
      <c r="XCP865" s="1"/>
      <c r="XCQ865" s="1"/>
      <c r="XCR865" s="1"/>
      <c r="XCS865" s="1"/>
      <c r="XCT865" s="1"/>
      <c r="XCU865" s="1"/>
      <c r="XCV865" s="1"/>
      <c r="XCW865" s="1"/>
      <c r="XCX865" s="1"/>
      <c r="XCY865" s="1"/>
      <c r="XCZ865" s="1"/>
      <c r="XDA865" s="1"/>
      <c r="XDB865" s="1"/>
      <c r="XDC865" s="1"/>
      <c r="XDD865" s="1"/>
      <c r="XDE865" s="1"/>
      <c r="XDF865" s="1"/>
      <c r="XDG865" s="1"/>
      <c r="XDH865" s="1"/>
      <c r="XDI865" s="1"/>
      <c r="XDJ865" s="1"/>
      <c r="XDK865" s="1"/>
      <c r="XDL865" s="1"/>
      <c r="XDM865" s="1"/>
      <c r="XDN865" s="1"/>
      <c r="XDO865" s="1"/>
      <c r="XDP865" s="1"/>
      <c r="XDQ865" s="1"/>
      <c r="XDR865" s="1"/>
      <c r="XDS865" s="1"/>
      <c r="XDT865" s="1"/>
      <c r="XDU865" s="1"/>
      <c r="XDV865" s="1"/>
      <c r="XDW865" s="1"/>
      <c r="XDX865" s="1"/>
      <c r="XDY865" s="1"/>
      <c r="XDZ865" s="1"/>
      <c r="XEA865" s="1"/>
      <c r="XEB865" s="1"/>
      <c r="XEC865" s="1"/>
      <c r="XED865" s="1"/>
      <c r="XEE865" s="1"/>
      <c r="XEF865" s="1"/>
      <c r="XEG865" s="1"/>
      <c r="XEH865" s="1"/>
      <c r="XEI865" s="1"/>
      <c r="XEJ865" s="1"/>
      <c r="XEK865" s="1"/>
      <c r="XEL865" s="1"/>
      <c r="XEM865" s="1"/>
      <c r="XEN865" s="1"/>
      <c r="XEO865" s="1"/>
      <c r="XEP865" s="1"/>
      <c r="XEQ865" s="1"/>
      <c r="XER865" s="1"/>
      <c r="XES865" s="1"/>
      <c r="XET865" s="1"/>
      <c r="XEU865" s="1"/>
      <c r="XEV865" s="1"/>
      <c r="XEW865" s="1"/>
      <c r="XEX865" s="1"/>
      <c r="XEY865" s="1"/>
      <c r="XEZ865" s="1"/>
      <c r="XFA865" s="1"/>
      <c r="XFB865" s="1"/>
      <c r="XFC865" s="1"/>
    </row>
    <row r="866" spans="1:150 16226:16383" s="3" customFormat="1" ht="20.25" customHeight="1" x14ac:dyDescent="0.25">
      <c r="A866" s="71" t="s">
        <v>1061</v>
      </c>
      <c r="B866" s="71">
        <v>139.35499999999999</v>
      </c>
      <c r="C866" s="71">
        <f t="shared" si="22"/>
        <v>1500.0172199999997</v>
      </c>
      <c r="D866" s="51">
        <v>0</v>
      </c>
      <c r="E866" s="51">
        <v>0</v>
      </c>
      <c r="F866" s="124">
        <f t="shared" si="23"/>
        <v>2754.0316159199997</v>
      </c>
      <c r="G866" s="130" t="s">
        <v>95</v>
      </c>
      <c r="H866" s="13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WZB866" s="1"/>
      <c r="WZC866" s="1"/>
      <c r="WZD866" s="1"/>
      <c r="WZE866" s="1"/>
      <c r="WZF866" s="1"/>
      <c r="WZG866" s="1"/>
      <c r="WZH866" s="1"/>
      <c r="WZI866" s="1"/>
      <c r="WZJ866" s="1"/>
      <c r="WZK866" s="1"/>
      <c r="WZL866" s="1"/>
      <c r="WZM866" s="1"/>
      <c r="WZN866" s="1"/>
      <c r="WZO866" s="1"/>
      <c r="WZP866" s="1"/>
      <c r="WZQ866" s="1"/>
      <c r="WZR866" s="1"/>
      <c r="WZS866" s="1"/>
      <c r="WZT866" s="1"/>
      <c r="WZU866" s="1"/>
      <c r="WZV866" s="1"/>
      <c r="WZW866" s="1"/>
      <c r="WZX866" s="1"/>
      <c r="WZY866" s="1"/>
      <c r="WZZ866" s="1"/>
      <c r="XAA866" s="1"/>
      <c r="XAB866" s="1"/>
      <c r="XAC866" s="1"/>
      <c r="XAD866" s="1"/>
      <c r="XAE866" s="1"/>
      <c r="XAF866" s="1"/>
      <c r="XAG866" s="1"/>
      <c r="XAH866" s="1"/>
      <c r="XAI866" s="1"/>
      <c r="XAJ866" s="1"/>
      <c r="XAK866" s="1"/>
      <c r="XAL866" s="1"/>
      <c r="XAM866" s="1"/>
      <c r="XAN866" s="1"/>
      <c r="XAO866" s="1"/>
      <c r="XAP866" s="1"/>
      <c r="XAQ866" s="1"/>
      <c r="XAR866" s="1"/>
      <c r="XAS866" s="1"/>
      <c r="XAT866" s="1"/>
      <c r="XAU866" s="1"/>
      <c r="XAV866" s="1"/>
      <c r="XAW866" s="1"/>
      <c r="XAX866" s="1"/>
      <c r="XAY866" s="1"/>
      <c r="XAZ866" s="1"/>
      <c r="XBA866" s="1"/>
      <c r="XBB866" s="1"/>
      <c r="XBC866" s="1"/>
      <c r="XBD866" s="1"/>
      <c r="XBE866" s="1"/>
      <c r="XBF866" s="1"/>
      <c r="XBG866" s="1"/>
      <c r="XBH866" s="1"/>
      <c r="XBI866" s="1"/>
      <c r="XBJ866" s="1"/>
      <c r="XBK866" s="1"/>
      <c r="XBL866" s="1"/>
      <c r="XBM866" s="1"/>
      <c r="XBN866" s="1"/>
      <c r="XBO866" s="1"/>
      <c r="XBP866" s="1"/>
      <c r="XBQ866" s="1"/>
      <c r="XBR866" s="1"/>
      <c r="XBS866" s="1"/>
      <c r="XBT866" s="1"/>
      <c r="XBU866" s="1"/>
      <c r="XBV866" s="1"/>
      <c r="XBW866" s="1"/>
      <c r="XBX866" s="1"/>
      <c r="XBY866" s="1"/>
      <c r="XBZ866" s="1"/>
      <c r="XCA866" s="1"/>
      <c r="XCB866" s="1"/>
      <c r="XCC866" s="1"/>
      <c r="XCD866" s="1"/>
      <c r="XCE866" s="1"/>
      <c r="XCF866" s="1"/>
      <c r="XCG866" s="1"/>
      <c r="XCH866" s="1"/>
      <c r="XCI866" s="1"/>
      <c r="XCJ866" s="1"/>
      <c r="XCK866" s="1"/>
      <c r="XCL866" s="1"/>
      <c r="XCM866" s="1"/>
      <c r="XCN866" s="1"/>
      <c r="XCO866" s="1"/>
      <c r="XCP866" s="1"/>
      <c r="XCQ866" s="1"/>
      <c r="XCR866" s="1"/>
      <c r="XCS866" s="1"/>
      <c r="XCT866" s="1"/>
      <c r="XCU866" s="1"/>
      <c r="XCV866" s="1"/>
      <c r="XCW866" s="1"/>
      <c r="XCX866" s="1"/>
      <c r="XCY866" s="1"/>
      <c r="XCZ866" s="1"/>
      <c r="XDA866" s="1"/>
      <c r="XDB866" s="1"/>
      <c r="XDC866" s="1"/>
      <c r="XDD866" s="1"/>
      <c r="XDE866" s="1"/>
      <c r="XDF866" s="1"/>
      <c r="XDG866" s="1"/>
      <c r="XDH866" s="1"/>
      <c r="XDI866" s="1"/>
      <c r="XDJ866" s="1"/>
      <c r="XDK866" s="1"/>
      <c r="XDL866" s="1"/>
      <c r="XDM866" s="1"/>
      <c r="XDN866" s="1"/>
      <c r="XDO866" s="1"/>
      <c r="XDP866" s="1"/>
      <c r="XDQ866" s="1"/>
      <c r="XDR866" s="1"/>
      <c r="XDS866" s="1"/>
      <c r="XDT866" s="1"/>
      <c r="XDU866" s="1"/>
      <c r="XDV866" s="1"/>
      <c r="XDW866" s="1"/>
      <c r="XDX866" s="1"/>
      <c r="XDY866" s="1"/>
      <c r="XDZ866" s="1"/>
      <c r="XEA866" s="1"/>
      <c r="XEB866" s="1"/>
      <c r="XEC866" s="1"/>
      <c r="XED866" s="1"/>
      <c r="XEE866" s="1"/>
      <c r="XEF866" s="1"/>
      <c r="XEG866" s="1"/>
      <c r="XEH866" s="1"/>
      <c r="XEI866" s="1"/>
      <c r="XEJ866" s="1"/>
      <c r="XEK866" s="1"/>
      <c r="XEL866" s="1"/>
      <c r="XEM866" s="1"/>
      <c r="XEN866" s="1"/>
      <c r="XEO866" s="1"/>
      <c r="XEP866" s="1"/>
      <c r="XEQ866" s="1"/>
      <c r="XER866" s="1"/>
      <c r="XES866" s="1"/>
      <c r="XET866" s="1"/>
      <c r="XEU866" s="1"/>
      <c r="XEV866" s="1"/>
      <c r="XEW866" s="1"/>
      <c r="XEX866" s="1"/>
      <c r="XEY866" s="1"/>
      <c r="XEZ866" s="1"/>
      <c r="XFA866" s="1"/>
      <c r="XFB866" s="1"/>
      <c r="XFC866" s="1"/>
    </row>
    <row r="867" spans="1:150 16226:16383" s="3" customFormat="1" ht="20.25" customHeight="1" x14ac:dyDescent="0.25">
      <c r="A867" s="71" t="s">
        <v>1062</v>
      </c>
      <c r="B867" s="71">
        <v>139.35499999999999</v>
      </c>
      <c r="C867" s="71">
        <f t="shared" si="22"/>
        <v>1500.0172199999997</v>
      </c>
      <c r="D867" s="51">
        <v>0</v>
      </c>
      <c r="E867" s="51">
        <v>0</v>
      </c>
      <c r="F867" s="124">
        <f t="shared" si="23"/>
        <v>2754.0316159199997</v>
      </c>
      <c r="G867" s="130" t="s">
        <v>95</v>
      </c>
      <c r="H867" s="13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WZB867" s="1"/>
      <c r="WZC867" s="1"/>
      <c r="WZD867" s="1"/>
      <c r="WZE867" s="1"/>
      <c r="WZF867" s="1"/>
      <c r="WZG867" s="1"/>
      <c r="WZH867" s="1"/>
      <c r="WZI867" s="1"/>
      <c r="WZJ867" s="1"/>
      <c r="WZK867" s="1"/>
      <c r="WZL867" s="1"/>
      <c r="WZM867" s="1"/>
      <c r="WZN867" s="1"/>
      <c r="WZO867" s="1"/>
      <c r="WZP867" s="1"/>
      <c r="WZQ867" s="1"/>
      <c r="WZR867" s="1"/>
      <c r="WZS867" s="1"/>
      <c r="WZT867" s="1"/>
      <c r="WZU867" s="1"/>
      <c r="WZV867" s="1"/>
      <c r="WZW867" s="1"/>
      <c r="WZX867" s="1"/>
      <c r="WZY867" s="1"/>
      <c r="WZZ867" s="1"/>
      <c r="XAA867" s="1"/>
      <c r="XAB867" s="1"/>
      <c r="XAC867" s="1"/>
      <c r="XAD867" s="1"/>
      <c r="XAE867" s="1"/>
      <c r="XAF867" s="1"/>
      <c r="XAG867" s="1"/>
      <c r="XAH867" s="1"/>
      <c r="XAI867" s="1"/>
      <c r="XAJ867" s="1"/>
      <c r="XAK867" s="1"/>
      <c r="XAL867" s="1"/>
      <c r="XAM867" s="1"/>
      <c r="XAN867" s="1"/>
      <c r="XAO867" s="1"/>
      <c r="XAP867" s="1"/>
      <c r="XAQ867" s="1"/>
      <c r="XAR867" s="1"/>
      <c r="XAS867" s="1"/>
      <c r="XAT867" s="1"/>
      <c r="XAU867" s="1"/>
      <c r="XAV867" s="1"/>
      <c r="XAW867" s="1"/>
      <c r="XAX867" s="1"/>
      <c r="XAY867" s="1"/>
      <c r="XAZ867" s="1"/>
      <c r="XBA867" s="1"/>
      <c r="XBB867" s="1"/>
      <c r="XBC867" s="1"/>
      <c r="XBD867" s="1"/>
      <c r="XBE867" s="1"/>
      <c r="XBF867" s="1"/>
      <c r="XBG867" s="1"/>
      <c r="XBH867" s="1"/>
      <c r="XBI867" s="1"/>
      <c r="XBJ867" s="1"/>
      <c r="XBK867" s="1"/>
      <c r="XBL867" s="1"/>
      <c r="XBM867" s="1"/>
      <c r="XBN867" s="1"/>
      <c r="XBO867" s="1"/>
      <c r="XBP867" s="1"/>
      <c r="XBQ867" s="1"/>
      <c r="XBR867" s="1"/>
      <c r="XBS867" s="1"/>
      <c r="XBT867" s="1"/>
      <c r="XBU867" s="1"/>
      <c r="XBV867" s="1"/>
      <c r="XBW867" s="1"/>
      <c r="XBX867" s="1"/>
      <c r="XBY867" s="1"/>
      <c r="XBZ867" s="1"/>
      <c r="XCA867" s="1"/>
      <c r="XCB867" s="1"/>
      <c r="XCC867" s="1"/>
      <c r="XCD867" s="1"/>
      <c r="XCE867" s="1"/>
      <c r="XCF867" s="1"/>
      <c r="XCG867" s="1"/>
      <c r="XCH867" s="1"/>
      <c r="XCI867" s="1"/>
      <c r="XCJ867" s="1"/>
      <c r="XCK867" s="1"/>
      <c r="XCL867" s="1"/>
      <c r="XCM867" s="1"/>
      <c r="XCN867" s="1"/>
      <c r="XCO867" s="1"/>
      <c r="XCP867" s="1"/>
      <c r="XCQ867" s="1"/>
      <c r="XCR867" s="1"/>
      <c r="XCS867" s="1"/>
      <c r="XCT867" s="1"/>
      <c r="XCU867" s="1"/>
      <c r="XCV867" s="1"/>
      <c r="XCW867" s="1"/>
      <c r="XCX867" s="1"/>
      <c r="XCY867" s="1"/>
      <c r="XCZ867" s="1"/>
      <c r="XDA867" s="1"/>
      <c r="XDB867" s="1"/>
      <c r="XDC867" s="1"/>
      <c r="XDD867" s="1"/>
      <c r="XDE867" s="1"/>
      <c r="XDF867" s="1"/>
      <c r="XDG867" s="1"/>
      <c r="XDH867" s="1"/>
      <c r="XDI867" s="1"/>
      <c r="XDJ867" s="1"/>
      <c r="XDK867" s="1"/>
      <c r="XDL867" s="1"/>
      <c r="XDM867" s="1"/>
      <c r="XDN867" s="1"/>
      <c r="XDO867" s="1"/>
      <c r="XDP867" s="1"/>
      <c r="XDQ867" s="1"/>
      <c r="XDR867" s="1"/>
      <c r="XDS867" s="1"/>
      <c r="XDT867" s="1"/>
      <c r="XDU867" s="1"/>
      <c r="XDV867" s="1"/>
      <c r="XDW867" s="1"/>
      <c r="XDX867" s="1"/>
      <c r="XDY867" s="1"/>
      <c r="XDZ867" s="1"/>
      <c r="XEA867" s="1"/>
      <c r="XEB867" s="1"/>
      <c r="XEC867" s="1"/>
      <c r="XED867" s="1"/>
      <c r="XEE867" s="1"/>
      <c r="XEF867" s="1"/>
      <c r="XEG867" s="1"/>
      <c r="XEH867" s="1"/>
      <c r="XEI867" s="1"/>
      <c r="XEJ867" s="1"/>
      <c r="XEK867" s="1"/>
      <c r="XEL867" s="1"/>
      <c r="XEM867" s="1"/>
      <c r="XEN867" s="1"/>
      <c r="XEO867" s="1"/>
      <c r="XEP867" s="1"/>
      <c r="XEQ867" s="1"/>
      <c r="XER867" s="1"/>
      <c r="XES867" s="1"/>
      <c r="XET867" s="1"/>
      <c r="XEU867" s="1"/>
      <c r="XEV867" s="1"/>
      <c r="XEW867" s="1"/>
      <c r="XEX867" s="1"/>
      <c r="XEY867" s="1"/>
      <c r="XEZ867" s="1"/>
      <c r="XFA867" s="1"/>
      <c r="XFB867" s="1"/>
      <c r="XFC867" s="1"/>
    </row>
    <row r="868" spans="1:150 16226:16383" s="3" customFormat="1" ht="20.25" customHeight="1" x14ac:dyDescent="0.25">
      <c r="A868" s="71" t="s">
        <v>1063</v>
      </c>
      <c r="B868" s="71">
        <v>139.35499999999999</v>
      </c>
      <c r="C868" s="71">
        <f t="shared" si="22"/>
        <v>1500.0172199999997</v>
      </c>
      <c r="D868" s="51">
        <v>0</v>
      </c>
      <c r="E868" s="51">
        <v>0</v>
      </c>
      <c r="F868" s="124">
        <f t="shared" si="23"/>
        <v>2754.0316159199997</v>
      </c>
      <c r="G868" s="130" t="s">
        <v>95</v>
      </c>
      <c r="H868" s="13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WZB868" s="1"/>
      <c r="WZC868" s="1"/>
      <c r="WZD868" s="1"/>
      <c r="WZE868" s="1"/>
      <c r="WZF868" s="1"/>
      <c r="WZG868" s="1"/>
      <c r="WZH868" s="1"/>
      <c r="WZI868" s="1"/>
      <c r="WZJ868" s="1"/>
      <c r="WZK868" s="1"/>
      <c r="WZL868" s="1"/>
      <c r="WZM868" s="1"/>
      <c r="WZN868" s="1"/>
      <c r="WZO868" s="1"/>
      <c r="WZP868" s="1"/>
      <c r="WZQ868" s="1"/>
      <c r="WZR868" s="1"/>
      <c r="WZS868" s="1"/>
      <c r="WZT868" s="1"/>
      <c r="WZU868" s="1"/>
      <c r="WZV868" s="1"/>
      <c r="WZW868" s="1"/>
      <c r="WZX868" s="1"/>
      <c r="WZY868" s="1"/>
      <c r="WZZ868" s="1"/>
      <c r="XAA868" s="1"/>
      <c r="XAB868" s="1"/>
      <c r="XAC868" s="1"/>
      <c r="XAD868" s="1"/>
      <c r="XAE868" s="1"/>
      <c r="XAF868" s="1"/>
      <c r="XAG868" s="1"/>
      <c r="XAH868" s="1"/>
      <c r="XAI868" s="1"/>
      <c r="XAJ868" s="1"/>
      <c r="XAK868" s="1"/>
      <c r="XAL868" s="1"/>
      <c r="XAM868" s="1"/>
      <c r="XAN868" s="1"/>
      <c r="XAO868" s="1"/>
      <c r="XAP868" s="1"/>
      <c r="XAQ868" s="1"/>
      <c r="XAR868" s="1"/>
      <c r="XAS868" s="1"/>
      <c r="XAT868" s="1"/>
      <c r="XAU868" s="1"/>
      <c r="XAV868" s="1"/>
      <c r="XAW868" s="1"/>
      <c r="XAX868" s="1"/>
      <c r="XAY868" s="1"/>
      <c r="XAZ868" s="1"/>
      <c r="XBA868" s="1"/>
      <c r="XBB868" s="1"/>
      <c r="XBC868" s="1"/>
      <c r="XBD868" s="1"/>
      <c r="XBE868" s="1"/>
      <c r="XBF868" s="1"/>
      <c r="XBG868" s="1"/>
      <c r="XBH868" s="1"/>
      <c r="XBI868" s="1"/>
      <c r="XBJ868" s="1"/>
      <c r="XBK868" s="1"/>
      <c r="XBL868" s="1"/>
      <c r="XBM868" s="1"/>
      <c r="XBN868" s="1"/>
      <c r="XBO868" s="1"/>
      <c r="XBP868" s="1"/>
      <c r="XBQ868" s="1"/>
      <c r="XBR868" s="1"/>
      <c r="XBS868" s="1"/>
      <c r="XBT868" s="1"/>
      <c r="XBU868" s="1"/>
      <c r="XBV868" s="1"/>
      <c r="XBW868" s="1"/>
      <c r="XBX868" s="1"/>
      <c r="XBY868" s="1"/>
      <c r="XBZ868" s="1"/>
      <c r="XCA868" s="1"/>
      <c r="XCB868" s="1"/>
      <c r="XCC868" s="1"/>
      <c r="XCD868" s="1"/>
      <c r="XCE868" s="1"/>
      <c r="XCF868" s="1"/>
      <c r="XCG868" s="1"/>
      <c r="XCH868" s="1"/>
      <c r="XCI868" s="1"/>
      <c r="XCJ868" s="1"/>
      <c r="XCK868" s="1"/>
      <c r="XCL868" s="1"/>
      <c r="XCM868" s="1"/>
      <c r="XCN868" s="1"/>
      <c r="XCO868" s="1"/>
      <c r="XCP868" s="1"/>
      <c r="XCQ868" s="1"/>
      <c r="XCR868" s="1"/>
      <c r="XCS868" s="1"/>
      <c r="XCT868" s="1"/>
      <c r="XCU868" s="1"/>
      <c r="XCV868" s="1"/>
      <c r="XCW868" s="1"/>
      <c r="XCX868" s="1"/>
      <c r="XCY868" s="1"/>
      <c r="XCZ868" s="1"/>
      <c r="XDA868" s="1"/>
      <c r="XDB868" s="1"/>
      <c r="XDC868" s="1"/>
      <c r="XDD868" s="1"/>
      <c r="XDE868" s="1"/>
      <c r="XDF868" s="1"/>
      <c r="XDG868" s="1"/>
      <c r="XDH868" s="1"/>
      <c r="XDI868" s="1"/>
      <c r="XDJ868" s="1"/>
      <c r="XDK868" s="1"/>
      <c r="XDL868" s="1"/>
      <c r="XDM868" s="1"/>
      <c r="XDN868" s="1"/>
      <c r="XDO868" s="1"/>
      <c r="XDP868" s="1"/>
      <c r="XDQ868" s="1"/>
      <c r="XDR868" s="1"/>
      <c r="XDS868" s="1"/>
      <c r="XDT868" s="1"/>
      <c r="XDU868" s="1"/>
      <c r="XDV868" s="1"/>
      <c r="XDW868" s="1"/>
      <c r="XDX868" s="1"/>
      <c r="XDY868" s="1"/>
      <c r="XDZ868" s="1"/>
      <c r="XEA868" s="1"/>
      <c r="XEB868" s="1"/>
      <c r="XEC868" s="1"/>
      <c r="XED868" s="1"/>
      <c r="XEE868" s="1"/>
      <c r="XEF868" s="1"/>
      <c r="XEG868" s="1"/>
      <c r="XEH868" s="1"/>
      <c r="XEI868" s="1"/>
      <c r="XEJ868" s="1"/>
      <c r="XEK868" s="1"/>
      <c r="XEL868" s="1"/>
      <c r="XEM868" s="1"/>
      <c r="XEN868" s="1"/>
      <c r="XEO868" s="1"/>
      <c r="XEP868" s="1"/>
      <c r="XEQ868" s="1"/>
      <c r="XER868" s="1"/>
      <c r="XES868" s="1"/>
      <c r="XET868" s="1"/>
      <c r="XEU868" s="1"/>
      <c r="XEV868" s="1"/>
      <c r="XEW868" s="1"/>
      <c r="XEX868" s="1"/>
      <c r="XEY868" s="1"/>
      <c r="XEZ868" s="1"/>
      <c r="XFA868" s="1"/>
      <c r="XFB868" s="1"/>
      <c r="XFC868" s="1"/>
    </row>
    <row r="869" spans="1:150 16226:16383" s="3" customFormat="1" ht="20.25" customHeight="1" x14ac:dyDescent="0.25">
      <c r="A869" s="71" t="s">
        <v>1064</v>
      </c>
      <c r="B869" s="71">
        <v>139.35499999999999</v>
      </c>
      <c r="C869" s="71">
        <f t="shared" si="22"/>
        <v>1500.0172199999997</v>
      </c>
      <c r="D869" s="51">
        <v>0</v>
      </c>
      <c r="E869" s="51">
        <v>0</v>
      </c>
      <c r="F869" s="124">
        <f t="shared" si="23"/>
        <v>2754.0316159199997</v>
      </c>
      <c r="G869" s="130" t="s">
        <v>95</v>
      </c>
      <c r="H869" s="13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WZB869" s="1"/>
      <c r="WZC869" s="1"/>
      <c r="WZD869" s="1"/>
      <c r="WZE869" s="1"/>
      <c r="WZF869" s="1"/>
      <c r="WZG869" s="1"/>
      <c r="WZH869" s="1"/>
      <c r="WZI869" s="1"/>
      <c r="WZJ869" s="1"/>
      <c r="WZK869" s="1"/>
      <c r="WZL869" s="1"/>
      <c r="WZM869" s="1"/>
      <c r="WZN869" s="1"/>
      <c r="WZO869" s="1"/>
      <c r="WZP869" s="1"/>
      <c r="WZQ869" s="1"/>
      <c r="WZR869" s="1"/>
      <c r="WZS869" s="1"/>
      <c r="WZT869" s="1"/>
      <c r="WZU869" s="1"/>
      <c r="WZV869" s="1"/>
      <c r="WZW869" s="1"/>
      <c r="WZX869" s="1"/>
      <c r="WZY869" s="1"/>
      <c r="WZZ869" s="1"/>
      <c r="XAA869" s="1"/>
      <c r="XAB869" s="1"/>
      <c r="XAC869" s="1"/>
      <c r="XAD869" s="1"/>
      <c r="XAE869" s="1"/>
      <c r="XAF869" s="1"/>
      <c r="XAG869" s="1"/>
      <c r="XAH869" s="1"/>
      <c r="XAI869" s="1"/>
      <c r="XAJ869" s="1"/>
      <c r="XAK869" s="1"/>
      <c r="XAL869" s="1"/>
      <c r="XAM869" s="1"/>
      <c r="XAN869" s="1"/>
      <c r="XAO869" s="1"/>
      <c r="XAP869" s="1"/>
      <c r="XAQ869" s="1"/>
      <c r="XAR869" s="1"/>
      <c r="XAS869" s="1"/>
      <c r="XAT869" s="1"/>
      <c r="XAU869" s="1"/>
      <c r="XAV869" s="1"/>
      <c r="XAW869" s="1"/>
      <c r="XAX869" s="1"/>
      <c r="XAY869" s="1"/>
      <c r="XAZ869" s="1"/>
      <c r="XBA869" s="1"/>
      <c r="XBB869" s="1"/>
      <c r="XBC869" s="1"/>
      <c r="XBD869" s="1"/>
      <c r="XBE869" s="1"/>
      <c r="XBF869" s="1"/>
      <c r="XBG869" s="1"/>
      <c r="XBH869" s="1"/>
      <c r="XBI869" s="1"/>
      <c r="XBJ869" s="1"/>
      <c r="XBK869" s="1"/>
      <c r="XBL869" s="1"/>
      <c r="XBM869" s="1"/>
      <c r="XBN869" s="1"/>
      <c r="XBO869" s="1"/>
      <c r="XBP869" s="1"/>
      <c r="XBQ869" s="1"/>
      <c r="XBR869" s="1"/>
      <c r="XBS869" s="1"/>
      <c r="XBT869" s="1"/>
      <c r="XBU869" s="1"/>
      <c r="XBV869" s="1"/>
      <c r="XBW869" s="1"/>
      <c r="XBX869" s="1"/>
      <c r="XBY869" s="1"/>
      <c r="XBZ869" s="1"/>
      <c r="XCA869" s="1"/>
      <c r="XCB869" s="1"/>
      <c r="XCC869" s="1"/>
      <c r="XCD869" s="1"/>
      <c r="XCE869" s="1"/>
      <c r="XCF869" s="1"/>
      <c r="XCG869" s="1"/>
      <c r="XCH869" s="1"/>
      <c r="XCI869" s="1"/>
      <c r="XCJ869" s="1"/>
      <c r="XCK869" s="1"/>
      <c r="XCL869" s="1"/>
      <c r="XCM869" s="1"/>
      <c r="XCN869" s="1"/>
      <c r="XCO869" s="1"/>
      <c r="XCP869" s="1"/>
      <c r="XCQ869" s="1"/>
      <c r="XCR869" s="1"/>
      <c r="XCS869" s="1"/>
      <c r="XCT869" s="1"/>
      <c r="XCU869" s="1"/>
      <c r="XCV869" s="1"/>
      <c r="XCW869" s="1"/>
      <c r="XCX869" s="1"/>
      <c r="XCY869" s="1"/>
      <c r="XCZ869" s="1"/>
      <c r="XDA869" s="1"/>
      <c r="XDB869" s="1"/>
      <c r="XDC869" s="1"/>
      <c r="XDD869" s="1"/>
      <c r="XDE869" s="1"/>
      <c r="XDF869" s="1"/>
      <c r="XDG869" s="1"/>
      <c r="XDH869" s="1"/>
      <c r="XDI869" s="1"/>
      <c r="XDJ869" s="1"/>
      <c r="XDK869" s="1"/>
      <c r="XDL869" s="1"/>
      <c r="XDM869" s="1"/>
      <c r="XDN869" s="1"/>
      <c r="XDO869" s="1"/>
      <c r="XDP869" s="1"/>
      <c r="XDQ869" s="1"/>
      <c r="XDR869" s="1"/>
      <c r="XDS869" s="1"/>
      <c r="XDT869" s="1"/>
      <c r="XDU869" s="1"/>
      <c r="XDV869" s="1"/>
      <c r="XDW869" s="1"/>
      <c r="XDX869" s="1"/>
      <c r="XDY869" s="1"/>
      <c r="XDZ869" s="1"/>
      <c r="XEA869" s="1"/>
      <c r="XEB869" s="1"/>
      <c r="XEC869" s="1"/>
      <c r="XED869" s="1"/>
      <c r="XEE869" s="1"/>
      <c r="XEF869" s="1"/>
      <c r="XEG869" s="1"/>
      <c r="XEH869" s="1"/>
      <c r="XEI869" s="1"/>
      <c r="XEJ869" s="1"/>
      <c r="XEK869" s="1"/>
      <c r="XEL869" s="1"/>
      <c r="XEM869" s="1"/>
      <c r="XEN869" s="1"/>
      <c r="XEO869" s="1"/>
      <c r="XEP869" s="1"/>
      <c r="XEQ869" s="1"/>
      <c r="XER869" s="1"/>
      <c r="XES869" s="1"/>
      <c r="XET869" s="1"/>
      <c r="XEU869" s="1"/>
      <c r="XEV869" s="1"/>
      <c r="XEW869" s="1"/>
      <c r="XEX869" s="1"/>
      <c r="XEY869" s="1"/>
      <c r="XEZ869" s="1"/>
      <c r="XFA869" s="1"/>
      <c r="XFB869" s="1"/>
      <c r="XFC869" s="1"/>
    </row>
    <row r="870" spans="1:150 16226:16383" s="3" customFormat="1" ht="20.25" customHeight="1" x14ac:dyDescent="0.25">
      <c r="A870" s="71" t="s">
        <v>1065</v>
      </c>
      <c r="B870" s="71">
        <v>139.35</v>
      </c>
      <c r="C870" s="71">
        <f t="shared" si="22"/>
        <v>1499.9633999999999</v>
      </c>
      <c r="D870" s="51">
        <v>0</v>
      </c>
      <c r="E870" s="51">
        <v>0</v>
      </c>
      <c r="F870" s="124">
        <f t="shared" si="23"/>
        <v>2753.9328023999997</v>
      </c>
      <c r="G870" s="130" t="s">
        <v>95</v>
      </c>
      <c r="H870" s="13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WZB870" s="1"/>
      <c r="WZC870" s="1"/>
      <c r="WZD870" s="1"/>
      <c r="WZE870" s="1"/>
      <c r="WZF870" s="1"/>
      <c r="WZG870" s="1"/>
      <c r="WZH870" s="1"/>
      <c r="WZI870" s="1"/>
      <c r="WZJ870" s="1"/>
      <c r="WZK870" s="1"/>
      <c r="WZL870" s="1"/>
      <c r="WZM870" s="1"/>
      <c r="WZN870" s="1"/>
      <c r="WZO870" s="1"/>
      <c r="WZP870" s="1"/>
      <c r="WZQ870" s="1"/>
      <c r="WZR870" s="1"/>
      <c r="WZS870" s="1"/>
      <c r="WZT870" s="1"/>
      <c r="WZU870" s="1"/>
      <c r="WZV870" s="1"/>
      <c r="WZW870" s="1"/>
      <c r="WZX870" s="1"/>
      <c r="WZY870" s="1"/>
      <c r="WZZ870" s="1"/>
      <c r="XAA870" s="1"/>
      <c r="XAB870" s="1"/>
      <c r="XAC870" s="1"/>
      <c r="XAD870" s="1"/>
      <c r="XAE870" s="1"/>
      <c r="XAF870" s="1"/>
      <c r="XAG870" s="1"/>
      <c r="XAH870" s="1"/>
      <c r="XAI870" s="1"/>
      <c r="XAJ870" s="1"/>
      <c r="XAK870" s="1"/>
      <c r="XAL870" s="1"/>
      <c r="XAM870" s="1"/>
      <c r="XAN870" s="1"/>
      <c r="XAO870" s="1"/>
      <c r="XAP870" s="1"/>
      <c r="XAQ870" s="1"/>
      <c r="XAR870" s="1"/>
      <c r="XAS870" s="1"/>
      <c r="XAT870" s="1"/>
      <c r="XAU870" s="1"/>
      <c r="XAV870" s="1"/>
      <c r="XAW870" s="1"/>
      <c r="XAX870" s="1"/>
      <c r="XAY870" s="1"/>
      <c r="XAZ870" s="1"/>
      <c r="XBA870" s="1"/>
      <c r="XBB870" s="1"/>
      <c r="XBC870" s="1"/>
      <c r="XBD870" s="1"/>
      <c r="XBE870" s="1"/>
      <c r="XBF870" s="1"/>
      <c r="XBG870" s="1"/>
      <c r="XBH870" s="1"/>
      <c r="XBI870" s="1"/>
      <c r="XBJ870" s="1"/>
      <c r="XBK870" s="1"/>
      <c r="XBL870" s="1"/>
      <c r="XBM870" s="1"/>
      <c r="XBN870" s="1"/>
      <c r="XBO870" s="1"/>
      <c r="XBP870" s="1"/>
      <c r="XBQ870" s="1"/>
      <c r="XBR870" s="1"/>
      <c r="XBS870" s="1"/>
      <c r="XBT870" s="1"/>
      <c r="XBU870" s="1"/>
      <c r="XBV870" s="1"/>
      <c r="XBW870" s="1"/>
      <c r="XBX870" s="1"/>
      <c r="XBY870" s="1"/>
      <c r="XBZ870" s="1"/>
      <c r="XCA870" s="1"/>
      <c r="XCB870" s="1"/>
      <c r="XCC870" s="1"/>
      <c r="XCD870" s="1"/>
      <c r="XCE870" s="1"/>
      <c r="XCF870" s="1"/>
      <c r="XCG870" s="1"/>
      <c r="XCH870" s="1"/>
      <c r="XCI870" s="1"/>
      <c r="XCJ870" s="1"/>
      <c r="XCK870" s="1"/>
      <c r="XCL870" s="1"/>
      <c r="XCM870" s="1"/>
      <c r="XCN870" s="1"/>
      <c r="XCO870" s="1"/>
      <c r="XCP870" s="1"/>
      <c r="XCQ870" s="1"/>
      <c r="XCR870" s="1"/>
      <c r="XCS870" s="1"/>
      <c r="XCT870" s="1"/>
      <c r="XCU870" s="1"/>
      <c r="XCV870" s="1"/>
      <c r="XCW870" s="1"/>
      <c r="XCX870" s="1"/>
      <c r="XCY870" s="1"/>
      <c r="XCZ870" s="1"/>
      <c r="XDA870" s="1"/>
      <c r="XDB870" s="1"/>
      <c r="XDC870" s="1"/>
      <c r="XDD870" s="1"/>
      <c r="XDE870" s="1"/>
      <c r="XDF870" s="1"/>
      <c r="XDG870" s="1"/>
      <c r="XDH870" s="1"/>
      <c r="XDI870" s="1"/>
      <c r="XDJ870" s="1"/>
      <c r="XDK870" s="1"/>
      <c r="XDL870" s="1"/>
      <c r="XDM870" s="1"/>
      <c r="XDN870" s="1"/>
      <c r="XDO870" s="1"/>
      <c r="XDP870" s="1"/>
      <c r="XDQ870" s="1"/>
      <c r="XDR870" s="1"/>
      <c r="XDS870" s="1"/>
      <c r="XDT870" s="1"/>
      <c r="XDU870" s="1"/>
      <c r="XDV870" s="1"/>
      <c r="XDW870" s="1"/>
      <c r="XDX870" s="1"/>
      <c r="XDY870" s="1"/>
      <c r="XDZ870" s="1"/>
      <c r="XEA870" s="1"/>
      <c r="XEB870" s="1"/>
      <c r="XEC870" s="1"/>
      <c r="XED870" s="1"/>
      <c r="XEE870" s="1"/>
      <c r="XEF870" s="1"/>
      <c r="XEG870" s="1"/>
      <c r="XEH870" s="1"/>
      <c r="XEI870" s="1"/>
      <c r="XEJ870" s="1"/>
      <c r="XEK870" s="1"/>
      <c r="XEL870" s="1"/>
      <c r="XEM870" s="1"/>
      <c r="XEN870" s="1"/>
      <c r="XEO870" s="1"/>
      <c r="XEP870" s="1"/>
      <c r="XEQ870" s="1"/>
      <c r="XER870" s="1"/>
      <c r="XES870" s="1"/>
      <c r="XET870" s="1"/>
      <c r="XEU870" s="1"/>
      <c r="XEV870" s="1"/>
      <c r="XEW870" s="1"/>
      <c r="XEX870" s="1"/>
      <c r="XEY870" s="1"/>
      <c r="XEZ870" s="1"/>
      <c r="XFA870" s="1"/>
      <c r="XFB870" s="1"/>
      <c r="XFC870" s="1"/>
    </row>
    <row r="871" spans="1:150 16226:16383" s="3" customFormat="1" ht="20.25" customHeight="1" x14ac:dyDescent="0.25">
      <c r="A871" s="71" t="s">
        <v>1066</v>
      </c>
      <c r="B871" s="71">
        <v>139.35499999999999</v>
      </c>
      <c r="C871" s="71">
        <f t="shared" si="22"/>
        <v>1500.0172199999997</v>
      </c>
      <c r="D871" s="51">
        <v>0</v>
      </c>
      <c r="E871" s="51">
        <v>0</v>
      </c>
      <c r="F871" s="124">
        <f t="shared" si="23"/>
        <v>2754.0316159199997</v>
      </c>
      <c r="G871" s="130" t="s">
        <v>95</v>
      </c>
      <c r="H871" s="13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WZB871" s="1"/>
      <c r="WZC871" s="1"/>
      <c r="WZD871" s="1"/>
      <c r="WZE871" s="1"/>
      <c r="WZF871" s="1"/>
      <c r="WZG871" s="1"/>
      <c r="WZH871" s="1"/>
      <c r="WZI871" s="1"/>
      <c r="WZJ871" s="1"/>
      <c r="WZK871" s="1"/>
      <c r="WZL871" s="1"/>
      <c r="WZM871" s="1"/>
      <c r="WZN871" s="1"/>
      <c r="WZO871" s="1"/>
      <c r="WZP871" s="1"/>
      <c r="WZQ871" s="1"/>
      <c r="WZR871" s="1"/>
      <c r="WZS871" s="1"/>
      <c r="WZT871" s="1"/>
      <c r="WZU871" s="1"/>
      <c r="WZV871" s="1"/>
      <c r="WZW871" s="1"/>
      <c r="WZX871" s="1"/>
      <c r="WZY871" s="1"/>
      <c r="WZZ871" s="1"/>
      <c r="XAA871" s="1"/>
      <c r="XAB871" s="1"/>
      <c r="XAC871" s="1"/>
      <c r="XAD871" s="1"/>
      <c r="XAE871" s="1"/>
      <c r="XAF871" s="1"/>
      <c r="XAG871" s="1"/>
      <c r="XAH871" s="1"/>
      <c r="XAI871" s="1"/>
      <c r="XAJ871" s="1"/>
      <c r="XAK871" s="1"/>
      <c r="XAL871" s="1"/>
      <c r="XAM871" s="1"/>
      <c r="XAN871" s="1"/>
      <c r="XAO871" s="1"/>
      <c r="XAP871" s="1"/>
      <c r="XAQ871" s="1"/>
      <c r="XAR871" s="1"/>
      <c r="XAS871" s="1"/>
      <c r="XAT871" s="1"/>
      <c r="XAU871" s="1"/>
      <c r="XAV871" s="1"/>
      <c r="XAW871" s="1"/>
      <c r="XAX871" s="1"/>
      <c r="XAY871" s="1"/>
      <c r="XAZ871" s="1"/>
      <c r="XBA871" s="1"/>
      <c r="XBB871" s="1"/>
      <c r="XBC871" s="1"/>
      <c r="XBD871" s="1"/>
      <c r="XBE871" s="1"/>
      <c r="XBF871" s="1"/>
      <c r="XBG871" s="1"/>
      <c r="XBH871" s="1"/>
      <c r="XBI871" s="1"/>
      <c r="XBJ871" s="1"/>
      <c r="XBK871" s="1"/>
      <c r="XBL871" s="1"/>
      <c r="XBM871" s="1"/>
      <c r="XBN871" s="1"/>
      <c r="XBO871" s="1"/>
      <c r="XBP871" s="1"/>
      <c r="XBQ871" s="1"/>
      <c r="XBR871" s="1"/>
      <c r="XBS871" s="1"/>
      <c r="XBT871" s="1"/>
      <c r="XBU871" s="1"/>
      <c r="XBV871" s="1"/>
      <c r="XBW871" s="1"/>
      <c r="XBX871" s="1"/>
      <c r="XBY871" s="1"/>
      <c r="XBZ871" s="1"/>
      <c r="XCA871" s="1"/>
      <c r="XCB871" s="1"/>
      <c r="XCC871" s="1"/>
      <c r="XCD871" s="1"/>
      <c r="XCE871" s="1"/>
      <c r="XCF871" s="1"/>
      <c r="XCG871" s="1"/>
      <c r="XCH871" s="1"/>
      <c r="XCI871" s="1"/>
      <c r="XCJ871" s="1"/>
      <c r="XCK871" s="1"/>
      <c r="XCL871" s="1"/>
      <c r="XCM871" s="1"/>
      <c r="XCN871" s="1"/>
      <c r="XCO871" s="1"/>
      <c r="XCP871" s="1"/>
      <c r="XCQ871" s="1"/>
      <c r="XCR871" s="1"/>
      <c r="XCS871" s="1"/>
      <c r="XCT871" s="1"/>
      <c r="XCU871" s="1"/>
      <c r="XCV871" s="1"/>
      <c r="XCW871" s="1"/>
      <c r="XCX871" s="1"/>
      <c r="XCY871" s="1"/>
      <c r="XCZ871" s="1"/>
      <c r="XDA871" s="1"/>
      <c r="XDB871" s="1"/>
      <c r="XDC871" s="1"/>
      <c r="XDD871" s="1"/>
      <c r="XDE871" s="1"/>
      <c r="XDF871" s="1"/>
      <c r="XDG871" s="1"/>
      <c r="XDH871" s="1"/>
      <c r="XDI871" s="1"/>
      <c r="XDJ871" s="1"/>
      <c r="XDK871" s="1"/>
      <c r="XDL871" s="1"/>
      <c r="XDM871" s="1"/>
      <c r="XDN871" s="1"/>
      <c r="XDO871" s="1"/>
      <c r="XDP871" s="1"/>
      <c r="XDQ871" s="1"/>
      <c r="XDR871" s="1"/>
      <c r="XDS871" s="1"/>
      <c r="XDT871" s="1"/>
      <c r="XDU871" s="1"/>
      <c r="XDV871" s="1"/>
      <c r="XDW871" s="1"/>
      <c r="XDX871" s="1"/>
      <c r="XDY871" s="1"/>
      <c r="XDZ871" s="1"/>
      <c r="XEA871" s="1"/>
      <c r="XEB871" s="1"/>
      <c r="XEC871" s="1"/>
      <c r="XED871" s="1"/>
      <c r="XEE871" s="1"/>
      <c r="XEF871" s="1"/>
      <c r="XEG871" s="1"/>
      <c r="XEH871" s="1"/>
      <c r="XEI871" s="1"/>
      <c r="XEJ871" s="1"/>
      <c r="XEK871" s="1"/>
      <c r="XEL871" s="1"/>
      <c r="XEM871" s="1"/>
      <c r="XEN871" s="1"/>
      <c r="XEO871" s="1"/>
      <c r="XEP871" s="1"/>
      <c r="XEQ871" s="1"/>
      <c r="XER871" s="1"/>
      <c r="XES871" s="1"/>
      <c r="XET871" s="1"/>
      <c r="XEU871" s="1"/>
      <c r="XEV871" s="1"/>
      <c r="XEW871" s="1"/>
      <c r="XEX871" s="1"/>
      <c r="XEY871" s="1"/>
      <c r="XEZ871" s="1"/>
      <c r="XFA871" s="1"/>
      <c r="XFB871" s="1"/>
      <c r="XFC871" s="1"/>
    </row>
    <row r="872" spans="1:150 16226:16383" s="3" customFormat="1" ht="20.25" customHeight="1" x14ac:dyDescent="0.25">
      <c r="A872" s="71" t="s">
        <v>1067</v>
      </c>
      <c r="B872" s="71">
        <v>139.35499999999999</v>
      </c>
      <c r="C872" s="71">
        <f t="shared" si="22"/>
        <v>1500.0172199999997</v>
      </c>
      <c r="D872" s="51">
        <v>0</v>
      </c>
      <c r="E872" s="51">
        <v>0</v>
      </c>
      <c r="F872" s="124">
        <f t="shared" si="23"/>
        <v>2754.0316159199997</v>
      </c>
      <c r="G872" s="130" t="s">
        <v>95</v>
      </c>
      <c r="H872" s="13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WZB872" s="1"/>
      <c r="WZC872" s="1"/>
      <c r="WZD872" s="1"/>
      <c r="WZE872" s="1"/>
      <c r="WZF872" s="1"/>
      <c r="WZG872" s="1"/>
      <c r="WZH872" s="1"/>
      <c r="WZI872" s="1"/>
      <c r="WZJ872" s="1"/>
      <c r="WZK872" s="1"/>
      <c r="WZL872" s="1"/>
      <c r="WZM872" s="1"/>
      <c r="WZN872" s="1"/>
      <c r="WZO872" s="1"/>
      <c r="WZP872" s="1"/>
      <c r="WZQ872" s="1"/>
      <c r="WZR872" s="1"/>
      <c r="WZS872" s="1"/>
      <c r="WZT872" s="1"/>
      <c r="WZU872" s="1"/>
      <c r="WZV872" s="1"/>
      <c r="WZW872" s="1"/>
      <c r="WZX872" s="1"/>
      <c r="WZY872" s="1"/>
      <c r="WZZ872" s="1"/>
      <c r="XAA872" s="1"/>
      <c r="XAB872" s="1"/>
      <c r="XAC872" s="1"/>
      <c r="XAD872" s="1"/>
      <c r="XAE872" s="1"/>
      <c r="XAF872" s="1"/>
      <c r="XAG872" s="1"/>
      <c r="XAH872" s="1"/>
      <c r="XAI872" s="1"/>
      <c r="XAJ872" s="1"/>
      <c r="XAK872" s="1"/>
      <c r="XAL872" s="1"/>
      <c r="XAM872" s="1"/>
      <c r="XAN872" s="1"/>
      <c r="XAO872" s="1"/>
      <c r="XAP872" s="1"/>
      <c r="XAQ872" s="1"/>
      <c r="XAR872" s="1"/>
      <c r="XAS872" s="1"/>
      <c r="XAT872" s="1"/>
      <c r="XAU872" s="1"/>
      <c r="XAV872" s="1"/>
      <c r="XAW872" s="1"/>
      <c r="XAX872" s="1"/>
      <c r="XAY872" s="1"/>
      <c r="XAZ872" s="1"/>
      <c r="XBA872" s="1"/>
      <c r="XBB872" s="1"/>
      <c r="XBC872" s="1"/>
      <c r="XBD872" s="1"/>
      <c r="XBE872" s="1"/>
      <c r="XBF872" s="1"/>
      <c r="XBG872" s="1"/>
      <c r="XBH872" s="1"/>
      <c r="XBI872" s="1"/>
      <c r="XBJ872" s="1"/>
      <c r="XBK872" s="1"/>
      <c r="XBL872" s="1"/>
      <c r="XBM872" s="1"/>
      <c r="XBN872" s="1"/>
      <c r="XBO872" s="1"/>
      <c r="XBP872" s="1"/>
      <c r="XBQ872" s="1"/>
      <c r="XBR872" s="1"/>
      <c r="XBS872" s="1"/>
      <c r="XBT872" s="1"/>
      <c r="XBU872" s="1"/>
      <c r="XBV872" s="1"/>
      <c r="XBW872" s="1"/>
      <c r="XBX872" s="1"/>
      <c r="XBY872" s="1"/>
      <c r="XBZ872" s="1"/>
      <c r="XCA872" s="1"/>
      <c r="XCB872" s="1"/>
      <c r="XCC872" s="1"/>
      <c r="XCD872" s="1"/>
      <c r="XCE872" s="1"/>
      <c r="XCF872" s="1"/>
      <c r="XCG872" s="1"/>
      <c r="XCH872" s="1"/>
      <c r="XCI872" s="1"/>
      <c r="XCJ872" s="1"/>
      <c r="XCK872" s="1"/>
      <c r="XCL872" s="1"/>
      <c r="XCM872" s="1"/>
      <c r="XCN872" s="1"/>
      <c r="XCO872" s="1"/>
      <c r="XCP872" s="1"/>
      <c r="XCQ872" s="1"/>
      <c r="XCR872" s="1"/>
      <c r="XCS872" s="1"/>
      <c r="XCT872" s="1"/>
      <c r="XCU872" s="1"/>
      <c r="XCV872" s="1"/>
      <c r="XCW872" s="1"/>
      <c r="XCX872" s="1"/>
      <c r="XCY872" s="1"/>
      <c r="XCZ872" s="1"/>
      <c r="XDA872" s="1"/>
      <c r="XDB872" s="1"/>
      <c r="XDC872" s="1"/>
      <c r="XDD872" s="1"/>
      <c r="XDE872" s="1"/>
      <c r="XDF872" s="1"/>
      <c r="XDG872" s="1"/>
      <c r="XDH872" s="1"/>
      <c r="XDI872" s="1"/>
      <c r="XDJ872" s="1"/>
      <c r="XDK872" s="1"/>
      <c r="XDL872" s="1"/>
      <c r="XDM872" s="1"/>
      <c r="XDN872" s="1"/>
      <c r="XDO872" s="1"/>
      <c r="XDP872" s="1"/>
      <c r="XDQ872" s="1"/>
      <c r="XDR872" s="1"/>
      <c r="XDS872" s="1"/>
      <c r="XDT872" s="1"/>
      <c r="XDU872" s="1"/>
      <c r="XDV872" s="1"/>
      <c r="XDW872" s="1"/>
      <c r="XDX872" s="1"/>
      <c r="XDY872" s="1"/>
      <c r="XDZ872" s="1"/>
      <c r="XEA872" s="1"/>
      <c r="XEB872" s="1"/>
      <c r="XEC872" s="1"/>
      <c r="XED872" s="1"/>
      <c r="XEE872" s="1"/>
      <c r="XEF872" s="1"/>
      <c r="XEG872" s="1"/>
      <c r="XEH872" s="1"/>
      <c r="XEI872" s="1"/>
      <c r="XEJ872" s="1"/>
      <c r="XEK872" s="1"/>
      <c r="XEL872" s="1"/>
      <c r="XEM872" s="1"/>
      <c r="XEN872" s="1"/>
      <c r="XEO872" s="1"/>
      <c r="XEP872" s="1"/>
      <c r="XEQ872" s="1"/>
      <c r="XER872" s="1"/>
      <c r="XES872" s="1"/>
      <c r="XET872" s="1"/>
      <c r="XEU872" s="1"/>
      <c r="XEV872" s="1"/>
      <c r="XEW872" s="1"/>
      <c r="XEX872" s="1"/>
      <c r="XEY872" s="1"/>
      <c r="XEZ872" s="1"/>
      <c r="XFA872" s="1"/>
      <c r="XFB872" s="1"/>
      <c r="XFC872" s="1"/>
    </row>
    <row r="873" spans="1:150 16226:16383" s="3" customFormat="1" ht="20.25" customHeight="1" x14ac:dyDescent="0.25">
      <c r="A873" s="71" t="s">
        <v>1068</v>
      </c>
      <c r="B873" s="71">
        <v>139.35499999999999</v>
      </c>
      <c r="C873" s="71">
        <f t="shared" si="22"/>
        <v>1500.0172199999997</v>
      </c>
      <c r="D873" s="51">
        <v>0</v>
      </c>
      <c r="E873" s="51">
        <v>0</v>
      </c>
      <c r="F873" s="124">
        <f t="shared" si="23"/>
        <v>2754.0316159199997</v>
      </c>
      <c r="G873" s="130" t="s">
        <v>95</v>
      </c>
      <c r="H873" s="13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WZB873" s="1"/>
      <c r="WZC873" s="1"/>
      <c r="WZD873" s="1"/>
      <c r="WZE873" s="1"/>
      <c r="WZF873" s="1"/>
      <c r="WZG873" s="1"/>
      <c r="WZH873" s="1"/>
      <c r="WZI873" s="1"/>
      <c r="WZJ873" s="1"/>
      <c r="WZK873" s="1"/>
      <c r="WZL873" s="1"/>
      <c r="WZM873" s="1"/>
      <c r="WZN873" s="1"/>
      <c r="WZO873" s="1"/>
      <c r="WZP873" s="1"/>
      <c r="WZQ873" s="1"/>
      <c r="WZR873" s="1"/>
      <c r="WZS873" s="1"/>
      <c r="WZT873" s="1"/>
      <c r="WZU873" s="1"/>
      <c r="WZV873" s="1"/>
      <c r="WZW873" s="1"/>
      <c r="WZX873" s="1"/>
      <c r="WZY873" s="1"/>
      <c r="WZZ873" s="1"/>
      <c r="XAA873" s="1"/>
      <c r="XAB873" s="1"/>
      <c r="XAC873" s="1"/>
      <c r="XAD873" s="1"/>
      <c r="XAE873" s="1"/>
      <c r="XAF873" s="1"/>
      <c r="XAG873" s="1"/>
      <c r="XAH873" s="1"/>
      <c r="XAI873" s="1"/>
      <c r="XAJ873" s="1"/>
      <c r="XAK873" s="1"/>
      <c r="XAL873" s="1"/>
      <c r="XAM873" s="1"/>
      <c r="XAN873" s="1"/>
      <c r="XAO873" s="1"/>
      <c r="XAP873" s="1"/>
      <c r="XAQ873" s="1"/>
      <c r="XAR873" s="1"/>
      <c r="XAS873" s="1"/>
      <c r="XAT873" s="1"/>
      <c r="XAU873" s="1"/>
      <c r="XAV873" s="1"/>
      <c r="XAW873" s="1"/>
      <c r="XAX873" s="1"/>
      <c r="XAY873" s="1"/>
      <c r="XAZ873" s="1"/>
      <c r="XBA873" s="1"/>
      <c r="XBB873" s="1"/>
      <c r="XBC873" s="1"/>
      <c r="XBD873" s="1"/>
      <c r="XBE873" s="1"/>
      <c r="XBF873" s="1"/>
      <c r="XBG873" s="1"/>
      <c r="XBH873" s="1"/>
      <c r="XBI873" s="1"/>
      <c r="XBJ873" s="1"/>
      <c r="XBK873" s="1"/>
      <c r="XBL873" s="1"/>
      <c r="XBM873" s="1"/>
      <c r="XBN873" s="1"/>
      <c r="XBO873" s="1"/>
      <c r="XBP873" s="1"/>
      <c r="XBQ873" s="1"/>
      <c r="XBR873" s="1"/>
      <c r="XBS873" s="1"/>
      <c r="XBT873" s="1"/>
      <c r="XBU873" s="1"/>
      <c r="XBV873" s="1"/>
      <c r="XBW873" s="1"/>
      <c r="XBX873" s="1"/>
      <c r="XBY873" s="1"/>
      <c r="XBZ873" s="1"/>
      <c r="XCA873" s="1"/>
      <c r="XCB873" s="1"/>
      <c r="XCC873" s="1"/>
      <c r="XCD873" s="1"/>
      <c r="XCE873" s="1"/>
      <c r="XCF873" s="1"/>
      <c r="XCG873" s="1"/>
      <c r="XCH873" s="1"/>
      <c r="XCI873" s="1"/>
      <c r="XCJ873" s="1"/>
      <c r="XCK873" s="1"/>
      <c r="XCL873" s="1"/>
      <c r="XCM873" s="1"/>
      <c r="XCN873" s="1"/>
      <c r="XCO873" s="1"/>
      <c r="XCP873" s="1"/>
      <c r="XCQ873" s="1"/>
      <c r="XCR873" s="1"/>
      <c r="XCS873" s="1"/>
      <c r="XCT873" s="1"/>
      <c r="XCU873" s="1"/>
      <c r="XCV873" s="1"/>
      <c r="XCW873" s="1"/>
      <c r="XCX873" s="1"/>
      <c r="XCY873" s="1"/>
      <c r="XCZ873" s="1"/>
      <c r="XDA873" s="1"/>
      <c r="XDB873" s="1"/>
      <c r="XDC873" s="1"/>
      <c r="XDD873" s="1"/>
      <c r="XDE873" s="1"/>
      <c r="XDF873" s="1"/>
      <c r="XDG873" s="1"/>
      <c r="XDH873" s="1"/>
      <c r="XDI873" s="1"/>
      <c r="XDJ873" s="1"/>
      <c r="XDK873" s="1"/>
      <c r="XDL873" s="1"/>
      <c r="XDM873" s="1"/>
      <c r="XDN873" s="1"/>
      <c r="XDO873" s="1"/>
      <c r="XDP873" s="1"/>
      <c r="XDQ873" s="1"/>
      <c r="XDR873" s="1"/>
      <c r="XDS873" s="1"/>
      <c r="XDT873" s="1"/>
      <c r="XDU873" s="1"/>
      <c r="XDV873" s="1"/>
      <c r="XDW873" s="1"/>
      <c r="XDX873" s="1"/>
      <c r="XDY873" s="1"/>
      <c r="XDZ873" s="1"/>
      <c r="XEA873" s="1"/>
      <c r="XEB873" s="1"/>
      <c r="XEC873" s="1"/>
      <c r="XED873" s="1"/>
      <c r="XEE873" s="1"/>
      <c r="XEF873" s="1"/>
      <c r="XEG873" s="1"/>
      <c r="XEH873" s="1"/>
      <c r="XEI873" s="1"/>
      <c r="XEJ873" s="1"/>
      <c r="XEK873" s="1"/>
      <c r="XEL873" s="1"/>
      <c r="XEM873" s="1"/>
      <c r="XEN873" s="1"/>
      <c r="XEO873" s="1"/>
      <c r="XEP873" s="1"/>
      <c r="XEQ873" s="1"/>
      <c r="XER873" s="1"/>
      <c r="XES873" s="1"/>
      <c r="XET873" s="1"/>
      <c r="XEU873" s="1"/>
      <c r="XEV873" s="1"/>
      <c r="XEW873" s="1"/>
      <c r="XEX873" s="1"/>
      <c r="XEY873" s="1"/>
      <c r="XEZ873" s="1"/>
      <c r="XFA873" s="1"/>
      <c r="XFB873" s="1"/>
      <c r="XFC873" s="1"/>
    </row>
    <row r="874" spans="1:150 16226:16383" s="3" customFormat="1" ht="20.25" customHeight="1" x14ac:dyDescent="0.25">
      <c r="A874" s="71" t="s">
        <v>1069</v>
      </c>
      <c r="B874" s="71">
        <v>139.35499999999999</v>
      </c>
      <c r="C874" s="71">
        <f t="shared" si="22"/>
        <v>1500.0172199999997</v>
      </c>
      <c r="D874" s="51">
        <v>0</v>
      </c>
      <c r="E874" s="51">
        <v>0</v>
      </c>
      <c r="F874" s="124">
        <f t="shared" si="23"/>
        <v>2754.0316159199997</v>
      </c>
      <c r="G874" s="130" t="s">
        <v>95</v>
      </c>
      <c r="H874" s="13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WZB874" s="1"/>
      <c r="WZC874" s="1"/>
      <c r="WZD874" s="1"/>
      <c r="WZE874" s="1"/>
      <c r="WZF874" s="1"/>
      <c r="WZG874" s="1"/>
      <c r="WZH874" s="1"/>
      <c r="WZI874" s="1"/>
      <c r="WZJ874" s="1"/>
      <c r="WZK874" s="1"/>
      <c r="WZL874" s="1"/>
      <c r="WZM874" s="1"/>
      <c r="WZN874" s="1"/>
      <c r="WZO874" s="1"/>
      <c r="WZP874" s="1"/>
      <c r="WZQ874" s="1"/>
      <c r="WZR874" s="1"/>
      <c r="WZS874" s="1"/>
      <c r="WZT874" s="1"/>
      <c r="WZU874" s="1"/>
      <c r="WZV874" s="1"/>
      <c r="WZW874" s="1"/>
      <c r="WZX874" s="1"/>
      <c r="WZY874" s="1"/>
      <c r="WZZ874" s="1"/>
      <c r="XAA874" s="1"/>
      <c r="XAB874" s="1"/>
      <c r="XAC874" s="1"/>
      <c r="XAD874" s="1"/>
      <c r="XAE874" s="1"/>
      <c r="XAF874" s="1"/>
      <c r="XAG874" s="1"/>
      <c r="XAH874" s="1"/>
      <c r="XAI874" s="1"/>
      <c r="XAJ874" s="1"/>
      <c r="XAK874" s="1"/>
      <c r="XAL874" s="1"/>
      <c r="XAM874" s="1"/>
      <c r="XAN874" s="1"/>
      <c r="XAO874" s="1"/>
      <c r="XAP874" s="1"/>
      <c r="XAQ874" s="1"/>
      <c r="XAR874" s="1"/>
      <c r="XAS874" s="1"/>
      <c r="XAT874" s="1"/>
      <c r="XAU874" s="1"/>
      <c r="XAV874" s="1"/>
      <c r="XAW874" s="1"/>
      <c r="XAX874" s="1"/>
      <c r="XAY874" s="1"/>
      <c r="XAZ874" s="1"/>
      <c r="XBA874" s="1"/>
      <c r="XBB874" s="1"/>
      <c r="XBC874" s="1"/>
      <c r="XBD874" s="1"/>
      <c r="XBE874" s="1"/>
      <c r="XBF874" s="1"/>
      <c r="XBG874" s="1"/>
      <c r="XBH874" s="1"/>
      <c r="XBI874" s="1"/>
      <c r="XBJ874" s="1"/>
      <c r="XBK874" s="1"/>
      <c r="XBL874" s="1"/>
      <c r="XBM874" s="1"/>
      <c r="XBN874" s="1"/>
      <c r="XBO874" s="1"/>
      <c r="XBP874" s="1"/>
      <c r="XBQ874" s="1"/>
      <c r="XBR874" s="1"/>
      <c r="XBS874" s="1"/>
      <c r="XBT874" s="1"/>
      <c r="XBU874" s="1"/>
      <c r="XBV874" s="1"/>
      <c r="XBW874" s="1"/>
      <c r="XBX874" s="1"/>
      <c r="XBY874" s="1"/>
      <c r="XBZ874" s="1"/>
      <c r="XCA874" s="1"/>
      <c r="XCB874" s="1"/>
      <c r="XCC874" s="1"/>
      <c r="XCD874" s="1"/>
      <c r="XCE874" s="1"/>
      <c r="XCF874" s="1"/>
      <c r="XCG874" s="1"/>
      <c r="XCH874" s="1"/>
      <c r="XCI874" s="1"/>
      <c r="XCJ874" s="1"/>
      <c r="XCK874" s="1"/>
      <c r="XCL874" s="1"/>
      <c r="XCM874" s="1"/>
      <c r="XCN874" s="1"/>
      <c r="XCO874" s="1"/>
      <c r="XCP874" s="1"/>
      <c r="XCQ874" s="1"/>
      <c r="XCR874" s="1"/>
      <c r="XCS874" s="1"/>
      <c r="XCT874" s="1"/>
      <c r="XCU874" s="1"/>
      <c r="XCV874" s="1"/>
      <c r="XCW874" s="1"/>
      <c r="XCX874" s="1"/>
      <c r="XCY874" s="1"/>
      <c r="XCZ874" s="1"/>
      <c r="XDA874" s="1"/>
      <c r="XDB874" s="1"/>
      <c r="XDC874" s="1"/>
      <c r="XDD874" s="1"/>
      <c r="XDE874" s="1"/>
      <c r="XDF874" s="1"/>
      <c r="XDG874" s="1"/>
      <c r="XDH874" s="1"/>
      <c r="XDI874" s="1"/>
      <c r="XDJ874" s="1"/>
      <c r="XDK874" s="1"/>
      <c r="XDL874" s="1"/>
      <c r="XDM874" s="1"/>
      <c r="XDN874" s="1"/>
      <c r="XDO874" s="1"/>
      <c r="XDP874" s="1"/>
      <c r="XDQ874" s="1"/>
      <c r="XDR874" s="1"/>
      <c r="XDS874" s="1"/>
      <c r="XDT874" s="1"/>
      <c r="XDU874" s="1"/>
      <c r="XDV874" s="1"/>
      <c r="XDW874" s="1"/>
      <c r="XDX874" s="1"/>
      <c r="XDY874" s="1"/>
      <c r="XDZ874" s="1"/>
      <c r="XEA874" s="1"/>
      <c r="XEB874" s="1"/>
      <c r="XEC874" s="1"/>
      <c r="XED874" s="1"/>
      <c r="XEE874" s="1"/>
      <c r="XEF874" s="1"/>
      <c r="XEG874" s="1"/>
      <c r="XEH874" s="1"/>
      <c r="XEI874" s="1"/>
      <c r="XEJ874" s="1"/>
      <c r="XEK874" s="1"/>
      <c r="XEL874" s="1"/>
      <c r="XEM874" s="1"/>
      <c r="XEN874" s="1"/>
      <c r="XEO874" s="1"/>
      <c r="XEP874" s="1"/>
      <c r="XEQ874" s="1"/>
      <c r="XER874" s="1"/>
      <c r="XES874" s="1"/>
      <c r="XET874" s="1"/>
      <c r="XEU874" s="1"/>
      <c r="XEV874" s="1"/>
      <c r="XEW874" s="1"/>
      <c r="XEX874" s="1"/>
      <c r="XEY874" s="1"/>
      <c r="XEZ874" s="1"/>
      <c r="XFA874" s="1"/>
      <c r="XFB874" s="1"/>
      <c r="XFC874" s="1"/>
    </row>
    <row r="875" spans="1:150 16226:16383" s="3" customFormat="1" ht="20.25" customHeight="1" x14ac:dyDescent="0.25">
      <c r="A875" s="71" t="s">
        <v>1070</v>
      </c>
      <c r="B875" s="71">
        <v>139.35499999999999</v>
      </c>
      <c r="C875" s="71">
        <f t="shared" si="22"/>
        <v>1500.0172199999997</v>
      </c>
      <c r="D875" s="51">
        <v>0</v>
      </c>
      <c r="E875" s="51">
        <v>0</v>
      </c>
      <c r="F875" s="124">
        <f t="shared" si="23"/>
        <v>2754.0316159199997</v>
      </c>
      <c r="G875" s="130" t="s">
        <v>95</v>
      </c>
      <c r="H875" s="13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WZB875" s="1"/>
      <c r="WZC875" s="1"/>
      <c r="WZD875" s="1"/>
      <c r="WZE875" s="1"/>
      <c r="WZF875" s="1"/>
      <c r="WZG875" s="1"/>
      <c r="WZH875" s="1"/>
      <c r="WZI875" s="1"/>
      <c r="WZJ875" s="1"/>
      <c r="WZK875" s="1"/>
      <c r="WZL875" s="1"/>
      <c r="WZM875" s="1"/>
      <c r="WZN875" s="1"/>
      <c r="WZO875" s="1"/>
      <c r="WZP875" s="1"/>
      <c r="WZQ875" s="1"/>
      <c r="WZR875" s="1"/>
      <c r="WZS875" s="1"/>
      <c r="WZT875" s="1"/>
      <c r="WZU875" s="1"/>
      <c r="WZV875" s="1"/>
      <c r="WZW875" s="1"/>
      <c r="WZX875" s="1"/>
      <c r="WZY875" s="1"/>
      <c r="WZZ875" s="1"/>
      <c r="XAA875" s="1"/>
      <c r="XAB875" s="1"/>
      <c r="XAC875" s="1"/>
      <c r="XAD875" s="1"/>
      <c r="XAE875" s="1"/>
      <c r="XAF875" s="1"/>
      <c r="XAG875" s="1"/>
      <c r="XAH875" s="1"/>
      <c r="XAI875" s="1"/>
      <c r="XAJ875" s="1"/>
      <c r="XAK875" s="1"/>
      <c r="XAL875" s="1"/>
      <c r="XAM875" s="1"/>
      <c r="XAN875" s="1"/>
      <c r="XAO875" s="1"/>
      <c r="XAP875" s="1"/>
      <c r="XAQ875" s="1"/>
      <c r="XAR875" s="1"/>
      <c r="XAS875" s="1"/>
      <c r="XAT875" s="1"/>
      <c r="XAU875" s="1"/>
      <c r="XAV875" s="1"/>
      <c r="XAW875" s="1"/>
      <c r="XAX875" s="1"/>
      <c r="XAY875" s="1"/>
      <c r="XAZ875" s="1"/>
      <c r="XBA875" s="1"/>
      <c r="XBB875" s="1"/>
      <c r="XBC875" s="1"/>
      <c r="XBD875" s="1"/>
      <c r="XBE875" s="1"/>
      <c r="XBF875" s="1"/>
      <c r="XBG875" s="1"/>
      <c r="XBH875" s="1"/>
      <c r="XBI875" s="1"/>
      <c r="XBJ875" s="1"/>
      <c r="XBK875" s="1"/>
      <c r="XBL875" s="1"/>
      <c r="XBM875" s="1"/>
      <c r="XBN875" s="1"/>
      <c r="XBO875" s="1"/>
      <c r="XBP875" s="1"/>
      <c r="XBQ875" s="1"/>
      <c r="XBR875" s="1"/>
      <c r="XBS875" s="1"/>
      <c r="XBT875" s="1"/>
      <c r="XBU875" s="1"/>
      <c r="XBV875" s="1"/>
      <c r="XBW875" s="1"/>
      <c r="XBX875" s="1"/>
      <c r="XBY875" s="1"/>
      <c r="XBZ875" s="1"/>
      <c r="XCA875" s="1"/>
      <c r="XCB875" s="1"/>
      <c r="XCC875" s="1"/>
      <c r="XCD875" s="1"/>
      <c r="XCE875" s="1"/>
      <c r="XCF875" s="1"/>
      <c r="XCG875" s="1"/>
      <c r="XCH875" s="1"/>
      <c r="XCI875" s="1"/>
      <c r="XCJ875" s="1"/>
      <c r="XCK875" s="1"/>
      <c r="XCL875" s="1"/>
      <c r="XCM875" s="1"/>
      <c r="XCN875" s="1"/>
      <c r="XCO875" s="1"/>
      <c r="XCP875" s="1"/>
      <c r="XCQ875" s="1"/>
      <c r="XCR875" s="1"/>
      <c r="XCS875" s="1"/>
      <c r="XCT875" s="1"/>
      <c r="XCU875" s="1"/>
      <c r="XCV875" s="1"/>
      <c r="XCW875" s="1"/>
      <c r="XCX875" s="1"/>
      <c r="XCY875" s="1"/>
      <c r="XCZ875" s="1"/>
      <c r="XDA875" s="1"/>
      <c r="XDB875" s="1"/>
      <c r="XDC875" s="1"/>
      <c r="XDD875" s="1"/>
      <c r="XDE875" s="1"/>
      <c r="XDF875" s="1"/>
      <c r="XDG875" s="1"/>
      <c r="XDH875" s="1"/>
      <c r="XDI875" s="1"/>
      <c r="XDJ875" s="1"/>
      <c r="XDK875" s="1"/>
      <c r="XDL875" s="1"/>
      <c r="XDM875" s="1"/>
      <c r="XDN875" s="1"/>
      <c r="XDO875" s="1"/>
      <c r="XDP875" s="1"/>
      <c r="XDQ875" s="1"/>
      <c r="XDR875" s="1"/>
      <c r="XDS875" s="1"/>
      <c r="XDT875" s="1"/>
      <c r="XDU875" s="1"/>
      <c r="XDV875" s="1"/>
      <c r="XDW875" s="1"/>
      <c r="XDX875" s="1"/>
      <c r="XDY875" s="1"/>
      <c r="XDZ875" s="1"/>
      <c r="XEA875" s="1"/>
      <c r="XEB875" s="1"/>
      <c r="XEC875" s="1"/>
      <c r="XED875" s="1"/>
      <c r="XEE875" s="1"/>
      <c r="XEF875" s="1"/>
      <c r="XEG875" s="1"/>
      <c r="XEH875" s="1"/>
      <c r="XEI875" s="1"/>
      <c r="XEJ875" s="1"/>
      <c r="XEK875" s="1"/>
      <c r="XEL875" s="1"/>
      <c r="XEM875" s="1"/>
      <c r="XEN875" s="1"/>
      <c r="XEO875" s="1"/>
      <c r="XEP875" s="1"/>
      <c r="XEQ875" s="1"/>
      <c r="XER875" s="1"/>
      <c r="XES875" s="1"/>
      <c r="XET875" s="1"/>
      <c r="XEU875" s="1"/>
      <c r="XEV875" s="1"/>
      <c r="XEW875" s="1"/>
      <c r="XEX875" s="1"/>
      <c r="XEY875" s="1"/>
      <c r="XEZ875" s="1"/>
      <c r="XFA875" s="1"/>
      <c r="XFB875" s="1"/>
      <c r="XFC875" s="1"/>
    </row>
    <row r="876" spans="1:150 16226:16383" s="3" customFormat="1" ht="20.25" customHeight="1" x14ac:dyDescent="0.25">
      <c r="A876" s="71" t="s">
        <v>1071</v>
      </c>
      <c r="B876" s="71">
        <v>176.274</v>
      </c>
      <c r="C876" s="71">
        <f t="shared" si="22"/>
        <v>1897.4133359999998</v>
      </c>
      <c r="D876" s="51">
        <v>0</v>
      </c>
      <c r="E876" s="51">
        <v>0</v>
      </c>
      <c r="F876" s="124">
        <f t="shared" si="23"/>
        <v>3483.6508848959998</v>
      </c>
      <c r="G876" s="130" t="s">
        <v>95</v>
      </c>
      <c r="H876" s="13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WZB876" s="1"/>
      <c r="WZC876" s="1"/>
      <c r="WZD876" s="1"/>
      <c r="WZE876" s="1"/>
      <c r="WZF876" s="1"/>
      <c r="WZG876" s="1"/>
      <c r="WZH876" s="1"/>
      <c r="WZI876" s="1"/>
      <c r="WZJ876" s="1"/>
      <c r="WZK876" s="1"/>
      <c r="WZL876" s="1"/>
      <c r="WZM876" s="1"/>
      <c r="WZN876" s="1"/>
      <c r="WZO876" s="1"/>
      <c r="WZP876" s="1"/>
      <c r="WZQ876" s="1"/>
      <c r="WZR876" s="1"/>
      <c r="WZS876" s="1"/>
      <c r="WZT876" s="1"/>
      <c r="WZU876" s="1"/>
      <c r="WZV876" s="1"/>
      <c r="WZW876" s="1"/>
      <c r="WZX876" s="1"/>
      <c r="WZY876" s="1"/>
      <c r="WZZ876" s="1"/>
      <c r="XAA876" s="1"/>
      <c r="XAB876" s="1"/>
      <c r="XAC876" s="1"/>
      <c r="XAD876" s="1"/>
      <c r="XAE876" s="1"/>
      <c r="XAF876" s="1"/>
      <c r="XAG876" s="1"/>
      <c r="XAH876" s="1"/>
      <c r="XAI876" s="1"/>
      <c r="XAJ876" s="1"/>
      <c r="XAK876" s="1"/>
      <c r="XAL876" s="1"/>
      <c r="XAM876" s="1"/>
      <c r="XAN876" s="1"/>
      <c r="XAO876" s="1"/>
      <c r="XAP876" s="1"/>
      <c r="XAQ876" s="1"/>
      <c r="XAR876" s="1"/>
      <c r="XAS876" s="1"/>
      <c r="XAT876" s="1"/>
      <c r="XAU876" s="1"/>
      <c r="XAV876" s="1"/>
      <c r="XAW876" s="1"/>
      <c r="XAX876" s="1"/>
      <c r="XAY876" s="1"/>
      <c r="XAZ876" s="1"/>
      <c r="XBA876" s="1"/>
      <c r="XBB876" s="1"/>
      <c r="XBC876" s="1"/>
      <c r="XBD876" s="1"/>
      <c r="XBE876" s="1"/>
      <c r="XBF876" s="1"/>
      <c r="XBG876" s="1"/>
      <c r="XBH876" s="1"/>
      <c r="XBI876" s="1"/>
      <c r="XBJ876" s="1"/>
      <c r="XBK876" s="1"/>
      <c r="XBL876" s="1"/>
      <c r="XBM876" s="1"/>
      <c r="XBN876" s="1"/>
      <c r="XBO876" s="1"/>
      <c r="XBP876" s="1"/>
      <c r="XBQ876" s="1"/>
      <c r="XBR876" s="1"/>
      <c r="XBS876" s="1"/>
      <c r="XBT876" s="1"/>
      <c r="XBU876" s="1"/>
      <c r="XBV876" s="1"/>
      <c r="XBW876" s="1"/>
      <c r="XBX876" s="1"/>
      <c r="XBY876" s="1"/>
      <c r="XBZ876" s="1"/>
      <c r="XCA876" s="1"/>
      <c r="XCB876" s="1"/>
      <c r="XCC876" s="1"/>
      <c r="XCD876" s="1"/>
      <c r="XCE876" s="1"/>
      <c r="XCF876" s="1"/>
      <c r="XCG876" s="1"/>
      <c r="XCH876" s="1"/>
      <c r="XCI876" s="1"/>
      <c r="XCJ876" s="1"/>
      <c r="XCK876" s="1"/>
      <c r="XCL876" s="1"/>
      <c r="XCM876" s="1"/>
      <c r="XCN876" s="1"/>
      <c r="XCO876" s="1"/>
      <c r="XCP876" s="1"/>
      <c r="XCQ876" s="1"/>
      <c r="XCR876" s="1"/>
      <c r="XCS876" s="1"/>
      <c r="XCT876" s="1"/>
      <c r="XCU876" s="1"/>
      <c r="XCV876" s="1"/>
      <c r="XCW876" s="1"/>
      <c r="XCX876" s="1"/>
      <c r="XCY876" s="1"/>
      <c r="XCZ876" s="1"/>
      <c r="XDA876" s="1"/>
      <c r="XDB876" s="1"/>
      <c r="XDC876" s="1"/>
      <c r="XDD876" s="1"/>
      <c r="XDE876" s="1"/>
      <c r="XDF876" s="1"/>
      <c r="XDG876" s="1"/>
      <c r="XDH876" s="1"/>
      <c r="XDI876" s="1"/>
      <c r="XDJ876" s="1"/>
      <c r="XDK876" s="1"/>
      <c r="XDL876" s="1"/>
      <c r="XDM876" s="1"/>
      <c r="XDN876" s="1"/>
      <c r="XDO876" s="1"/>
      <c r="XDP876" s="1"/>
      <c r="XDQ876" s="1"/>
      <c r="XDR876" s="1"/>
      <c r="XDS876" s="1"/>
      <c r="XDT876" s="1"/>
      <c r="XDU876" s="1"/>
      <c r="XDV876" s="1"/>
      <c r="XDW876" s="1"/>
      <c r="XDX876" s="1"/>
      <c r="XDY876" s="1"/>
      <c r="XDZ876" s="1"/>
      <c r="XEA876" s="1"/>
      <c r="XEB876" s="1"/>
      <c r="XEC876" s="1"/>
      <c r="XED876" s="1"/>
      <c r="XEE876" s="1"/>
      <c r="XEF876" s="1"/>
      <c r="XEG876" s="1"/>
      <c r="XEH876" s="1"/>
      <c r="XEI876" s="1"/>
      <c r="XEJ876" s="1"/>
      <c r="XEK876" s="1"/>
      <c r="XEL876" s="1"/>
      <c r="XEM876" s="1"/>
      <c r="XEN876" s="1"/>
      <c r="XEO876" s="1"/>
      <c r="XEP876" s="1"/>
      <c r="XEQ876" s="1"/>
      <c r="XER876" s="1"/>
      <c r="XES876" s="1"/>
      <c r="XET876" s="1"/>
      <c r="XEU876" s="1"/>
      <c r="XEV876" s="1"/>
      <c r="XEW876" s="1"/>
      <c r="XEX876" s="1"/>
      <c r="XEY876" s="1"/>
      <c r="XEZ876" s="1"/>
      <c r="XFA876" s="1"/>
      <c r="XFB876" s="1"/>
      <c r="XFC876" s="1"/>
    </row>
    <row r="877" spans="1:150 16226:16383" s="3" customFormat="1" ht="20.25" customHeight="1" x14ac:dyDescent="0.25">
      <c r="A877" s="71" t="s">
        <v>1072</v>
      </c>
      <c r="B877" s="71">
        <v>244.29499999999999</v>
      </c>
      <c r="C877" s="71">
        <f t="shared" si="22"/>
        <v>2629.5913799999998</v>
      </c>
      <c r="D877" s="51">
        <v>0</v>
      </c>
      <c r="E877" s="51">
        <v>0</v>
      </c>
      <c r="F877" s="124">
        <f t="shared" si="23"/>
        <v>4827.9297736799999</v>
      </c>
      <c r="G877" s="130" t="s">
        <v>95</v>
      </c>
      <c r="H877" s="13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WZB877" s="1"/>
      <c r="WZC877" s="1"/>
      <c r="WZD877" s="1"/>
      <c r="WZE877" s="1"/>
      <c r="WZF877" s="1"/>
      <c r="WZG877" s="1"/>
      <c r="WZH877" s="1"/>
      <c r="WZI877" s="1"/>
      <c r="WZJ877" s="1"/>
      <c r="WZK877" s="1"/>
      <c r="WZL877" s="1"/>
      <c r="WZM877" s="1"/>
      <c r="WZN877" s="1"/>
      <c r="WZO877" s="1"/>
      <c r="WZP877" s="1"/>
      <c r="WZQ877" s="1"/>
      <c r="WZR877" s="1"/>
      <c r="WZS877" s="1"/>
      <c r="WZT877" s="1"/>
      <c r="WZU877" s="1"/>
      <c r="WZV877" s="1"/>
      <c r="WZW877" s="1"/>
      <c r="WZX877" s="1"/>
      <c r="WZY877" s="1"/>
      <c r="WZZ877" s="1"/>
      <c r="XAA877" s="1"/>
      <c r="XAB877" s="1"/>
      <c r="XAC877" s="1"/>
      <c r="XAD877" s="1"/>
      <c r="XAE877" s="1"/>
      <c r="XAF877" s="1"/>
      <c r="XAG877" s="1"/>
      <c r="XAH877" s="1"/>
      <c r="XAI877" s="1"/>
      <c r="XAJ877" s="1"/>
      <c r="XAK877" s="1"/>
      <c r="XAL877" s="1"/>
      <c r="XAM877" s="1"/>
      <c r="XAN877" s="1"/>
      <c r="XAO877" s="1"/>
      <c r="XAP877" s="1"/>
      <c r="XAQ877" s="1"/>
      <c r="XAR877" s="1"/>
      <c r="XAS877" s="1"/>
      <c r="XAT877" s="1"/>
      <c r="XAU877" s="1"/>
      <c r="XAV877" s="1"/>
      <c r="XAW877" s="1"/>
      <c r="XAX877" s="1"/>
      <c r="XAY877" s="1"/>
      <c r="XAZ877" s="1"/>
      <c r="XBA877" s="1"/>
      <c r="XBB877" s="1"/>
      <c r="XBC877" s="1"/>
      <c r="XBD877" s="1"/>
      <c r="XBE877" s="1"/>
      <c r="XBF877" s="1"/>
      <c r="XBG877" s="1"/>
      <c r="XBH877" s="1"/>
      <c r="XBI877" s="1"/>
      <c r="XBJ877" s="1"/>
      <c r="XBK877" s="1"/>
      <c r="XBL877" s="1"/>
      <c r="XBM877" s="1"/>
      <c r="XBN877" s="1"/>
      <c r="XBO877" s="1"/>
      <c r="XBP877" s="1"/>
      <c r="XBQ877" s="1"/>
      <c r="XBR877" s="1"/>
      <c r="XBS877" s="1"/>
      <c r="XBT877" s="1"/>
      <c r="XBU877" s="1"/>
      <c r="XBV877" s="1"/>
      <c r="XBW877" s="1"/>
      <c r="XBX877" s="1"/>
      <c r="XBY877" s="1"/>
      <c r="XBZ877" s="1"/>
      <c r="XCA877" s="1"/>
      <c r="XCB877" s="1"/>
      <c r="XCC877" s="1"/>
      <c r="XCD877" s="1"/>
      <c r="XCE877" s="1"/>
      <c r="XCF877" s="1"/>
      <c r="XCG877" s="1"/>
      <c r="XCH877" s="1"/>
      <c r="XCI877" s="1"/>
      <c r="XCJ877" s="1"/>
      <c r="XCK877" s="1"/>
      <c r="XCL877" s="1"/>
      <c r="XCM877" s="1"/>
      <c r="XCN877" s="1"/>
      <c r="XCO877" s="1"/>
      <c r="XCP877" s="1"/>
      <c r="XCQ877" s="1"/>
      <c r="XCR877" s="1"/>
      <c r="XCS877" s="1"/>
      <c r="XCT877" s="1"/>
      <c r="XCU877" s="1"/>
      <c r="XCV877" s="1"/>
      <c r="XCW877" s="1"/>
      <c r="XCX877" s="1"/>
      <c r="XCY877" s="1"/>
      <c r="XCZ877" s="1"/>
      <c r="XDA877" s="1"/>
      <c r="XDB877" s="1"/>
      <c r="XDC877" s="1"/>
      <c r="XDD877" s="1"/>
      <c r="XDE877" s="1"/>
      <c r="XDF877" s="1"/>
      <c r="XDG877" s="1"/>
      <c r="XDH877" s="1"/>
      <c r="XDI877" s="1"/>
      <c r="XDJ877" s="1"/>
      <c r="XDK877" s="1"/>
      <c r="XDL877" s="1"/>
      <c r="XDM877" s="1"/>
      <c r="XDN877" s="1"/>
      <c r="XDO877" s="1"/>
      <c r="XDP877" s="1"/>
      <c r="XDQ877" s="1"/>
      <c r="XDR877" s="1"/>
      <c r="XDS877" s="1"/>
      <c r="XDT877" s="1"/>
      <c r="XDU877" s="1"/>
      <c r="XDV877" s="1"/>
      <c r="XDW877" s="1"/>
      <c r="XDX877" s="1"/>
      <c r="XDY877" s="1"/>
      <c r="XDZ877" s="1"/>
      <c r="XEA877" s="1"/>
      <c r="XEB877" s="1"/>
      <c r="XEC877" s="1"/>
      <c r="XED877" s="1"/>
      <c r="XEE877" s="1"/>
      <c r="XEF877" s="1"/>
      <c r="XEG877" s="1"/>
      <c r="XEH877" s="1"/>
      <c r="XEI877" s="1"/>
      <c r="XEJ877" s="1"/>
      <c r="XEK877" s="1"/>
      <c r="XEL877" s="1"/>
      <c r="XEM877" s="1"/>
      <c r="XEN877" s="1"/>
      <c r="XEO877" s="1"/>
      <c r="XEP877" s="1"/>
      <c r="XEQ877" s="1"/>
      <c r="XER877" s="1"/>
      <c r="XES877" s="1"/>
      <c r="XET877" s="1"/>
      <c r="XEU877" s="1"/>
      <c r="XEV877" s="1"/>
      <c r="XEW877" s="1"/>
      <c r="XEX877" s="1"/>
      <c r="XEY877" s="1"/>
      <c r="XEZ877" s="1"/>
      <c r="XFA877" s="1"/>
      <c r="XFB877" s="1"/>
      <c r="XFC877" s="1"/>
    </row>
    <row r="878" spans="1:150 16226:16383" s="3" customFormat="1" ht="20.25" customHeight="1" x14ac:dyDescent="0.25">
      <c r="A878" s="71" t="s">
        <v>1073</v>
      </c>
      <c r="B878" s="71">
        <v>220.02500000000001</v>
      </c>
      <c r="C878" s="71">
        <f t="shared" si="22"/>
        <v>2368.3490999999999</v>
      </c>
      <c r="D878" s="51">
        <v>0</v>
      </c>
      <c r="E878" s="51">
        <v>0</v>
      </c>
      <c r="F878" s="124">
        <f t="shared" si="23"/>
        <v>4348.2889476</v>
      </c>
      <c r="G878" s="130" t="s">
        <v>95</v>
      </c>
      <c r="H878" s="13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WZB878" s="1"/>
      <c r="WZC878" s="1"/>
      <c r="WZD878" s="1"/>
      <c r="WZE878" s="1"/>
      <c r="WZF878" s="1"/>
      <c r="WZG878" s="1"/>
      <c r="WZH878" s="1"/>
      <c r="WZI878" s="1"/>
      <c r="WZJ878" s="1"/>
      <c r="WZK878" s="1"/>
      <c r="WZL878" s="1"/>
      <c r="WZM878" s="1"/>
      <c r="WZN878" s="1"/>
      <c r="WZO878" s="1"/>
      <c r="WZP878" s="1"/>
      <c r="WZQ878" s="1"/>
      <c r="WZR878" s="1"/>
      <c r="WZS878" s="1"/>
      <c r="WZT878" s="1"/>
      <c r="WZU878" s="1"/>
      <c r="WZV878" s="1"/>
      <c r="WZW878" s="1"/>
      <c r="WZX878" s="1"/>
      <c r="WZY878" s="1"/>
      <c r="WZZ878" s="1"/>
      <c r="XAA878" s="1"/>
      <c r="XAB878" s="1"/>
      <c r="XAC878" s="1"/>
      <c r="XAD878" s="1"/>
      <c r="XAE878" s="1"/>
      <c r="XAF878" s="1"/>
      <c r="XAG878" s="1"/>
      <c r="XAH878" s="1"/>
      <c r="XAI878" s="1"/>
      <c r="XAJ878" s="1"/>
      <c r="XAK878" s="1"/>
      <c r="XAL878" s="1"/>
      <c r="XAM878" s="1"/>
      <c r="XAN878" s="1"/>
      <c r="XAO878" s="1"/>
      <c r="XAP878" s="1"/>
      <c r="XAQ878" s="1"/>
      <c r="XAR878" s="1"/>
      <c r="XAS878" s="1"/>
      <c r="XAT878" s="1"/>
      <c r="XAU878" s="1"/>
      <c r="XAV878" s="1"/>
      <c r="XAW878" s="1"/>
      <c r="XAX878" s="1"/>
      <c r="XAY878" s="1"/>
      <c r="XAZ878" s="1"/>
      <c r="XBA878" s="1"/>
      <c r="XBB878" s="1"/>
      <c r="XBC878" s="1"/>
      <c r="XBD878" s="1"/>
      <c r="XBE878" s="1"/>
      <c r="XBF878" s="1"/>
      <c r="XBG878" s="1"/>
      <c r="XBH878" s="1"/>
      <c r="XBI878" s="1"/>
      <c r="XBJ878" s="1"/>
      <c r="XBK878" s="1"/>
      <c r="XBL878" s="1"/>
      <c r="XBM878" s="1"/>
      <c r="XBN878" s="1"/>
      <c r="XBO878" s="1"/>
      <c r="XBP878" s="1"/>
      <c r="XBQ878" s="1"/>
      <c r="XBR878" s="1"/>
      <c r="XBS878" s="1"/>
      <c r="XBT878" s="1"/>
      <c r="XBU878" s="1"/>
      <c r="XBV878" s="1"/>
      <c r="XBW878" s="1"/>
      <c r="XBX878" s="1"/>
      <c r="XBY878" s="1"/>
      <c r="XBZ878" s="1"/>
      <c r="XCA878" s="1"/>
      <c r="XCB878" s="1"/>
      <c r="XCC878" s="1"/>
      <c r="XCD878" s="1"/>
      <c r="XCE878" s="1"/>
      <c r="XCF878" s="1"/>
      <c r="XCG878" s="1"/>
      <c r="XCH878" s="1"/>
      <c r="XCI878" s="1"/>
      <c r="XCJ878" s="1"/>
      <c r="XCK878" s="1"/>
      <c r="XCL878" s="1"/>
      <c r="XCM878" s="1"/>
      <c r="XCN878" s="1"/>
      <c r="XCO878" s="1"/>
      <c r="XCP878" s="1"/>
      <c r="XCQ878" s="1"/>
      <c r="XCR878" s="1"/>
      <c r="XCS878" s="1"/>
      <c r="XCT878" s="1"/>
      <c r="XCU878" s="1"/>
      <c r="XCV878" s="1"/>
      <c r="XCW878" s="1"/>
      <c r="XCX878" s="1"/>
      <c r="XCY878" s="1"/>
      <c r="XCZ878" s="1"/>
      <c r="XDA878" s="1"/>
      <c r="XDB878" s="1"/>
      <c r="XDC878" s="1"/>
      <c r="XDD878" s="1"/>
      <c r="XDE878" s="1"/>
      <c r="XDF878" s="1"/>
      <c r="XDG878" s="1"/>
      <c r="XDH878" s="1"/>
      <c r="XDI878" s="1"/>
      <c r="XDJ878" s="1"/>
      <c r="XDK878" s="1"/>
      <c r="XDL878" s="1"/>
      <c r="XDM878" s="1"/>
      <c r="XDN878" s="1"/>
      <c r="XDO878" s="1"/>
      <c r="XDP878" s="1"/>
      <c r="XDQ878" s="1"/>
      <c r="XDR878" s="1"/>
      <c r="XDS878" s="1"/>
      <c r="XDT878" s="1"/>
      <c r="XDU878" s="1"/>
      <c r="XDV878" s="1"/>
      <c r="XDW878" s="1"/>
      <c r="XDX878" s="1"/>
      <c r="XDY878" s="1"/>
      <c r="XDZ878" s="1"/>
      <c r="XEA878" s="1"/>
      <c r="XEB878" s="1"/>
      <c r="XEC878" s="1"/>
      <c r="XED878" s="1"/>
      <c r="XEE878" s="1"/>
      <c r="XEF878" s="1"/>
      <c r="XEG878" s="1"/>
      <c r="XEH878" s="1"/>
      <c r="XEI878" s="1"/>
      <c r="XEJ878" s="1"/>
      <c r="XEK878" s="1"/>
      <c r="XEL878" s="1"/>
      <c r="XEM878" s="1"/>
      <c r="XEN878" s="1"/>
      <c r="XEO878" s="1"/>
      <c r="XEP878" s="1"/>
      <c r="XEQ878" s="1"/>
      <c r="XER878" s="1"/>
      <c r="XES878" s="1"/>
      <c r="XET878" s="1"/>
      <c r="XEU878" s="1"/>
      <c r="XEV878" s="1"/>
      <c r="XEW878" s="1"/>
      <c r="XEX878" s="1"/>
      <c r="XEY878" s="1"/>
      <c r="XEZ878" s="1"/>
      <c r="XFA878" s="1"/>
      <c r="XFB878" s="1"/>
      <c r="XFC878" s="1"/>
    </row>
    <row r="879" spans="1:150 16226:16383" s="3" customFormat="1" ht="20.25" customHeight="1" x14ac:dyDescent="0.25">
      <c r="A879" s="71" t="s">
        <v>1074</v>
      </c>
      <c r="B879" s="71">
        <v>139.35499999999999</v>
      </c>
      <c r="C879" s="71">
        <f t="shared" si="22"/>
        <v>1500.0172199999997</v>
      </c>
      <c r="D879" s="51">
        <v>0</v>
      </c>
      <c r="E879" s="51">
        <v>0</v>
      </c>
      <c r="F879" s="124">
        <f t="shared" si="23"/>
        <v>2754.0316159199997</v>
      </c>
      <c r="G879" s="130" t="s">
        <v>95</v>
      </c>
      <c r="H879" s="13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WZB879" s="1"/>
      <c r="WZC879" s="1"/>
      <c r="WZD879" s="1"/>
      <c r="WZE879" s="1"/>
      <c r="WZF879" s="1"/>
      <c r="WZG879" s="1"/>
      <c r="WZH879" s="1"/>
      <c r="WZI879" s="1"/>
      <c r="WZJ879" s="1"/>
      <c r="WZK879" s="1"/>
      <c r="WZL879" s="1"/>
      <c r="WZM879" s="1"/>
      <c r="WZN879" s="1"/>
      <c r="WZO879" s="1"/>
      <c r="WZP879" s="1"/>
      <c r="WZQ879" s="1"/>
      <c r="WZR879" s="1"/>
      <c r="WZS879" s="1"/>
      <c r="WZT879" s="1"/>
      <c r="WZU879" s="1"/>
      <c r="WZV879" s="1"/>
      <c r="WZW879" s="1"/>
      <c r="WZX879" s="1"/>
      <c r="WZY879" s="1"/>
      <c r="WZZ879" s="1"/>
      <c r="XAA879" s="1"/>
      <c r="XAB879" s="1"/>
      <c r="XAC879" s="1"/>
      <c r="XAD879" s="1"/>
      <c r="XAE879" s="1"/>
      <c r="XAF879" s="1"/>
      <c r="XAG879" s="1"/>
      <c r="XAH879" s="1"/>
      <c r="XAI879" s="1"/>
      <c r="XAJ879" s="1"/>
      <c r="XAK879" s="1"/>
      <c r="XAL879" s="1"/>
      <c r="XAM879" s="1"/>
      <c r="XAN879" s="1"/>
      <c r="XAO879" s="1"/>
      <c r="XAP879" s="1"/>
      <c r="XAQ879" s="1"/>
      <c r="XAR879" s="1"/>
      <c r="XAS879" s="1"/>
      <c r="XAT879" s="1"/>
      <c r="XAU879" s="1"/>
      <c r="XAV879" s="1"/>
      <c r="XAW879" s="1"/>
      <c r="XAX879" s="1"/>
      <c r="XAY879" s="1"/>
      <c r="XAZ879" s="1"/>
      <c r="XBA879" s="1"/>
      <c r="XBB879" s="1"/>
      <c r="XBC879" s="1"/>
      <c r="XBD879" s="1"/>
      <c r="XBE879" s="1"/>
      <c r="XBF879" s="1"/>
      <c r="XBG879" s="1"/>
      <c r="XBH879" s="1"/>
      <c r="XBI879" s="1"/>
      <c r="XBJ879" s="1"/>
      <c r="XBK879" s="1"/>
      <c r="XBL879" s="1"/>
      <c r="XBM879" s="1"/>
      <c r="XBN879" s="1"/>
      <c r="XBO879" s="1"/>
      <c r="XBP879" s="1"/>
      <c r="XBQ879" s="1"/>
      <c r="XBR879" s="1"/>
      <c r="XBS879" s="1"/>
      <c r="XBT879" s="1"/>
      <c r="XBU879" s="1"/>
      <c r="XBV879" s="1"/>
      <c r="XBW879" s="1"/>
      <c r="XBX879" s="1"/>
      <c r="XBY879" s="1"/>
      <c r="XBZ879" s="1"/>
      <c r="XCA879" s="1"/>
      <c r="XCB879" s="1"/>
      <c r="XCC879" s="1"/>
      <c r="XCD879" s="1"/>
      <c r="XCE879" s="1"/>
      <c r="XCF879" s="1"/>
      <c r="XCG879" s="1"/>
      <c r="XCH879" s="1"/>
      <c r="XCI879" s="1"/>
      <c r="XCJ879" s="1"/>
      <c r="XCK879" s="1"/>
      <c r="XCL879" s="1"/>
      <c r="XCM879" s="1"/>
      <c r="XCN879" s="1"/>
      <c r="XCO879" s="1"/>
      <c r="XCP879" s="1"/>
      <c r="XCQ879" s="1"/>
      <c r="XCR879" s="1"/>
      <c r="XCS879" s="1"/>
      <c r="XCT879" s="1"/>
      <c r="XCU879" s="1"/>
      <c r="XCV879" s="1"/>
      <c r="XCW879" s="1"/>
      <c r="XCX879" s="1"/>
      <c r="XCY879" s="1"/>
      <c r="XCZ879" s="1"/>
      <c r="XDA879" s="1"/>
      <c r="XDB879" s="1"/>
      <c r="XDC879" s="1"/>
      <c r="XDD879" s="1"/>
      <c r="XDE879" s="1"/>
      <c r="XDF879" s="1"/>
      <c r="XDG879" s="1"/>
      <c r="XDH879" s="1"/>
      <c r="XDI879" s="1"/>
      <c r="XDJ879" s="1"/>
      <c r="XDK879" s="1"/>
      <c r="XDL879" s="1"/>
      <c r="XDM879" s="1"/>
      <c r="XDN879" s="1"/>
      <c r="XDO879" s="1"/>
      <c r="XDP879" s="1"/>
      <c r="XDQ879" s="1"/>
      <c r="XDR879" s="1"/>
      <c r="XDS879" s="1"/>
      <c r="XDT879" s="1"/>
      <c r="XDU879" s="1"/>
      <c r="XDV879" s="1"/>
      <c r="XDW879" s="1"/>
      <c r="XDX879" s="1"/>
      <c r="XDY879" s="1"/>
      <c r="XDZ879" s="1"/>
      <c r="XEA879" s="1"/>
      <c r="XEB879" s="1"/>
      <c r="XEC879" s="1"/>
      <c r="XED879" s="1"/>
      <c r="XEE879" s="1"/>
      <c r="XEF879" s="1"/>
      <c r="XEG879" s="1"/>
      <c r="XEH879" s="1"/>
      <c r="XEI879" s="1"/>
      <c r="XEJ879" s="1"/>
      <c r="XEK879" s="1"/>
      <c r="XEL879" s="1"/>
      <c r="XEM879" s="1"/>
      <c r="XEN879" s="1"/>
      <c r="XEO879" s="1"/>
      <c r="XEP879" s="1"/>
      <c r="XEQ879" s="1"/>
      <c r="XER879" s="1"/>
      <c r="XES879" s="1"/>
      <c r="XET879" s="1"/>
      <c r="XEU879" s="1"/>
      <c r="XEV879" s="1"/>
      <c r="XEW879" s="1"/>
      <c r="XEX879" s="1"/>
      <c r="XEY879" s="1"/>
      <c r="XEZ879" s="1"/>
      <c r="XFA879" s="1"/>
      <c r="XFB879" s="1"/>
      <c r="XFC879" s="1"/>
    </row>
    <row r="880" spans="1:150 16226:16383" s="3" customFormat="1" ht="20.25" customHeight="1" x14ac:dyDescent="0.25">
      <c r="A880" s="71" t="s">
        <v>1075</v>
      </c>
      <c r="B880" s="71">
        <v>139.35499999999999</v>
      </c>
      <c r="C880" s="71">
        <f t="shared" si="22"/>
        <v>1500.0172199999997</v>
      </c>
      <c r="D880" s="51">
        <v>0</v>
      </c>
      <c r="E880" s="51">
        <v>0</v>
      </c>
      <c r="F880" s="124">
        <f t="shared" si="23"/>
        <v>2754.0316159199997</v>
      </c>
      <c r="G880" s="130" t="s">
        <v>95</v>
      </c>
      <c r="H880" s="13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WZB880" s="1"/>
      <c r="WZC880" s="1"/>
      <c r="WZD880" s="1"/>
      <c r="WZE880" s="1"/>
      <c r="WZF880" s="1"/>
      <c r="WZG880" s="1"/>
      <c r="WZH880" s="1"/>
      <c r="WZI880" s="1"/>
      <c r="WZJ880" s="1"/>
      <c r="WZK880" s="1"/>
      <c r="WZL880" s="1"/>
      <c r="WZM880" s="1"/>
      <c r="WZN880" s="1"/>
      <c r="WZO880" s="1"/>
      <c r="WZP880" s="1"/>
      <c r="WZQ880" s="1"/>
      <c r="WZR880" s="1"/>
      <c r="WZS880" s="1"/>
      <c r="WZT880" s="1"/>
      <c r="WZU880" s="1"/>
      <c r="WZV880" s="1"/>
      <c r="WZW880" s="1"/>
      <c r="WZX880" s="1"/>
      <c r="WZY880" s="1"/>
      <c r="WZZ880" s="1"/>
      <c r="XAA880" s="1"/>
      <c r="XAB880" s="1"/>
      <c r="XAC880" s="1"/>
      <c r="XAD880" s="1"/>
      <c r="XAE880" s="1"/>
      <c r="XAF880" s="1"/>
      <c r="XAG880" s="1"/>
      <c r="XAH880" s="1"/>
      <c r="XAI880" s="1"/>
      <c r="XAJ880" s="1"/>
      <c r="XAK880" s="1"/>
      <c r="XAL880" s="1"/>
      <c r="XAM880" s="1"/>
      <c r="XAN880" s="1"/>
      <c r="XAO880" s="1"/>
      <c r="XAP880" s="1"/>
      <c r="XAQ880" s="1"/>
      <c r="XAR880" s="1"/>
      <c r="XAS880" s="1"/>
      <c r="XAT880" s="1"/>
      <c r="XAU880" s="1"/>
      <c r="XAV880" s="1"/>
      <c r="XAW880" s="1"/>
      <c r="XAX880" s="1"/>
      <c r="XAY880" s="1"/>
      <c r="XAZ880" s="1"/>
      <c r="XBA880" s="1"/>
      <c r="XBB880" s="1"/>
      <c r="XBC880" s="1"/>
      <c r="XBD880" s="1"/>
      <c r="XBE880" s="1"/>
      <c r="XBF880" s="1"/>
      <c r="XBG880" s="1"/>
      <c r="XBH880" s="1"/>
      <c r="XBI880" s="1"/>
      <c r="XBJ880" s="1"/>
      <c r="XBK880" s="1"/>
      <c r="XBL880" s="1"/>
      <c r="XBM880" s="1"/>
      <c r="XBN880" s="1"/>
      <c r="XBO880" s="1"/>
      <c r="XBP880" s="1"/>
      <c r="XBQ880" s="1"/>
      <c r="XBR880" s="1"/>
      <c r="XBS880" s="1"/>
      <c r="XBT880" s="1"/>
      <c r="XBU880" s="1"/>
      <c r="XBV880" s="1"/>
      <c r="XBW880" s="1"/>
      <c r="XBX880" s="1"/>
      <c r="XBY880" s="1"/>
      <c r="XBZ880" s="1"/>
      <c r="XCA880" s="1"/>
      <c r="XCB880" s="1"/>
      <c r="XCC880" s="1"/>
      <c r="XCD880" s="1"/>
      <c r="XCE880" s="1"/>
      <c r="XCF880" s="1"/>
      <c r="XCG880" s="1"/>
      <c r="XCH880" s="1"/>
      <c r="XCI880" s="1"/>
      <c r="XCJ880" s="1"/>
      <c r="XCK880" s="1"/>
      <c r="XCL880" s="1"/>
      <c r="XCM880" s="1"/>
      <c r="XCN880" s="1"/>
      <c r="XCO880" s="1"/>
      <c r="XCP880" s="1"/>
      <c r="XCQ880" s="1"/>
      <c r="XCR880" s="1"/>
      <c r="XCS880" s="1"/>
      <c r="XCT880" s="1"/>
      <c r="XCU880" s="1"/>
      <c r="XCV880" s="1"/>
      <c r="XCW880" s="1"/>
      <c r="XCX880" s="1"/>
      <c r="XCY880" s="1"/>
      <c r="XCZ880" s="1"/>
      <c r="XDA880" s="1"/>
      <c r="XDB880" s="1"/>
      <c r="XDC880" s="1"/>
      <c r="XDD880" s="1"/>
      <c r="XDE880" s="1"/>
      <c r="XDF880" s="1"/>
      <c r="XDG880" s="1"/>
      <c r="XDH880" s="1"/>
      <c r="XDI880" s="1"/>
      <c r="XDJ880" s="1"/>
      <c r="XDK880" s="1"/>
      <c r="XDL880" s="1"/>
      <c r="XDM880" s="1"/>
      <c r="XDN880" s="1"/>
      <c r="XDO880" s="1"/>
      <c r="XDP880" s="1"/>
      <c r="XDQ880" s="1"/>
      <c r="XDR880" s="1"/>
      <c r="XDS880" s="1"/>
      <c r="XDT880" s="1"/>
      <c r="XDU880" s="1"/>
      <c r="XDV880" s="1"/>
      <c r="XDW880" s="1"/>
      <c r="XDX880" s="1"/>
      <c r="XDY880" s="1"/>
      <c r="XDZ880" s="1"/>
      <c r="XEA880" s="1"/>
      <c r="XEB880" s="1"/>
      <c r="XEC880" s="1"/>
      <c r="XED880" s="1"/>
      <c r="XEE880" s="1"/>
      <c r="XEF880" s="1"/>
      <c r="XEG880" s="1"/>
      <c r="XEH880" s="1"/>
      <c r="XEI880" s="1"/>
      <c r="XEJ880" s="1"/>
      <c r="XEK880" s="1"/>
      <c r="XEL880" s="1"/>
      <c r="XEM880" s="1"/>
      <c r="XEN880" s="1"/>
      <c r="XEO880" s="1"/>
      <c r="XEP880" s="1"/>
      <c r="XEQ880" s="1"/>
      <c r="XER880" s="1"/>
      <c r="XES880" s="1"/>
      <c r="XET880" s="1"/>
      <c r="XEU880" s="1"/>
      <c r="XEV880" s="1"/>
      <c r="XEW880" s="1"/>
      <c r="XEX880" s="1"/>
      <c r="XEY880" s="1"/>
      <c r="XEZ880" s="1"/>
      <c r="XFA880" s="1"/>
      <c r="XFB880" s="1"/>
      <c r="XFC880" s="1"/>
    </row>
    <row r="881" spans="1:150 16226:16383" s="3" customFormat="1" ht="20.25" customHeight="1" x14ac:dyDescent="0.25">
      <c r="A881" s="71" t="s">
        <v>1076</v>
      </c>
      <c r="B881" s="71">
        <v>139.35499999999999</v>
      </c>
      <c r="C881" s="71">
        <f t="shared" si="22"/>
        <v>1500.0172199999997</v>
      </c>
      <c r="D881" s="51">
        <v>0</v>
      </c>
      <c r="E881" s="51">
        <v>0</v>
      </c>
      <c r="F881" s="124">
        <f t="shared" si="23"/>
        <v>2754.0316159199997</v>
      </c>
      <c r="G881" s="130" t="s">
        <v>95</v>
      </c>
      <c r="H881" s="13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WZB881" s="1"/>
      <c r="WZC881" s="1"/>
      <c r="WZD881" s="1"/>
      <c r="WZE881" s="1"/>
      <c r="WZF881" s="1"/>
      <c r="WZG881" s="1"/>
      <c r="WZH881" s="1"/>
      <c r="WZI881" s="1"/>
      <c r="WZJ881" s="1"/>
      <c r="WZK881" s="1"/>
      <c r="WZL881" s="1"/>
      <c r="WZM881" s="1"/>
      <c r="WZN881" s="1"/>
      <c r="WZO881" s="1"/>
      <c r="WZP881" s="1"/>
      <c r="WZQ881" s="1"/>
      <c r="WZR881" s="1"/>
      <c r="WZS881" s="1"/>
      <c r="WZT881" s="1"/>
      <c r="WZU881" s="1"/>
      <c r="WZV881" s="1"/>
      <c r="WZW881" s="1"/>
      <c r="WZX881" s="1"/>
      <c r="WZY881" s="1"/>
      <c r="WZZ881" s="1"/>
      <c r="XAA881" s="1"/>
      <c r="XAB881" s="1"/>
      <c r="XAC881" s="1"/>
      <c r="XAD881" s="1"/>
      <c r="XAE881" s="1"/>
      <c r="XAF881" s="1"/>
      <c r="XAG881" s="1"/>
      <c r="XAH881" s="1"/>
      <c r="XAI881" s="1"/>
      <c r="XAJ881" s="1"/>
      <c r="XAK881" s="1"/>
      <c r="XAL881" s="1"/>
      <c r="XAM881" s="1"/>
      <c r="XAN881" s="1"/>
      <c r="XAO881" s="1"/>
      <c r="XAP881" s="1"/>
      <c r="XAQ881" s="1"/>
      <c r="XAR881" s="1"/>
      <c r="XAS881" s="1"/>
      <c r="XAT881" s="1"/>
      <c r="XAU881" s="1"/>
      <c r="XAV881" s="1"/>
      <c r="XAW881" s="1"/>
      <c r="XAX881" s="1"/>
      <c r="XAY881" s="1"/>
      <c r="XAZ881" s="1"/>
      <c r="XBA881" s="1"/>
      <c r="XBB881" s="1"/>
      <c r="XBC881" s="1"/>
      <c r="XBD881" s="1"/>
      <c r="XBE881" s="1"/>
      <c r="XBF881" s="1"/>
      <c r="XBG881" s="1"/>
      <c r="XBH881" s="1"/>
      <c r="XBI881" s="1"/>
      <c r="XBJ881" s="1"/>
      <c r="XBK881" s="1"/>
      <c r="XBL881" s="1"/>
      <c r="XBM881" s="1"/>
      <c r="XBN881" s="1"/>
      <c r="XBO881" s="1"/>
      <c r="XBP881" s="1"/>
      <c r="XBQ881" s="1"/>
      <c r="XBR881" s="1"/>
      <c r="XBS881" s="1"/>
      <c r="XBT881" s="1"/>
      <c r="XBU881" s="1"/>
      <c r="XBV881" s="1"/>
      <c r="XBW881" s="1"/>
      <c r="XBX881" s="1"/>
      <c r="XBY881" s="1"/>
      <c r="XBZ881" s="1"/>
      <c r="XCA881" s="1"/>
      <c r="XCB881" s="1"/>
      <c r="XCC881" s="1"/>
      <c r="XCD881" s="1"/>
      <c r="XCE881" s="1"/>
      <c r="XCF881" s="1"/>
      <c r="XCG881" s="1"/>
      <c r="XCH881" s="1"/>
      <c r="XCI881" s="1"/>
      <c r="XCJ881" s="1"/>
      <c r="XCK881" s="1"/>
      <c r="XCL881" s="1"/>
      <c r="XCM881" s="1"/>
      <c r="XCN881" s="1"/>
      <c r="XCO881" s="1"/>
      <c r="XCP881" s="1"/>
      <c r="XCQ881" s="1"/>
      <c r="XCR881" s="1"/>
      <c r="XCS881" s="1"/>
      <c r="XCT881" s="1"/>
      <c r="XCU881" s="1"/>
      <c r="XCV881" s="1"/>
      <c r="XCW881" s="1"/>
      <c r="XCX881" s="1"/>
      <c r="XCY881" s="1"/>
      <c r="XCZ881" s="1"/>
      <c r="XDA881" s="1"/>
      <c r="XDB881" s="1"/>
      <c r="XDC881" s="1"/>
      <c r="XDD881" s="1"/>
      <c r="XDE881" s="1"/>
      <c r="XDF881" s="1"/>
      <c r="XDG881" s="1"/>
      <c r="XDH881" s="1"/>
      <c r="XDI881" s="1"/>
      <c r="XDJ881" s="1"/>
      <c r="XDK881" s="1"/>
      <c r="XDL881" s="1"/>
      <c r="XDM881" s="1"/>
      <c r="XDN881" s="1"/>
      <c r="XDO881" s="1"/>
      <c r="XDP881" s="1"/>
      <c r="XDQ881" s="1"/>
      <c r="XDR881" s="1"/>
      <c r="XDS881" s="1"/>
      <c r="XDT881" s="1"/>
      <c r="XDU881" s="1"/>
      <c r="XDV881" s="1"/>
      <c r="XDW881" s="1"/>
      <c r="XDX881" s="1"/>
      <c r="XDY881" s="1"/>
      <c r="XDZ881" s="1"/>
      <c r="XEA881" s="1"/>
      <c r="XEB881" s="1"/>
      <c r="XEC881" s="1"/>
      <c r="XED881" s="1"/>
      <c r="XEE881" s="1"/>
      <c r="XEF881" s="1"/>
      <c r="XEG881" s="1"/>
      <c r="XEH881" s="1"/>
      <c r="XEI881" s="1"/>
      <c r="XEJ881" s="1"/>
      <c r="XEK881" s="1"/>
      <c r="XEL881" s="1"/>
      <c r="XEM881" s="1"/>
      <c r="XEN881" s="1"/>
      <c r="XEO881" s="1"/>
      <c r="XEP881" s="1"/>
      <c r="XEQ881" s="1"/>
      <c r="XER881" s="1"/>
      <c r="XES881" s="1"/>
      <c r="XET881" s="1"/>
      <c r="XEU881" s="1"/>
      <c r="XEV881" s="1"/>
      <c r="XEW881" s="1"/>
      <c r="XEX881" s="1"/>
      <c r="XEY881" s="1"/>
      <c r="XEZ881" s="1"/>
      <c r="XFA881" s="1"/>
      <c r="XFB881" s="1"/>
      <c r="XFC881" s="1"/>
    </row>
    <row r="882" spans="1:150 16226:16383" s="3" customFormat="1" ht="20.25" customHeight="1" x14ac:dyDescent="0.25">
      <c r="A882" s="71" t="s">
        <v>1077</v>
      </c>
      <c r="B882" s="71">
        <v>139.35499999999999</v>
      </c>
      <c r="C882" s="71">
        <f t="shared" si="22"/>
        <v>1500.0172199999997</v>
      </c>
      <c r="D882" s="51">
        <v>0</v>
      </c>
      <c r="E882" s="51">
        <v>0</v>
      </c>
      <c r="F882" s="124">
        <f t="shared" si="23"/>
        <v>2754.0316159199997</v>
      </c>
      <c r="G882" s="130" t="s">
        <v>95</v>
      </c>
      <c r="H882" s="13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WZB882" s="1"/>
      <c r="WZC882" s="1"/>
      <c r="WZD882" s="1"/>
      <c r="WZE882" s="1"/>
      <c r="WZF882" s="1"/>
      <c r="WZG882" s="1"/>
      <c r="WZH882" s="1"/>
      <c r="WZI882" s="1"/>
      <c r="WZJ882" s="1"/>
      <c r="WZK882" s="1"/>
      <c r="WZL882" s="1"/>
      <c r="WZM882" s="1"/>
      <c r="WZN882" s="1"/>
      <c r="WZO882" s="1"/>
      <c r="WZP882" s="1"/>
      <c r="WZQ882" s="1"/>
      <c r="WZR882" s="1"/>
      <c r="WZS882" s="1"/>
      <c r="WZT882" s="1"/>
      <c r="WZU882" s="1"/>
      <c r="WZV882" s="1"/>
      <c r="WZW882" s="1"/>
      <c r="WZX882" s="1"/>
      <c r="WZY882" s="1"/>
      <c r="WZZ882" s="1"/>
      <c r="XAA882" s="1"/>
      <c r="XAB882" s="1"/>
      <c r="XAC882" s="1"/>
      <c r="XAD882" s="1"/>
      <c r="XAE882" s="1"/>
      <c r="XAF882" s="1"/>
      <c r="XAG882" s="1"/>
      <c r="XAH882" s="1"/>
      <c r="XAI882" s="1"/>
      <c r="XAJ882" s="1"/>
      <c r="XAK882" s="1"/>
      <c r="XAL882" s="1"/>
      <c r="XAM882" s="1"/>
      <c r="XAN882" s="1"/>
      <c r="XAO882" s="1"/>
      <c r="XAP882" s="1"/>
      <c r="XAQ882" s="1"/>
      <c r="XAR882" s="1"/>
      <c r="XAS882" s="1"/>
      <c r="XAT882" s="1"/>
      <c r="XAU882" s="1"/>
      <c r="XAV882" s="1"/>
      <c r="XAW882" s="1"/>
      <c r="XAX882" s="1"/>
      <c r="XAY882" s="1"/>
      <c r="XAZ882" s="1"/>
      <c r="XBA882" s="1"/>
      <c r="XBB882" s="1"/>
      <c r="XBC882" s="1"/>
      <c r="XBD882" s="1"/>
      <c r="XBE882" s="1"/>
      <c r="XBF882" s="1"/>
      <c r="XBG882" s="1"/>
      <c r="XBH882" s="1"/>
      <c r="XBI882" s="1"/>
      <c r="XBJ882" s="1"/>
      <c r="XBK882" s="1"/>
      <c r="XBL882" s="1"/>
      <c r="XBM882" s="1"/>
      <c r="XBN882" s="1"/>
      <c r="XBO882" s="1"/>
      <c r="XBP882" s="1"/>
      <c r="XBQ882" s="1"/>
      <c r="XBR882" s="1"/>
      <c r="XBS882" s="1"/>
      <c r="XBT882" s="1"/>
      <c r="XBU882" s="1"/>
      <c r="XBV882" s="1"/>
      <c r="XBW882" s="1"/>
      <c r="XBX882" s="1"/>
      <c r="XBY882" s="1"/>
      <c r="XBZ882" s="1"/>
      <c r="XCA882" s="1"/>
      <c r="XCB882" s="1"/>
      <c r="XCC882" s="1"/>
      <c r="XCD882" s="1"/>
      <c r="XCE882" s="1"/>
      <c r="XCF882" s="1"/>
      <c r="XCG882" s="1"/>
      <c r="XCH882" s="1"/>
      <c r="XCI882" s="1"/>
      <c r="XCJ882" s="1"/>
      <c r="XCK882" s="1"/>
      <c r="XCL882" s="1"/>
      <c r="XCM882" s="1"/>
      <c r="XCN882" s="1"/>
      <c r="XCO882" s="1"/>
      <c r="XCP882" s="1"/>
      <c r="XCQ882" s="1"/>
      <c r="XCR882" s="1"/>
      <c r="XCS882" s="1"/>
      <c r="XCT882" s="1"/>
      <c r="XCU882" s="1"/>
      <c r="XCV882" s="1"/>
      <c r="XCW882" s="1"/>
      <c r="XCX882" s="1"/>
      <c r="XCY882" s="1"/>
      <c r="XCZ882" s="1"/>
      <c r="XDA882" s="1"/>
      <c r="XDB882" s="1"/>
      <c r="XDC882" s="1"/>
      <c r="XDD882" s="1"/>
      <c r="XDE882" s="1"/>
      <c r="XDF882" s="1"/>
      <c r="XDG882" s="1"/>
      <c r="XDH882" s="1"/>
      <c r="XDI882" s="1"/>
      <c r="XDJ882" s="1"/>
      <c r="XDK882" s="1"/>
      <c r="XDL882" s="1"/>
      <c r="XDM882" s="1"/>
      <c r="XDN882" s="1"/>
      <c r="XDO882" s="1"/>
      <c r="XDP882" s="1"/>
      <c r="XDQ882" s="1"/>
      <c r="XDR882" s="1"/>
      <c r="XDS882" s="1"/>
      <c r="XDT882" s="1"/>
      <c r="XDU882" s="1"/>
      <c r="XDV882" s="1"/>
      <c r="XDW882" s="1"/>
      <c r="XDX882" s="1"/>
      <c r="XDY882" s="1"/>
      <c r="XDZ882" s="1"/>
      <c r="XEA882" s="1"/>
      <c r="XEB882" s="1"/>
      <c r="XEC882" s="1"/>
      <c r="XED882" s="1"/>
      <c r="XEE882" s="1"/>
      <c r="XEF882" s="1"/>
      <c r="XEG882" s="1"/>
      <c r="XEH882" s="1"/>
      <c r="XEI882" s="1"/>
      <c r="XEJ882" s="1"/>
      <c r="XEK882" s="1"/>
      <c r="XEL882" s="1"/>
      <c r="XEM882" s="1"/>
      <c r="XEN882" s="1"/>
      <c r="XEO882" s="1"/>
      <c r="XEP882" s="1"/>
      <c r="XEQ882" s="1"/>
      <c r="XER882" s="1"/>
      <c r="XES882" s="1"/>
      <c r="XET882" s="1"/>
      <c r="XEU882" s="1"/>
      <c r="XEV882" s="1"/>
      <c r="XEW882" s="1"/>
      <c r="XEX882" s="1"/>
      <c r="XEY882" s="1"/>
      <c r="XEZ882" s="1"/>
      <c r="XFA882" s="1"/>
      <c r="XFB882" s="1"/>
      <c r="XFC882" s="1"/>
    </row>
    <row r="883" spans="1:150 16226:16383" s="3" customFormat="1" ht="20.25" customHeight="1" x14ac:dyDescent="0.25">
      <c r="A883" s="71" t="s">
        <v>1078</v>
      </c>
      <c r="B883" s="71">
        <v>139.35499999999999</v>
      </c>
      <c r="C883" s="71">
        <f t="shared" si="22"/>
        <v>1500.0172199999997</v>
      </c>
      <c r="D883" s="51">
        <v>0</v>
      </c>
      <c r="E883" s="51">
        <v>0</v>
      </c>
      <c r="F883" s="124">
        <f t="shared" si="23"/>
        <v>2754.0316159199997</v>
      </c>
      <c r="G883" s="130" t="s">
        <v>95</v>
      </c>
      <c r="H883" s="13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WZB883" s="1"/>
      <c r="WZC883" s="1"/>
      <c r="WZD883" s="1"/>
      <c r="WZE883" s="1"/>
      <c r="WZF883" s="1"/>
      <c r="WZG883" s="1"/>
      <c r="WZH883" s="1"/>
      <c r="WZI883" s="1"/>
      <c r="WZJ883" s="1"/>
      <c r="WZK883" s="1"/>
      <c r="WZL883" s="1"/>
      <c r="WZM883" s="1"/>
      <c r="WZN883" s="1"/>
      <c r="WZO883" s="1"/>
      <c r="WZP883" s="1"/>
      <c r="WZQ883" s="1"/>
      <c r="WZR883" s="1"/>
      <c r="WZS883" s="1"/>
      <c r="WZT883" s="1"/>
      <c r="WZU883" s="1"/>
      <c r="WZV883" s="1"/>
      <c r="WZW883" s="1"/>
      <c r="WZX883" s="1"/>
      <c r="WZY883" s="1"/>
      <c r="WZZ883" s="1"/>
      <c r="XAA883" s="1"/>
      <c r="XAB883" s="1"/>
      <c r="XAC883" s="1"/>
      <c r="XAD883" s="1"/>
      <c r="XAE883" s="1"/>
      <c r="XAF883" s="1"/>
      <c r="XAG883" s="1"/>
      <c r="XAH883" s="1"/>
      <c r="XAI883" s="1"/>
      <c r="XAJ883" s="1"/>
      <c r="XAK883" s="1"/>
      <c r="XAL883" s="1"/>
      <c r="XAM883" s="1"/>
      <c r="XAN883" s="1"/>
      <c r="XAO883" s="1"/>
      <c r="XAP883" s="1"/>
      <c r="XAQ883" s="1"/>
      <c r="XAR883" s="1"/>
      <c r="XAS883" s="1"/>
      <c r="XAT883" s="1"/>
      <c r="XAU883" s="1"/>
      <c r="XAV883" s="1"/>
      <c r="XAW883" s="1"/>
      <c r="XAX883" s="1"/>
      <c r="XAY883" s="1"/>
      <c r="XAZ883" s="1"/>
      <c r="XBA883" s="1"/>
      <c r="XBB883" s="1"/>
      <c r="XBC883" s="1"/>
      <c r="XBD883" s="1"/>
      <c r="XBE883" s="1"/>
      <c r="XBF883" s="1"/>
      <c r="XBG883" s="1"/>
      <c r="XBH883" s="1"/>
      <c r="XBI883" s="1"/>
      <c r="XBJ883" s="1"/>
      <c r="XBK883" s="1"/>
      <c r="XBL883" s="1"/>
      <c r="XBM883" s="1"/>
      <c r="XBN883" s="1"/>
      <c r="XBO883" s="1"/>
      <c r="XBP883" s="1"/>
      <c r="XBQ883" s="1"/>
      <c r="XBR883" s="1"/>
      <c r="XBS883" s="1"/>
      <c r="XBT883" s="1"/>
      <c r="XBU883" s="1"/>
      <c r="XBV883" s="1"/>
      <c r="XBW883" s="1"/>
      <c r="XBX883" s="1"/>
      <c r="XBY883" s="1"/>
      <c r="XBZ883" s="1"/>
      <c r="XCA883" s="1"/>
      <c r="XCB883" s="1"/>
      <c r="XCC883" s="1"/>
      <c r="XCD883" s="1"/>
      <c r="XCE883" s="1"/>
      <c r="XCF883" s="1"/>
      <c r="XCG883" s="1"/>
      <c r="XCH883" s="1"/>
      <c r="XCI883" s="1"/>
      <c r="XCJ883" s="1"/>
      <c r="XCK883" s="1"/>
      <c r="XCL883" s="1"/>
      <c r="XCM883" s="1"/>
      <c r="XCN883" s="1"/>
      <c r="XCO883" s="1"/>
      <c r="XCP883" s="1"/>
      <c r="XCQ883" s="1"/>
      <c r="XCR883" s="1"/>
      <c r="XCS883" s="1"/>
      <c r="XCT883" s="1"/>
      <c r="XCU883" s="1"/>
      <c r="XCV883" s="1"/>
      <c r="XCW883" s="1"/>
      <c r="XCX883" s="1"/>
      <c r="XCY883" s="1"/>
      <c r="XCZ883" s="1"/>
      <c r="XDA883" s="1"/>
      <c r="XDB883" s="1"/>
      <c r="XDC883" s="1"/>
      <c r="XDD883" s="1"/>
      <c r="XDE883" s="1"/>
      <c r="XDF883" s="1"/>
      <c r="XDG883" s="1"/>
      <c r="XDH883" s="1"/>
      <c r="XDI883" s="1"/>
      <c r="XDJ883" s="1"/>
      <c r="XDK883" s="1"/>
      <c r="XDL883" s="1"/>
      <c r="XDM883" s="1"/>
      <c r="XDN883" s="1"/>
      <c r="XDO883" s="1"/>
      <c r="XDP883" s="1"/>
      <c r="XDQ883" s="1"/>
      <c r="XDR883" s="1"/>
      <c r="XDS883" s="1"/>
      <c r="XDT883" s="1"/>
      <c r="XDU883" s="1"/>
      <c r="XDV883" s="1"/>
      <c r="XDW883" s="1"/>
      <c r="XDX883" s="1"/>
      <c r="XDY883" s="1"/>
      <c r="XDZ883" s="1"/>
      <c r="XEA883" s="1"/>
      <c r="XEB883" s="1"/>
      <c r="XEC883" s="1"/>
      <c r="XED883" s="1"/>
      <c r="XEE883" s="1"/>
      <c r="XEF883" s="1"/>
      <c r="XEG883" s="1"/>
      <c r="XEH883" s="1"/>
      <c r="XEI883" s="1"/>
      <c r="XEJ883" s="1"/>
      <c r="XEK883" s="1"/>
      <c r="XEL883" s="1"/>
      <c r="XEM883" s="1"/>
      <c r="XEN883" s="1"/>
      <c r="XEO883" s="1"/>
      <c r="XEP883" s="1"/>
      <c r="XEQ883" s="1"/>
      <c r="XER883" s="1"/>
      <c r="XES883" s="1"/>
      <c r="XET883" s="1"/>
      <c r="XEU883" s="1"/>
      <c r="XEV883" s="1"/>
      <c r="XEW883" s="1"/>
      <c r="XEX883" s="1"/>
      <c r="XEY883" s="1"/>
      <c r="XEZ883" s="1"/>
      <c r="XFA883" s="1"/>
      <c r="XFB883" s="1"/>
      <c r="XFC883" s="1"/>
    </row>
    <row r="884" spans="1:150 16226:16383" s="3" customFormat="1" ht="20.25" customHeight="1" x14ac:dyDescent="0.25">
      <c r="A884" s="71" t="s">
        <v>1079</v>
      </c>
      <c r="B884" s="71">
        <v>139.35499999999999</v>
      </c>
      <c r="C884" s="71">
        <f t="shared" si="22"/>
        <v>1500.0172199999997</v>
      </c>
      <c r="D884" s="51">
        <v>0</v>
      </c>
      <c r="E884" s="51">
        <v>0</v>
      </c>
      <c r="F884" s="124">
        <f t="shared" si="23"/>
        <v>2754.0316159199997</v>
      </c>
      <c r="G884" s="130" t="s">
        <v>95</v>
      </c>
      <c r="H884" s="13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WZB884" s="1"/>
      <c r="WZC884" s="1"/>
      <c r="WZD884" s="1"/>
      <c r="WZE884" s="1"/>
      <c r="WZF884" s="1"/>
      <c r="WZG884" s="1"/>
      <c r="WZH884" s="1"/>
      <c r="WZI884" s="1"/>
      <c r="WZJ884" s="1"/>
      <c r="WZK884" s="1"/>
      <c r="WZL884" s="1"/>
      <c r="WZM884" s="1"/>
      <c r="WZN884" s="1"/>
      <c r="WZO884" s="1"/>
      <c r="WZP884" s="1"/>
      <c r="WZQ884" s="1"/>
      <c r="WZR884" s="1"/>
      <c r="WZS884" s="1"/>
      <c r="WZT884" s="1"/>
      <c r="WZU884" s="1"/>
      <c r="WZV884" s="1"/>
      <c r="WZW884" s="1"/>
      <c r="WZX884" s="1"/>
      <c r="WZY884" s="1"/>
      <c r="WZZ884" s="1"/>
      <c r="XAA884" s="1"/>
      <c r="XAB884" s="1"/>
      <c r="XAC884" s="1"/>
      <c r="XAD884" s="1"/>
      <c r="XAE884" s="1"/>
      <c r="XAF884" s="1"/>
      <c r="XAG884" s="1"/>
      <c r="XAH884" s="1"/>
      <c r="XAI884" s="1"/>
      <c r="XAJ884" s="1"/>
      <c r="XAK884" s="1"/>
      <c r="XAL884" s="1"/>
      <c r="XAM884" s="1"/>
      <c r="XAN884" s="1"/>
      <c r="XAO884" s="1"/>
      <c r="XAP884" s="1"/>
      <c r="XAQ884" s="1"/>
      <c r="XAR884" s="1"/>
      <c r="XAS884" s="1"/>
      <c r="XAT884" s="1"/>
      <c r="XAU884" s="1"/>
      <c r="XAV884" s="1"/>
      <c r="XAW884" s="1"/>
      <c r="XAX884" s="1"/>
      <c r="XAY884" s="1"/>
      <c r="XAZ884" s="1"/>
      <c r="XBA884" s="1"/>
      <c r="XBB884" s="1"/>
      <c r="XBC884" s="1"/>
      <c r="XBD884" s="1"/>
      <c r="XBE884" s="1"/>
      <c r="XBF884" s="1"/>
      <c r="XBG884" s="1"/>
      <c r="XBH884" s="1"/>
      <c r="XBI884" s="1"/>
      <c r="XBJ884" s="1"/>
      <c r="XBK884" s="1"/>
      <c r="XBL884" s="1"/>
      <c r="XBM884" s="1"/>
      <c r="XBN884" s="1"/>
      <c r="XBO884" s="1"/>
      <c r="XBP884" s="1"/>
      <c r="XBQ884" s="1"/>
      <c r="XBR884" s="1"/>
      <c r="XBS884" s="1"/>
      <c r="XBT884" s="1"/>
      <c r="XBU884" s="1"/>
      <c r="XBV884" s="1"/>
      <c r="XBW884" s="1"/>
      <c r="XBX884" s="1"/>
      <c r="XBY884" s="1"/>
      <c r="XBZ884" s="1"/>
      <c r="XCA884" s="1"/>
      <c r="XCB884" s="1"/>
      <c r="XCC884" s="1"/>
      <c r="XCD884" s="1"/>
      <c r="XCE884" s="1"/>
      <c r="XCF884" s="1"/>
      <c r="XCG884" s="1"/>
      <c r="XCH884" s="1"/>
      <c r="XCI884" s="1"/>
      <c r="XCJ884" s="1"/>
      <c r="XCK884" s="1"/>
      <c r="XCL884" s="1"/>
      <c r="XCM884" s="1"/>
      <c r="XCN884" s="1"/>
      <c r="XCO884" s="1"/>
      <c r="XCP884" s="1"/>
      <c r="XCQ884" s="1"/>
      <c r="XCR884" s="1"/>
      <c r="XCS884" s="1"/>
      <c r="XCT884" s="1"/>
      <c r="XCU884" s="1"/>
      <c r="XCV884" s="1"/>
      <c r="XCW884" s="1"/>
      <c r="XCX884" s="1"/>
      <c r="XCY884" s="1"/>
      <c r="XCZ884" s="1"/>
      <c r="XDA884" s="1"/>
      <c r="XDB884" s="1"/>
      <c r="XDC884" s="1"/>
      <c r="XDD884" s="1"/>
      <c r="XDE884" s="1"/>
      <c r="XDF884" s="1"/>
      <c r="XDG884" s="1"/>
      <c r="XDH884" s="1"/>
      <c r="XDI884" s="1"/>
      <c r="XDJ884" s="1"/>
      <c r="XDK884" s="1"/>
      <c r="XDL884" s="1"/>
      <c r="XDM884" s="1"/>
      <c r="XDN884" s="1"/>
      <c r="XDO884" s="1"/>
      <c r="XDP884" s="1"/>
      <c r="XDQ884" s="1"/>
      <c r="XDR884" s="1"/>
      <c r="XDS884" s="1"/>
      <c r="XDT884" s="1"/>
      <c r="XDU884" s="1"/>
      <c r="XDV884" s="1"/>
      <c r="XDW884" s="1"/>
      <c r="XDX884" s="1"/>
      <c r="XDY884" s="1"/>
      <c r="XDZ884" s="1"/>
      <c r="XEA884" s="1"/>
      <c r="XEB884" s="1"/>
      <c r="XEC884" s="1"/>
      <c r="XED884" s="1"/>
      <c r="XEE884" s="1"/>
      <c r="XEF884" s="1"/>
      <c r="XEG884" s="1"/>
      <c r="XEH884" s="1"/>
      <c r="XEI884" s="1"/>
      <c r="XEJ884" s="1"/>
      <c r="XEK884" s="1"/>
      <c r="XEL884" s="1"/>
      <c r="XEM884" s="1"/>
      <c r="XEN884" s="1"/>
      <c r="XEO884" s="1"/>
      <c r="XEP884" s="1"/>
      <c r="XEQ884" s="1"/>
      <c r="XER884" s="1"/>
      <c r="XES884" s="1"/>
      <c r="XET884" s="1"/>
      <c r="XEU884" s="1"/>
      <c r="XEV884" s="1"/>
      <c r="XEW884" s="1"/>
      <c r="XEX884" s="1"/>
      <c r="XEY884" s="1"/>
      <c r="XEZ884" s="1"/>
      <c r="XFA884" s="1"/>
      <c r="XFB884" s="1"/>
      <c r="XFC884" s="1"/>
    </row>
    <row r="885" spans="1:150 16226:16383" s="3" customFormat="1" ht="20.25" customHeight="1" x14ac:dyDescent="0.25">
      <c r="A885" s="71" t="s">
        <v>1080</v>
      </c>
      <c r="B885" s="71">
        <v>139.35499999999999</v>
      </c>
      <c r="C885" s="71">
        <f t="shared" si="22"/>
        <v>1500.0172199999997</v>
      </c>
      <c r="D885" s="51">
        <v>0</v>
      </c>
      <c r="E885" s="51">
        <v>0</v>
      </c>
      <c r="F885" s="124">
        <f t="shared" si="23"/>
        <v>2754.0316159199997</v>
      </c>
      <c r="G885" s="130" t="s">
        <v>95</v>
      </c>
      <c r="H885" s="13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WZB885" s="1"/>
      <c r="WZC885" s="1"/>
      <c r="WZD885" s="1"/>
      <c r="WZE885" s="1"/>
      <c r="WZF885" s="1"/>
      <c r="WZG885" s="1"/>
      <c r="WZH885" s="1"/>
      <c r="WZI885" s="1"/>
      <c r="WZJ885" s="1"/>
      <c r="WZK885" s="1"/>
      <c r="WZL885" s="1"/>
      <c r="WZM885" s="1"/>
      <c r="WZN885" s="1"/>
      <c r="WZO885" s="1"/>
      <c r="WZP885" s="1"/>
      <c r="WZQ885" s="1"/>
      <c r="WZR885" s="1"/>
      <c r="WZS885" s="1"/>
      <c r="WZT885" s="1"/>
      <c r="WZU885" s="1"/>
      <c r="WZV885" s="1"/>
      <c r="WZW885" s="1"/>
      <c r="WZX885" s="1"/>
      <c r="WZY885" s="1"/>
      <c r="WZZ885" s="1"/>
      <c r="XAA885" s="1"/>
      <c r="XAB885" s="1"/>
      <c r="XAC885" s="1"/>
      <c r="XAD885" s="1"/>
      <c r="XAE885" s="1"/>
      <c r="XAF885" s="1"/>
      <c r="XAG885" s="1"/>
      <c r="XAH885" s="1"/>
      <c r="XAI885" s="1"/>
      <c r="XAJ885" s="1"/>
      <c r="XAK885" s="1"/>
      <c r="XAL885" s="1"/>
      <c r="XAM885" s="1"/>
      <c r="XAN885" s="1"/>
      <c r="XAO885" s="1"/>
      <c r="XAP885" s="1"/>
      <c r="XAQ885" s="1"/>
      <c r="XAR885" s="1"/>
      <c r="XAS885" s="1"/>
      <c r="XAT885" s="1"/>
      <c r="XAU885" s="1"/>
      <c r="XAV885" s="1"/>
      <c r="XAW885" s="1"/>
      <c r="XAX885" s="1"/>
      <c r="XAY885" s="1"/>
      <c r="XAZ885" s="1"/>
      <c r="XBA885" s="1"/>
      <c r="XBB885" s="1"/>
      <c r="XBC885" s="1"/>
      <c r="XBD885" s="1"/>
      <c r="XBE885" s="1"/>
      <c r="XBF885" s="1"/>
      <c r="XBG885" s="1"/>
      <c r="XBH885" s="1"/>
      <c r="XBI885" s="1"/>
      <c r="XBJ885" s="1"/>
      <c r="XBK885" s="1"/>
      <c r="XBL885" s="1"/>
      <c r="XBM885" s="1"/>
      <c r="XBN885" s="1"/>
      <c r="XBO885" s="1"/>
      <c r="XBP885" s="1"/>
      <c r="XBQ885" s="1"/>
      <c r="XBR885" s="1"/>
      <c r="XBS885" s="1"/>
      <c r="XBT885" s="1"/>
      <c r="XBU885" s="1"/>
      <c r="XBV885" s="1"/>
      <c r="XBW885" s="1"/>
      <c r="XBX885" s="1"/>
      <c r="XBY885" s="1"/>
      <c r="XBZ885" s="1"/>
      <c r="XCA885" s="1"/>
      <c r="XCB885" s="1"/>
      <c r="XCC885" s="1"/>
      <c r="XCD885" s="1"/>
      <c r="XCE885" s="1"/>
      <c r="XCF885" s="1"/>
      <c r="XCG885" s="1"/>
      <c r="XCH885" s="1"/>
      <c r="XCI885" s="1"/>
      <c r="XCJ885" s="1"/>
      <c r="XCK885" s="1"/>
      <c r="XCL885" s="1"/>
      <c r="XCM885" s="1"/>
      <c r="XCN885" s="1"/>
      <c r="XCO885" s="1"/>
      <c r="XCP885" s="1"/>
      <c r="XCQ885" s="1"/>
      <c r="XCR885" s="1"/>
      <c r="XCS885" s="1"/>
      <c r="XCT885" s="1"/>
      <c r="XCU885" s="1"/>
      <c r="XCV885" s="1"/>
      <c r="XCW885" s="1"/>
      <c r="XCX885" s="1"/>
      <c r="XCY885" s="1"/>
      <c r="XCZ885" s="1"/>
      <c r="XDA885" s="1"/>
      <c r="XDB885" s="1"/>
      <c r="XDC885" s="1"/>
      <c r="XDD885" s="1"/>
      <c r="XDE885" s="1"/>
      <c r="XDF885" s="1"/>
      <c r="XDG885" s="1"/>
      <c r="XDH885" s="1"/>
      <c r="XDI885" s="1"/>
      <c r="XDJ885" s="1"/>
      <c r="XDK885" s="1"/>
      <c r="XDL885" s="1"/>
      <c r="XDM885" s="1"/>
      <c r="XDN885" s="1"/>
      <c r="XDO885" s="1"/>
      <c r="XDP885" s="1"/>
      <c r="XDQ885" s="1"/>
      <c r="XDR885" s="1"/>
      <c r="XDS885" s="1"/>
      <c r="XDT885" s="1"/>
      <c r="XDU885" s="1"/>
      <c r="XDV885" s="1"/>
      <c r="XDW885" s="1"/>
      <c r="XDX885" s="1"/>
      <c r="XDY885" s="1"/>
      <c r="XDZ885" s="1"/>
      <c r="XEA885" s="1"/>
      <c r="XEB885" s="1"/>
      <c r="XEC885" s="1"/>
      <c r="XED885" s="1"/>
      <c r="XEE885" s="1"/>
      <c r="XEF885" s="1"/>
      <c r="XEG885" s="1"/>
      <c r="XEH885" s="1"/>
      <c r="XEI885" s="1"/>
      <c r="XEJ885" s="1"/>
      <c r="XEK885" s="1"/>
      <c r="XEL885" s="1"/>
      <c r="XEM885" s="1"/>
      <c r="XEN885" s="1"/>
      <c r="XEO885" s="1"/>
      <c r="XEP885" s="1"/>
      <c r="XEQ885" s="1"/>
      <c r="XER885" s="1"/>
      <c r="XES885" s="1"/>
      <c r="XET885" s="1"/>
      <c r="XEU885" s="1"/>
      <c r="XEV885" s="1"/>
      <c r="XEW885" s="1"/>
      <c r="XEX885" s="1"/>
      <c r="XEY885" s="1"/>
      <c r="XEZ885" s="1"/>
      <c r="XFA885" s="1"/>
      <c r="XFB885" s="1"/>
      <c r="XFC885" s="1"/>
    </row>
    <row r="886" spans="1:150 16226:16383" s="3" customFormat="1" ht="20.25" customHeight="1" x14ac:dyDescent="0.25">
      <c r="A886" s="71" t="s">
        <v>1081</v>
      </c>
      <c r="B886" s="71">
        <v>139.35499999999999</v>
      </c>
      <c r="C886" s="71">
        <f t="shared" si="22"/>
        <v>1500.0172199999997</v>
      </c>
      <c r="D886" s="51">
        <v>0</v>
      </c>
      <c r="E886" s="51">
        <v>0</v>
      </c>
      <c r="F886" s="124">
        <f t="shared" si="23"/>
        <v>2754.0316159199997</v>
      </c>
      <c r="G886" s="130" t="s">
        <v>95</v>
      </c>
      <c r="H886" s="13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WZB886" s="1"/>
      <c r="WZC886" s="1"/>
      <c r="WZD886" s="1"/>
      <c r="WZE886" s="1"/>
      <c r="WZF886" s="1"/>
      <c r="WZG886" s="1"/>
      <c r="WZH886" s="1"/>
      <c r="WZI886" s="1"/>
      <c r="WZJ886" s="1"/>
      <c r="WZK886" s="1"/>
      <c r="WZL886" s="1"/>
      <c r="WZM886" s="1"/>
      <c r="WZN886" s="1"/>
      <c r="WZO886" s="1"/>
      <c r="WZP886" s="1"/>
      <c r="WZQ886" s="1"/>
      <c r="WZR886" s="1"/>
      <c r="WZS886" s="1"/>
      <c r="WZT886" s="1"/>
      <c r="WZU886" s="1"/>
      <c r="WZV886" s="1"/>
      <c r="WZW886" s="1"/>
      <c r="WZX886" s="1"/>
      <c r="WZY886" s="1"/>
      <c r="WZZ886" s="1"/>
      <c r="XAA886" s="1"/>
      <c r="XAB886" s="1"/>
      <c r="XAC886" s="1"/>
      <c r="XAD886" s="1"/>
      <c r="XAE886" s="1"/>
      <c r="XAF886" s="1"/>
      <c r="XAG886" s="1"/>
      <c r="XAH886" s="1"/>
      <c r="XAI886" s="1"/>
      <c r="XAJ886" s="1"/>
      <c r="XAK886" s="1"/>
      <c r="XAL886" s="1"/>
      <c r="XAM886" s="1"/>
      <c r="XAN886" s="1"/>
      <c r="XAO886" s="1"/>
      <c r="XAP886" s="1"/>
      <c r="XAQ886" s="1"/>
      <c r="XAR886" s="1"/>
      <c r="XAS886" s="1"/>
      <c r="XAT886" s="1"/>
      <c r="XAU886" s="1"/>
      <c r="XAV886" s="1"/>
      <c r="XAW886" s="1"/>
      <c r="XAX886" s="1"/>
      <c r="XAY886" s="1"/>
      <c r="XAZ886" s="1"/>
      <c r="XBA886" s="1"/>
      <c r="XBB886" s="1"/>
      <c r="XBC886" s="1"/>
      <c r="XBD886" s="1"/>
      <c r="XBE886" s="1"/>
      <c r="XBF886" s="1"/>
      <c r="XBG886" s="1"/>
      <c r="XBH886" s="1"/>
      <c r="XBI886" s="1"/>
      <c r="XBJ886" s="1"/>
      <c r="XBK886" s="1"/>
      <c r="XBL886" s="1"/>
      <c r="XBM886" s="1"/>
      <c r="XBN886" s="1"/>
      <c r="XBO886" s="1"/>
      <c r="XBP886" s="1"/>
      <c r="XBQ886" s="1"/>
      <c r="XBR886" s="1"/>
      <c r="XBS886" s="1"/>
      <c r="XBT886" s="1"/>
      <c r="XBU886" s="1"/>
      <c r="XBV886" s="1"/>
      <c r="XBW886" s="1"/>
      <c r="XBX886" s="1"/>
      <c r="XBY886" s="1"/>
      <c r="XBZ886" s="1"/>
      <c r="XCA886" s="1"/>
      <c r="XCB886" s="1"/>
      <c r="XCC886" s="1"/>
      <c r="XCD886" s="1"/>
      <c r="XCE886" s="1"/>
      <c r="XCF886" s="1"/>
      <c r="XCG886" s="1"/>
      <c r="XCH886" s="1"/>
      <c r="XCI886" s="1"/>
      <c r="XCJ886" s="1"/>
      <c r="XCK886" s="1"/>
      <c r="XCL886" s="1"/>
      <c r="XCM886" s="1"/>
      <c r="XCN886" s="1"/>
      <c r="XCO886" s="1"/>
      <c r="XCP886" s="1"/>
      <c r="XCQ886" s="1"/>
      <c r="XCR886" s="1"/>
      <c r="XCS886" s="1"/>
      <c r="XCT886" s="1"/>
      <c r="XCU886" s="1"/>
      <c r="XCV886" s="1"/>
      <c r="XCW886" s="1"/>
      <c r="XCX886" s="1"/>
      <c r="XCY886" s="1"/>
      <c r="XCZ886" s="1"/>
      <c r="XDA886" s="1"/>
      <c r="XDB886" s="1"/>
      <c r="XDC886" s="1"/>
      <c r="XDD886" s="1"/>
      <c r="XDE886" s="1"/>
      <c r="XDF886" s="1"/>
      <c r="XDG886" s="1"/>
      <c r="XDH886" s="1"/>
      <c r="XDI886" s="1"/>
      <c r="XDJ886" s="1"/>
      <c r="XDK886" s="1"/>
      <c r="XDL886" s="1"/>
      <c r="XDM886" s="1"/>
      <c r="XDN886" s="1"/>
      <c r="XDO886" s="1"/>
      <c r="XDP886" s="1"/>
      <c r="XDQ886" s="1"/>
      <c r="XDR886" s="1"/>
      <c r="XDS886" s="1"/>
      <c r="XDT886" s="1"/>
      <c r="XDU886" s="1"/>
      <c r="XDV886" s="1"/>
      <c r="XDW886" s="1"/>
      <c r="XDX886" s="1"/>
      <c r="XDY886" s="1"/>
      <c r="XDZ886" s="1"/>
      <c r="XEA886" s="1"/>
      <c r="XEB886" s="1"/>
      <c r="XEC886" s="1"/>
      <c r="XED886" s="1"/>
      <c r="XEE886" s="1"/>
      <c r="XEF886" s="1"/>
      <c r="XEG886" s="1"/>
      <c r="XEH886" s="1"/>
      <c r="XEI886" s="1"/>
      <c r="XEJ886" s="1"/>
      <c r="XEK886" s="1"/>
      <c r="XEL886" s="1"/>
      <c r="XEM886" s="1"/>
      <c r="XEN886" s="1"/>
      <c r="XEO886" s="1"/>
      <c r="XEP886" s="1"/>
      <c r="XEQ886" s="1"/>
      <c r="XER886" s="1"/>
      <c r="XES886" s="1"/>
      <c r="XET886" s="1"/>
      <c r="XEU886" s="1"/>
      <c r="XEV886" s="1"/>
      <c r="XEW886" s="1"/>
      <c r="XEX886" s="1"/>
      <c r="XEY886" s="1"/>
      <c r="XEZ886" s="1"/>
      <c r="XFA886" s="1"/>
      <c r="XFB886" s="1"/>
      <c r="XFC886" s="1"/>
    </row>
    <row r="887" spans="1:150 16226:16383" s="3" customFormat="1" ht="20.25" customHeight="1" x14ac:dyDescent="0.25">
      <c r="A887" s="71" t="s">
        <v>1082</v>
      </c>
      <c r="B887" s="71">
        <v>139.35499999999999</v>
      </c>
      <c r="C887" s="71">
        <f t="shared" si="22"/>
        <v>1500.0172199999997</v>
      </c>
      <c r="D887" s="51">
        <v>0</v>
      </c>
      <c r="E887" s="51">
        <v>0</v>
      </c>
      <c r="F887" s="124">
        <f t="shared" si="23"/>
        <v>2754.0316159199997</v>
      </c>
      <c r="G887" s="130" t="s">
        <v>95</v>
      </c>
      <c r="H887" s="13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WZB887" s="1"/>
      <c r="WZC887" s="1"/>
      <c r="WZD887" s="1"/>
      <c r="WZE887" s="1"/>
      <c r="WZF887" s="1"/>
      <c r="WZG887" s="1"/>
      <c r="WZH887" s="1"/>
      <c r="WZI887" s="1"/>
      <c r="WZJ887" s="1"/>
      <c r="WZK887" s="1"/>
      <c r="WZL887" s="1"/>
      <c r="WZM887" s="1"/>
      <c r="WZN887" s="1"/>
      <c r="WZO887" s="1"/>
      <c r="WZP887" s="1"/>
      <c r="WZQ887" s="1"/>
      <c r="WZR887" s="1"/>
      <c r="WZS887" s="1"/>
      <c r="WZT887" s="1"/>
      <c r="WZU887" s="1"/>
      <c r="WZV887" s="1"/>
      <c r="WZW887" s="1"/>
      <c r="WZX887" s="1"/>
      <c r="WZY887" s="1"/>
      <c r="WZZ887" s="1"/>
      <c r="XAA887" s="1"/>
      <c r="XAB887" s="1"/>
      <c r="XAC887" s="1"/>
      <c r="XAD887" s="1"/>
      <c r="XAE887" s="1"/>
      <c r="XAF887" s="1"/>
      <c r="XAG887" s="1"/>
      <c r="XAH887" s="1"/>
      <c r="XAI887" s="1"/>
      <c r="XAJ887" s="1"/>
      <c r="XAK887" s="1"/>
      <c r="XAL887" s="1"/>
      <c r="XAM887" s="1"/>
      <c r="XAN887" s="1"/>
      <c r="XAO887" s="1"/>
      <c r="XAP887" s="1"/>
      <c r="XAQ887" s="1"/>
      <c r="XAR887" s="1"/>
      <c r="XAS887" s="1"/>
      <c r="XAT887" s="1"/>
      <c r="XAU887" s="1"/>
      <c r="XAV887" s="1"/>
      <c r="XAW887" s="1"/>
      <c r="XAX887" s="1"/>
      <c r="XAY887" s="1"/>
      <c r="XAZ887" s="1"/>
      <c r="XBA887" s="1"/>
      <c r="XBB887" s="1"/>
      <c r="XBC887" s="1"/>
      <c r="XBD887" s="1"/>
      <c r="XBE887" s="1"/>
      <c r="XBF887" s="1"/>
      <c r="XBG887" s="1"/>
      <c r="XBH887" s="1"/>
      <c r="XBI887" s="1"/>
      <c r="XBJ887" s="1"/>
      <c r="XBK887" s="1"/>
      <c r="XBL887" s="1"/>
      <c r="XBM887" s="1"/>
      <c r="XBN887" s="1"/>
      <c r="XBO887" s="1"/>
      <c r="XBP887" s="1"/>
      <c r="XBQ887" s="1"/>
      <c r="XBR887" s="1"/>
      <c r="XBS887" s="1"/>
      <c r="XBT887" s="1"/>
      <c r="XBU887" s="1"/>
      <c r="XBV887" s="1"/>
      <c r="XBW887" s="1"/>
      <c r="XBX887" s="1"/>
      <c r="XBY887" s="1"/>
      <c r="XBZ887" s="1"/>
      <c r="XCA887" s="1"/>
      <c r="XCB887" s="1"/>
      <c r="XCC887" s="1"/>
      <c r="XCD887" s="1"/>
      <c r="XCE887" s="1"/>
      <c r="XCF887" s="1"/>
      <c r="XCG887" s="1"/>
      <c r="XCH887" s="1"/>
      <c r="XCI887" s="1"/>
      <c r="XCJ887" s="1"/>
      <c r="XCK887" s="1"/>
      <c r="XCL887" s="1"/>
      <c r="XCM887" s="1"/>
      <c r="XCN887" s="1"/>
      <c r="XCO887" s="1"/>
      <c r="XCP887" s="1"/>
      <c r="XCQ887" s="1"/>
      <c r="XCR887" s="1"/>
      <c r="XCS887" s="1"/>
      <c r="XCT887" s="1"/>
      <c r="XCU887" s="1"/>
      <c r="XCV887" s="1"/>
      <c r="XCW887" s="1"/>
      <c r="XCX887" s="1"/>
      <c r="XCY887" s="1"/>
      <c r="XCZ887" s="1"/>
      <c r="XDA887" s="1"/>
      <c r="XDB887" s="1"/>
      <c r="XDC887" s="1"/>
      <c r="XDD887" s="1"/>
      <c r="XDE887" s="1"/>
      <c r="XDF887" s="1"/>
      <c r="XDG887" s="1"/>
      <c r="XDH887" s="1"/>
      <c r="XDI887" s="1"/>
      <c r="XDJ887" s="1"/>
      <c r="XDK887" s="1"/>
      <c r="XDL887" s="1"/>
      <c r="XDM887" s="1"/>
      <c r="XDN887" s="1"/>
      <c r="XDO887" s="1"/>
      <c r="XDP887" s="1"/>
      <c r="XDQ887" s="1"/>
      <c r="XDR887" s="1"/>
      <c r="XDS887" s="1"/>
      <c r="XDT887" s="1"/>
      <c r="XDU887" s="1"/>
      <c r="XDV887" s="1"/>
      <c r="XDW887" s="1"/>
      <c r="XDX887" s="1"/>
      <c r="XDY887" s="1"/>
      <c r="XDZ887" s="1"/>
      <c r="XEA887" s="1"/>
      <c r="XEB887" s="1"/>
      <c r="XEC887" s="1"/>
      <c r="XED887" s="1"/>
      <c r="XEE887" s="1"/>
      <c r="XEF887" s="1"/>
      <c r="XEG887" s="1"/>
      <c r="XEH887" s="1"/>
      <c r="XEI887" s="1"/>
      <c r="XEJ887" s="1"/>
      <c r="XEK887" s="1"/>
      <c r="XEL887" s="1"/>
      <c r="XEM887" s="1"/>
      <c r="XEN887" s="1"/>
      <c r="XEO887" s="1"/>
      <c r="XEP887" s="1"/>
      <c r="XEQ887" s="1"/>
      <c r="XER887" s="1"/>
      <c r="XES887" s="1"/>
      <c r="XET887" s="1"/>
      <c r="XEU887" s="1"/>
      <c r="XEV887" s="1"/>
      <c r="XEW887" s="1"/>
      <c r="XEX887" s="1"/>
      <c r="XEY887" s="1"/>
      <c r="XEZ887" s="1"/>
      <c r="XFA887" s="1"/>
      <c r="XFB887" s="1"/>
      <c r="XFC887" s="1"/>
    </row>
    <row r="888" spans="1:150 16226:16383" s="3" customFormat="1" ht="20.25" customHeight="1" x14ac:dyDescent="0.25">
      <c r="A888" s="71" t="s">
        <v>1083</v>
      </c>
      <c r="B888" s="71">
        <v>139.35499999999999</v>
      </c>
      <c r="C888" s="71">
        <f t="shared" si="22"/>
        <v>1500.0172199999997</v>
      </c>
      <c r="D888" s="51">
        <v>0</v>
      </c>
      <c r="E888" s="51">
        <v>0</v>
      </c>
      <c r="F888" s="124">
        <f t="shared" si="23"/>
        <v>2754.0316159199997</v>
      </c>
      <c r="G888" s="130" t="s">
        <v>95</v>
      </c>
      <c r="H888" s="13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WZB888" s="1"/>
      <c r="WZC888" s="1"/>
      <c r="WZD888" s="1"/>
      <c r="WZE888" s="1"/>
      <c r="WZF888" s="1"/>
      <c r="WZG888" s="1"/>
      <c r="WZH888" s="1"/>
      <c r="WZI888" s="1"/>
      <c r="WZJ888" s="1"/>
      <c r="WZK888" s="1"/>
      <c r="WZL888" s="1"/>
      <c r="WZM888" s="1"/>
      <c r="WZN888" s="1"/>
      <c r="WZO888" s="1"/>
      <c r="WZP888" s="1"/>
      <c r="WZQ888" s="1"/>
      <c r="WZR888" s="1"/>
      <c r="WZS888" s="1"/>
      <c r="WZT888" s="1"/>
      <c r="WZU888" s="1"/>
      <c r="WZV888" s="1"/>
      <c r="WZW888" s="1"/>
      <c r="WZX888" s="1"/>
      <c r="WZY888" s="1"/>
      <c r="WZZ888" s="1"/>
      <c r="XAA888" s="1"/>
      <c r="XAB888" s="1"/>
      <c r="XAC888" s="1"/>
      <c r="XAD888" s="1"/>
      <c r="XAE888" s="1"/>
      <c r="XAF888" s="1"/>
      <c r="XAG888" s="1"/>
      <c r="XAH888" s="1"/>
      <c r="XAI888" s="1"/>
      <c r="XAJ888" s="1"/>
      <c r="XAK888" s="1"/>
      <c r="XAL888" s="1"/>
      <c r="XAM888" s="1"/>
      <c r="XAN888" s="1"/>
      <c r="XAO888" s="1"/>
      <c r="XAP888" s="1"/>
      <c r="XAQ888" s="1"/>
      <c r="XAR888" s="1"/>
      <c r="XAS888" s="1"/>
      <c r="XAT888" s="1"/>
      <c r="XAU888" s="1"/>
      <c r="XAV888" s="1"/>
      <c r="XAW888" s="1"/>
      <c r="XAX888" s="1"/>
      <c r="XAY888" s="1"/>
      <c r="XAZ888" s="1"/>
      <c r="XBA888" s="1"/>
      <c r="XBB888" s="1"/>
      <c r="XBC888" s="1"/>
      <c r="XBD888" s="1"/>
      <c r="XBE888" s="1"/>
      <c r="XBF888" s="1"/>
      <c r="XBG888" s="1"/>
      <c r="XBH888" s="1"/>
      <c r="XBI888" s="1"/>
      <c r="XBJ888" s="1"/>
      <c r="XBK888" s="1"/>
      <c r="XBL888" s="1"/>
      <c r="XBM888" s="1"/>
      <c r="XBN888" s="1"/>
      <c r="XBO888" s="1"/>
      <c r="XBP888" s="1"/>
      <c r="XBQ888" s="1"/>
      <c r="XBR888" s="1"/>
      <c r="XBS888" s="1"/>
      <c r="XBT888" s="1"/>
      <c r="XBU888" s="1"/>
      <c r="XBV888" s="1"/>
      <c r="XBW888" s="1"/>
      <c r="XBX888" s="1"/>
      <c r="XBY888" s="1"/>
      <c r="XBZ888" s="1"/>
      <c r="XCA888" s="1"/>
      <c r="XCB888" s="1"/>
      <c r="XCC888" s="1"/>
      <c r="XCD888" s="1"/>
      <c r="XCE888" s="1"/>
      <c r="XCF888" s="1"/>
      <c r="XCG888" s="1"/>
      <c r="XCH888" s="1"/>
      <c r="XCI888" s="1"/>
      <c r="XCJ888" s="1"/>
      <c r="XCK888" s="1"/>
      <c r="XCL888" s="1"/>
      <c r="XCM888" s="1"/>
      <c r="XCN888" s="1"/>
      <c r="XCO888" s="1"/>
      <c r="XCP888" s="1"/>
      <c r="XCQ888" s="1"/>
      <c r="XCR888" s="1"/>
      <c r="XCS888" s="1"/>
      <c r="XCT888" s="1"/>
      <c r="XCU888" s="1"/>
      <c r="XCV888" s="1"/>
      <c r="XCW888" s="1"/>
      <c r="XCX888" s="1"/>
      <c r="XCY888" s="1"/>
      <c r="XCZ888" s="1"/>
      <c r="XDA888" s="1"/>
      <c r="XDB888" s="1"/>
      <c r="XDC888" s="1"/>
      <c r="XDD888" s="1"/>
      <c r="XDE888" s="1"/>
      <c r="XDF888" s="1"/>
      <c r="XDG888" s="1"/>
      <c r="XDH888" s="1"/>
      <c r="XDI888" s="1"/>
      <c r="XDJ888" s="1"/>
      <c r="XDK888" s="1"/>
      <c r="XDL888" s="1"/>
      <c r="XDM888" s="1"/>
      <c r="XDN888" s="1"/>
      <c r="XDO888" s="1"/>
      <c r="XDP888" s="1"/>
      <c r="XDQ888" s="1"/>
      <c r="XDR888" s="1"/>
      <c r="XDS888" s="1"/>
      <c r="XDT888" s="1"/>
      <c r="XDU888" s="1"/>
      <c r="XDV888" s="1"/>
      <c r="XDW888" s="1"/>
      <c r="XDX888" s="1"/>
      <c r="XDY888" s="1"/>
      <c r="XDZ888" s="1"/>
      <c r="XEA888" s="1"/>
      <c r="XEB888" s="1"/>
      <c r="XEC888" s="1"/>
      <c r="XED888" s="1"/>
      <c r="XEE888" s="1"/>
      <c r="XEF888" s="1"/>
      <c r="XEG888" s="1"/>
      <c r="XEH888" s="1"/>
      <c r="XEI888" s="1"/>
      <c r="XEJ888" s="1"/>
      <c r="XEK888" s="1"/>
      <c r="XEL888" s="1"/>
      <c r="XEM888" s="1"/>
      <c r="XEN888" s="1"/>
      <c r="XEO888" s="1"/>
      <c r="XEP888" s="1"/>
      <c r="XEQ888" s="1"/>
      <c r="XER888" s="1"/>
      <c r="XES888" s="1"/>
      <c r="XET888" s="1"/>
      <c r="XEU888" s="1"/>
      <c r="XEV888" s="1"/>
      <c r="XEW888" s="1"/>
      <c r="XEX888" s="1"/>
      <c r="XEY888" s="1"/>
      <c r="XEZ888" s="1"/>
      <c r="XFA888" s="1"/>
      <c r="XFB888" s="1"/>
      <c r="XFC888" s="1"/>
    </row>
    <row r="889" spans="1:150 16226:16383" s="3" customFormat="1" ht="20.25" customHeight="1" x14ac:dyDescent="0.25">
      <c r="A889" s="71" t="s">
        <v>1084</v>
      </c>
      <c r="B889" s="71">
        <v>350.49799999999999</v>
      </c>
      <c r="C889" s="71">
        <f t="shared" si="22"/>
        <v>3772.7604719999995</v>
      </c>
      <c r="D889" s="51">
        <v>0</v>
      </c>
      <c r="E889" s="51">
        <v>0</v>
      </c>
      <c r="F889" s="124">
        <f t="shared" si="23"/>
        <v>6926.7882265919998</v>
      </c>
      <c r="G889" s="130" t="s">
        <v>95</v>
      </c>
      <c r="H889" s="13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WZB889" s="1"/>
      <c r="WZC889" s="1"/>
      <c r="WZD889" s="1"/>
      <c r="WZE889" s="1"/>
      <c r="WZF889" s="1"/>
      <c r="WZG889" s="1"/>
      <c r="WZH889" s="1"/>
      <c r="WZI889" s="1"/>
      <c r="WZJ889" s="1"/>
      <c r="WZK889" s="1"/>
      <c r="WZL889" s="1"/>
      <c r="WZM889" s="1"/>
      <c r="WZN889" s="1"/>
      <c r="WZO889" s="1"/>
      <c r="WZP889" s="1"/>
      <c r="WZQ889" s="1"/>
      <c r="WZR889" s="1"/>
      <c r="WZS889" s="1"/>
      <c r="WZT889" s="1"/>
      <c r="WZU889" s="1"/>
      <c r="WZV889" s="1"/>
      <c r="WZW889" s="1"/>
      <c r="WZX889" s="1"/>
      <c r="WZY889" s="1"/>
      <c r="WZZ889" s="1"/>
      <c r="XAA889" s="1"/>
      <c r="XAB889" s="1"/>
      <c r="XAC889" s="1"/>
      <c r="XAD889" s="1"/>
      <c r="XAE889" s="1"/>
      <c r="XAF889" s="1"/>
      <c r="XAG889" s="1"/>
      <c r="XAH889" s="1"/>
      <c r="XAI889" s="1"/>
      <c r="XAJ889" s="1"/>
      <c r="XAK889" s="1"/>
      <c r="XAL889" s="1"/>
      <c r="XAM889" s="1"/>
      <c r="XAN889" s="1"/>
      <c r="XAO889" s="1"/>
      <c r="XAP889" s="1"/>
      <c r="XAQ889" s="1"/>
      <c r="XAR889" s="1"/>
      <c r="XAS889" s="1"/>
      <c r="XAT889" s="1"/>
      <c r="XAU889" s="1"/>
      <c r="XAV889" s="1"/>
      <c r="XAW889" s="1"/>
      <c r="XAX889" s="1"/>
      <c r="XAY889" s="1"/>
      <c r="XAZ889" s="1"/>
      <c r="XBA889" s="1"/>
      <c r="XBB889" s="1"/>
      <c r="XBC889" s="1"/>
      <c r="XBD889" s="1"/>
      <c r="XBE889" s="1"/>
      <c r="XBF889" s="1"/>
      <c r="XBG889" s="1"/>
      <c r="XBH889" s="1"/>
      <c r="XBI889" s="1"/>
      <c r="XBJ889" s="1"/>
      <c r="XBK889" s="1"/>
      <c r="XBL889" s="1"/>
      <c r="XBM889" s="1"/>
      <c r="XBN889" s="1"/>
      <c r="XBO889" s="1"/>
      <c r="XBP889" s="1"/>
      <c r="XBQ889" s="1"/>
      <c r="XBR889" s="1"/>
      <c r="XBS889" s="1"/>
      <c r="XBT889" s="1"/>
      <c r="XBU889" s="1"/>
      <c r="XBV889" s="1"/>
      <c r="XBW889" s="1"/>
      <c r="XBX889" s="1"/>
      <c r="XBY889" s="1"/>
      <c r="XBZ889" s="1"/>
      <c r="XCA889" s="1"/>
      <c r="XCB889" s="1"/>
      <c r="XCC889" s="1"/>
      <c r="XCD889" s="1"/>
      <c r="XCE889" s="1"/>
      <c r="XCF889" s="1"/>
      <c r="XCG889" s="1"/>
      <c r="XCH889" s="1"/>
      <c r="XCI889" s="1"/>
      <c r="XCJ889" s="1"/>
      <c r="XCK889" s="1"/>
      <c r="XCL889" s="1"/>
      <c r="XCM889" s="1"/>
      <c r="XCN889" s="1"/>
      <c r="XCO889" s="1"/>
      <c r="XCP889" s="1"/>
      <c r="XCQ889" s="1"/>
      <c r="XCR889" s="1"/>
      <c r="XCS889" s="1"/>
      <c r="XCT889" s="1"/>
      <c r="XCU889" s="1"/>
      <c r="XCV889" s="1"/>
      <c r="XCW889" s="1"/>
      <c r="XCX889" s="1"/>
      <c r="XCY889" s="1"/>
      <c r="XCZ889" s="1"/>
      <c r="XDA889" s="1"/>
      <c r="XDB889" s="1"/>
      <c r="XDC889" s="1"/>
      <c r="XDD889" s="1"/>
      <c r="XDE889" s="1"/>
      <c r="XDF889" s="1"/>
      <c r="XDG889" s="1"/>
      <c r="XDH889" s="1"/>
      <c r="XDI889" s="1"/>
      <c r="XDJ889" s="1"/>
      <c r="XDK889" s="1"/>
      <c r="XDL889" s="1"/>
      <c r="XDM889" s="1"/>
      <c r="XDN889" s="1"/>
      <c r="XDO889" s="1"/>
      <c r="XDP889" s="1"/>
      <c r="XDQ889" s="1"/>
      <c r="XDR889" s="1"/>
      <c r="XDS889" s="1"/>
      <c r="XDT889" s="1"/>
      <c r="XDU889" s="1"/>
      <c r="XDV889" s="1"/>
      <c r="XDW889" s="1"/>
      <c r="XDX889" s="1"/>
      <c r="XDY889" s="1"/>
      <c r="XDZ889" s="1"/>
      <c r="XEA889" s="1"/>
      <c r="XEB889" s="1"/>
      <c r="XEC889" s="1"/>
      <c r="XED889" s="1"/>
      <c r="XEE889" s="1"/>
      <c r="XEF889" s="1"/>
      <c r="XEG889" s="1"/>
      <c r="XEH889" s="1"/>
      <c r="XEI889" s="1"/>
      <c r="XEJ889" s="1"/>
      <c r="XEK889" s="1"/>
      <c r="XEL889" s="1"/>
      <c r="XEM889" s="1"/>
      <c r="XEN889" s="1"/>
      <c r="XEO889" s="1"/>
      <c r="XEP889" s="1"/>
      <c r="XEQ889" s="1"/>
      <c r="XER889" s="1"/>
      <c r="XES889" s="1"/>
      <c r="XET889" s="1"/>
      <c r="XEU889" s="1"/>
      <c r="XEV889" s="1"/>
      <c r="XEW889" s="1"/>
      <c r="XEX889" s="1"/>
      <c r="XEY889" s="1"/>
      <c r="XEZ889" s="1"/>
      <c r="XFA889" s="1"/>
      <c r="XFB889" s="1"/>
      <c r="XFC889" s="1"/>
    </row>
    <row r="890" spans="1:150 16226:16383" s="3" customFormat="1" ht="20.25" customHeight="1" x14ac:dyDescent="0.25">
      <c r="A890" s="71" t="s">
        <v>1085</v>
      </c>
      <c r="B890" s="71">
        <v>286.93700000000001</v>
      </c>
      <c r="C890" s="71">
        <f t="shared" si="22"/>
        <v>3088.589868</v>
      </c>
      <c r="D890" s="51">
        <v>0</v>
      </c>
      <c r="E890" s="51">
        <v>0</v>
      </c>
      <c r="F890" s="124">
        <f t="shared" si="23"/>
        <v>5670.6509976480002</v>
      </c>
      <c r="G890" s="130" t="s">
        <v>95</v>
      </c>
      <c r="H890" s="13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WZB890" s="1"/>
      <c r="WZC890" s="1"/>
      <c r="WZD890" s="1"/>
      <c r="WZE890" s="1"/>
      <c r="WZF890" s="1"/>
      <c r="WZG890" s="1"/>
      <c r="WZH890" s="1"/>
      <c r="WZI890" s="1"/>
      <c r="WZJ890" s="1"/>
      <c r="WZK890" s="1"/>
      <c r="WZL890" s="1"/>
      <c r="WZM890" s="1"/>
      <c r="WZN890" s="1"/>
      <c r="WZO890" s="1"/>
      <c r="WZP890" s="1"/>
      <c r="WZQ890" s="1"/>
      <c r="WZR890" s="1"/>
      <c r="WZS890" s="1"/>
      <c r="WZT890" s="1"/>
      <c r="WZU890" s="1"/>
      <c r="WZV890" s="1"/>
      <c r="WZW890" s="1"/>
      <c r="WZX890" s="1"/>
      <c r="WZY890" s="1"/>
      <c r="WZZ890" s="1"/>
      <c r="XAA890" s="1"/>
      <c r="XAB890" s="1"/>
      <c r="XAC890" s="1"/>
      <c r="XAD890" s="1"/>
      <c r="XAE890" s="1"/>
      <c r="XAF890" s="1"/>
      <c r="XAG890" s="1"/>
      <c r="XAH890" s="1"/>
      <c r="XAI890" s="1"/>
      <c r="XAJ890" s="1"/>
      <c r="XAK890" s="1"/>
      <c r="XAL890" s="1"/>
      <c r="XAM890" s="1"/>
      <c r="XAN890" s="1"/>
      <c r="XAO890" s="1"/>
      <c r="XAP890" s="1"/>
      <c r="XAQ890" s="1"/>
      <c r="XAR890" s="1"/>
      <c r="XAS890" s="1"/>
      <c r="XAT890" s="1"/>
      <c r="XAU890" s="1"/>
      <c r="XAV890" s="1"/>
      <c r="XAW890" s="1"/>
      <c r="XAX890" s="1"/>
      <c r="XAY890" s="1"/>
      <c r="XAZ890" s="1"/>
      <c r="XBA890" s="1"/>
      <c r="XBB890" s="1"/>
      <c r="XBC890" s="1"/>
      <c r="XBD890" s="1"/>
      <c r="XBE890" s="1"/>
      <c r="XBF890" s="1"/>
      <c r="XBG890" s="1"/>
      <c r="XBH890" s="1"/>
      <c r="XBI890" s="1"/>
      <c r="XBJ890" s="1"/>
      <c r="XBK890" s="1"/>
      <c r="XBL890" s="1"/>
      <c r="XBM890" s="1"/>
      <c r="XBN890" s="1"/>
      <c r="XBO890" s="1"/>
      <c r="XBP890" s="1"/>
      <c r="XBQ890" s="1"/>
      <c r="XBR890" s="1"/>
      <c r="XBS890" s="1"/>
      <c r="XBT890" s="1"/>
      <c r="XBU890" s="1"/>
      <c r="XBV890" s="1"/>
      <c r="XBW890" s="1"/>
      <c r="XBX890" s="1"/>
      <c r="XBY890" s="1"/>
      <c r="XBZ890" s="1"/>
      <c r="XCA890" s="1"/>
      <c r="XCB890" s="1"/>
      <c r="XCC890" s="1"/>
      <c r="XCD890" s="1"/>
      <c r="XCE890" s="1"/>
      <c r="XCF890" s="1"/>
      <c r="XCG890" s="1"/>
      <c r="XCH890" s="1"/>
      <c r="XCI890" s="1"/>
      <c r="XCJ890" s="1"/>
      <c r="XCK890" s="1"/>
      <c r="XCL890" s="1"/>
      <c r="XCM890" s="1"/>
      <c r="XCN890" s="1"/>
      <c r="XCO890" s="1"/>
      <c r="XCP890" s="1"/>
      <c r="XCQ890" s="1"/>
      <c r="XCR890" s="1"/>
      <c r="XCS890" s="1"/>
      <c r="XCT890" s="1"/>
      <c r="XCU890" s="1"/>
      <c r="XCV890" s="1"/>
      <c r="XCW890" s="1"/>
      <c r="XCX890" s="1"/>
      <c r="XCY890" s="1"/>
      <c r="XCZ890" s="1"/>
      <c r="XDA890" s="1"/>
      <c r="XDB890" s="1"/>
      <c r="XDC890" s="1"/>
      <c r="XDD890" s="1"/>
      <c r="XDE890" s="1"/>
      <c r="XDF890" s="1"/>
      <c r="XDG890" s="1"/>
      <c r="XDH890" s="1"/>
      <c r="XDI890" s="1"/>
      <c r="XDJ890" s="1"/>
      <c r="XDK890" s="1"/>
      <c r="XDL890" s="1"/>
      <c r="XDM890" s="1"/>
      <c r="XDN890" s="1"/>
      <c r="XDO890" s="1"/>
      <c r="XDP890" s="1"/>
      <c r="XDQ890" s="1"/>
      <c r="XDR890" s="1"/>
      <c r="XDS890" s="1"/>
      <c r="XDT890" s="1"/>
      <c r="XDU890" s="1"/>
      <c r="XDV890" s="1"/>
      <c r="XDW890" s="1"/>
      <c r="XDX890" s="1"/>
      <c r="XDY890" s="1"/>
      <c r="XDZ890" s="1"/>
      <c r="XEA890" s="1"/>
      <c r="XEB890" s="1"/>
      <c r="XEC890" s="1"/>
      <c r="XED890" s="1"/>
      <c r="XEE890" s="1"/>
      <c r="XEF890" s="1"/>
      <c r="XEG890" s="1"/>
      <c r="XEH890" s="1"/>
      <c r="XEI890" s="1"/>
      <c r="XEJ890" s="1"/>
      <c r="XEK890" s="1"/>
      <c r="XEL890" s="1"/>
      <c r="XEM890" s="1"/>
      <c r="XEN890" s="1"/>
      <c r="XEO890" s="1"/>
      <c r="XEP890" s="1"/>
      <c r="XEQ890" s="1"/>
      <c r="XER890" s="1"/>
      <c r="XES890" s="1"/>
      <c r="XET890" s="1"/>
      <c r="XEU890" s="1"/>
      <c r="XEV890" s="1"/>
      <c r="XEW890" s="1"/>
      <c r="XEX890" s="1"/>
      <c r="XEY890" s="1"/>
      <c r="XEZ890" s="1"/>
      <c r="XFA890" s="1"/>
      <c r="XFB890" s="1"/>
      <c r="XFC890" s="1"/>
    </row>
    <row r="891" spans="1:150 16226:16383" s="3" customFormat="1" ht="20.25" customHeight="1" x14ac:dyDescent="0.25">
      <c r="A891" s="71" t="s">
        <v>1086</v>
      </c>
      <c r="B891" s="71">
        <v>188.30600000000001</v>
      </c>
      <c r="C891" s="71">
        <f t="shared" si="22"/>
        <v>2026.925784</v>
      </c>
      <c r="D891" s="51">
        <v>0</v>
      </c>
      <c r="E891" s="51">
        <v>0</v>
      </c>
      <c r="F891" s="124">
        <f t="shared" si="23"/>
        <v>3721.4357394240001</v>
      </c>
      <c r="G891" s="130" t="s">
        <v>95</v>
      </c>
      <c r="H891" s="13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WZB891" s="1"/>
      <c r="WZC891" s="1"/>
      <c r="WZD891" s="1"/>
      <c r="WZE891" s="1"/>
      <c r="WZF891" s="1"/>
      <c r="WZG891" s="1"/>
      <c r="WZH891" s="1"/>
      <c r="WZI891" s="1"/>
      <c r="WZJ891" s="1"/>
      <c r="WZK891" s="1"/>
      <c r="WZL891" s="1"/>
      <c r="WZM891" s="1"/>
      <c r="WZN891" s="1"/>
      <c r="WZO891" s="1"/>
      <c r="WZP891" s="1"/>
      <c r="WZQ891" s="1"/>
      <c r="WZR891" s="1"/>
      <c r="WZS891" s="1"/>
      <c r="WZT891" s="1"/>
      <c r="WZU891" s="1"/>
      <c r="WZV891" s="1"/>
      <c r="WZW891" s="1"/>
      <c r="WZX891" s="1"/>
      <c r="WZY891" s="1"/>
      <c r="WZZ891" s="1"/>
      <c r="XAA891" s="1"/>
      <c r="XAB891" s="1"/>
      <c r="XAC891" s="1"/>
      <c r="XAD891" s="1"/>
      <c r="XAE891" s="1"/>
      <c r="XAF891" s="1"/>
      <c r="XAG891" s="1"/>
      <c r="XAH891" s="1"/>
      <c r="XAI891" s="1"/>
      <c r="XAJ891" s="1"/>
      <c r="XAK891" s="1"/>
      <c r="XAL891" s="1"/>
      <c r="XAM891" s="1"/>
      <c r="XAN891" s="1"/>
      <c r="XAO891" s="1"/>
      <c r="XAP891" s="1"/>
      <c r="XAQ891" s="1"/>
      <c r="XAR891" s="1"/>
      <c r="XAS891" s="1"/>
      <c r="XAT891" s="1"/>
      <c r="XAU891" s="1"/>
      <c r="XAV891" s="1"/>
      <c r="XAW891" s="1"/>
      <c r="XAX891" s="1"/>
      <c r="XAY891" s="1"/>
      <c r="XAZ891" s="1"/>
      <c r="XBA891" s="1"/>
      <c r="XBB891" s="1"/>
      <c r="XBC891" s="1"/>
      <c r="XBD891" s="1"/>
      <c r="XBE891" s="1"/>
      <c r="XBF891" s="1"/>
      <c r="XBG891" s="1"/>
      <c r="XBH891" s="1"/>
      <c r="XBI891" s="1"/>
      <c r="XBJ891" s="1"/>
      <c r="XBK891" s="1"/>
      <c r="XBL891" s="1"/>
      <c r="XBM891" s="1"/>
      <c r="XBN891" s="1"/>
      <c r="XBO891" s="1"/>
      <c r="XBP891" s="1"/>
      <c r="XBQ891" s="1"/>
      <c r="XBR891" s="1"/>
      <c r="XBS891" s="1"/>
      <c r="XBT891" s="1"/>
      <c r="XBU891" s="1"/>
      <c r="XBV891" s="1"/>
      <c r="XBW891" s="1"/>
      <c r="XBX891" s="1"/>
      <c r="XBY891" s="1"/>
      <c r="XBZ891" s="1"/>
      <c r="XCA891" s="1"/>
      <c r="XCB891" s="1"/>
      <c r="XCC891" s="1"/>
      <c r="XCD891" s="1"/>
      <c r="XCE891" s="1"/>
      <c r="XCF891" s="1"/>
      <c r="XCG891" s="1"/>
      <c r="XCH891" s="1"/>
      <c r="XCI891" s="1"/>
      <c r="XCJ891" s="1"/>
      <c r="XCK891" s="1"/>
      <c r="XCL891" s="1"/>
      <c r="XCM891" s="1"/>
      <c r="XCN891" s="1"/>
      <c r="XCO891" s="1"/>
      <c r="XCP891" s="1"/>
      <c r="XCQ891" s="1"/>
      <c r="XCR891" s="1"/>
      <c r="XCS891" s="1"/>
      <c r="XCT891" s="1"/>
      <c r="XCU891" s="1"/>
      <c r="XCV891" s="1"/>
      <c r="XCW891" s="1"/>
      <c r="XCX891" s="1"/>
      <c r="XCY891" s="1"/>
      <c r="XCZ891" s="1"/>
      <c r="XDA891" s="1"/>
      <c r="XDB891" s="1"/>
      <c r="XDC891" s="1"/>
      <c r="XDD891" s="1"/>
      <c r="XDE891" s="1"/>
      <c r="XDF891" s="1"/>
      <c r="XDG891" s="1"/>
      <c r="XDH891" s="1"/>
      <c r="XDI891" s="1"/>
      <c r="XDJ891" s="1"/>
      <c r="XDK891" s="1"/>
      <c r="XDL891" s="1"/>
      <c r="XDM891" s="1"/>
      <c r="XDN891" s="1"/>
      <c r="XDO891" s="1"/>
      <c r="XDP891" s="1"/>
      <c r="XDQ891" s="1"/>
      <c r="XDR891" s="1"/>
      <c r="XDS891" s="1"/>
      <c r="XDT891" s="1"/>
      <c r="XDU891" s="1"/>
      <c r="XDV891" s="1"/>
      <c r="XDW891" s="1"/>
      <c r="XDX891" s="1"/>
      <c r="XDY891" s="1"/>
      <c r="XDZ891" s="1"/>
      <c r="XEA891" s="1"/>
      <c r="XEB891" s="1"/>
      <c r="XEC891" s="1"/>
      <c r="XED891" s="1"/>
      <c r="XEE891" s="1"/>
      <c r="XEF891" s="1"/>
      <c r="XEG891" s="1"/>
      <c r="XEH891" s="1"/>
      <c r="XEI891" s="1"/>
      <c r="XEJ891" s="1"/>
      <c r="XEK891" s="1"/>
      <c r="XEL891" s="1"/>
      <c r="XEM891" s="1"/>
      <c r="XEN891" s="1"/>
      <c r="XEO891" s="1"/>
      <c r="XEP891" s="1"/>
      <c r="XEQ891" s="1"/>
      <c r="XER891" s="1"/>
      <c r="XES891" s="1"/>
      <c r="XET891" s="1"/>
      <c r="XEU891" s="1"/>
      <c r="XEV891" s="1"/>
      <c r="XEW891" s="1"/>
      <c r="XEX891" s="1"/>
      <c r="XEY891" s="1"/>
      <c r="XEZ891" s="1"/>
      <c r="XFA891" s="1"/>
      <c r="XFB891" s="1"/>
      <c r="XFC891" s="1"/>
    </row>
    <row r="892" spans="1:150 16226:16383" s="3" customFormat="1" ht="20.25" customHeight="1" x14ac:dyDescent="0.25">
      <c r="A892" s="71" t="s">
        <v>1087</v>
      </c>
      <c r="B892" s="71">
        <v>139.35499999999999</v>
      </c>
      <c r="C892" s="71">
        <f t="shared" si="22"/>
        <v>1500.0172199999997</v>
      </c>
      <c r="D892" s="51">
        <v>0</v>
      </c>
      <c r="E892" s="51">
        <v>0</v>
      </c>
      <c r="F892" s="124">
        <f t="shared" si="23"/>
        <v>2754.0316159199997</v>
      </c>
      <c r="G892" s="130" t="s">
        <v>95</v>
      </c>
      <c r="H892" s="13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WZB892" s="1"/>
      <c r="WZC892" s="1"/>
      <c r="WZD892" s="1"/>
      <c r="WZE892" s="1"/>
      <c r="WZF892" s="1"/>
      <c r="WZG892" s="1"/>
      <c r="WZH892" s="1"/>
      <c r="WZI892" s="1"/>
      <c r="WZJ892" s="1"/>
      <c r="WZK892" s="1"/>
      <c r="WZL892" s="1"/>
      <c r="WZM892" s="1"/>
      <c r="WZN892" s="1"/>
      <c r="WZO892" s="1"/>
      <c r="WZP892" s="1"/>
      <c r="WZQ892" s="1"/>
      <c r="WZR892" s="1"/>
      <c r="WZS892" s="1"/>
      <c r="WZT892" s="1"/>
      <c r="WZU892" s="1"/>
      <c r="WZV892" s="1"/>
      <c r="WZW892" s="1"/>
      <c r="WZX892" s="1"/>
      <c r="WZY892" s="1"/>
      <c r="WZZ892" s="1"/>
      <c r="XAA892" s="1"/>
      <c r="XAB892" s="1"/>
      <c r="XAC892" s="1"/>
      <c r="XAD892" s="1"/>
      <c r="XAE892" s="1"/>
      <c r="XAF892" s="1"/>
      <c r="XAG892" s="1"/>
      <c r="XAH892" s="1"/>
      <c r="XAI892" s="1"/>
      <c r="XAJ892" s="1"/>
      <c r="XAK892" s="1"/>
      <c r="XAL892" s="1"/>
      <c r="XAM892" s="1"/>
      <c r="XAN892" s="1"/>
      <c r="XAO892" s="1"/>
      <c r="XAP892" s="1"/>
      <c r="XAQ892" s="1"/>
      <c r="XAR892" s="1"/>
      <c r="XAS892" s="1"/>
      <c r="XAT892" s="1"/>
      <c r="XAU892" s="1"/>
      <c r="XAV892" s="1"/>
      <c r="XAW892" s="1"/>
      <c r="XAX892" s="1"/>
      <c r="XAY892" s="1"/>
      <c r="XAZ892" s="1"/>
      <c r="XBA892" s="1"/>
      <c r="XBB892" s="1"/>
      <c r="XBC892" s="1"/>
      <c r="XBD892" s="1"/>
      <c r="XBE892" s="1"/>
      <c r="XBF892" s="1"/>
      <c r="XBG892" s="1"/>
      <c r="XBH892" s="1"/>
      <c r="XBI892" s="1"/>
      <c r="XBJ892" s="1"/>
      <c r="XBK892" s="1"/>
      <c r="XBL892" s="1"/>
      <c r="XBM892" s="1"/>
      <c r="XBN892" s="1"/>
      <c r="XBO892" s="1"/>
      <c r="XBP892" s="1"/>
      <c r="XBQ892" s="1"/>
      <c r="XBR892" s="1"/>
      <c r="XBS892" s="1"/>
      <c r="XBT892" s="1"/>
      <c r="XBU892" s="1"/>
      <c r="XBV892" s="1"/>
      <c r="XBW892" s="1"/>
      <c r="XBX892" s="1"/>
      <c r="XBY892" s="1"/>
      <c r="XBZ892" s="1"/>
      <c r="XCA892" s="1"/>
      <c r="XCB892" s="1"/>
      <c r="XCC892" s="1"/>
      <c r="XCD892" s="1"/>
      <c r="XCE892" s="1"/>
      <c r="XCF892" s="1"/>
      <c r="XCG892" s="1"/>
      <c r="XCH892" s="1"/>
      <c r="XCI892" s="1"/>
      <c r="XCJ892" s="1"/>
      <c r="XCK892" s="1"/>
      <c r="XCL892" s="1"/>
      <c r="XCM892" s="1"/>
      <c r="XCN892" s="1"/>
      <c r="XCO892" s="1"/>
      <c r="XCP892" s="1"/>
      <c r="XCQ892" s="1"/>
      <c r="XCR892" s="1"/>
      <c r="XCS892" s="1"/>
      <c r="XCT892" s="1"/>
      <c r="XCU892" s="1"/>
      <c r="XCV892" s="1"/>
      <c r="XCW892" s="1"/>
      <c r="XCX892" s="1"/>
      <c r="XCY892" s="1"/>
      <c r="XCZ892" s="1"/>
      <c r="XDA892" s="1"/>
      <c r="XDB892" s="1"/>
      <c r="XDC892" s="1"/>
      <c r="XDD892" s="1"/>
      <c r="XDE892" s="1"/>
      <c r="XDF892" s="1"/>
      <c r="XDG892" s="1"/>
      <c r="XDH892" s="1"/>
      <c r="XDI892" s="1"/>
      <c r="XDJ892" s="1"/>
      <c r="XDK892" s="1"/>
      <c r="XDL892" s="1"/>
      <c r="XDM892" s="1"/>
      <c r="XDN892" s="1"/>
      <c r="XDO892" s="1"/>
      <c r="XDP892" s="1"/>
      <c r="XDQ892" s="1"/>
      <c r="XDR892" s="1"/>
      <c r="XDS892" s="1"/>
      <c r="XDT892" s="1"/>
      <c r="XDU892" s="1"/>
      <c r="XDV892" s="1"/>
      <c r="XDW892" s="1"/>
      <c r="XDX892" s="1"/>
      <c r="XDY892" s="1"/>
      <c r="XDZ892" s="1"/>
      <c r="XEA892" s="1"/>
      <c r="XEB892" s="1"/>
      <c r="XEC892" s="1"/>
      <c r="XED892" s="1"/>
      <c r="XEE892" s="1"/>
      <c r="XEF892" s="1"/>
      <c r="XEG892" s="1"/>
      <c r="XEH892" s="1"/>
      <c r="XEI892" s="1"/>
      <c r="XEJ892" s="1"/>
      <c r="XEK892" s="1"/>
      <c r="XEL892" s="1"/>
      <c r="XEM892" s="1"/>
      <c r="XEN892" s="1"/>
      <c r="XEO892" s="1"/>
      <c r="XEP892" s="1"/>
      <c r="XEQ892" s="1"/>
      <c r="XER892" s="1"/>
      <c r="XES892" s="1"/>
      <c r="XET892" s="1"/>
      <c r="XEU892" s="1"/>
      <c r="XEV892" s="1"/>
      <c r="XEW892" s="1"/>
      <c r="XEX892" s="1"/>
      <c r="XEY892" s="1"/>
      <c r="XEZ892" s="1"/>
      <c r="XFA892" s="1"/>
      <c r="XFB892" s="1"/>
      <c r="XFC892" s="1"/>
    </row>
    <row r="893" spans="1:150 16226:16383" s="3" customFormat="1" ht="20.25" customHeight="1" x14ac:dyDescent="0.25">
      <c r="A893" s="71" t="s">
        <v>1088</v>
      </c>
      <c r="B893" s="71">
        <v>139.35499999999999</v>
      </c>
      <c r="C893" s="71">
        <f t="shared" si="22"/>
        <v>1500.0172199999997</v>
      </c>
      <c r="D893" s="51">
        <v>0</v>
      </c>
      <c r="E893" s="51">
        <v>0</v>
      </c>
      <c r="F893" s="124">
        <f t="shared" si="23"/>
        <v>2754.0316159199997</v>
      </c>
      <c r="G893" s="130" t="s">
        <v>95</v>
      </c>
      <c r="H893" s="13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WZB893" s="1"/>
      <c r="WZC893" s="1"/>
      <c r="WZD893" s="1"/>
      <c r="WZE893" s="1"/>
      <c r="WZF893" s="1"/>
      <c r="WZG893" s="1"/>
      <c r="WZH893" s="1"/>
      <c r="WZI893" s="1"/>
      <c r="WZJ893" s="1"/>
      <c r="WZK893" s="1"/>
      <c r="WZL893" s="1"/>
      <c r="WZM893" s="1"/>
      <c r="WZN893" s="1"/>
      <c r="WZO893" s="1"/>
      <c r="WZP893" s="1"/>
      <c r="WZQ893" s="1"/>
      <c r="WZR893" s="1"/>
      <c r="WZS893" s="1"/>
      <c r="WZT893" s="1"/>
      <c r="WZU893" s="1"/>
      <c r="WZV893" s="1"/>
      <c r="WZW893" s="1"/>
      <c r="WZX893" s="1"/>
      <c r="WZY893" s="1"/>
      <c r="WZZ893" s="1"/>
      <c r="XAA893" s="1"/>
      <c r="XAB893" s="1"/>
      <c r="XAC893" s="1"/>
      <c r="XAD893" s="1"/>
      <c r="XAE893" s="1"/>
      <c r="XAF893" s="1"/>
      <c r="XAG893" s="1"/>
      <c r="XAH893" s="1"/>
      <c r="XAI893" s="1"/>
      <c r="XAJ893" s="1"/>
      <c r="XAK893" s="1"/>
      <c r="XAL893" s="1"/>
      <c r="XAM893" s="1"/>
      <c r="XAN893" s="1"/>
      <c r="XAO893" s="1"/>
      <c r="XAP893" s="1"/>
      <c r="XAQ893" s="1"/>
      <c r="XAR893" s="1"/>
      <c r="XAS893" s="1"/>
      <c r="XAT893" s="1"/>
      <c r="XAU893" s="1"/>
      <c r="XAV893" s="1"/>
      <c r="XAW893" s="1"/>
      <c r="XAX893" s="1"/>
      <c r="XAY893" s="1"/>
      <c r="XAZ893" s="1"/>
      <c r="XBA893" s="1"/>
      <c r="XBB893" s="1"/>
      <c r="XBC893" s="1"/>
      <c r="XBD893" s="1"/>
      <c r="XBE893" s="1"/>
      <c r="XBF893" s="1"/>
      <c r="XBG893" s="1"/>
      <c r="XBH893" s="1"/>
      <c r="XBI893" s="1"/>
      <c r="XBJ893" s="1"/>
      <c r="XBK893" s="1"/>
      <c r="XBL893" s="1"/>
      <c r="XBM893" s="1"/>
      <c r="XBN893" s="1"/>
      <c r="XBO893" s="1"/>
      <c r="XBP893" s="1"/>
      <c r="XBQ893" s="1"/>
      <c r="XBR893" s="1"/>
      <c r="XBS893" s="1"/>
      <c r="XBT893" s="1"/>
      <c r="XBU893" s="1"/>
      <c r="XBV893" s="1"/>
      <c r="XBW893" s="1"/>
      <c r="XBX893" s="1"/>
      <c r="XBY893" s="1"/>
      <c r="XBZ893" s="1"/>
      <c r="XCA893" s="1"/>
      <c r="XCB893" s="1"/>
      <c r="XCC893" s="1"/>
      <c r="XCD893" s="1"/>
      <c r="XCE893" s="1"/>
      <c r="XCF893" s="1"/>
      <c r="XCG893" s="1"/>
      <c r="XCH893" s="1"/>
      <c r="XCI893" s="1"/>
      <c r="XCJ893" s="1"/>
      <c r="XCK893" s="1"/>
      <c r="XCL893" s="1"/>
      <c r="XCM893" s="1"/>
      <c r="XCN893" s="1"/>
      <c r="XCO893" s="1"/>
      <c r="XCP893" s="1"/>
      <c r="XCQ893" s="1"/>
      <c r="XCR893" s="1"/>
      <c r="XCS893" s="1"/>
      <c r="XCT893" s="1"/>
      <c r="XCU893" s="1"/>
      <c r="XCV893" s="1"/>
      <c r="XCW893" s="1"/>
      <c r="XCX893" s="1"/>
      <c r="XCY893" s="1"/>
      <c r="XCZ893" s="1"/>
      <c r="XDA893" s="1"/>
      <c r="XDB893" s="1"/>
      <c r="XDC893" s="1"/>
      <c r="XDD893" s="1"/>
      <c r="XDE893" s="1"/>
      <c r="XDF893" s="1"/>
      <c r="XDG893" s="1"/>
      <c r="XDH893" s="1"/>
      <c r="XDI893" s="1"/>
      <c r="XDJ893" s="1"/>
      <c r="XDK893" s="1"/>
      <c r="XDL893" s="1"/>
      <c r="XDM893" s="1"/>
      <c r="XDN893" s="1"/>
      <c r="XDO893" s="1"/>
      <c r="XDP893" s="1"/>
      <c r="XDQ893" s="1"/>
      <c r="XDR893" s="1"/>
      <c r="XDS893" s="1"/>
      <c r="XDT893" s="1"/>
      <c r="XDU893" s="1"/>
      <c r="XDV893" s="1"/>
      <c r="XDW893" s="1"/>
      <c r="XDX893" s="1"/>
      <c r="XDY893" s="1"/>
      <c r="XDZ893" s="1"/>
      <c r="XEA893" s="1"/>
      <c r="XEB893" s="1"/>
      <c r="XEC893" s="1"/>
      <c r="XED893" s="1"/>
      <c r="XEE893" s="1"/>
      <c r="XEF893" s="1"/>
      <c r="XEG893" s="1"/>
      <c r="XEH893" s="1"/>
      <c r="XEI893" s="1"/>
      <c r="XEJ893" s="1"/>
      <c r="XEK893" s="1"/>
      <c r="XEL893" s="1"/>
      <c r="XEM893" s="1"/>
      <c r="XEN893" s="1"/>
      <c r="XEO893" s="1"/>
      <c r="XEP893" s="1"/>
      <c r="XEQ893" s="1"/>
      <c r="XER893" s="1"/>
      <c r="XES893" s="1"/>
      <c r="XET893" s="1"/>
      <c r="XEU893" s="1"/>
      <c r="XEV893" s="1"/>
      <c r="XEW893" s="1"/>
      <c r="XEX893" s="1"/>
      <c r="XEY893" s="1"/>
      <c r="XEZ893" s="1"/>
      <c r="XFA893" s="1"/>
      <c r="XFB893" s="1"/>
      <c r="XFC893" s="1"/>
    </row>
    <row r="894" spans="1:150 16226:16383" s="3" customFormat="1" ht="20.25" customHeight="1" x14ac:dyDescent="0.25">
      <c r="A894" s="71" t="s">
        <v>1089</v>
      </c>
      <c r="B894" s="71">
        <v>139.35499999999999</v>
      </c>
      <c r="C894" s="71">
        <f t="shared" si="22"/>
        <v>1500.0172199999997</v>
      </c>
      <c r="D894" s="51">
        <v>0</v>
      </c>
      <c r="E894" s="51">
        <v>0</v>
      </c>
      <c r="F894" s="124">
        <f t="shared" si="23"/>
        <v>2754.0316159199997</v>
      </c>
      <c r="G894" s="130" t="s">
        <v>95</v>
      </c>
      <c r="H894" s="13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WZB894" s="1"/>
      <c r="WZC894" s="1"/>
      <c r="WZD894" s="1"/>
      <c r="WZE894" s="1"/>
      <c r="WZF894" s="1"/>
      <c r="WZG894" s="1"/>
      <c r="WZH894" s="1"/>
      <c r="WZI894" s="1"/>
      <c r="WZJ894" s="1"/>
      <c r="WZK894" s="1"/>
      <c r="WZL894" s="1"/>
      <c r="WZM894" s="1"/>
      <c r="WZN894" s="1"/>
      <c r="WZO894" s="1"/>
      <c r="WZP894" s="1"/>
      <c r="WZQ894" s="1"/>
      <c r="WZR894" s="1"/>
      <c r="WZS894" s="1"/>
      <c r="WZT894" s="1"/>
      <c r="WZU894" s="1"/>
      <c r="WZV894" s="1"/>
      <c r="WZW894" s="1"/>
      <c r="WZX894" s="1"/>
      <c r="WZY894" s="1"/>
      <c r="WZZ894" s="1"/>
      <c r="XAA894" s="1"/>
      <c r="XAB894" s="1"/>
      <c r="XAC894" s="1"/>
      <c r="XAD894" s="1"/>
      <c r="XAE894" s="1"/>
      <c r="XAF894" s="1"/>
      <c r="XAG894" s="1"/>
      <c r="XAH894" s="1"/>
      <c r="XAI894" s="1"/>
      <c r="XAJ894" s="1"/>
      <c r="XAK894" s="1"/>
      <c r="XAL894" s="1"/>
      <c r="XAM894" s="1"/>
      <c r="XAN894" s="1"/>
      <c r="XAO894" s="1"/>
      <c r="XAP894" s="1"/>
      <c r="XAQ894" s="1"/>
      <c r="XAR894" s="1"/>
      <c r="XAS894" s="1"/>
      <c r="XAT894" s="1"/>
      <c r="XAU894" s="1"/>
      <c r="XAV894" s="1"/>
      <c r="XAW894" s="1"/>
      <c r="XAX894" s="1"/>
      <c r="XAY894" s="1"/>
      <c r="XAZ894" s="1"/>
      <c r="XBA894" s="1"/>
      <c r="XBB894" s="1"/>
      <c r="XBC894" s="1"/>
      <c r="XBD894" s="1"/>
      <c r="XBE894" s="1"/>
      <c r="XBF894" s="1"/>
      <c r="XBG894" s="1"/>
      <c r="XBH894" s="1"/>
      <c r="XBI894" s="1"/>
      <c r="XBJ894" s="1"/>
      <c r="XBK894" s="1"/>
      <c r="XBL894" s="1"/>
      <c r="XBM894" s="1"/>
      <c r="XBN894" s="1"/>
      <c r="XBO894" s="1"/>
      <c r="XBP894" s="1"/>
      <c r="XBQ894" s="1"/>
      <c r="XBR894" s="1"/>
      <c r="XBS894" s="1"/>
      <c r="XBT894" s="1"/>
      <c r="XBU894" s="1"/>
      <c r="XBV894" s="1"/>
      <c r="XBW894" s="1"/>
      <c r="XBX894" s="1"/>
      <c r="XBY894" s="1"/>
      <c r="XBZ894" s="1"/>
      <c r="XCA894" s="1"/>
      <c r="XCB894" s="1"/>
      <c r="XCC894" s="1"/>
      <c r="XCD894" s="1"/>
      <c r="XCE894" s="1"/>
      <c r="XCF894" s="1"/>
      <c r="XCG894" s="1"/>
      <c r="XCH894" s="1"/>
      <c r="XCI894" s="1"/>
      <c r="XCJ894" s="1"/>
      <c r="XCK894" s="1"/>
      <c r="XCL894" s="1"/>
      <c r="XCM894" s="1"/>
      <c r="XCN894" s="1"/>
      <c r="XCO894" s="1"/>
      <c r="XCP894" s="1"/>
      <c r="XCQ894" s="1"/>
      <c r="XCR894" s="1"/>
      <c r="XCS894" s="1"/>
      <c r="XCT894" s="1"/>
      <c r="XCU894" s="1"/>
      <c r="XCV894" s="1"/>
      <c r="XCW894" s="1"/>
      <c r="XCX894" s="1"/>
      <c r="XCY894" s="1"/>
      <c r="XCZ894" s="1"/>
      <c r="XDA894" s="1"/>
      <c r="XDB894" s="1"/>
      <c r="XDC894" s="1"/>
      <c r="XDD894" s="1"/>
      <c r="XDE894" s="1"/>
      <c r="XDF894" s="1"/>
      <c r="XDG894" s="1"/>
      <c r="XDH894" s="1"/>
      <c r="XDI894" s="1"/>
      <c r="XDJ894" s="1"/>
      <c r="XDK894" s="1"/>
      <c r="XDL894" s="1"/>
      <c r="XDM894" s="1"/>
      <c r="XDN894" s="1"/>
      <c r="XDO894" s="1"/>
      <c r="XDP894" s="1"/>
      <c r="XDQ894" s="1"/>
      <c r="XDR894" s="1"/>
      <c r="XDS894" s="1"/>
      <c r="XDT894" s="1"/>
      <c r="XDU894" s="1"/>
      <c r="XDV894" s="1"/>
      <c r="XDW894" s="1"/>
      <c r="XDX894" s="1"/>
      <c r="XDY894" s="1"/>
      <c r="XDZ894" s="1"/>
      <c r="XEA894" s="1"/>
      <c r="XEB894" s="1"/>
      <c r="XEC894" s="1"/>
      <c r="XED894" s="1"/>
      <c r="XEE894" s="1"/>
      <c r="XEF894" s="1"/>
      <c r="XEG894" s="1"/>
      <c r="XEH894" s="1"/>
      <c r="XEI894" s="1"/>
      <c r="XEJ894" s="1"/>
      <c r="XEK894" s="1"/>
      <c r="XEL894" s="1"/>
      <c r="XEM894" s="1"/>
      <c r="XEN894" s="1"/>
      <c r="XEO894" s="1"/>
      <c r="XEP894" s="1"/>
      <c r="XEQ894" s="1"/>
      <c r="XER894" s="1"/>
      <c r="XES894" s="1"/>
      <c r="XET894" s="1"/>
      <c r="XEU894" s="1"/>
      <c r="XEV894" s="1"/>
      <c r="XEW894" s="1"/>
      <c r="XEX894" s="1"/>
      <c r="XEY894" s="1"/>
      <c r="XEZ894" s="1"/>
      <c r="XFA894" s="1"/>
      <c r="XFB894" s="1"/>
      <c r="XFC894" s="1"/>
    </row>
    <row r="895" spans="1:150 16226:16383" s="3" customFormat="1" ht="20.25" customHeight="1" x14ac:dyDescent="0.25">
      <c r="A895" s="71" t="s">
        <v>1090</v>
      </c>
      <c r="B895" s="71">
        <v>139.35499999999999</v>
      </c>
      <c r="C895" s="71">
        <f t="shared" si="22"/>
        <v>1500.0172199999997</v>
      </c>
      <c r="D895" s="51">
        <v>0</v>
      </c>
      <c r="E895" s="51">
        <v>0</v>
      </c>
      <c r="F895" s="124">
        <f t="shared" si="23"/>
        <v>2754.0316159199997</v>
      </c>
      <c r="G895" s="130" t="s">
        <v>95</v>
      </c>
      <c r="H895" s="13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WZB895" s="1"/>
      <c r="WZC895" s="1"/>
      <c r="WZD895" s="1"/>
      <c r="WZE895" s="1"/>
      <c r="WZF895" s="1"/>
      <c r="WZG895" s="1"/>
      <c r="WZH895" s="1"/>
      <c r="WZI895" s="1"/>
      <c r="WZJ895" s="1"/>
      <c r="WZK895" s="1"/>
      <c r="WZL895" s="1"/>
      <c r="WZM895" s="1"/>
      <c r="WZN895" s="1"/>
      <c r="WZO895" s="1"/>
      <c r="WZP895" s="1"/>
      <c r="WZQ895" s="1"/>
      <c r="WZR895" s="1"/>
      <c r="WZS895" s="1"/>
      <c r="WZT895" s="1"/>
      <c r="WZU895" s="1"/>
      <c r="WZV895" s="1"/>
      <c r="WZW895" s="1"/>
      <c r="WZX895" s="1"/>
      <c r="WZY895" s="1"/>
      <c r="WZZ895" s="1"/>
      <c r="XAA895" s="1"/>
      <c r="XAB895" s="1"/>
      <c r="XAC895" s="1"/>
      <c r="XAD895" s="1"/>
      <c r="XAE895" s="1"/>
      <c r="XAF895" s="1"/>
      <c r="XAG895" s="1"/>
      <c r="XAH895" s="1"/>
      <c r="XAI895" s="1"/>
      <c r="XAJ895" s="1"/>
      <c r="XAK895" s="1"/>
      <c r="XAL895" s="1"/>
      <c r="XAM895" s="1"/>
      <c r="XAN895" s="1"/>
      <c r="XAO895" s="1"/>
      <c r="XAP895" s="1"/>
      <c r="XAQ895" s="1"/>
      <c r="XAR895" s="1"/>
      <c r="XAS895" s="1"/>
      <c r="XAT895" s="1"/>
      <c r="XAU895" s="1"/>
      <c r="XAV895" s="1"/>
      <c r="XAW895" s="1"/>
      <c r="XAX895" s="1"/>
      <c r="XAY895" s="1"/>
      <c r="XAZ895" s="1"/>
      <c r="XBA895" s="1"/>
      <c r="XBB895" s="1"/>
      <c r="XBC895" s="1"/>
      <c r="XBD895" s="1"/>
      <c r="XBE895" s="1"/>
      <c r="XBF895" s="1"/>
      <c r="XBG895" s="1"/>
      <c r="XBH895" s="1"/>
      <c r="XBI895" s="1"/>
      <c r="XBJ895" s="1"/>
      <c r="XBK895" s="1"/>
      <c r="XBL895" s="1"/>
      <c r="XBM895" s="1"/>
      <c r="XBN895" s="1"/>
      <c r="XBO895" s="1"/>
      <c r="XBP895" s="1"/>
      <c r="XBQ895" s="1"/>
      <c r="XBR895" s="1"/>
      <c r="XBS895" s="1"/>
      <c r="XBT895" s="1"/>
      <c r="XBU895" s="1"/>
      <c r="XBV895" s="1"/>
      <c r="XBW895" s="1"/>
      <c r="XBX895" s="1"/>
      <c r="XBY895" s="1"/>
      <c r="XBZ895" s="1"/>
      <c r="XCA895" s="1"/>
      <c r="XCB895" s="1"/>
      <c r="XCC895" s="1"/>
      <c r="XCD895" s="1"/>
      <c r="XCE895" s="1"/>
      <c r="XCF895" s="1"/>
      <c r="XCG895" s="1"/>
      <c r="XCH895" s="1"/>
      <c r="XCI895" s="1"/>
      <c r="XCJ895" s="1"/>
      <c r="XCK895" s="1"/>
      <c r="XCL895" s="1"/>
      <c r="XCM895" s="1"/>
      <c r="XCN895" s="1"/>
      <c r="XCO895" s="1"/>
      <c r="XCP895" s="1"/>
      <c r="XCQ895" s="1"/>
      <c r="XCR895" s="1"/>
      <c r="XCS895" s="1"/>
      <c r="XCT895" s="1"/>
      <c r="XCU895" s="1"/>
      <c r="XCV895" s="1"/>
      <c r="XCW895" s="1"/>
      <c r="XCX895" s="1"/>
      <c r="XCY895" s="1"/>
      <c r="XCZ895" s="1"/>
      <c r="XDA895" s="1"/>
      <c r="XDB895" s="1"/>
      <c r="XDC895" s="1"/>
      <c r="XDD895" s="1"/>
      <c r="XDE895" s="1"/>
      <c r="XDF895" s="1"/>
      <c r="XDG895" s="1"/>
      <c r="XDH895" s="1"/>
      <c r="XDI895" s="1"/>
      <c r="XDJ895" s="1"/>
      <c r="XDK895" s="1"/>
      <c r="XDL895" s="1"/>
      <c r="XDM895" s="1"/>
      <c r="XDN895" s="1"/>
      <c r="XDO895" s="1"/>
      <c r="XDP895" s="1"/>
      <c r="XDQ895" s="1"/>
      <c r="XDR895" s="1"/>
      <c r="XDS895" s="1"/>
      <c r="XDT895" s="1"/>
      <c r="XDU895" s="1"/>
      <c r="XDV895" s="1"/>
      <c r="XDW895" s="1"/>
      <c r="XDX895" s="1"/>
      <c r="XDY895" s="1"/>
      <c r="XDZ895" s="1"/>
      <c r="XEA895" s="1"/>
      <c r="XEB895" s="1"/>
      <c r="XEC895" s="1"/>
      <c r="XED895" s="1"/>
      <c r="XEE895" s="1"/>
      <c r="XEF895" s="1"/>
      <c r="XEG895" s="1"/>
      <c r="XEH895" s="1"/>
      <c r="XEI895" s="1"/>
      <c r="XEJ895" s="1"/>
      <c r="XEK895" s="1"/>
      <c r="XEL895" s="1"/>
      <c r="XEM895" s="1"/>
      <c r="XEN895" s="1"/>
      <c r="XEO895" s="1"/>
      <c r="XEP895" s="1"/>
      <c r="XEQ895" s="1"/>
      <c r="XER895" s="1"/>
      <c r="XES895" s="1"/>
      <c r="XET895" s="1"/>
      <c r="XEU895" s="1"/>
      <c r="XEV895" s="1"/>
      <c r="XEW895" s="1"/>
      <c r="XEX895" s="1"/>
      <c r="XEY895" s="1"/>
      <c r="XEZ895" s="1"/>
      <c r="XFA895" s="1"/>
      <c r="XFB895" s="1"/>
      <c r="XFC895" s="1"/>
    </row>
    <row r="896" spans="1:150 16226:16383" s="3" customFormat="1" ht="20.25" customHeight="1" x14ac:dyDescent="0.25">
      <c r="A896" s="71" t="s">
        <v>1091</v>
      </c>
      <c r="B896" s="71">
        <v>215.54400000000001</v>
      </c>
      <c r="C896" s="71">
        <f t="shared" si="22"/>
        <v>2320.115616</v>
      </c>
      <c r="D896" s="51">
        <v>0</v>
      </c>
      <c r="E896" s="51">
        <v>0</v>
      </c>
      <c r="F896" s="124">
        <f t="shared" si="23"/>
        <v>4259.7322709760001</v>
      </c>
      <c r="G896" s="130" t="s">
        <v>95</v>
      </c>
      <c r="H896" s="13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WZB896" s="1"/>
      <c r="WZC896" s="1"/>
      <c r="WZD896" s="1"/>
      <c r="WZE896" s="1"/>
      <c r="WZF896" s="1"/>
      <c r="WZG896" s="1"/>
      <c r="WZH896" s="1"/>
      <c r="WZI896" s="1"/>
      <c r="WZJ896" s="1"/>
      <c r="WZK896" s="1"/>
      <c r="WZL896" s="1"/>
      <c r="WZM896" s="1"/>
      <c r="WZN896" s="1"/>
      <c r="WZO896" s="1"/>
      <c r="WZP896" s="1"/>
      <c r="WZQ896" s="1"/>
      <c r="WZR896" s="1"/>
      <c r="WZS896" s="1"/>
      <c r="WZT896" s="1"/>
      <c r="WZU896" s="1"/>
      <c r="WZV896" s="1"/>
      <c r="WZW896" s="1"/>
      <c r="WZX896" s="1"/>
      <c r="WZY896" s="1"/>
      <c r="WZZ896" s="1"/>
      <c r="XAA896" s="1"/>
      <c r="XAB896" s="1"/>
      <c r="XAC896" s="1"/>
      <c r="XAD896" s="1"/>
      <c r="XAE896" s="1"/>
      <c r="XAF896" s="1"/>
      <c r="XAG896" s="1"/>
      <c r="XAH896" s="1"/>
      <c r="XAI896" s="1"/>
      <c r="XAJ896" s="1"/>
      <c r="XAK896" s="1"/>
      <c r="XAL896" s="1"/>
      <c r="XAM896" s="1"/>
      <c r="XAN896" s="1"/>
      <c r="XAO896" s="1"/>
      <c r="XAP896" s="1"/>
      <c r="XAQ896" s="1"/>
      <c r="XAR896" s="1"/>
      <c r="XAS896" s="1"/>
      <c r="XAT896" s="1"/>
      <c r="XAU896" s="1"/>
      <c r="XAV896" s="1"/>
      <c r="XAW896" s="1"/>
      <c r="XAX896" s="1"/>
      <c r="XAY896" s="1"/>
      <c r="XAZ896" s="1"/>
      <c r="XBA896" s="1"/>
      <c r="XBB896" s="1"/>
      <c r="XBC896" s="1"/>
      <c r="XBD896" s="1"/>
      <c r="XBE896" s="1"/>
      <c r="XBF896" s="1"/>
      <c r="XBG896" s="1"/>
      <c r="XBH896" s="1"/>
      <c r="XBI896" s="1"/>
      <c r="XBJ896" s="1"/>
      <c r="XBK896" s="1"/>
      <c r="XBL896" s="1"/>
      <c r="XBM896" s="1"/>
      <c r="XBN896" s="1"/>
      <c r="XBO896" s="1"/>
      <c r="XBP896" s="1"/>
      <c r="XBQ896" s="1"/>
      <c r="XBR896" s="1"/>
      <c r="XBS896" s="1"/>
      <c r="XBT896" s="1"/>
      <c r="XBU896" s="1"/>
      <c r="XBV896" s="1"/>
      <c r="XBW896" s="1"/>
      <c r="XBX896" s="1"/>
      <c r="XBY896" s="1"/>
      <c r="XBZ896" s="1"/>
      <c r="XCA896" s="1"/>
      <c r="XCB896" s="1"/>
      <c r="XCC896" s="1"/>
      <c r="XCD896" s="1"/>
      <c r="XCE896" s="1"/>
      <c r="XCF896" s="1"/>
      <c r="XCG896" s="1"/>
      <c r="XCH896" s="1"/>
      <c r="XCI896" s="1"/>
      <c r="XCJ896" s="1"/>
      <c r="XCK896" s="1"/>
      <c r="XCL896" s="1"/>
      <c r="XCM896" s="1"/>
      <c r="XCN896" s="1"/>
      <c r="XCO896" s="1"/>
      <c r="XCP896" s="1"/>
      <c r="XCQ896" s="1"/>
      <c r="XCR896" s="1"/>
      <c r="XCS896" s="1"/>
      <c r="XCT896" s="1"/>
      <c r="XCU896" s="1"/>
      <c r="XCV896" s="1"/>
      <c r="XCW896" s="1"/>
      <c r="XCX896" s="1"/>
      <c r="XCY896" s="1"/>
      <c r="XCZ896" s="1"/>
      <c r="XDA896" s="1"/>
      <c r="XDB896" s="1"/>
      <c r="XDC896" s="1"/>
      <c r="XDD896" s="1"/>
      <c r="XDE896" s="1"/>
      <c r="XDF896" s="1"/>
      <c r="XDG896" s="1"/>
      <c r="XDH896" s="1"/>
      <c r="XDI896" s="1"/>
      <c r="XDJ896" s="1"/>
      <c r="XDK896" s="1"/>
      <c r="XDL896" s="1"/>
      <c r="XDM896" s="1"/>
      <c r="XDN896" s="1"/>
      <c r="XDO896" s="1"/>
      <c r="XDP896" s="1"/>
      <c r="XDQ896" s="1"/>
      <c r="XDR896" s="1"/>
      <c r="XDS896" s="1"/>
      <c r="XDT896" s="1"/>
      <c r="XDU896" s="1"/>
      <c r="XDV896" s="1"/>
      <c r="XDW896" s="1"/>
      <c r="XDX896" s="1"/>
      <c r="XDY896" s="1"/>
      <c r="XDZ896" s="1"/>
      <c r="XEA896" s="1"/>
      <c r="XEB896" s="1"/>
      <c r="XEC896" s="1"/>
      <c r="XED896" s="1"/>
      <c r="XEE896" s="1"/>
      <c r="XEF896" s="1"/>
      <c r="XEG896" s="1"/>
      <c r="XEH896" s="1"/>
      <c r="XEI896" s="1"/>
      <c r="XEJ896" s="1"/>
      <c r="XEK896" s="1"/>
      <c r="XEL896" s="1"/>
      <c r="XEM896" s="1"/>
      <c r="XEN896" s="1"/>
      <c r="XEO896" s="1"/>
      <c r="XEP896" s="1"/>
      <c r="XEQ896" s="1"/>
      <c r="XER896" s="1"/>
      <c r="XES896" s="1"/>
      <c r="XET896" s="1"/>
      <c r="XEU896" s="1"/>
      <c r="XEV896" s="1"/>
      <c r="XEW896" s="1"/>
      <c r="XEX896" s="1"/>
      <c r="XEY896" s="1"/>
      <c r="XEZ896" s="1"/>
      <c r="XFA896" s="1"/>
      <c r="XFB896" s="1"/>
      <c r="XFC896" s="1"/>
    </row>
    <row r="897" spans="1:150 16226:16383" s="3" customFormat="1" ht="20.25" customHeight="1" x14ac:dyDescent="0.25">
      <c r="A897" s="71" t="s">
        <v>1092</v>
      </c>
      <c r="B897" s="71">
        <v>251.482</v>
      </c>
      <c r="C897" s="71">
        <f t="shared" si="22"/>
        <v>2706.9522480000001</v>
      </c>
      <c r="D897" s="51">
        <v>0</v>
      </c>
      <c r="E897" s="51">
        <v>0</v>
      </c>
      <c r="F897" s="124">
        <f t="shared" si="23"/>
        <v>4969.9643273279999</v>
      </c>
      <c r="G897" s="130" t="s">
        <v>95</v>
      </c>
      <c r="H897" s="13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WZB897" s="1"/>
      <c r="WZC897" s="1"/>
      <c r="WZD897" s="1"/>
      <c r="WZE897" s="1"/>
      <c r="WZF897" s="1"/>
      <c r="WZG897" s="1"/>
      <c r="WZH897" s="1"/>
      <c r="WZI897" s="1"/>
      <c r="WZJ897" s="1"/>
      <c r="WZK897" s="1"/>
      <c r="WZL897" s="1"/>
      <c r="WZM897" s="1"/>
      <c r="WZN897" s="1"/>
      <c r="WZO897" s="1"/>
      <c r="WZP897" s="1"/>
      <c r="WZQ897" s="1"/>
      <c r="WZR897" s="1"/>
      <c r="WZS897" s="1"/>
      <c r="WZT897" s="1"/>
      <c r="WZU897" s="1"/>
      <c r="WZV897" s="1"/>
      <c r="WZW897" s="1"/>
      <c r="WZX897" s="1"/>
      <c r="WZY897" s="1"/>
      <c r="WZZ897" s="1"/>
      <c r="XAA897" s="1"/>
      <c r="XAB897" s="1"/>
      <c r="XAC897" s="1"/>
      <c r="XAD897" s="1"/>
      <c r="XAE897" s="1"/>
      <c r="XAF897" s="1"/>
      <c r="XAG897" s="1"/>
      <c r="XAH897" s="1"/>
      <c r="XAI897" s="1"/>
      <c r="XAJ897" s="1"/>
      <c r="XAK897" s="1"/>
      <c r="XAL897" s="1"/>
      <c r="XAM897" s="1"/>
      <c r="XAN897" s="1"/>
      <c r="XAO897" s="1"/>
      <c r="XAP897" s="1"/>
      <c r="XAQ897" s="1"/>
      <c r="XAR897" s="1"/>
      <c r="XAS897" s="1"/>
      <c r="XAT897" s="1"/>
      <c r="XAU897" s="1"/>
      <c r="XAV897" s="1"/>
      <c r="XAW897" s="1"/>
      <c r="XAX897" s="1"/>
      <c r="XAY897" s="1"/>
      <c r="XAZ897" s="1"/>
      <c r="XBA897" s="1"/>
      <c r="XBB897" s="1"/>
      <c r="XBC897" s="1"/>
      <c r="XBD897" s="1"/>
      <c r="XBE897" s="1"/>
      <c r="XBF897" s="1"/>
      <c r="XBG897" s="1"/>
      <c r="XBH897" s="1"/>
      <c r="XBI897" s="1"/>
      <c r="XBJ897" s="1"/>
      <c r="XBK897" s="1"/>
      <c r="XBL897" s="1"/>
      <c r="XBM897" s="1"/>
      <c r="XBN897" s="1"/>
      <c r="XBO897" s="1"/>
      <c r="XBP897" s="1"/>
      <c r="XBQ897" s="1"/>
      <c r="XBR897" s="1"/>
      <c r="XBS897" s="1"/>
      <c r="XBT897" s="1"/>
      <c r="XBU897" s="1"/>
      <c r="XBV897" s="1"/>
      <c r="XBW897" s="1"/>
      <c r="XBX897" s="1"/>
      <c r="XBY897" s="1"/>
      <c r="XBZ897" s="1"/>
      <c r="XCA897" s="1"/>
      <c r="XCB897" s="1"/>
      <c r="XCC897" s="1"/>
      <c r="XCD897" s="1"/>
      <c r="XCE897" s="1"/>
      <c r="XCF897" s="1"/>
      <c r="XCG897" s="1"/>
      <c r="XCH897" s="1"/>
      <c r="XCI897" s="1"/>
      <c r="XCJ897" s="1"/>
      <c r="XCK897" s="1"/>
      <c r="XCL897" s="1"/>
      <c r="XCM897" s="1"/>
      <c r="XCN897" s="1"/>
      <c r="XCO897" s="1"/>
      <c r="XCP897" s="1"/>
      <c r="XCQ897" s="1"/>
      <c r="XCR897" s="1"/>
      <c r="XCS897" s="1"/>
      <c r="XCT897" s="1"/>
      <c r="XCU897" s="1"/>
      <c r="XCV897" s="1"/>
      <c r="XCW897" s="1"/>
      <c r="XCX897" s="1"/>
      <c r="XCY897" s="1"/>
      <c r="XCZ897" s="1"/>
      <c r="XDA897" s="1"/>
      <c r="XDB897" s="1"/>
      <c r="XDC897" s="1"/>
      <c r="XDD897" s="1"/>
      <c r="XDE897" s="1"/>
      <c r="XDF897" s="1"/>
      <c r="XDG897" s="1"/>
      <c r="XDH897" s="1"/>
      <c r="XDI897" s="1"/>
      <c r="XDJ897" s="1"/>
      <c r="XDK897" s="1"/>
      <c r="XDL897" s="1"/>
      <c r="XDM897" s="1"/>
      <c r="XDN897" s="1"/>
      <c r="XDO897" s="1"/>
      <c r="XDP897" s="1"/>
      <c r="XDQ897" s="1"/>
      <c r="XDR897" s="1"/>
      <c r="XDS897" s="1"/>
      <c r="XDT897" s="1"/>
      <c r="XDU897" s="1"/>
      <c r="XDV897" s="1"/>
      <c r="XDW897" s="1"/>
      <c r="XDX897" s="1"/>
      <c r="XDY897" s="1"/>
      <c r="XDZ897" s="1"/>
      <c r="XEA897" s="1"/>
      <c r="XEB897" s="1"/>
      <c r="XEC897" s="1"/>
      <c r="XED897" s="1"/>
      <c r="XEE897" s="1"/>
      <c r="XEF897" s="1"/>
      <c r="XEG897" s="1"/>
      <c r="XEH897" s="1"/>
      <c r="XEI897" s="1"/>
      <c r="XEJ897" s="1"/>
      <c r="XEK897" s="1"/>
      <c r="XEL897" s="1"/>
      <c r="XEM897" s="1"/>
      <c r="XEN897" s="1"/>
      <c r="XEO897" s="1"/>
      <c r="XEP897" s="1"/>
      <c r="XEQ897" s="1"/>
      <c r="XER897" s="1"/>
      <c r="XES897" s="1"/>
      <c r="XET897" s="1"/>
      <c r="XEU897" s="1"/>
      <c r="XEV897" s="1"/>
      <c r="XEW897" s="1"/>
      <c r="XEX897" s="1"/>
      <c r="XEY897" s="1"/>
      <c r="XEZ897" s="1"/>
      <c r="XFA897" s="1"/>
      <c r="XFB897" s="1"/>
      <c r="XFC897" s="1"/>
    </row>
    <row r="898" spans="1:150 16226:16383" s="3" customFormat="1" ht="20.25" customHeight="1" x14ac:dyDescent="0.25">
      <c r="A898" s="71" t="s">
        <v>1093</v>
      </c>
      <c r="B898" s="71">
        <v>241.322</v>
      </c>
      <c r="C898" s="71">
        <f t="shared" si="22"/>
        <v>2597.5900079999997</v>
      </c>
      <c r="D898" s="51">
        <v>0</v>
      </c>
      <c r="E898" s="51">
        <v>0</v>
      </c>
      <c r="F898" s="124">
        <f t="shared" si="23"/>
        <v>4769.1752546879998</v>
      </c>
      <c r="G898" s="130" t="s">
        <v>95</v>
      </c>
      <c r="H898" s="13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WZB898" s="1"/>
      <c r="WZC898" s="1"/>
      <c r="WZD898" s="1"/>
      <c r="WZE898" s="1"/>
      <c r="WZF898" s="1"/>
      <c r="WZG898" s="1"/>
      <c r="WZH898" s="1"/>
      <c r="WZI898" s="1"/>
      <c r="WZJ898" s="1"/>
      <c r="WZK898" s="1"/>
      <c r="WZL898" s="1"/>
      <c r="WZM898" s="1"/>
      <c r="WZN898" s="1"/>
      <c r="WZO898" s="1"/>
      <c r="WZP898" s="1"/>
      <c r="WZQ898" s="1"/>
      <c r="WZR898" s="1"/>
      <c r="WZS898" s="1"/>
      <c r="WZT898" s="1"/>
      <c r="WZU898" s="1"/>
      <c r="WZV898" s="1"/>
      <c r="WZW898" s="1"/>
      <c r="WZX898" s="1"/>
      <c r="WZY898" s="1"/>
      <c r="WZZ898" s="1"/>
      <c r="XAA898" s="1"/>
      <c r="XAB898" s="1"/>
      <c r="XAC898" s="1"/>
      <c r="XAD898" s="1"/>
      <c r="XAE898" s="1"/>
      <c r="XAF898" s="1"/>
      <c r="XAG898" s="1"/>
      <c r="XAH898" s="1"/>
      <c r="XAI898" s="1"/>
      <c r="XAJ898" s="1"/>
      <c r="XAK898" s="1"/>
      <c r="XAL898" s="1"/>
      <c r="XAM898" s="1"/>
      <c r="XAN898" s="1"/>
      <c r="XAO898" s="1"/>
      <c r="XAP898" s="1"/>
      <c r="XAQ898" s="1"/>
      <c r="XAR898" s="1"/>
      <c r="XAS898" s="1"/>
      <c r="XAT898" s="1"/>
      <c r="XAU898" s="1"/>
      <c r="XAV898" s="1"/>
      <c r="XAW898" s="1"/>
      <c r="XAX898" s="1"/>
      <c r="XAY898" s="1"/>
      <c r="XAZ898" s="1"/>
      <c r="XBA898" s="1"/>
      <c r="XBB898" s="1"/>
      <c r="XBC898" s="1"/>
      <c r="XBD898" s="1"/>
      <c r="XBE898" s="1"/>
      <c r="XBF898" s="1"/>
      <c r="XBG898" s="1"/>
      <c r="XBH898" s="1"/>
      <c r="XBI898" s="1"/>
      <c r="XBJ898" s="1"/>
      <c r="XBK898" s="1"/>
      <c r="XBL898" s="1"/>
      <c r="XBM898" s="1"/>
      <c r="XBN898" s="1"/>
      <c r="XBO898" s="1"/>
      <c r="XBP898" s="1"/>
      <c r="XBQ898" s="1"/>
      <c r="XBR898" s="1"/>
      <c r="XBS898" s="1"/>
      <c r="XBT898" s="1"/>
      <c r="XBU898" s="1"/>
      <c r="XBV898" s="1"/>
      <c r="XBW898" s="1"/>
      <c r="XBX898" s="1"/>
      <c r="XBY898" s="1"/>
      <c r="XBZ898" s="1"/>
      <c r="XCA898" s="1"/>
      <c r="XCB898" s="1"/>
      <c r="XCC898" s="1"/>
      <c r="XCD898" s="1"/>
      <c r="XCE898" s="1"/>
      <c r="XCF898" s="1"/>
      <c r="XCG898" s="1"/>
      <c r="XCH898" s="1"/>
      <c r="XCI898" s="1"/>
      <c r="XCJ898" s="1"/>
      <c r="XCK898" s="1"/>
      <c r="XCL898" s="1"/>
      <c r="XCM898" s="1"/>
      <c r="XCN898" s="1"/>
      <c r="XCO898" s="1"/>
      <c r="XCP898" s="1"/>
      <c r="XCQ898" s="1"/>
      <c r="XCR898" s="1"/>
      <c r="XCS898" s="1"/>
      <c r="XCT898" s="1"/>
      <c r="XCU898" s="1"/>
      <c r="XCV898" s="1"/>
      <c r="XCW898" s="1"/>
      <c r="XCX898" s="1"/>
      <c r="XCY898" s="1"/>
      <c r="XCZ898" s="1"/>
      <c r="XDA898" s="1"/>
      <c r="XDB898" s="1"/>
      <c r="XDC898" s="1"/>
      <c r="XDD898" s="1"/>
      <c r="XDE898" s="1"/>
      <c r="XDF898" s="1"/>
      <c r="XDG898" s="1"/>
      <c r="XDH898" s="1"/>
      <c r="XDI898" s="1"/>
      <c r="XDJ898" s="1"/>
      <c r="XDK898" s="1"/>
      <c r="XDL898" s="1"/>
      <c r="XDM898" s="1"/>
      <c r="XDN898" s="1"/>
      <c r="XDO898" s="1"/>
      <c r="XDP898" s="1"/>
      <c r="XDQ898" s="1"/>
      <c r="XDR898" s="1"/>
      <c r="XDS898" s="1"/>
      <c r="XDT898" s="1"/>
      <c r="XDU898" s="1"/>
      <c r="XDV898" s="1"/>
      <c r="XDW898" s="1"/>
      <c r="XDX898" s="1"/>
      <c r="XDY898" s="1"/>
      <c r="XDZ898" s="1"/>
      <c r="XEA898" s="1"/>
      <c r="XEB898" s="1"/>
      <c r="XEC898" s="1"/>
      <c r="XED898" s="1"/>
      <c r="XEE898" s="1"/>
      <c r="XEF898" s="1"/>
      <c r="XEG898" s="1"/>
      <c r="XEH898" s="1"/>
      <c r="XEI898" s="1"/>
      <c r="XEJ898" s="1"/>
      <c r="XEK898" s="1"/>
      <c r="XEL898" s="1"/>
      <c r="XEM898" s="1"/>
      <c r="XEN898" s="1"/>
      <c r="XEO898" s="1"/>
      <c r="XEP898" s="1"/>
      <c r="XEQ898" s="1"/>
      <c r="XER898" s="1"/>
      <c r="XES898" s="1"/>
      <c r="XET898" s="1"/>
      <c r="XEU898" s="1"/>
      <c r="XEV898" s="1"/>
      <c r="XEW898" s="1"/>
      <c r="XEX898" s="1"/>
      <c r="XEY898" s="1"/>
      <c r="XEZ898" s="1"/>
      <c r="XFA898" s="1"/>
      <c r="XFB898" s="1"/>
      <c r="XFC898" s="1"/>
    </row>
    <row r="899" spans="1:150 16226:16383" s="3" customFormat="1" ht="20.25" customHeight="1" x14ac:dyDescent="0.25">
      <c r="A899" s="71" t="s">
        <v>1094</v>
      </c>
      <c r="B899" s="71">
        <v>249.874</v>
      </c>
      <c r="C899" s="71">
        <f t="shared" si="22"/>
        <v>2689.643736</v>
      </c>
      <c r="D899" s="51">
        <v>0</v>
      </c>
      <c r="E899" s="51">
        <v>0</v>
      </c>
      <c r="F899" s="124">
        <f t="shared" si="23"/>
        <v>4938.1858992960006</v>
      </c>
      <c r="G899" s="130" t="s">
        <v>95</v>
      </c>
      <c r="H899" s="13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WZB899" s="1"/>
      <c r="WZC899" s="1"/>
      <c r="WZD899" s="1"/>
      <c r="WZE899" s="1"/>
      <c r="WZF899" s="1"/>
      <c r="WZG899" s="1"/>
      <c r="WZH899" s="1"/>
      <c r="WZI899" s="1"/>
      <c r="WZJ899" s="1"/>
      <c r="WZK899" s="1"/>
      <c r="WZL899" s="1"/>
      <c r="WZM899" s="1"/>
      <c r="WZN899" s="1"/>
      <c r="WZO899" s="1"/>
      <c r="WZP899" s="1"/>
      <c r="WZQ899" s="1"/>
      <c r="WZR899" s="1"/>
      <c r="WZS899" s="1"/>
      <c r="WZT899" s="1"/>
      <c r="WZU899" s="1"/>
      <c r="WZV899" s="1"/>
      <c r="WZW899" s="1"/>
      <c r="WZX899" s="1"/>
      <c r="WZY899" s="1"/>
      <c r="WZZ899" s="1"/>
      <c r="XAA899" s="1"/>
      <c r="XAB899" s="1"/>
      <c r="XAC899" s="1"/>
      <c r="XAD899" s="1"/>
      <c r="XAE899" s="1"/>
      <c r="XAF899" s="1"/>
      <c r="XAG899" s="1"/>
      <c r="XAH899" s="1"/>
      <c r="XAI899" s="1"/>
      <c r="XAJ899" s="1"/>
      <c r="XAK899" s="1"/>
      <c r="XAL899" s="1"/>
      <c r="XAM899" s="1"/>
      <c r="XAN899" s="1"/>
      <c r="XAO899" s="1"/>
      <c r="XAP899" s="1"/>
      <c r="XAQ899" s="1"/>
      <c r="XAR899" s="1"/>
      <c r="XAS899" s="1"/>
      <c r="XAT899" s="1"/>
      <c r="XAU899" s="1"/>
      <c r="XAV899" s="1"/>
      <c r="XAW899" s="1"/>
      <c r="XAX899" s="1"/>
      <c r="XAY899" s="1"/>
      <c r="XAZ899" s="1"/>
      <c r="XBA899" s="1"/>
      <c r="XBB899" s="1"/>
      <c r="XBC899" s="1"/>
      <c r="XBD899" s="1"/>
      <c r="XBE899" s="1"/>
      <c r="XBF899" s="1"/>
      <c r="XBG899" s="1"/>
      <c r="XBH899" s="1"/>
      <c r="XBI899" s="1"/>
      <c r="XBJ899" s="1"/>
      <c r="XBK899" s="1"/>
      <c r="XBL899" s="1"/>
      <c r="XBM899" s="1"/>
      <c r="XBN899" s="1"/>
      <c r="XBO899" s="1"/>
      <c r="XBP899" s="1"/>
      <c r="XBQ899" s="1"/>
      <c r="XBR899" s="1"/>
      <c r="XBS899" s="1"/>
      <c r="XBT899" s="1"/>
      <c r="XBU899" s="1"/>
      <c r="XBV899" s="1"/>
      <c r="XBW899" s="1"/>
      <c r="XBX899" s="1"/>
      <c r="XBY899" s="1"/>
      <c r="XBZ899" s="1"/>
      <c r="XCA899" s="1"/>
      <c r="XCB899" s="1"/>
      <c r="XCC899" s="1"/>
      <c r="XCD899" s="1"/>
      <c r="XCE899" s="1"/>
      <c r="XCF899" s="1"/>
      <c r="XCG899" s="1"/>
      <c r="XCH899" s="1"/>
      <c r="XCI899" s="1"/>
      <c r="XCJ899" s="1"/>
      <c r="XCK899" s="1"/>
      <c r="XCL899" s="1"/>
      <c r="XCM899" s="1"/>
      <c r="XCN899" s="1"/>
      <c r="XCO899" s="1"/>
      <c r="XCP899" s="1"/>
      <c r="XCQ899" s="1"/>
      <c r="XCR899" s="1"/>
      <c r="XCS899" s="1"/>
      <c r="XCT899" s="1"/>
      <c r="XCU899" s="1"/>
      <c r="XCV899" s="1"/>
      <c r="XCW899" s="1"/>
      <c r="XCX899" s="1"/>
      <c r="XCY899" s="1"/>
      <c r="XCZ899" s="1"/>
      <c r="XDA899" s="1"/>
      <c r="XDB899" s="1"/>
      <c r="XDC899" s="1"/>
      <c r="XDD899" s="1"/>
      <c r="XDE899" s="1"/>
      <c r="XDF899" s="1"/>
      <c r="XDG899" s="1"/>
      <c r="XDH899" s="1"/>
      <c r="XDI899" s="1"/>
      <c r="XDJ899" s="1"/>
      <c r="XDK899" s="1"/>
      <c r="XDL899" s="1"/>
      <c r="XDM899" s="1"/>
      <c r="XDN899" s="1"/>
      <c r="XDO899" s="1"/>
      <c r="XDP899" s="1"/>
      <c r="XDQ899" s="1"/>
      <c r="XDR899" s="1"/>
      <c r="XDS899" s="1"/>
      <c r="XDT899" s="1"/>
      <c r="XDU899" s="1"/>
      <c r="XDV899" s="1"/>
      <c r="XDW899" s="1"/>
      <c r="XDX899" s="1"/>
      <c r="XDY899" s="1"/>
      <c r="XDZ899" s="1"/>
      <c r="XEA899" s="1"/>
      <c r="XEB899" s="1"/>
      <c r="XEC899" s="1"/>
      <c r="XED899" s="1"/>
      <c r="XEE899" s="1"/>
      <c r="XEF899" s="1"/>
      <c r="XEG899" s="1"/>
      <c r="XEH899" s="1"/>
      <c r="XEI899" s="1"/>
      <c r="XEJ899" s="1"/>
      <c r="XEK899" s="1"/>
      <c r="XEL899" s="1"/>
      <c r="XEM899" s="1"/>
      <c r="XEN899" s="1"/>
      <c r="XEO899" s="1"/>
      <c r="XEP899" s="1"/>
      <c r="XEQ899" s="1"/>
      <c r="XER899" s="1"/>
      <c r="XES899" s="1"/>
      <c r="XET899" s="1"/>
      <c r="XEU899" s="1"/>
      <c r="XEV899" s="1"/>
      <c r="XEW899" s="1"/>
      <c r="XEX899" s="1"/>
      <c r="XEY899" s="1"/>
      <c r="XEZ899" s="1"/>
      <c r="XFA899" s="1"/>
      <c r="XFB899" s="1"/>
      <c r="XFC899" s="1"/>
    </row>
    <row r="900" spans="1:150 16226:16383" s="3" customFormat="1" ht="20.25" customHeight="1" x14ac:dyDescent="0.25">
      <c r="A900" s="71" t="s">
        <v>1095</v>
      </c>
      <c r="B900" s="71">
        <v>222.62700000000001</v>
      </c>
      <c r="C900" s="71">
        <f t="shared" si="22"/>
        <v>2396.3570279999999</v>
      </c>
      <c r="D900" s="51">
        <v>0</v>
      </c>
      <c r="E900" s="51">
        <v>0</v>
      </c>
      <c r="F900" s="124">
        <f t="shared" si="23"/>
        <v>4399.7115034079998</v>
      </c>
      <c r="G900" s="130" t="s">
        <v>95</v>
      </c>
      <c r="H900" s="13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WZB900" s="1"/>
      <c r="WZC900" s="1"/>
      <c r="WZD900" s="1"/>
      <c r="WZE900" s="1"/>
      <c r="WZF900" s="1"/>
      <c r="WZG900" s="1"/>
      <c r="WZH900" s="1"/>
      <c r="WZI900" s="1"/>
      <c r="WZJ900" s="1"/>
      <c r="WZK900" s="1"/>
      <c r="WZL900" s="1"/>
      <c r="WZM900" s="1"/>
      <c r="WZN900" s="1"/>
      <c r="WZO900" s="1"/>
      <c r="WZP900" s="1"/>
      <c r="WZQ900" s="1"/>
      <c r="WZR900" s="1"/>
      <c r="WZS900" s="1"/>
      <c r="WZT900" s="1"/>
      <c r="WZU900" s="1"/>
      <c r="WZV900" s="1"/>
      <c r="WZW900" s="1"/>
      <c r="WZX900" s="1"/>
      <c r="WZY900" s="1"/>
      <c r="WZZ900" s="1"/>
      <c r="XAA900" s="1"/>
      <c r="XAB900" s="1"/>
      <c r="XAC900" s="1"/>
      <c r="XAD900" s="1"/>
      <c r="XAE900" s="1"/>
      <c r="XAF900" s="1"/>
      <c r="XAG900" s="1"/>
      <c r="XAH900" s="1"/>
      <c r="XAI900" s="1"/>
      <c r="XAJ900" s="1"/>
      <c r="XAK900" s="1"/>
      <c r="XAL900" s="1"/>
      <c r="XAM900" s="1"/>
      <c r="XAN900" s="1"/>
      <c r="XAO900" s="1"/>
      <c r="XAP900" s="1"/>
      <c r="XAQ900" s="1"/>
      <c r="XAR900" s="1"/>
      <c r="XAS900" s="1"/>
      <c r="XAT900" s="1"/>
      <c r="XAU900" s="1"/>
      <c r="XAV900" s="1"/>
      <c r="XAW900" s="1"/>
      <c r="XAX900" s="1"/>
      <c r="XAY900" s="1"/>
      <c r="XAZ900" s="1"/>
      <c r="XBA900" s="1"/>
      <c r="XBB900" s="1"/>
      <c r="XBC900" s="1"/>
      <c r="XBD900" s="1"/>
      <c r="XBE900" s="1"/>
      <c r="XBF900" s="1"/>
      <c r="XBG900" s="1"/>
      <c r="XBH900" s="1"/>
      <c r="XBI900" s="1"/>
      <c r="XBJ900" s="1"/>
      <c r="XBK900" s="1"/>
      <c r="XBL900" s="1"/>
      <c r="XBM900" s="1"/>
      <c r="XBN900" s="1"/>
      <c r="XBO900" s="1"/>
      <c r="XBP900" s="1"/>
      <c r="XBQ900" s="1"/>
      <c r="XBR900" s="1"/>
      <c r="XBS900" s="1"/>
      <c r="XBT900" s="1"/>
      <c r="XBU900" s="1"/>
      <c r="XBV900" s="1"/>
      <c r="XBW900" s="1"/>
      <c r="XBX900" s="1"/>
      <c r="XBY900" s="1"/>
      <c r="XBZ900" s="1"/>
      <c r="XCA900" s="1"/>
      <c r="XCB900" s="1"/>
      <c r="XCC900" s="1"/>
      <c r="XCD900" s="1"/>
      <c r="XCE900" s="1"/>
      <c r="XCF900" s="1"/>
      <c r="XCG900" s="1"/>
      <c r="XCH900" s="1"/>
      <c r="XCI900" s="1"/>
      <c r="XCJ900" s="1"/>
      <c r="XCK900" s="1"/>
      <c r="XCL900" s="1"/>
      <c r="XCM900" s="1"/>
      <c r="XCN900" s="1"/>
      <c r="XCO900" s="1"/>
      <c r="XCP900" s="1"/>
      <c r="XCQ900" s="1"/>
      <c r="XCR900" s="1"/>
      <c r="XCS900" s="1"/>
      <c r="XCT900" s="1"/>
      <c r="XCU900" s="1"/>
      <c r="XCV900" s="1"/>
      <c r="XCW900" s="1"/>
      <c r="XCX900" s="1"/>
      <c r="XCY900" s="1"/>
      <c r="XCZ900" s="1"/>
      <c r="XDA900" s="1"/>
      <c r="XDB900" s="1"/>
      <c r="XDC900" s="1"/>
      <c r="XDD900" s="1"/>
      <c r="XDE900" s="1"/>
      <c r="XDF900" s="1"/>
      <c r="XDG900" s="1"/>
      <c r="XDH900" s="1"/>
      <c r="XDI900" s="1"/>
      <c r="XDJ900" s="1"/>
      <c r="XDK900" s="1"/>
      <c r="XDL900" s="1"/>
      <c r="XDM900" s="1"/>
      <c r="XDN900" s="1"/>
      <c r="XDO900" s="1"/>
      <c r="XDP900" s="1"/>
      <c r="XDQ900" s="1"/>
      <c r="XDR900" s="1"/>
      <c r="XDS900" s="1"/>
      <c r="XDT900" s="1"/>
      <c r="XDU900" s="1"/>
      <c r="XDV900" s="1"/>
      <c r="XDW900" s="1"/>
      <c r="XDX900" s="1"/>
      <c r="XDY900" s="1"/>
      <c r="XDZ900" s="1"/>
      <c r="XEA900" s="1"/>
      <c r="XEB900" s="1"/>
      <c r="XEC900" s="1"/>
      <c r="XED900" s="1"/>
      <c r="XEE900" s="1"/>
      <c r="XEF900" s="1"/>
      <c r="XEG900" s="1"/>
      <c r="XEH900" s="1"/>
      <c r="XEI900" s="1"/>
      <c r="XEJ900" s="1"/>
      <c r="XEK900" s="1"/>
      <c r="XEL900" s="1"/>
      <c r="XEM900" s="1"/>
      <c r="XEN900" s="1"/>
      <c r="XEO900" s="1"/>
      <c r="XEP900" s="1"/>
      <c r="XEQ900" s="1"/>
      <c r="XER900" s="1"/>
      <c r="XES900" s="1"/>
      <c r="XET900" s="1"/>
      <c r="XEU900" s="1"/>
      <c r="XEV900" s="1"/>
      <c r="XEW900" s="1"/>
      <c r="XEX900" s="1"/>
      <c r="XEY900" s="1"/>
      <c r="XEZ900" s="1"/>
      <c r="XFA900" s="1"/>
      <c r="XFB900" s="1"/>
      <c r="XFC900" s="1"/>
    </row>
    <row r="901" spans="1:150 16226:16383" s="3" customFormat="1" ht="20.25" customHeight="1" x14ac:dyDescent="0.25">
      <c r="A901" s="71" t="s">
        <v>1096</v>
      </c>
      <c r="B901" s="71">
        <v>196.46299999999999</v>
      </c>
      <c r="C901" s="71">
        <f t="shared" si="22"/>
        <v>2114.7277319999998</v>
      </c>
      <c r="D901" s="51">
        <v>0</v>
      </c>
      <c r="E901" s="51">
        <v>0</v>
      </c>
      <c r="F901" s="124">
        <f t="shared" si="23"/>
        <v>3882.6401159519996</v>
      </c>
      <c r="G901" s="130" t="s">
        <v>95</v>
      </c>
      <c r="H901" s="13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WZB901" s="1"/>
      <c r="WZC901" s="1"/>
      <c r="WZD901" s="1"/>
      <c r="WZE901" s="1"/>
      <c r="WZF901" s="1"/>
      <c r="WZG901" s="1"/>
      <c r="WZH901" s="1"/>
      <c r="WZI901" s="1"/>
      <c r="WZJ901" s="1"/>
      <c r="WZK901" s="1"/>
      <c r="WZL901" s="1"/>
      <c r="WZM901" s="1"/>
      <c r="WZN901" s="1"/>
      <c r="WZO901" s="1"/>
      <c r="WZP901" s="1"/>
      <c r="WZQ901" s="1"/>
      <c r="WZR901" s="1"/>
      <c r="WZS901" s="1"/>
      <c r="WZT901" s="1"/>
      <c r="WZU901" s="1"/>
      <c r="WZV901" s="1"/>
      <c r="WZW901" s="1"/>
      <c r="WZX901" s="1"/>
      <c r="WZY901" s="1"/>
      <c r="WZZ901" s="1"/>
      <c r="XAA901" s="1"/>
      <c r="XAB901" s="1"/>
      <c r="XAC901" s="1"/>
      <c r="XAD901" s="1"/>
      <c r="XAE901" s="1"/>
      <c r="XAF901" s="1"/>
      <c r="XAG901" s="1"/>
      <c r="XAH901" s="1"/>
      <c r="XAI901" s="1"/>
      <c r="XAJ901" s="1"/>
      <c r="XAK901" s="1"/>
      <c r="XAL901" s="1"/>
      <c r="XAM901" s="1"/>
      <c r="XAN901" s="1"/>
      <c r="XAO901" s="1"/>
      <c r="XAP901" s="1"/>
      <c r="XAQ901" s="1"/>
      <c r="XAR901" s="1"/>
      <c r="XAS901" s="1"/>
      <c r="XAT901" s="1"/>
      <c r="XAU901" s="1"/>
      <c r="XAV901" s="1"/>
      <c r="XAW901" s="1"/>
      <c r="XAX901" s="1"/>
      <c r="XAY901" s="1"/>
      <c r="XAZ901" s="1"/>
      <c r="XBA901" s="1"/>
      <c r="XBB901" s="1"/>
      <c r="XBC901" s="1"/>
      <c r="XBD901" s="1"/>
      <c r="XBE901" s="1"/>
      <c r="XBF901" s="1"/>
      <c r="XBG901" s="1"/>
      <c r="XBH901" s="1"/>
      <c r="XBI901" s="1"/>
      <c r="XBJ901" s="1"/>
      <c r="XBK901" s="1"/>
      <c r="XBL901" s="1"/>
      <c r="XBM901" s="1"/>
      <c r="XBN901" s="1"/>
      <c r="XBO901" s="1"/>
      <c r="XBP901" s="1"/>
      <c r="XBQ901" s="1"/>
      <c r="XBR901" s="1"/>
      <c r="XBS901" s="1"/>
      <c r="XBT901" s="1"/>
      <c r="XBU901" s="1"/>
      <c r="XBV901" s="1"/>
      <c r="XBW901" s="1"/>
      <c r="XBX901" s="1"/>
      <c r="XBY901" s="1"/>
      <c r="XBZ901" s="1"/>
      <c r="XCA901" s="1"/>
      <c r="XCB901" s="1"/>
      <c r="XCC901" s="1"/>
      <c r="XCD901" s="1"/>
      <c r="XCE901" s="1"/>
      <c r="XCF901" s="1"/>
      <c r="XCG901" s="1"/>
      <c r="XCH901" s="1"/>
      <c r="XCI901" s="1"/>
      <c r="XCJ901" s="1"/>
      <c r="XCK901" s="1"/>
      <c r="XCL901" s="1"/>
      <c r="XCM901" s="1"/>
      <c r="XCN901" s="1"/>
      <c r="XCO901" s="1"/>
      <c r="XCP901" s="1"/>
      <c r="XCQ901" s="1"/>
      <c r="XCR901" s="1"/>
      <c r="XCS901" s="1"/>
      <c r="XCT901" s="1"/>
      <c r="XCU901" s="1"/>
      <c r="XCV901" s="1"/>
      <c r="XCW901" s="1"/>
      <c r="XCX901" s="1"/>
      <c r="XCY901" s="1"/>
      <c r="XCZ901" s="1"/>
      <c r="XDA901" s="1"/>
      <c r="XDB901" s="1"/>
      <c r="XDC901" s="1"/>
      <c r="XDD901" s="1"/>
      <c r="XDE901" s="1"/>
      <c r="XDF901" s="1"/>
      <c r="XDG901" s="1"/>
      <c r="XDH901" s="1"/>
      <c r="XDI901" s="1"/>
      <c r="XDJ901" s="1"/>
      <c r="XDK901" s="1"/>
      <c r="XDL901" s="1"/>
      <c r="XDM901" s="1"/>
      <c r="XDN901" s="1"/>
      <c r="XDO901" s="1"/>
      <c r="XDP901" s="1"/>
      <c r="XDQ901" s="1"/>
      <c r="XDR901" s="1"/>
      <c r="XDS901" s="1"/>
      <c r="XDT901" s="1"/>
      <c r="XDU901" s="1"/>
      <c r="XDV901" s="1"/>
      <c r="XDW901" s="1"/>
      <c r="XDX901" s="1"/>
      <c r="XDY901" s="1"/>
      <c r="XDZ901" s="1"/>
      <c r="XEA901" s="1"/>
      <c r="XEB901" s="1"/>
      <c r="XEC901" s="1"/>
      <c r="XED901" s="1"/>
      <c r="XEE901" s="1"/>
      <c r="XEF901" s="1"/>
      <c r="XEG901" s="1"/>
      <c r="XEH901" s="1"/>
      <c r="XEI901" s="1"/>
      <c r="XEJ901" s="1"/>
      <c r="XEK901" s="1"/>
      <c r="XEL901" s="1"/>
      <c r="XEM901" s="1"/>
      <c r="XEN901" s="1"/>
      <c r="XEO901" s="1"/>
      <c r="XEP901" s="1"/>
      <c r="XEQ901" s="1"/>
      <c r="XER901" s="1"/>
      <c r="XES901" s="1"/>
      <c r="XET901" s="1"/>
      <c r="XEU901" s="1"/>
      <c r="XEV901" s="1"/>
      <c r="XEW901" s="1"/>
      <c r="XEX901" s="1"/>
      <c r="XEY901" s="1"/>
      <c r="XEZ901" s="1"/>
      <c r="XFA901" s="1"/>
      <c r="XFB901" s="1"/>
      <c r="XFC901" s="1"/>
    </row>
    <row r="902" spans="1:150 16226:16383" s="3" customFormat="1" ht="20.25" customHeight="1" x14ac:dyDescent="0.25">
      <c r="A902" s="71" t="s">
        <v>1097</v>
      </c>
      <c r="B902" s="71">
        <v>156.01</v>
      </c>
      <c r="C902" s="71">
        <f t="shared" si="22"/>
        <v>1679.2916399999997</v>
      </c>
      <c r="D902" s="51">
        <v>0</v>
      </c>
      <c r="E902" s="51">
        <v>0</v>
      </c>
      <c r="F902" s="124">
        <f t="shared" si="23"/>
        <v>3083.1794510399995</v>
      </c>
      <c r="G902" s="130" t="s">
        <v>95</v>
      </c>
      <c r="H902" s="13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WZB902" s="1"/>
      <c r="WZC902" s="1"/>
      <c r="WZD902" s="1"/>
      <c r="WZE902" s="1"/>
      <c r="WZF902" s="1"/>
      <c r="WZG902" s="1"/>
      <c r="WZH902" s="1"/>
      <c r="WZI902" s="1"/>
      <c r="WZJ902" s="1"/>
      <c r="WZK902" s="1"/>
      <c r="WZL902" s="1"/>
      <c r="WZM902" s="1"/>
      <c r="WZN902" s="1"/>
      <c r="WZO902" s="1"/>
      <c r="WZP902" s="1"/>
      <c r="WZQ902" s="1"/>
      <c r="WZR902" s="1"/>
      <c r="WZS902" s="1"/>
      <c r="WZT902" s="1"/>
      <c r="WZU902" s="1"/>
      <c r="WZV902" s="1"/>
      <c r="WZW902" s="1"/>
      <c r="WZX902" s="1"/>
      <c r="WZY902" s="1"/>
      <c r="WZZ902" s="1"/>
      <c r="XAA902" s="1"/>
      <c r="XAB902" s="1"/>
      <c r="XAC902" s="1"/>
      <c r="XAD902" s="1"/>
      <c r="XAE902" s="1"/>
      <c r="XAF902" s="1"/>
      <c r="XAG902" s="1"/>
      <c r="XAH902" s="1"/>
      <c r="XAI902" s="1"/>
      <c r="XAJ902" s="1"/>
      <c r="XAK902" s="1"/>
      <c r="XAL902" s="1"/>
      <c r="XAM902" s="1"/>
      <c r="XAN902" s="1"/>
      <c r="XAO902" s="1"/>
      <c r="XAP902" s="1"/>
      <c r="XAQ902" s="1"/>
      <c r="XAR902" s="1"/>
      <c r="XAS902" s="1"/>
      <c r="XAT902" s="1"/>
      <c r="XAU902" s="1"/>
      <c r="XAV902" s="1"/>
      <c r="XAW902" s="1"/>
      <c r="XAX902" s="1"/>
      <c r="XAY902" s="1"/>
      <c r="XAZ902" s="1"/>
      <c r="XBA902" s="1"/>
      <c r="XBB902" s="1"/>
      <c r="XBC902" s="1"/>
      <c r="XBD902" s="1"/>
      <c r="XBE902" s="1"/>
      <c r="XBF902" s="1"/>
      <c r="XBG902" s="1"/>
      <c r="XBH902" s="1"/>
      <c r="XBI902" s="1"/>
      <c r="XBJ902" s="1"/>
      <c r="XBK902" s="1"/>
      <c r="XBL902" s="1"/>
      <c r="XBM902" s="1"/>
      <c r="XBN902" s="1"/>
      <c r="XBO902" s="1"/>
      <c r="XBP902" s="1"/>
      <c r="XBQ902" s="1"/>
      <c r="XBR902" s="1"/>
      <c r="XBS902" s="1"/>
      <c r="XBT902" s="1"/>
      <c r="XBU902" s="1"/>
      <c r="XBV902" s="1"/>
      <c r="XBW902" s="1"/>
      <c r="XBX902" s="1"/>
      <c r="XBY902" s="1"/>
      <c r="XBZ902" s="1"/>
      <c r="XCA902" s="1"/>
      <c r="XCB902" s="1"/>
      <c r="XCC902" s="1"/>
      <c r="XCD902" s="1"/>
      <c r="XCE902" s="1"/>
      <c r="XCF902" s="1"/>
      <c r="XCG902" s="1"/>
      <c r="XCH902" s="1"/>
      <c r="XCI902" s="1"/>
      <c r="XCJ902" s="1"/>
      <c r="XCK902" s="1"/>
      <c r="XCL902" s="1"/>
      <c r="XCM902" s="1"/>
      <c r="XCN902" s="1"/>
      <c r="XCO902" s="1"/>
      <c r="XCP902" s="1"/>
      <c r="XCQ902" s="1"/>
      <c r="XCR902" s="1"/>
      <c r="XCS902" s="1"/>
      <c r="XCT902" s="1"/>
      <c r="XCU902" s="1"/>
      <c r="XCV902" s="1"/>
      <c r="XCW902" s="1"/>
      <c r="XCX902" s="1"/>
      <c r="XCY902" s="1"/>
      <c r="XCZ902" s="1"/>
      <c r="XDA902" s="1"/>
      <c r="XDB902" s="1"/>
      <c r="XDC902" s="1"/>
      <c r="XDD902" s="1"/>
      <c r="XDE902" s="1"/>
      <c r="XDF902" s="1"/>
      <c r="XDG902" s="1"/>
      <c r="XDH902" s="1"/>
      <c r="XDI902" s="1"/>
      <c r="XDJ902" s="1"/>
      <c r="XDK902" s="1"/>
      <c r="XDL902" s="1"/>
      <c r="XDM902" s="1"/>
      <c r="XDN902" s="1"/>
      <c r="XDO902" s="1"/>
      <c r="XDP902" s="1"/>
      <c r="XDQ902" s="1"/>
      <c r="XDR902" s="1"/>
      <c r="XDS902" s="1"/>
      <c r="XDT902" s="1"/>
      <c r="XDU902" s="1"/>
      <c r="XDV902" s="1"/>
      <c r="XDW902" s="1"/>
      <c r="XDX902" s="1"/>
      <c r="XDY902" s="1"/>
      <c r="XDZ902" s="1"/>
      <c r="XEA902" s="1"/>
      <c r="XEB902" s="1"/>
      <c r="XEC902" s="1"/>
      <c r="XED902" s="1"/>
      <c r="XEE902" s="1"/>
      <c r="XEF902" s="1"/>
      <c r="XEG902" s="1"/>
      <c r="XEH902" s="1"/>
      <c r="XEI902" s="1"/>
      <c r="XEJ902" s="1"/>
      <c r="XEK902" s="1"/>
      <c r="XEL902" s="1"/>
      <c r="XEM902" s="1"/>
      <c r="XEN902" s="1"/>
      <c r="XEO902" s="1"/>
      <c r="XEP902" s="1"/>
      <c r="XEQ902" s="1"/>
      <c r="XER902" s="1"/>
      <c r="XES902" s="1"/>
      <c r="XET902" s="1"/>
      <c r="XEU902" s="1"/>
      <c r="XEV902" s="1"/>
      <c r="XEW902" s="1"/>
      <c r="XEX902" s="1"/>
      <c r="XEY902" s="1"/>
      <c r="XEZ902" s="1"/>
      <c r="XFA902" s="1"/>
      <c r="XFB902" s="1"/>
      <c r="XFC902" s="1"/>
    </row>
    <row r="903" spans="1:150 16226:16383" s="3" customFormat="1" ht="20.25" customHeight="1" x14ac:dyDescent="0.25">
      <c r="A903" s="71" t="s">
        <v>1098</v>
      </c>
      <c r="B903" s="71">
        <v>146.68700000000001</v>
      </c>
      <c r="C903" s="71">
        <f t="shared" si="22"/>
        <v>1578.938868</v>
      </c>
      <c r="D903" s="51">
        <v>0</v>
      </c>
      <c r="E903" s="51">
        <v>0</v>
      </c>
      <c r="F903" s="124">
        <f t="shared" si="23"/>
        <v>2898.9317616480002</v>
      </c>
      <c r="G903" s="130" t="s">
        <v>95</v>
      </c>
      <c r="H903" s="13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WZB903" s="1"/>
      <c r="WZC903" s="1"/>
      <c r="WZD903" s="1"/>
      <c r="WZE903" s="1"/>
      <c r="WZF903" s="1"/>
      <c r="WZG903" s="1"/>
      <c r="WZH903" s="1"/>
      <c r="WZI903" s="1"/>
      <c r="WZJ903" s="1"/>
      <c r="WZK903" s="1"/>
      <c r="WZL903" s="1"/>
      <c r="WZM903" s="1"/>
      <c r="WZN903" s="1"/>
      <c r="WZO903" s="1"/>
      <c r="WZP903" s="1"/>
      <c r="WZQ903" s="1"/>
      <c r="WZR903" s="1"/>
      <c r="WZS903" s="1"/>
      <c r="WZT903" s="1"/>
      <c r="WZU903" s="1"/>
      <c r="WZV903" s="1"/>
      <c r="WZW903" s="1"/>
      <c r="WZX903" s="1"/>
      <c r="WZY903" s="1"/>
      <c r="WZZ903" s="1"/>
      <c r="XAA903" s="1"/>
      <c r="XAB903" s="1"/>
      <c r="XAC903" s="1"/>
      <c r="XAD903" s="1"/>
      <c r="XAE903" s="1"/>
      <c r="XAF903" s="1"/>
      <c r="XAG903" s="1"/>
      <c r="XAH903" s="1"/>
      <c r="XAI903" s="1"/>
      <c r="XAJ903" s="1"/>
      <c r="XAK903" s="1"/>
      <c r="XAL903" s="1"/>
      <c r="XAM903" s="1"/>
      <c r="XAN903" s="1"/>
      <c r="XAO903" s="1"/>
      <c r="XAP903" s="1"/>
      <c r="XAQ903" s="1"/>
      <c r="XAR903" s="1"/>
      <c r="XAS903" s="1"/>
      <c r="XAT903" s="1"/>
      <c r="XAU903" s="1"/>
      <c r="XAV903" s="1"/>
      <c r="XAW903" s="1"/>
      <c r="XAX903" s="1"/>
      <c r="XAY903" s="1"/>
      <c r="XAZ903" s="1"/>
      <c r="XBA903" s="1"/>
      <c r="XBB903" s="1"/>
      <c r="XBC903" s="1"/>
      <c r="XBD903" s="1"/>
      <c r="XBE903" s="1"/>
      <c r="XBF903" s="1"/>
      <c r="XBG903" s="1"/>
      <c r="XBH903" s="1"/>
      <c r="XBI903" s="1"/>
      <c r="XBJ903" s="1"/>
      <c r="XBK903" s="1"/>
      <c r="XBL903" s="1"/>
      <c r="XBM903" s="1"/>
      <c r="XBN903" s="1"/>
      <c r="XBO903" s="1"/>
      <c r="XBP903" s="1"/>
      <c r="XBQ903" s="1"/>
      <c r="XBR903" s="1"/>
      <c r="XBS903" s="1"/>
      <c r="XBT903" s="1"/>
      <c r="XBU903" s="1"/>
      <c r="XBV903" s="1"/>
      <c r="XBW903" s="1"/>
      <c r="XBX903" s="1"/>
      <c r="XBY903" s="1"/>
      <c r="XBZ903" s="1"/>
      <c r="XCA903" s="1"/>
      <c r="XCB903" s="1"/>
      <c r="XCC903" s="1"/>
      <c r="XCD903" s="1"/>
      <c r="XCE903" s="1"/>
      <c r="XCF903" s="1"/>
      <c r="XCG903" s="1"/>
      <c r="XCH903" s="1"/>
      <c r="XCI903" s="1"/>
      <c r="XCJ903" s="1"/>
      <c r="XCK903" s="1"/>
      <c r="XCL903" s="1"/>
      <c r="XCM903" s="1"/>
      <c r="XCN903" s="1"/>
      <c r="XCO903" s="1"/>
      <c r="XCP903" s="1"/>
      <c r="XCQ903" s="1"/>
      <c r="XCR903" s="1"/>
      <c r="XCS903" s="1"/>
      <c r="XCT903" s="1"/>
      <c r="XCU903" s="1"/>
      <c r="XCV903" s="1"/>
      <c r="XCW903" s="1"/>
      <c r="XCX903" s="1"/>
      <c r="XCY903" s="1"/>
      <c r="XCZ903" s="1"/>
      <c r="XDA903" s="1"/>
      <c r="XDB903" s="1"/>
      <c r="XDC903" s="1"/>
      <c r="XDD903" s="1"/>
      <c r="XDE903" s="1"/>
      <c r="XDF903" s="1"/>
      <c r="XDG903" s="1"/>
      <c r="XDH903" s="1"/>
      <c r="XDI903" s="1"/>
      <c r="XDJ903" s="1"/>
      <c r="XDK903" s="1"/>
      <c r="XDL903" s="1"/>
      <c r="XDM903" s="1"/>
      <c r="XDN903" s="1"/>
      <c r="XDO903" s="1"/>
      <c r="XDP903" s="1"/>
      <c r="XDQ903" s="1"/>
      <c r="XDR903" s="1"/>
      <c r="XDS903" s="1"/>
      <c r="XDT903" s="1"/>
      <c r="XDU903" s="1"/>
      <c r="XDV903" s="1"/>
      <c r="XDW903" s="1"/>
      <c r="XDX903" s="1"/>
      <c r="XDY903" s="1"/>
      <c r="XDZ903" s="1"/>
      <c r="XEA903" s="1"/>
      <c r="XEB903" s="1"/>
      <c r="XEC903" s="1"/>
      <c r="XED903" s="1"/>
      <c r="XEE903" s="1"/>
      <c r="XEF903" s="1"/>
      <c r="XEG903" s="1"/>
      <c r="XEH903" s="1"/>
      <c r="XEI903" s="1"/>
      <c r="XEJ903" s="1"/>
      <c r="XEK903" s="1"/>
      <c r="XEL903" s="1"/>
      <c r="XEM903" s="1"/>
      <c r="XEN903" s="1"/>
      <c r="XEO903" s="1"/>
      <c r="XEP903" s="1"/>
      <c r="XEQ903" s="1"/>
      <c r="XER903" s="1"/>
      <c r="XES903" s="1"/>
      <c r="XET903" s="1"/>
      <c r="XEU903" s="1"/>
      <c r="XEV903" s="1"/>
      <c r="XEW903" s="1"/>
      <c r="XEX903" s="1"/>
      <c r="XEY903" s="1"/>
      <c r="XEZ903" s="1"/>
      <c r="XFA903" s="1"/>
      <c r="XFB903" s="1"/>
      <c r="XFC903" s="1"/>
    </row>
    <row r="904" spans="1:150 16226:16383" s="3" customFormat="1" ht="20.25" customHeight="1" x14ac:dyDescent="0.25">
      <c r="A904" s="71" t="s">
        <v>1099</v>
      </c>
      <c r="B904" s="71">
        <v>153.70599999999999</v>
      </c>
      <c r="C904" s="71">
        <f t="shared" si="22"/>
        <v>1654.4913839999997</v>
      </c>
      <c r="D904" s="51">
        <v>0</v>
      </c>
      <c r="E904" s="51">
        <v>0</v>
      </c>
      <c r="F904" s="124">
        <f t="shared" si="23"/>
        <v>3037.6461810239994</v>
      </c>
      <c r="G904" s="130" t="s">
        <v>95</v>
      </c>
      <c r="H904" s="13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WZB904" s="1"/>
      <c r="WZC904" s="1"/>
      <c r="WZD904" s="1"/>
      <c r="WZE904" s="1"/>
      <c r="WZF904" s="1"/>
      <c r="WZG904" s="1"/>
      <c r="WZH904" s="1"/>
      <c r="WZI904" s="1"/>
      <c r="WZJ904" s="1"/>
      <c r="WZK904" s="1"/>
      <c r="WZL904" s="1"/>
      <c r="WZM904" s="1"/>
      <c r="WZN904" s="1"/>
      <c r="WZO904" s="1"/>
      <c r="WZP904" s="1"/>
      <c r="WZQ904" s="1"/>
      <c r="WZR904" s="1"/>
      <c r="WZS904" s="1"/>
      <c r="WZT904" s="1"/>
      <c r="WZU904" s="1"/>
      <c r="WZV904" s="1"/>
      <c r="WZW904" s="1"/>
      <c r="WZX904" s="1"/>
      <c r="WZY904" s="1"/>
      <c r="WZZ904" s="1"/>
      <c r="XAA904" s="1"/>
      <c r="XAB904" s="1"/>
      <c r="XAC904" s="1"/>
      <c r="XAD904" s="1"/>
      <c r="XAE904" s="1"/>
      <c r="XAF904" s="1"/>
      <c r="XAG904" s="1"/>
      <c r="XAH904" s="1"/>
      <c r="XAI904" s="1"/>
      <c r="XAJ904" s="1"/>
      <c r="XAK904" s="1"/>
      <c r="XAL904" s="1"/>
      <c r="XAM904" s="1"/>
      <c r="XAN904" s="1"/>
      <c r="XAO904" s="1"/>
      <c r="XAP904" s="1"/>
      <c r="XAQ904" s="1"/>
      <c r="XAR904" s="1"/>
      <c r="XAS904" s="1"/>
      <c r="XAT904" s="1"/>
      <c r="XAU904" s="1"/>
      <c r="XAV904" s="1"/>
      <c r="XAW904" s="1"/>
      <c r="XAX904" s="1"/>
      <c r="XAY904" s="1"/>
      <c r="XAZ904" s="1"/>
      <c r="XBA904" s="1"/>
      <c r="XBB904" s="1"/>
      <c r="XBC904" s="1"/>
      <c r="XBD904" s="1"/>
      <c r="XBE904" s="1"/>
      <c r="XBF904" s="1"/>
      <c r="XBG904" s="1"/>
      <c r="XBH904" s="1"/>
      <c r="XBI904" s="1"/>
      <c r="XBJ904" s="1"/>
      <c r="XBK904" s="1"/>
      <c r="XBL904" s="1"/>
      <c r="XBM904" s="1"/>
      <c r="XBN904" s="1"/>
      <c r="XBO904" s="1"/>
      <c r="XBP904" s="1"/>
      <c r="XBQ904" s="1"/>
      <c r="XBR904" s="1"/>
      <c r="XBS904" s="1"/>
      <c r="XBT904" s="1"/>
      <c r="XBU904" s="1"/>
      <c r="XBV904" s="1"/>
      <c r="XBW904" s="1"/>
      <c r="XBX904" s="1"/>
      <c r="XBY904" s="1"/>
      <c r="XBZ904" s="1"/>
      <c r="XCA904" s="1"/>
      <c r="XCB904" s="1"/>
      <c r="XCC904" s="1"/>
      <c r="XCD904" s="1"/>
      <c r="XCE904" s="1"/>
      <c r="XCF904" s="1"/>
      <c r="XCG904" s="1"/>
      <c r="XCH904" s="1"/>
      <c r="XCI904" s="1"/>
      <c r="XCJ904" s="1"/>
      <c r="XCK904" s="1"/>
      <c r="XCL904" s="1"/>
      <c r="XCM904" s="1"/>
      <c r="XCN904" s="1"/>
      <c r="XCO904" s="1"/>
      <c r="XCP904" s="1"/>
      <c r="XCQ904" s="1"/>
      <c r="XCR904" s="1"/>
      <c r="XCS904" s="1"/>
      <c r="XCT904" s="1"/>
      <c r="XCU904" s="1"/>
      <c r="XCV904" s="1"/>
      <c r="XCW904" s="1"/>
      <c r="XCX904" s="1"/>
      <c r="XCY904" s="1"/>
      <c r="XCZ904" s="1"/>
      <c r="XDA904" s="1"/>
      <c r="XDB904" s="1"/>
      <c r="XDC904" s="1"/>
      <c r="XDD904" s="1"/>
      <c r="XDE904" s="1"/>
      <c r="XDF904" s="1"/>
      <c r="XDG904" s="1"/>
      <c r="XDH904" s="1"/>
      <c r="XDI904" s="1"/>
      <c r="XDJ904" s="1"/>
      <c r="XDK904" s="1"/>
      <c r="XDL904" s="1"/>
      <c r="XDM904" s="1"/>
      <c r="XDN904" s="1"/>
      <c r="XDO904" s="1"/>
      <c r="XDP904" s="1"/>
      <c r="XDQ904" s="1"/>
      <c r="XDR904" s="1"/>
      <c r="XDS904" s="1"/>
      <c r="XDT904" s="1"/>
      <c r="XDU904" s="1"/>
      <c r="XDV904" s="1"/>
      <c r="XDW904" s="1"/>
      <c r="XDX904" s="1"/>
      <c r="XDY904" s="1"/>
      <c r="XDZ904" s="1"/>
      <c r="XEA904" s="1"/>
      <c r="XEB904" s="1"/>
      <c r="XEC904" s="1"/>
      <c r="XED904" s="1"/>
      <c r="XEE904" s="1"/>
      <c r="XEF904" s="1"/>
      <c r="XEG904" s="1"/>
      <c r="XEH904" s="1"/>
      <c r="XEI904" s="1"/>
      <c r="XEJ904" s="1"/>
      <c r="XEK904" s="1"/>
      <c r="XEL904" s="1"/>
      <c r="XEM904" s="1"/>
      <c r="XEN904" s="1"/>
      <c r="XEO904" s="1"/>
      <c r="XEP904" s="1"/>
      <c r="XEQ904" s="1"/>
      <c r="XER904" s="1"/>
      <c r="XES904" s="1"/>
      <c r="XET904" s="1"/>
      <c r="XEU904" s="1"/>
      <c r="XEV904" s="1"/>
      <c r="XEW904" s="1"/>
      <c r="XEX904" s="1"/>
      <c r="XEY904" s="1"/>
      <c r="XEZ904" s="1"/>
      <c r="XFA904" s="1"/>
      <c r="XFB904" s="1"/>
      <c r="XFC904" s="1"/>
    </row>
    <row r="905" spans="1:150 16226:16383" s="3" customFormat="1" ht="20.25" customHeight="1" x14ac:dyDescent="0.25">
      <c r="A905" s="71" t="s">
        <v>1100</v>
      </c>
      <c r="B905" s="71">
        <v>148.41200000000001</v>
      </c>
      <c r="C905" s="71">
        <f t="shared" si="22"/>
        <v>1597.506768</v>
      </c>
      <c r="D905" s="51">
        <v>0</v>
      </c>
      <c r="E905" s="51">
        <v>0</v>
      </c>
      <c r="F905" s="124">
        <f t="shared" si="23"/>
        <v>2933.0224260479999</v>
      </c>
      <c r="G905" s="130" t="s">
        <v>95</v>
      </c>
      <c r="H905" s="13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WZB905" s="1"/>
      <c r="WZC905" s="1"/>
      <c r="WZD905" s="1"/>
      <c r="WZE905" s="1"/>
      <c r="WZF905" s="1"/>
      <c r="WZG905" s="1"/>
      <c r="WZH905" s="1"/>
      <c r="WZI905" s="1"/>
      <c r="WZJ905" s="1"/>
      <c r="WZK905" s="1"/>
      <c r="WZL905" s="1"/>
      <c r="WZM905" s="1"/>
      <c r="WZN905" s="1"/>
      <c r="WZO905" s="1"/>
      <c r="WZP905" s="1"/>
      <c r="WZQ905" s="1"/>
      <c r="WZR905" s="1"/>
      <c r="WZS905" s="1"/>
      <c r="WZT905" s="1"/>
      <c r="WZU905" s="1"/>
      <c r="WZV905" s="1"/>
      <c r="WZW905" s="1"/>
      <c r="WZX905" s="1"/>
      <c r="WZY905" s="1"/>
      <c r="WZZ905" s="1"/>
      <c r="XAA905" s="1"/>
      <c r="XAB905" s="1"/>
      <c r="XAC905" s="1"/>
      <c r="XAD905" s="1"/>
      <c r="XAE905" s="1"/>
      <c r="XAF905" s="1"/>
      <c r="XAG905" s="1"/>
      <c r="XAH905" s="1"/>
      <c r="XAI905" s="1"/>
      <c r="XAJ905" s="1"/>
      <c r="XAK905" s="1"/>
      <c r="XAL905" s="1"/>
      <c r="XAM905" s="1"/>
      <c r="XAN905" s="1"/>
      <c r="XAO905" s="1"/>
      <c r="XAP905" s="1"/>
      <c r="XAQ905" s="1"/>
      <c r="XAR905" s="1"/>
      <c r="XAS905" s="1"/>
      <c r="XAT905" s="1"/>
      <c r="XAU905" s="1"/>
      <c r="XAV905" s="1"/>
      <c r="XAW905" s="1"/>
      <c r="XAX905" s="1"/>
      <c r="XAY905" s="1"/>
      <c r="XAZ905" s="1"/>
      <c r="XBA905" s="1"/>
      <c r="XBB905" s="1"/>
      <c r="XBC905" s="1"/>
      <c r="XBD905" s="1"/>
      <c r="XBE905" s="1"/>
      <c r="XBF905" s="1"/>
      <c r="XBG905" s="1"/>
      <c r="XBH905" s="1"/>
      <c r="XBI905" s="1"/>
      <c r="XBJ905" s="1"/>
      <c r="XBK905" s="1"/>
      <c r="XBL905" s="1"/>
      <c r="XBM905" s="1"/>
      <c r="XBN905" s="1"/>
      <c r="XBO905" s="1"/>
      <c r="XBP905" s="1"/>
      <c r="XBQ905" s="1"/>
      <c r="XBR905" s="1"/>
      <c r="XBS905" s="1"/>
      <c r="XBT905" s="1"/>
      <c r="XBU905" s="1"/>
      <c r="XBV905" s="1"/>
      <c r="XBW905" s="1"/>
      <c r="XBX905" s="1"/>
      <c r="XBY905" s="1"/>
      <c r="XBZ905" s="1"/>
      <c r="XCA905" s="1"/>
      <c r="XCB905" s="1"/>
      <c r="XCC905" s="1"/>
      <c r="XCD905" s="1"/>
      <c r="XCE905" s="1"/>
      <c r="XCF905" s="1"/>
      <c r="XCG905" s="1"/>
      <c r="XCH905" s="1"/>
      <c r="XCI905" s="1"/>
      <c r="XCJ905" s="1"/>
      <c r="XCK905" s="1"/>
      <c r="XCL905" s="1"/>
      <c r="XCM905" s="1"/>
      <c r="XCN905" s="1"/>
      <c r="XCO905" s="1"/>
      <c r="XCP905" s="1"/>
      <c r="XCQ905" s="1"/>
      <c r="XCR905" s="1"/>
      <c r="XCS905" s="1"/>
      <c r="XCT905" s="1"/>
      <c r="XCU905" s="1"/>
      <c r="XCV905" s="1"/>
      <c r="XCW905" s="1"/>
      <c r="XCX905" s="1"/>
      <c r="XCY905" s="1"/>
      <c r="XCZ905" s="1"/>
      <c r="XDA905" s="1"/>
      <c r="XDB905" s="1"/>
      <c r="XDC905" s="1"/>
      <c r="XDD905" s="1"/>
      <c r="XDE905" s="1"/>
      <c r="XDF905" s="1"/>
      <c r="XDG905" s="1"/>
      <c r="XDH905" s="1"/>
      <c r="XDI905" s="1"/>
      <c r="XDJ905" s="1"/>
      <c r="XDK905" s="1"/>
      <c r="XDL905" s="1"/>
      <c r="XDM905" s="1"/>
      <c r="XDN905" s="1"/>
      <c r="XDO905" s="1"/>
      <c r="XDP905" s="1"/>
      <c r="XDQ905" s="1"/>
      <c r="XDR905" s="1"/>
      <c r="XDS905" s="1"/>
      <c r="XDT905" s="1"/>
      <c r="XDU905" s="1"/>
      <c r="XDV905" s="1"/>
      <c r="XDW905" s="1"/>
      <c r="XDX905" s="1"/>
      <c r="XDY905" s="1"/>
      <c r="XDZ905" s="1"/>
      <c r="XEA905" s="1"/>
      <c r="XEB905" s="1"/>
      <c r="XEC905" s="1"/>
      <c r="XED905" s="1"/>
      <c r="XEE905" s="1"/>
      <c r="XEF905" s="1"/>
      <c r="XEG905" s="1"/>
      <c r="XEH905" s="1"/>
      <c r="XEI905" s="1"/>
      <c r="XEJ905" s="1"/>
      <c r="XEK905" s="1"/>
      <c r="XEL905" s="1"/>
      <c r="XEM905" s="1"/>
      <c r="XEN905" s="1"/>
      <c r="XEO905" s="1"/>
      <c r="XEP905" s="1"/>
      <c r="XEQ905" s="1"/>
      <c r="XER905" s="1"/>
      <c r="XES905" s="1"/>
      <c r="XET905" s="1"/>
      <c r="XEU905" s="1"/>
      <c r="XEV905" s="1"/>
      <c r="XEW905" s="1"/>
      <c r="XEX905" s="1"/>
      <c r="XEY905" s="1"/>
      <c r="XEZ905" s="1"/>
      <c r="XFA905" s="1"/>
      <c r="XFB905" s="1"/>
      <c r="XFC905" s="1"/>
    </row>
    <row r="906" spans="1:150 16226:16383" s="3" customFormat="1" ht="20.25" customHeight="1" x14ac:dyDescent="0.25">
      <c r="A906" s="71" t="s">
        <v>1101</v>
      </c>
      <c r="B906" s="71">
        <v>140.99</v>
      </c>
      <c r="C906" s="71">
        <f t="shared" si="22"/>
        <v>1517.61636</v>
      </c>
      <c r="D906" s="51">
        <v>0</v>
      </c>
      <c r="E906" s="51">
        <v>0</v>
      </c>
      <c r="F906" s="124">
        <f t="shared" si="23"/>
        <v>2786.3436369599999</v>
      </c>
      <c r="G906" s="130" t="s">
        <v>95</v>
      </c>
      <c r="H906" s="13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WZB906" s="1"/>
      <c r="WZC906" s="1"/>
      <c r="WZD906" s="1"/>
      <c r="WZE906" s="1"/>
      <c r="WZF906" s="1"/>
      <c r="WZG906" s="1"/>
      <c r="WZH906" s="1"/>
      <c r="WZI906" s="1"/>
      <c r="WZJ906" s="1"/>
      <c r="WZK906" s="1"/>
      <c r="WZL906" s="1"/>
      <c r="WZM906" s="1"/>
      <c r="WZN906" s="1"/>
      <c r="WZO906" s="1"/>
      <c r="WZP906" s="1"/>
      <c r="WZQ906" s="1"/>
      <c r="WZR906" s="1"/>
      <c r="WZS906" s="1"/>
      <c r="WZT906" s="1"/>
      <c r="WZU906" s="1"/>
      <c r="WZV906" s="1"/>
      <c r="WZW906" s="1"/>
      <c r="WZX906" s="1"/>
      <c r="WZY906" s="1"/>
      <c r="WZZ906" s="1"/>
      <c r="XAA906" s="1"/>
      <c r="XAB906" s="1"/>
      <c r="XAC906" s="1"/>
      <c r="XAD906" s="1"/>
      <c r="XAE906" s="1"/>
      <c r="XAF906" s="1"/>
      <c r="XAG906" s="1"/>
      <c r="XAH906" s="1"/>
      <c r="XAI906" s="1"/>
      <c r="XAJ906" s="1"/>
      <c r="XAK906" s="1"/>
      <c r="XAL906" s="1"/>
      <c r="XAM906" s="1"/>
      <c r="XAN906" s="1"/>
      <c r="XAO906" s="1"/>
      <c r="XAP906" s="1"/>
      <c r="XAQ906" s="1"/>
      <c r="XAR906" s="1"/>
      <c r="XAS906" s="1"/>
      <c r="XAT906" s="1"/>
      <c r="XAU906" s="1"/>
      <c r="XAV906" s="1"/>
      <c r="XAW906" s="1"/>
      <c r="XAX906" s="1"/>
      <c r="XAY906" s="1"/>
      <c r="XAZ906" s="1"/>
      <c r="XBA906" s="1"/>
      <c r="XBB906" s="1"/>
      <c r="XBC906" s="1"/>
      <c r="XBD906" s="1"/>
      <c r="XBE906" s="1"/>
      <c r="XBF906" s="1"/>
      <c r="XBG906" s="1"/>
      <c r="XBH906" s="1"/>
      <c r="XBI906" s="1"/>
      <c r="XBJ906" s="1"/>
      <c r="XBK906" s="1"/>
      <c r="XBL906" s="1"/>
      <c r="XBM906" s="1"/>
      <c r="XBN906" s="1"/>
      <c r="XBO906" s="1"/>
      <c r="XBP906" s="1"/>
      <c r="XBQ906" s="1"/>
      <c r="XBR906" s="1"/>
      <c r="XBS906" s="1"/>
      <c r="XBT906" s="1"/>
      <c r="XBU906" s="1"/>
      <c r="XBV906" s="1"/>
      <c r="XBW906" s="1"/>
      <c r="XBX906" s="1"/>
      <c r="XBY906" s="1"/>
      <c r="XBZ906" s="1"/>
      <c r="XCA906" s="1"/>
      <c r="XCB906" s="1"/>
      <c r="XCC906" s="1"/>
      <c r="XCD906" s="1"/>
      <c r="XCE906" s="1"/>
      <c r="XCF906" s="1"/>
      <c r="XCG906" s="1"/>
      <c r="XCH906" s="1"/>
      <c r="XCI906" s="1"/>
      <c r="XCJ906" s="1"/>
      <c r="XCK906" s="1"/>
      <c r="XCL906" s="1"/>
      <c r="XCM906" s="1"/>
      <c r="XCN906" s="1"/>
      <c r="XCO906" s="1"/>
      <c r="XCP906" s="1"/>
      <c r="XCQ906" s="1"/>
      <c r="XCR906" s="1"/>
      <c r="XCS906" s="1"/>
      <c r="XCT906" s="1"/>
      <c r="XCU906" s="1"/>
      <c r="XCV906" s="1"/>
      <c r="XCW906" s="1"/>
      <c r="XCX906" s="1"/>
      <c r="XCY906" s="1"/>
      <c r="XCZ906" s="1"/>
      <c r="XDA906" s="1"/>
      <c r="XDB906" s="1"/>
      <c r="XDC906" s="1"/>
      <c r="XDD906" s="1"/>
      <c r="XDE906" s="1"/>
      <c r="XDF906" s="1"/>
      <c r="XDG906" s="1"/>
      <c r="XDH906" s="1"/>
      <c r="XDI906" s="1"/>
      <c r="XDJ906" s="1"/>
      <c r="XDK906" s="1"/>
      <c r="XDL906" s="1"/>
      <c r="XDM906" s="1"/>
      <c r="XDN906" s="1"/>
      <c r="XDO906" s="1"/>
      <c r="XDP906" s="1"/>
      <c r="XDQ906" s="1"/>
      <c r="XDR906" s="1"/>
      <c r="XDS906" s="1"/>
      <c r="XDT906" s="1"/>
      <c r="XDU906" s="1"/>
      <c r="XDV906" s="1"/>
      <c r="XDW906" s="1"/>
      <c r="XDX906" s="1"/>
      <c r="XDY906" s="1"/>
      <c r="XDZ906" s="1"/>
      <c r="XEA906" s="1"/>
      <c r="XEB906" s="1"/>
      <c r="XEC906" s="1"/>
      <c r="XED906" s="1"/>
      <c r="XEE906" s="1"/>
      <c r="XEF906" s="1"/>
      <c r="XEG906" s="1"/>
      <c r="XEH906" s="1"/>
      <c r="XEI906" s="1"/>
      <c r="XEJ906" s="1"/>
      <c r="XEK906" s="1"/>
      <c r="XEL906" s="1"/>
      <c r="XEM906" s="1"/>
      <c r="XEN906" s="1"/>
      <c r="XEO906" s="1"/>
      <c r="XEP906" s="1"/>
      <c r="XEQ906" s="1"/>
      <c r="XER906" s="1"/>
      <c r="XES906" s="1"/>
      <c r="XET906" s="1"/>
      <c r="XEU906" s="1"/>
      <c r="XEV906" s="1"/>
      <c r="XEW906" s="1"/>
      <c r="XEX906" s="1"/>
      <c r="XEY906" s="1"/>
      <c r="XEZ906" s="1"/>
      <c r="XFA906" s="1"/>
      <c r="XFB906" s="1"/>
      <c r="XFC906" s="1"/>
    </row>
    <row r="907" spans="1:150 16226:16383" s="3" customFormat="1" ht="20.25" customHeight="1" x14ac:dyDescent="0.25">
      <c r="A907" s="71" t="s">
        <v>1102</v>
      </c>
      <c r="B907" s="71">
        <v>176.69800000000001</v>
      </c>
      <c r="C907" s="71">
        <f t="shared" si="22"/>
        <v>1901.9772719999999</v>
      </c>
      <c r="D907" s="51">
        <v>0</v>
      </c>
      <c r="E907" s="51">
        <v>0</v>
      </c>
      <c r="F907" s="124">
        <f t="shared" si="23"/>
        <v>3492.030271392</v>
      </c>
      <c r="G907" s="130" t="s">
        <v>95</v>
      </c>
      <c r="H907" s="13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WZB907" s="1"/>
      <c r="WZC907" s="1"/>
      <c r="WZD907" s="1"/>
      <c r="WZE907" s="1"/>
      <c r="WZF907" s="1"/>
      <c r="WZG907" s="1"/>
      <c r="WZH907" s="1"/>
      <c r="WZI907" s="1"/>
      <c r="WZJ907" s="1"/>
      <c r="WZK907" s="1"/>
      <c r="WZL907" s="1"/>
      <c r="WZM907" s="1"/>
      <c r="WZN907" s="1"/>
      <c r="WZO907" s="1"/>
      <c r="WZP907" s="1"/>
      <c r="WZQ907" s="1"/>
      <c r="WZR907" s="1"/>
      <c r="WZS907" s="1"/>
      <c r="WZT907" s="1"/>
      <c r="WZU907" s="1"/>
      <c r="WZV907" s="1"/>
      <c r="WZW907" s="1"/>
      <c r="WZX907" s="1"/>
      <c r="WZY907" s="1"/>
      <c r="WZZ907" s="1"/>
      <c r="XAA907" s="1"/>
      <c r="XAB907" s="1"/>
      <c r="XAC907" s="1"/>
      <c r="XAD907" s="1"/>
      <c r="XAE907" s="1"/>
      <c r="XAF907" s="1"/>
      <c r="XAG907" s="1"/>
      <c r="XAH907" s="1"/>
      <c r="XAI907" s="1"/>
      <c r="XAJ907" s="1"/>
      <c r="XAK907" s="1"/>
      <c r="XAL907" s="1"/>
      <c r="XAM907" s="1"/>
      <c r="XAN907" s="1"/>
      <c r="XAO907" s="1"/>
      <c r="XAP907" s="1"/>
      <c r="XAQ907" s="1"/>
      <c r="XAR907" s="1"/>
      <c r="XAS907" s="1"/>
      <c r="XAT907" s="1"/>
      <c r="XAU907" s="1"/>
      <c r="XAV907" s="1"/>
      <c r="XAW907" s="1"/>
      <c r="XAX907" s="1"/>
      <c r="XAY907" s="1"/>
      <c r="XAZ907" s="1"/>
      <c r="XBA907" s="1"/>
      <c r="XBB907" s="1"/>
      <c r="XBC907" s="1"/>
      <c r="XBD907" s="1"/>
      <c r="XBE907" s="1"/>
      <c r="XBF907" s="1"/>
      <c r="XBG907" s="1"/>
      <c r="XBH907" s="1"/>
      <c r="XBI907" s="1"/>
      <c r="XBJ907" s="1"/>
      <c r="XBK907" s="1"/>
      <c r="XBL907" s="1"/>
      <c r="XBM907" s="1"/>
      <c r="XBN907" s="1"/>
      <c r="XBO907" s="1"/>
      <c r="XBP907" s="1"/>
      <c r="XBQ907" s="1"/>
      <c r="XBR907" s="1"/>
      <c r="XBS907" s="1"/>
      <c r="XBT907" s="1"/>
      <c r="XBU907" s="1"/>
      <c r="XBV907" s="1"/>
      <c r="XBW907" s="1"/>
      <c r="XBX907" s="1"/>
      <c r="XBY907" s="1"/>
      <c r="XBZ907" s="1"/>
      <c r="XCA907" s="1"/>
      <c r="XCB907" s="1"/>
      <c r="XCC907" s="1"/>
      <c r="XCD907" s="1"/>
      <c r="XCE907" s="1"/>
      <c r="XCF907" s="1"/>
      <c r="XCG907" s="1"/>
      <c r="XCH907" s="1"/>
      <c r="XCI907" s="1"/>
      <c r="XCJ907" s="1"/>
      <c r="XCK907" s="1"/>
      <c r="XCL907" s="1"/>
      <c r="XCM907" s="1"/>
      <c r="XCN907" s="1"/>
      <c r="XCO907" s="1"/>
      <c r="XCP907" s="1"/>
      <c r="XCQ907" s="1"/>
      <c r="XCR907" s="1"/>
      <c r="XCS907" s="1"/>
      <c r="XCT907" s="1"/>
      <c r="XCU907" s="1"/>
      <c r="XCV907" s="1"/>
      <c r="XCW907" s="1"/>
      <c r="XCX907" s="1"/>
      <c r="XCY907" s="1"/>
      <c r="XCZ907" s="1"/>
      <c r="XDA907" s="1"/>
      <c r="XDB907" s="1"/>
      <c r="XDC907" s="1"/>
      <c r="XDD907" s="1"/>
      <c r="XDE907" s="1"/>
      <c r="XDF907" s="1"/>
      <c r="XDG907" s="1"/>
      <c r="XDH907" s="1"/>
      <c r="XDI907" s="1"/>
      <c r="XDJ907" s="1"/>
      <c r="XDK907" s="1"/>
      <c r="XDL907" s="1"/>
      <c r="XDM907" s="1"/>
      <c r="XDN907" s="1"/>
      <c r="XDO907" s="1"/>
      <c r="XDP907" s="1"/>
      <c r="XDQ907" s="1"/>
      <c r="XDR907" s="1"/>
      <c r="XDS907" s="1"/>
      <c r="XDT907" s="1"/>
      <c r="XDU907" s="1"/>
      <c r="XDV907" s="1"/>
      <c r="XDW907" s="1"/>
      <c r="XDX907" s="1"/>
      <c r="XDY907" s="1"/>
      <c r="XDZ907" s="1"/>
      <c r="XEA907" s="1"/>
      <c r="XEB907" s="1"/>
      <c r="XEC907" s="1"/>
      <c r="XED907" s="1"/>
      <c r="XEE907" s="1"/>
      <c r="XEF907" s="1"/>
      <c r="XEG907" s="1"/>
      <c r="XEH907" s="1"/>
      <c r="XEI907" s="1"/>
      <c r="XEJ907" s="1"/>
      <c r="XEK907" s="1"/>
      <c r="XEL907" s="1"/>
      <c r="XEM907" s="1"/>
      <c r="XEN907" s="1"/>
      <c r="XEO907" s="1"/>
      <c r="XEP907" s="1"/>
      <c r="XEQ907" s="1"/>
      <c r="XER907" s="1"/>
      <c r="XES907" s="1"/>
      <c r="XET907" s="1"/>
      <c r="XEU907" s="1"/>
      <c r="XEV907" s="1"/>
      <c r="XEW907" s="1"/>
      <c r="XEX907" s="1"/>
      <c r="XEY907" s="1"/>
      <c r="XEZ907" s="1"/>
      <c r="XFA907" s="1"/>
      <c r="XFB907" s="1"/>
      <c r="XFC907" s="1"/>
    </row>
    <row r="908" spans="1:150 16226:16383" s="3" customFormat="1" ht="20.25" customHeight="1" x14ac:dyDescent="0.25">
      <c r="A908" s="71" t="s">
        <v>1103</v>
      </c>
      <c r="B908" s="71">
        <v>111.48399999999999</v>
      </c>
      <c r="C908" s="71">
        <f t="shared" si="22"/>
        <v>1200.0137759999998</v>
      </c>
      <c r="D908" s="51">
        <v>0</v>
      </c>
      <c r="E908" s="51">
        <v>0</v>
      </c>
      <c r="F908" s="124">
        <f t="shared" si="23"/>
        <v>2203.2252927359996</v>
      </c>
      <c r="G908" s="130" t="s">
        <v>95</v>
      </c>
      <c r="H908" s="13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WZB908" s="1"/>
      <c r="WZC908" s="1"/>
      <c r="WZD908" s="1"/>
      <c r="WZE908" s="1"/>
      <c r="WZF908" s="1"/>
      <c r="WZG908" s="1"/>
      <c r="WZH908" s="1"/>
      <c r="WZI908" s="1"/>
      <c r="WZJ908" s="1"/>
      <c r="WZK908" s="1"/>
      <c r="WZL908" s="1"/>
      <c r="WZM908" s="1"/>
      <c r="WZN908" s="1"/>
      <c r="WZO908" s="1"/>
      <c r="WZP908" s="1"/>
      <c r="WZQ908" s="1"/>
      <c r="WZR908" s="1"/>
      <c r="WZS908" s="1"/>
      <c r="WZT908" s="1"/>
      <c r="WZU908" s="1"/>
      <c r="WZV908" s="1"/>
      <c r="WZW908" s="1"/>
      <c r="WZX908" s="1"/>
      <c r="WZY908" s="1"/>
      <c r="WZZ908" s="1"/>
      <c r="XAA908" s="1"/>
      <c r="XAB908" s="1"/>
      <c r="XAC908" s="1"/>
      <c r="XAD908" s="1"/>
      <c r="XAE908" s="1"/>
      <c r="XAF908" s="1"/>
      <c r="XAG908" s="1"/>
      <c r="XAH908" s="1"/>
      <c r="XAI908" s="1"/>
      <c r="XAJ908" s="1"/>
      <c r="XAK908" s="1"/>
      <c r="XAL908" s="1"/>
      <c r="XAM908" s="1"/>
      <c r="XAN908" s="1"/>
      <c r="XAO908" s="1"/>
      <c r="XAP908" s="1"/>
      <c r="XAQ908" s="1"/>
      <c r="XAR908" s="1"/>
      <c r="XAS908" s="1"/>
      <c r="XAT908" s="1"/>
      <c r="XAU908" s="1"/>
      <c r="XAV908" s="1"/>
      <c r="XAW908" s="1"/>
      <c r="XAX908" s="1"/>
      <c r="XAY908" s="1"/>
      <c r="XAZ908" s="1"/>
      <c r="XBA908" s="1"/>
      <c r="XBB908" s="1"/>
      <c r="XBC908" s="1"/>
      <c r="XBD908" s="1"/>
      <c r="XBE908" s="1"/>
      <c r="XBF908" s="1"/>
      <c r="XBG908" s="1"/>
      <c r="XBH908" s="1"/>
      <c r="XBI908" s="1"/>
      <c r="XBJ908" s="1"/>
      <c r="XBK908" s="1"/>
      <c r="XBL908" s="1"/>
      <c r="XBM908" s="1"/>
      <c r="XBN908" s="1"/>
      <c r="XBO908" s="1"/>
      <c r="XBP908" s="1"/>
      <c r="XBQ908" s="1"/>
      <c r="XBR908" s="1"/>
      <c r="XBS908" s="1"/>
      <c r="XBT908" s="1"/>
      <c r="XBU908" s="1"/>
      <c r="XBV908" s="1"/>
      <c r="XBW908" s="1"/>
      <c r="XBX908" s="1"/>
      <c r="XBY908" s="1"/>
      <c r="XBZ908" s="1"/>
      <c r="XCA908" s="1"/>
      <c r="XCB908" s="1"/>
      <c r="XCC908" s="1"/>
      <c r="XCD908" s="1"/>
      <c r="XCE908" s="1"/>
      <c r="XCF908" s="1"/>
      <c r="XCG908" s="1"/>
      <c r="XCH908" s="1"/>
      <c r="XCI908" s="1"/>
      <c r="XCJ908" s="1"/>
      <c r="XCK908" s="1"/>
      <c r="XCL908" s="1"/>
      <c r="XCM908" s="1"/>
      <c r="XCN908" s="1"/>
      <c r="XCO908" s="1"/>
      <c r="XCP908" s="1"/>
      <c r="XCQ908" s="1"/>
      <c r="XCR908" s="1"/>
      <c r="XCS908" s="1"/>
      <c r="XCT908" s="1"/>
      <c r="XCU908" s="1"/>
      <c r="XCV908" s="1"/>
      <c r="XCW908" s="1"/>
      <c r="XCX908" s="1"/>
      <c r="XCY908" s="1"/>
      <c r="XCZ908" s="1"/>
      <c r="XDA908" s="1"/>
      <c r="XDB908" s="1"/>
      <c r="XDC908" s="1"/>
      <c r="XDD908" s="1"/>
      <c r="XDE908" s="1"/>
      <c r="XDF908" s="1"/>
      <c r="XDG908" s="1"/>
      <c r="XDH908" s="1"/>
      <c r="XDI908" s="1"/>
      <c r="XDJ908" s="1"/>
      <c r="XDK908" s="1"/>
      <c r="XDL908" s="1"/>
      <c r="XDM908" s="1"/>
      <c r="XDN908" s="1"/>
      <c r="XDO908" s="1"/>
      <c r="XDP908" s="1"/>
      <c r="XDQ908" s="1"/>
      <c r="XDR908" s="1"/>
      <c r="XDS908" s="1"/>
      <c r="XDT908" s="1"/>
      <c r="XDU908" s="1"/>
      <c r="XDV908" s="1"/>
      <c r="XDW908" s="1"/>
      <c r="XDX908" s="1"/>
      <c r="XDY908" s="1"/>
      <c r="XDZ908" s="1"/>
      <c r="XEA908" s="1"/>
      <c r="XEB908" s="1"/>
      <c r="XEC908" s="1"/>
      <c r="XED908" s="1"/>
      <c r="XEE908" s="1"/>
      <c r="XEF908" s="1"/>
      <c r="XEG908" s="1"/>
      <c r="XEH908" s="1"/>
      <c r="XEI908" s="1"/>
      <c r="XEJ908" s="1"/>
      <c r="XEK908" s="1"/>
      <c r="XEL908" s="1"/>
      <c r="XEM908" s="1"/>
      <c r="XEN908" s="1"/>
      <c r="XEO908" s="1"/>
      <c r="XEP908" s="1"/>
      <c r="XEQ908" s="1"/>
      <c r="XER908" s="1"/>
      <c r="XES908" s="1"/>
      <c r="XET908" s="1"/>
      <c r="XEU908" s="1"/>
      <c r="XEV908" s="1"/>
      <c r="XEW908" s="1"/>
      <c r="XEX908" s="1"/>
      <c r="XEY908" s="1"/>
      <c r="XEZ908" s="1"/>
      <c r="XFA908" s="1"/>
      <c r="XFB908" s="1"/>
      <c r="XFC908" s="1"/>
    </row>
    <row r="909" spans="1:150 16226:16383" s="3" customFormat="1" ht="20.25" customHeight="1" x14ac:dyDescent="0.25">
      <c r="A909" s="71" t="s">
        <v>1104</v>
      </c>
      <c r="B909" s="71">
        <v>111.48399999999999</v>
      </c>
      <c r="C909" s="71">
        <f t="shared" si="22"/>
        <v>1200.0137759999998</v>
      </c>
      <c r="D909" s="51">
        <v>0</v>
      </c>
      <c r="E909" s="51">
        <v>0</v>
      </c>
      <c r="F909" s="124">
        <f t="shared" si="23"/>
        <v>2203.2252927359996</v>
      </c>
      <c r="G909" s="130" t="s">
        <v>95</v>
      </c>
      <c r="H909" s="13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WZB909" s="1"/>
      <c r="WZC909" s="1"/>
      <c r="WZD909" s="1"/>
      <c r="WZE909" s="1"/>
      <c r="WZF909" s="1"/>
      <c r="WZG909" s="1"/>
      <c r="WZH909" s="1"/>
      <c r="WZI909" s="1"/>
      <c r="WZJ909" s="1"/>
      <c r="WZK909" s="1"/>
      <c r="WZL909" s="1"/>
      <c r="WZM909" s="1"/>
      <c r="WZN909" s="1"/>
      <c r="WZO909" s="1"/>
      <c r="WZP909" s="1"/>
      <c r="WZQ909" s="1"/>
      <c r="WZR909" s="1"/>
      <c r="WZS909" s="1"/>
      <c r="WZT909" s="1"/>
      <c r="WZU909" s="1"/>
      <c r="WZV909" s="1"/>
      <c r="WZW909" s="1"/>
      <c r="WZX909" s="1"/>
      <c r="WZY909" s="1"/>
      <c r="WZZ909" s="1"/>
      <c r="XAA909" s="1"/>
      <c r="XAB909" s="1"/>
      <c r="XAC909" s="1"/>
      <c r="XAD909" s="1"/>
      <c r="XAE909" s="1"/>
      <c r="XAF909" s="1"/>
      <c r="XAG909" s="1"/>
      <c r="XAH909" s="1"/>
      <c r="XAI909" s="1"/>
      <c r="XAJ909" s="1"/>
      <c r="XAK909" s="1"/>
      <c r="XAL909" s="1"/>
      <c r="XAM909" s="1"/>
      <c r="XAN909" s="1"/>
      <c r="XAO909" s="1"/>
      <c r="XAP909" s="1"/>
      <c r="XAQ909" s="1"/>
      <c r="XAR909" s="1"/>
      <c r="XAS909" s="1"/>
      <c r="XAT909" s="1"/>
      <c r="XAU909" s="1"/>
      <c r="XAV909" s="1"/>
      <c r="XAW909" s="1"/>
      <c r="XAX909" s="1"/>
      <c r="XAY909" s="1"/>
      <c r="XAZ909" s="1"/>
      <c r="XBA909" s="1"/>
      <c r="XBB909" s="1"/>
      <c r="XBC909" s="1"/>
      <c r="XBD909" s="1"/>
      <c r="XBE909" s="1"/>
      <c r="XBF909" s="1"/>
      <c r="XBG909" s="1"/>
      <c r="XBH909" s="1"/>
      <c r="XBI909" s="1"/>
      <c r="XBJ909" s="1"/>
      <c r="XBK909" s="1"/>
      <c r="XBL909" s="1"/>
      <c r="XBM909" s="1"/>
      <c r="XBN909" s="1"/>
      <c r="XBO909" s="1"/>
      <c r="XBP909" s="1"/>
      <c r="XBQ909" s="1"/>
      <c r="XBR909" s="1"/>
      <c r="XBS909" s="1"/>
      <c r="XBT909" s="1"/>
      <c r="XBU909" s="1"/>
      <c r="XBV909" s="1"/>
      <c r="XBW909" s="1"/>
      <c r="XBX909" s="1"/>
      <c r="XBY909" s="1"/>
      <c r="XBZ909" s="1"/>
      <c r="XCA909" s="1"/>
      <c r="XCB909" s="1"/>
      <c r="XCC909" s="1"/>
      <c r="XCD909" s="1"/>
      <c r="XCE909" s="1"/>
      <c r="XCF909" s="1"/>
      <c r="XCG909" s="1"/>
      <c r="XCH909" s="1"/>
      <c r="XCI909" s="1"/>
      <c r="XCJ909" s="1"/>
      <c r="XCK909" s="1"/>
      <c r="XCL909" s="1"/>
      <c r="XCM909" s="1"/>
      <c r="XCN909" s="1"/>
      <c r="XCO909" s="1"/>
      <c r="XCP909" s="1"/>
      <c r="XCQ909" s="1"/>
      <c r="XCR909" s="1"/>
      <c r="XCS909" s="1"/>
      <c r="XCT909" s="1"/>
      <c r="XCU909" s="1"/>
      <c r="XCV909" s="1"/>
      <c r="XCW909" s="1"/>
      <c r="XCX909" s="1"/>
      <c r="XCY909" s="1"/>
      <c r="XCZ909" s="1"/>
      <c r="XDA909" s="1"/>
      <c r="XDB909" s="1"/>
      <c r="XDC909" s="1"/>
      <c r="XDD909" s="1"/>
      <c r="XDE909" s="1"/>
      <c r="XDF909" s="1"/>
      <c r="XDG909" s="1"/>
      <c r="XDH909" s="1"/>
      <c r="XDI909" s="1"/>
      <c r="XDJ909" s="1"/>
      <c r="XDK909" s="1"/>
      <c r="XDL909" s="1"/>
      <c r="XDM909" s="1"/>
      <c r="XDN909" s="1"/>
      <c r="XDO909" s="1"/>
      <c r="XDP909" s="1"/>
      <c r="XDQ909" s="1"/>
      <c r="XDR909" s="1"/>
      <c r="XDS909" s="1"/>
      <c r="XDT909" s="1"/>
      <c r="XDU909" s="1"/>
      <c r="XDV909" s="1"/>
      <c r="XDW909" s="1"/>
      <c r="XDX909" s="1"/>
      <c r="XDY909" s="1"/>
      <c r="XDZ909" s="1"/>
      <c r="XEA909" s="1"/>
      <c r="XEB909" s="1"/>
      <c r="XEC909" s="1"/>
      <c r="XED909" s="1"/>
      <c r="XEE909" s="1"/>
      <c r="XEF909" s="1"/>
      <c r="XEG909" s="1"/>
      <c r="XEH909" s="1"/>
      <c r="XEI909" s="1"/>
      <c r="XEJ909" s="1"/>
      <c r="XEK909" s="1"/>
      <c r="XEL909" s="1"/>
      <c r="XEM909" s="1"/>
      <c r="XEN909" s="1"/>
      <c r="XEO909" s="1"/>
      <c r="XEP909" s="1"/>
      <c r="XEQ909" s="1"/>
      <c r="XER909" s="1"/>
      <c r="XES909" s="1"/>
      <c r="XET909" s="1"/>
      <c r="XEU909" s="1"/>
      <c r="XEV909" s="1"/>
      <c r="XEW909" s="1"/>
      <c r="XEX909" s="1"/>
      <c r="XEY909" s="1"/>
      <c r="XEZ909" s="1"/>
      <c r="XFA909" s="1"/>
      <c r="XFB909" s="1"/>
      <c r="XFC909" s="1"/>
    </row>
    <row r="910" spans="1:150 16226:16383" s="3" customFormat="1" ht="20.25" customHeight="1" x14ac:dyDescent="0.25">
      <c r="A910" s="71" t="s">
        <v>1105</v>
      </c>
      <c r="B910" s="71">
        <v>111.48399999999999</v>
      </c>
      <c r="C910" s="71">
        <f t="shared" si="22"/>
        <v>1200.0137759999998</v>
      </c>
      <c r="D910" s="51">
        <v>0</v>
      </c>
      <c r="E910" s="51">
        <v>0</v>
      </c>
      <c r="F910" s="124">
        <f t="shared" si="23"/>
        <v>2203.2252927359996</v>
      </c>
      <c r="G910" s="130" t="s">
        <v>95</v>
      </c>
      <c r="H910" s="13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WZB910" s="1"/>
      <c r="WZC910" s="1"/>
      <c r="WZD910" s="1"/>
      <c r="WZE910" s="1"/>
      <c r="WZF910" s="1"/>
      <c r="WZG910" s="1"/>
      <c r="WZH910" s="1"/>
      <c r="WZI910" s="1"/>
      <c r="WZJ910" s="1"/>
      <c r="WZK910" s="1"/>
      <c r="WZL910" s="1"/>
      <c r="WZM910" s="1"/>
      <c r="WZN910" s="1"/>
      <c r="WZO910" s="1"/>
      <c r="WZP910" s="1"/>
      <c r="WZQ910" s="1"/>
      <c r="WZR910" s="1"/>
      <c r="WZS910" s="1"/>
      <c r="WZT910" s="1"/>
      <c r="WZU910" s="1"/>
      <c r="WZV910" s="1"/>
      <c r="WZW910" s="1"/>
      <c r="WZX910" s="1"/>
      <c r="WZY910" s="1"/>
      <c r="WZZ910" s="1"/>
      <c r="XAA910" s="1"/>
      <c r="XAB910" s="1"/>
      <c r="XAC910" s="1"/>
      <c r="XAD910" s="1"/>
      <c r="XAE910" s="1"/>
      <c r="XAF910" s="1"/>
      <c r="XAG910" s="1"/>
      <c r="XAH910" s="1"/>
      <c r="XAI910" s="1"/>
      <c r="XAJ910" s="1"/>
      <c r="XAK910" s="1"/>
      <c r="XAL910" s="1"/>
      <c r="XAM910" s="1"/>
      <c r="XAN910" s="1"/>
      <c r="XAO910" s="1"/>
      <c r="XAP910" s="1"/>
      <c r="XAQ910" s="1"/>
      <c r="XAR910" s="1"/>
      <c r="XAS910" s="1"/>
      <c r="XAT910" s="1"/>
      <c r="XAU910" s="1"/>
      <c r="XAV910" s="1"/>
      <c r="XAW910" s="1"/>
      <c r="XAX910" s="1"/>
      <c r="XAY910" s="1"/>
      <c r="XAZ910" s="1"/>
      <c r="XBA910" s="1"/>
      <c r="XBB910" s="1"/>
      <c r="XBC910" s="1"/>
      <c r="XBD910" s="1"/>
      <c r="XBE910" s="1"/>
      <c r="XBF910" s="1"/>
      <c r="XBG910" s="1"/>
      <c r="XBH910" s="1"/>
      <c r="XBI910" s="1"/>
      <c r="XBJ910" s="1"/>
      <c r="XBK910" s="1"/>
      <c r="XBL910" s="1"/>
      <c r="XBM910" s="1"/>
      <c r="XBN910" s="1"/>
      <c r="XBO910" s="1"/>
      <c r="XBP910" s="1"/>
      <c r="XBQ910" s="1"/>
      <c r="XBR910" s="1"/>
      <c r="XBS910" s="1"/>
      <c r="XBT910" s="1"/>
      <c r="XBU910" s="1"/>
      <c r="XBV910" s="1"/>
      <c r="XBW910" s="1"/>
      <c r="XBX910" s="1"/>
      <c r="XBY910" s="1"/>
      <c r="XBZ910" s="1"/>
      <c r="XCA910" s="1"/>
      <c r="XCB910" s="1"/>
      <c r="XCC910" s="1"/>
      <c r="XCD910" s="1"/>
      <c r="XCE910" s="1"/>
      <c r="XCF910" s="1"/>
      <c r="XCG910" s="1"/>
      <c r="XCH910" s="1"/>
      <c r="XCI910" s="1"/>
      <c r="XCJ910" s="1"/>
      <c r="XCK910" s="1"/>
      <c r="XCL910" s="1"/>
      <c r="XCM910" s="1"/>
      <c r="XCN910" s="1"/>
      <c r="XCO910" s="1"/>
      <c r="XCP910" s="1"/>
      <c r="XCQ910" s="1"/>
      <c r="XCR910" s="1"/>
      <c r="XCS910" s="1"/>
      <c r="XCT910" s="1"/>
      <c r="XCU910" s="1"/>
      <c r="XCV910" s="1"/>
      <c r="XCW910" s="1"/>
      <c r="XCX910" s="1"/>
      <c r="XCY910" s="1"/>
      <c r="XCZ910" s="1"/>
      <c r="XDA910" s="1"/>
      <c r="XDB910" s="1"/>
      <c r="XDC910" s="1"/>
      <c r="XDD910" s="1"/>
      <c r="XDE910" s="1"/>
      <c r="XDF910" s="1"/>
      <c r="XDG910" s="1"/>
      <c r="XDH910" s="1"/>
      <c r="XDI910" s="1"/>
      <c r="XDJ910" s="1"/>
      <c r="XDK910" s="1"/>
      <c r="XDL910" s="1"/>
      <c r="XDM910" s="1"/>
      <c r="XDN910" s="1"/>
      <c r="XDO910" s="1"/>
      <c r="XDP910" s="1"/>
      <c r="XDQ910" s="1"/>
      <c r="XDR910" s="1"/>
      <c r="XDS910" s="1"/>
      <c r="XDT910" s="1"/>
      <c r="XDU910" s="1"/>
      <c r="XDV910" s="1"/>
      <c r="XDW910" s="1"/>
      <c r="XDX910" s="1"/>
      <c r="XDY910" s="1"/>
      <c r="XDZ910" s="1"/>
      <c r="XEA910" s="1"/>
      <c r="XEB910" s="1"/>
      <c r="XEC910" s="1"/>
      <c r="XED910" s="1"/>
      <c r="XEE910" s="1"/>
      <c r="XEF910" s="1"/>
      <c r="XEG910" s="1"/>
      <c r="XEH910" s="1"/>
      <c r="XEI910" s="1"/>
      <c r="XEJ910" s="1"/>
      <c r="XEK910" s="1"/>
      <c r="XEL910" s="1"/>
      <c r="XEM910" s="1"/>
      <c r="XEN910" s="1"/>
      <c r="XEO910" s="1"/>
      <c r="XEP910" s="1"/>
      <c r="XEQ910" s="1"/>
      <c r="XER910" s="1"/>
      <c r="XES910" s="1"/>
      <c r="XET910" s="1"/>
      <c r="XEU910" s="1"/>
      <c r="XEV910" s="1"/>
      <c r="XEW910" s="1"/>
      <c r="XEX910" s="1"/>
      <c r="XEY910" s="1"/>
      <c r="XEZ910" s="1"/>
      <c r="XFA910" s="1"/>
      <c r="XFB910" s="1"/>
      <c r="XFC910" s="1"/>
    </row>
    <row r="911" spans="1:150 16226:16383" s="3" customFormat="1" ht="20.25" customHeight="1" x14ac:dyDescent="0.25">
      <c r="A911" s="71" t="s">
        <v>1106</v>
      </c>
      <c r="B911" s="71">
        <v>111.48399999999999</v>
      </c>
      <c r="C911" s="71">
        <f t="shared" si="22"/>
        <v>1200.0137759999998</v>
      </c>
      <c r="D911" s="51">
        <v>0</v>
      </c>
      <c r="E911" s="51">
        <v>0</v>
      </c>
      <c r="F911" s="124">
        <f t="shared" si="23"/>
        <v>2203.2252927359996</v>
      </c>
      <c r="G911" s="130" t="s">
        <v>95</v>
      </c>
      <c r="H911" s="13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WZB911" s="1"/>
      <c r="WZC911" s="1"/>
      <c r="WZD911" s="1"/>
      <c r="WZE911" s="1"/>
      <c r="WZF911" s="1"/>
      <c r="WZG911" s="1"/>
      <c r="WZH911" s="1"/>
      <c r="WZI911" s="1"/>
      <c r="WZJ911" s="1"/>
      <c r="WZK911" s="1"/>
      <c r="WZL911" s="1"/>
      <c r="WZM911" s="1"/>
      <c r="WZN911" s="1"/>
      <c r="WZO911" s="1"/>
      <c r="WZP911" s="1"/>
      <c r="WZQ911" s="1"/>
      <c r="WZR911" s="1"/>
      <c r="WZS911" s="1"/>
      <c r="WZT911" s="1"/>
      <c r="WZU911" s="1"/>
      <c r="WZV911" s="1"/>
      <c r="WZW911" s="1"/>
      <c r="WZX911" s="1"/>
      <c r="WZY911" s="1"/>
      <c r="WZZ911" s="1"/>
      <c r="XAA911" s="1"/>
      <c r="XAB911" s="1"/>
      <c r="XAC911" s="1"/>
      <c r="XAD911" s="1"/>
      <c r="XAE911" s="1"/>
      <c r="XAF911" s="1"/>
      <c r="XAG911" s="1"/>
      <c r="XAH911" s="1"/>
      <c r="XAI911" s="1"/>
      <c r="XAJ911" s="1"/>
      <c r="XAK911" s="1"/>
      <c r="XAL911" s="1"/>
      <c r="XAM911" s="1"/>
      <c r="XAN911" s="1"/>
      <c r="XAO911" s="1"/>
      <c r="XAP911" s="1"/>
      <c r="XAQ911" s="1"/>
      <c r="XAR911" s="1"/>
      <c r="XAS911" s="1"/>
      <c r="XAT911" s="1"/>
      <c r="XAU911" s="1"/>
      <c r="XAV911" s="1"/>
      <c r="XAW911" s="1"/>
      <c r="XAX911" s="1"/>
      <c r="XAY911" s="1"/>
      <c r="XAZ911" s="1"/>
      <c r="XBA911" s="1"/>
      <c r="XBB911" s="1"/>
      <c r="XBC911" s="1"/>
      <c r="XBD911" s="1"/>
      <c r="XBE911" s="1"/>
      <c r="XBF911" s="1"/>
      <c r="XBG911" s="1"/>
      <c r="XBH911" s="1"/>
      <c r="XBI911" s="1"/>
      <c r="XBJ911" s="1"/>
      <c r="XBK911" s="1"/>
      <c r="XBL911" s="1"/>
      <c r="XBM911" s="1"/>
      <c r="XBN911" s="1"/>
      <c r="XBO911" s="1"/>
      <c r="XBP911" s="1"/>
      <c r="XBQ911" s="1"/>
      <c r="XBR911" s="1"/>
      <c r="XBS911" s="1"/>
      <c r="XBT911" s="1"/>
      <c r="XBU911" s="1"/>
      <c r="XBV911" s="1"/>
      <c r="XBW911" s="1"/>
      <c r="XBX911" s="1"/>
      <c r="XBY911" s="1"/>
      <c r="XBZ911" s="1"/>
      <c r="XCA911" s="1"/>
      <c r="XCB911" s="1"/>
      <c r="XCC911" s="1"/>
      <c r="XCD911" s="1"/>
      <c r="XCE911" s="1"/>
      <c r="XCF911" s="1"/>
      <c r="XCG911" s="1"/>
      <c r="XCH911" s="1"/>
      <c r="XCI911" s="1"/>
      <c r="XCJ911" s="1"/>
      <c r="XCK911" s="1"/>
      <c r="XCL911" s="1"/>
      <c r="XCM911" s="1"/>
      <c r="XCN911" s="1"/>
      <c r="XCO911" s="1"/>
      <c r="XCP911" s="1"/>
      <c r="XCQ911" s="1"/>
      <c r="XCR911" s="1"/>
      <c r="XCS911" s="1"/>
      <c r="XCT911" s="1"/>
      <c r="XCU911" s="1"/>
      <c r="XCV911" s="1"/>
      <c r="XCW911" s="1"/>
      <c r="XCX911" s="1"/>
      <c r="XCY911" s="1"/>
      <c r="XCZ911" s="1"/>
      <c r="XDA911" s="1"/>
      <c r="XDB911" s="1"/>
      <c r="XDC911" s="1"/>
      <c r="XDD911" s="1"/>
      <c r="XDE911" s="1"/>
      <c r="XDF911" s="1"/>
      <c r="XDG911" s="1"/>
      <c r="XDH911" s="1"/>
      <c r="XDI911" s="1"/>
      <c r="XDJ911" s="1"/>
      <c r="XDK911" s="1"/>
      <c r="XDL911" s="1"/>
      <c r="XDM911" s="1"/>
      <c r="XDN911" s="1"/>
      <c r="XDO911" s="1"/>
      <c r="XDP911" s="1"/>
      <c r="XDQ911" s="1"/>
      <c r="XDR911" s="1"/>
      <c r="XDS911" s="1"/>
      <c r="XDT911" s="1"/>
      <c r="XDU911" s="1"/>
      <c r="XDV911" s="1"/>
      <c r="XDW911" s="1"/>
      <c r="XDX911" s="1"/>
      <c r="XDY911" s="1"/>
      <c r="XDZ911" s="1"/>
      <c r="XEA911" s="1"/>
      <c r="XEB911" s="1"/>
      <c r="XEC911" s="1"/>
      <c r="XED911" s="1"/>
      <c r="XEE911" s="1"/>
      <c r="XEF911" s="1"/>
      <c r="XEG911" s="1"/>
      <c r="XEH911" s="1"/>
      <c r="XEI911" s="1"/>
      <c r="XEJ911" s="1"/>
      <c r="XEK911" s="1"/>
      <c r="XEL911" s="1"/>
      <c r="XEM911" s="1"/>
      <c r="XEN911" s="1"/>
      <c r="XEO911" s="1"/>
      <c r="XEP911" s="1"/>
      <c r="XEQ911" s="1"/>
      <c r="XER911" s="1"/>
      <c r="XES911" s="1"/>
      <c r="XET911" s="1"/>
      <c r="XEU911" s="1"/>
      <c r="XEV911" s="1"/>
      <c r="XEW911" s="1"/>
      <c r="XEX911" s="1"/>
      <c r="XEY911" s="1"/>
      <c r="XEZ911" s="1"/>
      <c r="XFA911" s="1"/>
      <c r="XFB911" s="1"/>
      <c r="XFC911" s="1"/>
    </row>
    <row r="912" spans="1:150 16226:16383" s="3" customFormat="1" ht="20.25" customHeight="1" x14ac:dyDescent="0.25">
      <c r="A912" s="71" t="s">
        <v>1107</v>
      </c>
      <c r="B912" s="71">
        <v>111.48399999999999</v>
      </c>
      <c r="C912" s="71">
        <f t="shared" si="22"/>
        <v>1200.0137759999998</v>
      </c>
      <c r="D912" s="51">
        <v>0</v>
      </c>
      <c r="E912" s="51">
        <v>0</v>
      </c>
      <c r="F912" s="124">
        <f t="shared" si="23"/>
        <v>2203.2252927359996</v>
      </c>
      <c r="G912" s="130" t="s">
        <v>95</v>
      </c>
      <c r="H912" s="13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WZB912" s="1"/>
      <c r="WZC912" s="1"/>
      <c r="WZD912" s="1"/>
      <c r="WZE912" s="1"/>
      <c r="WZF912" s="1"/>
      <c r="WZG912" s="1"/>
      <c r="WZH912" s="1"/>
      <c r="WZI912" s="1"/>
      <c r="WZJ912" s="1"/>
      <c r="WZK912" s="1"/>
      <c r="WZL912" s="1"/>
      <c r="WZM912" s="1"/>
      <c r="WZN912" s="1"/>
      <c r="WZO912" s="1"/>
      <c r="WZP912" s="1"/>
      <c r="WZQ912" s="1"/>
      <c r="WZR912" s="1"/>
      <c r="WZS912" s="1"/>
      <c r="WZT912" s="1"/>
      <c r="WZU912" s="1"/>
      <c r="WZV912" s="1"/>
      <c r="WZW912" s="1"/>
      <c r="WZX912" s="1"/>
      <c r="WZY912" s="1"/>
      <c r="WZZ912" s="1"/>
      <c r="XAA912" s="1"/>
      <c r="XAB912" s="1"/>
      <c r="XAC912" s="1"/>
      <c r="XAD912" s="1"/>
      <c r="XAE912" s="1"/>
      <c r="XAF912" s="1"/>
      <c r="XAG912" s="1"/>
      <c r="XAH912" s="1"/>
      <c r="XAI912" s="1"/>
      <c r="XAJ912" s="1"/>
      <c r="XAK912" s="1"/>
      <c r="XAL912" s="1"/>
      <c r="XAM912" s="1"/>
      <c r="XAN912" s="1"/>
      <c r="XAO912" s="1"/>
      <c r="XAP912" s="1"/>
      <c r="XAQ912" s="1"/>
      <c r="XAR912" s="1"/>
      <c r="XAS912" s="1"/>
      <c r="XAT912" s="1"/>
      <c r="XAU912" s="1"/>
      <c r="XAV912" s="1"/>
      <c r="XAW912" s="1"/>
      <c r="XAX912" s="1"/>
      <c r="XAY912" s="1"/>
      <c r="XAZ912" s="1"/>
      <c r="XBA912" s="1"/>
      <c r="XBB912" s="1"/>
      <c r="XBC912" s="1"/>
      <c r="XBD912" s="1"/>
      <c r="XBE912" s="1"/>
      <c r="XBF912" s="1"/>
      <c r="XBG912" s="1"/>
      <c r="XBH912" s="1"/>
      <c r="XBI912" s="1"/>
      <c r="XBJ912" s="1"/>
      <c r="XBK912" s="1"/>
      <c r="XBL912" s="1"/>
      <c r="XBM912" s="1"/>
      <c r="XBN912" s="1"/>
      <c r="XBO912" s="1"/>
      <c r="XBP912" s="1"/>
      <c r="XBQ912" s="1"/>
      <c r="XBR912" s="1"/>
      <c r="XBS912" s="1"/>
      <c r="XBT912" s="1"/>
      <c r="XBU912" s="1"/>
      <c r="XBV912" s="1"/>
      <c r="XBW912" s="1"/>
      <c r="XBX912" s="1"/>
      <c r="XBY912" s="1"/>
      <c r="XBZ912" s="1"/>
      <c r="XCA912" s="1"/>
      <c r="XCB912" s="1"/>
      <c r="XCC912" s="1"/>
      <c r="XCD912" s="1"/>
      <c r="XCE912" s="1"/>
      <c r="XCF912" s="1"/>
      <c r="XCG912" s="1"/>
      <c r="XCH912" s="1"/>
      <c r="XCI912" s="1"/>
      <c r="XCJ912" s="1"/>
      <c r="XCK912" s="1"/>
      <c r="XCL912" s="1"/>
      <c r="XCM912" s="1"/>
      <c r="XCN912" s="1"/>
      <c r="XCO912" s="1"/>
      <c r="XCP912" s="1"/>
      <c r="XCQ912" s="1"/>
      <c r="XCR912" s="1"/>
      <c r="XCS912" s="1"/>
      <c r="XCT912" s="1"/>
      <c r="XCU912" s="1"/>
      <c r="XCV912" s="1"/>
      <c r="XCW912" s="1"/>
      <c r="XCX912" s="1"/>
      <c r="XCY912" s="1"/>
      <c r="XCZ912" s="1"/>
      <c r="XDA912" s="1"/>
      <c r="XDB912" s="1"/>
      <c r="XDC912" s="1"/>
      <c r="XDD912" s="1"/>
      <c r="XDE912" s="1"/>
      <c r="XDF912" s="1"/>
      <c r="XDG912" s="1"/>
      <c r="XDH912" s="1"/>
      <c r="XDI912" s="1"/>
      <c r="XDJ912" s="1"/>
      <c r="XDK912" s="1"/>
      <c r="XDL912" s="1"/>
      <c r="XDM912" s="1"/>
      <c r="XDN912" s="1"/>
      <c r="XDO912" s="1"/>
      <c r="XDP912" s="1"/>
      <c r="XDQ912" s="1"/>
      <c r="XDR912" s="1"/>
      <c r="XDS912" s="1"/>
      <c r="XDT912" s="1"/>
      <c r="XDU912" s="1"/>
      <c r="XDV912" s="1"/>
      <c r="XDW912" s="1"/>
      <c r="XDX912" s="1"/>
      <c r="XDY912" s="1"/>
      <c r="XDZ912" s="1"/>
      <c r="XEA912" s="1"/>
      <c r="XEB912" s="1"/>
      <c r="XEC912" s="1"/>
      <c r="XED912" s="1"/>
      <c r="XEE912" s="1"/>
      <c r="XEF912" s="1"/>
      <c r="XEG912" s="1"/>
      <c r="XEH912" s="1"/>
      <c r="XEI912" s="1"/>
      <c r="XEJ912" s="1"/>
      <c r="XEK912" s="1"/>
      <c r="XEL912" s="1"/>
      <c r="XEM912" s="1"/>
      <c r="XEN912" s="1"/>
      <c r="XEO912" s="1"/>
      <c r="XEP912" s="1"/>
      <c r="XEQ912" s="1"/>
      <c r="XER912" s="1"/>
      <c r="XES912" s="1"/>
      <c r="XET912" s="1"/>
      <c r="XEU912" s="1"/>
      <c r="XEV912" s="1"/>
      <c r="XEW912" s="1"/>
      <c r="XEX912" s="1"/>
      <c r="XEY912" s="1"/>
      <c r="XEZ912" s="1"/>
      <c r="XFA912" s="1"/>
      <c r="XFB912" s="1"/>
      <c r="XFC912" s="1"/>
    </row>
    <row r="913" spans="1:150 16226:16383" s="3" customFormat="1" ht="20.25" customHeight="1" x14ac:dyDescent="0.25">
      <c r="A913" s="71" t="s">
        <v>1108</v>
      </c>
      <c r="B913" s="71">
        <v>111.48399999999999</v>
      </c>
      <c r="C913" s="71">
        <f t="shared" si="22"/>
        <v>1200.0137759999998</v>
      </c>
      <c r="D913" s="51">
        <v>0</v>
      </c>
      <c r="E913" s="51">
        <v>0</v>
      </c>
      <c r="F913" s="124">
        <f t="shared" si="23"/>
        <v>2203.2252927359996</v>
      </c>
      <c r="G913" s="130" t="s">
        <v>95</v>
      </c>
      <c r="H913" s="13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WZB913" s="1"/>
      <c r="WZC913" s="1"/>
      <c r="WZD913" s="1"/>
      <c r="WZE913" s="1"/>
      <c r="WZF913" s="1"/>
      <c r="WZG913" s="1"/>
      <c r="WZH913" s="1"/>
      <c r="WZI913" s="1"/>
      <c r="WZJ913" s="1"/>
      <c r="WZK913" s="1"/>
      <c r="WZL913" s="1"/>
      <c r="WZM913" s="1"/>
      <c r="WZN913" s="1"/>
      <c r="WZO913" s="1"/>
      <c r="WZP913" s="1"/>
      <c r="WZQ913" s="1"/>
      <c r="WZR913" s="1"/>
      <c r="WZS913" s="1"/>
      <c r="WZT913" s="1"/>
      <c r="WZU913" s="1"/>
      <c r="WZV913" s="1"/>
      <c r="WZW913" s="1"/>
      <c r="WZX913" s="1"/>
      <c r="WZY913" s="1"/>
      <c r="WZZ913" s="1"/>
      <c r="XAA913" s="1"/>
      <c r="XAB913" s="1"/>
      <c r="XAC913" s="1"/>
      <c r="XAD913" s="1"/>
      <c r="XAE913" s="1"/>
      <c r="XAF913" s="1"/>
      <c r="XAG913" s="1"/>
      <c r="XAH913" s="1"/>
      <c r="XAI913" s="1"/>
      <c r="XAJ913" s="1"/>
      <c r="XAK913" s="1"/>
      <c r="XAL913" s="1"/>
      <c r="XAM913" s="1"/>
      <c r="XAN913" s="1"/>
      <c r="XAO913" s="1"/>
      <c r="XAP913" s="1"/>
      <c r="XAQ913" s="1"/>
      <c r="XAR913" s="1"/>
      <c r="XAS913" s="1"/>
      <c r="XAT913" s="1"/>
      <c r="XAU913" s="1"/>
      <c r="XAV913" s="1"/>
      <c r="XAW913" s="1"/>
      <c r="XAX913" s="1"/>
      <c r="XAY913" s="1"/>
      <c r="XAZ913" s="1"/>
      <c r="XBA913" s="1"/>
      <c r="XBB913" s="1"/>
      <c r="XBC913" s="1"/>
      <c r="XBD913" s="1"/>
      <c r="XBE913" s="1"/>
      <c r="XBF913" s="1"/>
      <c r="XBG913" s="1"/>
      <c r="XBH913" s="1"/>
      <c r="XBI913" s="1"/>
      <c r="XBJ913" s="1"/>
      <c r="XBK913" s="1"/>
      <c r="XBL913" s="1"/>
      <c r="XBM913" s="1"/>
      <c r="XBN913" s="1"/>
      <c r="XBO913" s="1"/>
      <c r="XBP913" s="1"/>
      <c r="XBQ913" s="1"/>
      <c r="XBR913" s="1"/>
      <c r="XBS913" s="1"/>
      <c r="XBT913" s="1"/>
      <c r="XBU913" s="1"/>
      <c r="XBV913" s="1"/>
      <c r="XBW913" s="1"/>
      <c r="XBX913" s="1"/>
      <c r="XBY913" s="1"/>
      <c r="XBZ913" s="1"/>
      <c r="XCA913" s="1"/>
      <c r="XCB913" s="1"/>
      <c r="XCC913" s="1"/>
      <c r="XCD913" s="1"/>
      <c r="XCE913" s="1"/>
      <c r="XCF913" s="1"/>
      <c r="XCG913" s="1"/>
      <c r="XCH913" s="1"/>
      <c r="XCI913" s="1"/>
      <c r="XCJ913" s="1"/>
      <c r="XCK913" s="1"/>
      <c r="XCL913" s="1"/>
      <c r="XCM913" s="1"/>
      <c r="XCN913" s="1"/>
      <c r="XCO913" s="1"/>
      <c r="XCP913" s="1"/>
      <c r="XCQ913" s="1"/>
      <c r="XCR913" s="1"/>
      <c r="XCS913" s="1"/>
      <c r="XCT913" s="1"/>
      <c r="XCU913" s="1"/>
      <c r="XCV913" s="1"/>
      <c r="XCW913" s="1"/>
      <c r="XCX913" s="1"/>
      <c r="XCY913" s="1"/>
      <c r="XCZ913" s="1"/>
      <c r="XDA913" s="1"/>
      <c r="XDB913" s="1"/>
      <c r="XDC913" s="1"/>
      <c r="XDD913" s="1"/>
      <c r="XDE913" s="1"/>
      <c r="XDF913" s="1"/>
      <c r="XDG913" s="1"/>
      <c r="XDH913" s="1"/>
      <c r="XDI913" s="1"/>
      <c r="XDJ913" s="1"/>
      <c r="XDK913" s="1"/>
      <c r="XDL913" s="1"/>
      <c r="XDM913" s="1"/>
      <c r="XDN913" s="1"/>
      <c r="XDO913" s="1"/>
      <c r="XDP913" s="1"/>
      <c r="XDQ913" s="1"/>
      <c r="XDR913" s="1"/>
      <c r="XDS913" s="1"/>
      <c r="XDT913" s="1"/>
      <c r="XDU913" s="1"/>
      <c r="XDV913" s="1"/>
      <c r="XDW913" s="1"/>
      <c r="XDX913" s="1"/>
      <c r="XDY913" s="1"/>
      <c r="XDZ913" s="1"/>
      <c r="XEA913" s="1"/>
      <c r="XEB913" s="1"/>
      <c r="XEC913" s="1"/>
      <c r="XED913" s="1"/>
      <c r="XEE913" s="1"/>
      <c r="XEF913" s="1"/>
      <c r="XEG913" s="1"/>
      <c r="XEH913" s="1"/>
      <c r="XEI913" s="1"/>
      <c r="XEJ913" s="1"/>
      <c r="XEK913" s="1"/>
      <c r="XEL913" s="1"/>
      <c r="XEM913" s="1"/>
      <c r="XEN913" s="1"/>
      <c r="XEO913" s="1"/>
      <c r="XEP913" s="1"/>
      <c r="XEQ913" s="1"/>
      <c r="XER913" s="1"/>
      <c r="XES913" s="1"/>
      <c r="XET913" s="1"/>
      <c r="XEU913" s="1"/>
      <c r="XEV913" s="1"/>
      <c r="XEW913" s="1"/>
      <c r="XEX913" s="1"/>
      <c r="XEY913" s="1"/>
      <c r="XEZ913" s="1"/>
      <c r="XFA913" s="1"/>
      <c r="XFB913" s="1"/>
      <c r="XFC913" s="1"/>
    </row>
    <row r="914" spans="1:150 16226:16383" s="3" customFormat="1" ht="20.25" customHeight="1" x14ac:dyDescent="0.25">
      <c r="A914" s="71" t="s">
        <v>1109</v>
      </c>
      <c r="B914" s="71">
        <v>111.48399999999999</v>
      </c>
      <c r="C914" s="71">
        <f t="shared" si="22"/>
        <v>1200.0137759999998</v>
      </c>
      <c r="D914" s="51">
        <v>0</v>
      </c>
      <c r="E914" s="51">
        <v>0</v>
      </c>
      <c r="F914" s="124">
        <f t="shared" si="23"/>
        <v>2203.2252927359996</v>
      </c>
      <c r="G914" s="130" t="s">
        <v>95</v>
      </c>
      <c r="H914" s="13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WZB914" s="1"/>
      <c r="WZC914" s="1"/>
      <c r="WZD914" s="1"/>
      <c r="WZE914" s="1"/>
      <c r="WZF914" s="1"/>
      <c r="WZG914" s="1"/>
      <c r="WZH914" s="1"/>
      <c r="WZI914" s="1"/>
      <c r="WZJ914" s="1"/>
      <c r="WZK914" s="1"/>
      <c r="WZL914" s="1"/>
      <c r="WZM914" s="1"/>
      <c r="WZN914" s="1"/>
      <c r="WZO914" s="1"/>
      <c r="WZP914" s="1"/>
      <c r="WZQ914" s="1"/>
      <c r="WZR914" s="1"/>
      <c r="WZS914" s="1"/>
      <c r="WZT914" s="1"/>
      <c r="WZU914" s="1"/>
      <c r="WZV914" s="1"/>
      <c r="WZW914" s="1"/>
      <c r="WZX914" s="1"/>
      <c r="WZY914" s="1"/>
      <c r="WZZ914" s="1"/>
      <c r="XAA914" s="1"/>
      <c r="XAB914" s="1"/>
      <c r="XAC914" s="1"/>
      <c r="XAD914" s="1"/>
      <c r="XAE914" s="1"/>
      <c r="XAF914" s="1"/>
      <c r="XAG914" s="1"/>
      <c r="XAH914" s="1"/>
      <c r="XAI914" s="1"/>
      <c r="XAJ914" s="1"/>
      <c r="XAK914" s="1"/>
      <c r="XAL914" s="1"/>
      <c r="XAM914" s="1"/>
      <c r="XAN914" s="1"/>
      <c r="XAO914" s="1"/>
      <c r="XAP914" s="1"/>
      <c r="XAQ914" s="1"/>
      <c r="XAR914" s="1"/>
      <c r="XAS914" s="1"/>
      <c r="XAT914" s="1"/>
      <c r="XAU914" s="1"/>
      <c r="XAV914" s="1"/>
      <c r="XAW914" s="1"/>
      <c r="XAX914" s="1"/>
      <c r="XAY914" s="1"/>
      <c r="XAZ914" s="1"/>
      <c r="XBA914" s="1"/>
      <c r="XBB914" s="1"/>
      <c r="XBC914" s="1"/>
      <c r="XBD914" s="1"/>
      <c r="XBE914" s="1"/>
      <c r="XBF914" s="1"/>
      <c r="XBG914" s="1"/>
      <c r="XBH914" s="1"/>
      <c r="XBI914" s="1"/>
      <c r="XBJ914" s="1"/>
      <c r="XBK914" s="1"/>
      <c r="XBL914" s="1"/>
      <c r="XBM914" s="1"/>
      <c r="XBN914" s="1"/>
      <c r="XBO914" s="1"/>
      <c r="XBP914" s="1"/>
      <c r="XBQ914" s="1"/>
      <c r="XBR914" s="1"/>
      <c r="XBS914" s="1"/>
      <c r="XBT914" s="1"/>
      <c r="XBU914" s="1"/>
      <c r="XBV914" s="1"/>
      <c r="XBW914" s="1"/>
      <c r="XBX914" s="1"/>
      <c r="XBY914" s="1"/>
      <c r="XBZ914" s="1"/>
      <c r="XCA914" s="1"/>
      <c r="XCB914" s="1"/>
      <c r="XCC914" s="1"/>
      <c r="XCD914" s="1"/>
      <c r="XCE914" s="1"/>
      <c r="XCF914" s="1"/>
      <c r="XCG914" s="1"/>
      <c r="XCH914" s="1"/>
      <c r="XCI914" s="1"/>
      <c r="XCJ914" s="1"/>
      <c r="XCK914" s="1"/>
      <c r="XCL914" s="1"/>
      <c r="XCM914" s="1"/>
      <c r="XCN914" s="1"/>
      <c r="XCO914" s="1"/>
      <c r="XCP914" s="1"/>
      <c r="XCQ914" s="1"/>
      <c r="XCR914" s="1"/>
      <c r="XCS914" s="1"/>
      <c r="XCT914" s="1"/>
      <c r="XCU914" s="1"/>
      <c r="XCV914" s="1"/>
      <c r="XCW914" s="1"/>
      <c r="XCX914" s="1"/>
      <c r="XCY914" s="1"/>
      <c r="XCZ914" s="1"/>
      <c r="XDA914" s="1"/>
      <c r="XDB914" s="1"/>
      <c r="XDC914" s="1"/>
      <c r="XDD914" s="1"/>
      <c r="XDE914" s="1"/>
      <c r="XDF914" s="1"/>
      <c r="XDG914" s="1"/>
      <c r="XDH914" s="1"/>
      <c r="XDI914" s="1"/>
      <c r="XDJ914" s="1"/>
      <c r="XDK914" s="1"/>
      <c r="XDL914" s="1"/>
      <c r="XDM914" s="1"/>
      <c r="XDN914" s="1"/>
      <c r="XDO914" s="1"/>
      <c r="XDP914" s="1"/>
      <c r="XDQ914" s="1"/>
      <c r="XDR914" s="1"/>
      <c r="XDS914" s="1"/>
      <c r="XDT914" s="1"/>
      <c r="XDU914" s="1"/>
      <c r="XDV914" s="1"/>
      <c r="XDW914" s="1"/>
      <c r="XDX914" s="1"/>
      <c r="XDY914" s="1"/>
      <c r="XDZ914" s="1"/>
      <c r="XEA914" s="1"/>
      <c r="XEB914" s="1"/>
      <c r="XEC914" s="1"/>
      <c r="XED914" s="1"/>
      <c r="XEE914" s="1"/>
      <c r="XEF914" s="1"/>
      <c r="XEG914" s="1"/>
      <c r="XEH914" s="1"/>
      <c r="XEI914" s="1"/>
      <c r="XEJ914" s="1"/>
      <c r="XEK914" s="1"/>
      <c r="XEL914" s="1"/>
      <c r="XEM914" s="1"/>
      <c r="XEN914" s="1"/>
      <c r="XEO914" s="1"/>
      <c r="XEP914" s="1"/>
      <c r="XEQ914" s="1"/>
      <c r="XER914" s="1"/>
      <c r="XES914" s="1"/>
      <c r="XET914" s="1"/>
      <c r="XEU914" s="1"/>
      <c r="XEV914" s="1"/>
      <c r="XEW914" s="1"/>
      <c r="XEX914" s="1"/>
      <c r="XEY914" s="1"/>
      <c r="XEZ914" s="1"/>
      <c r="XFA914" s="1"/>
      <c r="XFB914" s="1"/>
      <c r="XFC914" s="1"/>
    </row>
    <row r="915" spans="1:150 16226:16383" s="3" customFormat="1" ht="20.25" customHeight="1" x14ac:dyDescent="0.25">
      <c r="A915" s="71" t="s">
        <v>1110</v>
      </c>
      <c r="B915" s="71">
        <v>111.48399999999999</v>
      </c>
      <c r="C915" s="71">
        <f t="shared" si="22"/>
        <v>1200.0137759999998</v>
      </c>
      <c r="D915" s="51">
        <v>0</v>
      </c>
      <c r="E915" s="51">
        <v>0</v>
      </c>
      <c r="F915" s="124">
        <f t="shared" si="23"/>
        <v>2203.2252927359996</v>
      </c>
      <c r="G915" s="130" t="s">
        <v>95</v>
      </c>
      <c r="H915" s="13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WZB915" s="1"/>
      <c r="WZC915" s="1"/>
      <c r="WZD915" s="1"/>
      <c r="WZE915" s="1"/>
      <c r="WZF915" s="1"/>
      <c r="WZG915" s="1"/>
      <c r="WZH915" s="1"/>
      <c r="WZI915" s="1"/>
      <c r="WZJ915" s="1"/>
      <c r="WZK915" s="1"/>
      <c r="WZL915" s="1"/>
      <c r="WZM915" s="1"/>
      <c r="WZN915" s="1"/>
      <c r="WZO915" s="1"/>
      <c r="WZP915" s="1"/>
      <c r="WZQ915" s="1"/>
      <c r="WZR915" s="1"/>
      <c r="WZS915" s="1"/>
      <c r="WZT915" s="1"/>
      <c r="WZU915" s="1"/>
      <c r="WZV915" s="1"/>
      <c r="WZW915" s="1"/>
      <c r="WZX915" s="1"/>
      <c r="WZY915" s="1"/>
      <c r="WZZ915" s="1"/>
      <c r="XAA915" s="1"/>
      <c r="XAB915" s="1"/>
      <c r="XAC915" s="1"/>
      <c r="XAD915" s="1"/>
      <c r="XAE915" s="1"/>
      <c r="XAF915" s="1"/>
      <c r="XAG915" s="1"/>
      <c r="XAH915" s="1"/>
      <c r="XAI915" s="1"/>
      <c r="XAJ915" s="1"/>
      <c r="XAK915" s="1"/>
      <c r="XAL915" s="1"/>
      <c r="XAM915" s="1"/>
      <c r="XAN915" s="1"/>
      <c r="XAO915" s="1"/>
      <c r="XAP915" s="1"/>
      <c r="XAQ915" s="1"/>
      <c r="XAR915" s="1"/>
      <c r="XAS915" s="1"/>
      <c r="XAT915" s="1"/>
      <c r="XAU915" s="1"/>
      <c r="XAV915" s="1"/>
      <c r="XAW915" s="1"/>
      <c r="XAX915" s="1"/>
      <c r="XAY915" s="1"/>
      <c r="XAZ915" s="1"/>
      <c r="XBA915" s="1"/>
      <c r="XBB915" s="1"/>
      <c r="XBC915" s="1"/>
      <c r="XBD915" s="1"/>
      <c r="XBE915" s="1"/>
      <c r="XBF915" s="1"/>
      <c r="XBG915" s="1"/>
      <c r="XBH915" s="1"/>
      <c r="XBI915" s="1"/>
      <c r="XBJ915" s="1"/>
      <c r="XBK915" s="1"/>
      <c r="XBL915" s="1"/>
      <c r="XBM915" s="1"/>
      <c r="XBN915" s="1"/>
      <c r="XBO915" s="1"/>
      <c r="XBP915" s="1"/>
      <c r="XBQ915" s="1"/>
      <c r="XBR915" s="1"/>
      <c r="XBS915" s="1"/>
      <c r="XBT915" s="1"/>
      <c r="XBU915" s="1"/>
      <c r="XBV915" s="1"/>
      <c r="XBW915" s="1"/>
      <c r="XBX915" s="1"/>
      <c r="XBY915" s="1"/>
      <c r="XBZ915" s="1"/>
      <c r="XCA915" s="1"/>
      <c r="XCB915" s="1"/>
      <c r="XCC915" s="1"/>
      <c r="XCD915" s="1"/>
      <c r="XCE915" s="1"/>
      <c r="XCF915" s="1"/>
      <c r="XCG915" s="1"/>
      <c r="XCH915" s="1"/>
      <c r="XCI915" s="1"/>
      <c r="XCJ915" s="1"/>
      <c r="XCK915" s="1"/>
      <c r="XCL915" s="1"/>
      <c r="XCM915" s="1"/>
      <c r="XCN915" s="1"/>
      <c r="XCO915" s="1"/>
      <c r="XCP915" s="1"/>
      <c r="XCQ915" s="1"/>
      <c r="XCR915" s="1"/>
      <c r="XCS915" s="1"/>
      <c r="XCT915" s="1"/>
      <c r="XCU915" s="1"/>
      <c r="XCV915" s="1"/>
      <c r="XCW915" s="1"/>
      <c r="XCX915" s="1"/>
      <c r="XCY915" s="1"/>
      <c r="XCZ915" s="1"/>
      <c r="XDA915" s="1"/>
      <c r="XDB915" s="1"/>
      <c r="XDC915" s="1"/>
      <c r="XDD915" s="1"/>
      <c r="XDE915" s="1"/>
      <c r="XDF915" s="1"/>
      <c r="XDG915" s="1"/>
      <c r="XDH915" s="1"/>
      <c r="XDI915" s="1"/>
      <c r="XDJ915" s="1"/>
      <c r="XDK915" s="1"/>
      <c r="XDL915" s="1"/>
      <c r="XDM915" s="1"/>
      <c r="XDN915" s="1"/>
      <c r="XDO915" s="1"/>
      <c r="XDP915" s="1"/>
      <c r="XDQ915" s="1"/>
      <c r="XDR915" s="1"/>
      <c r="XDS915" s="1"/>
      <c r="XDT915" s="1"/>
      <c r="XDU915" s="1"/>
      <c r="XDV915" s="1"/>
      <c r="XDW915" s="1"/>
      <c r="XDX915" s="1"/>
      <c r="XDY915" s="1"/>
      <c r="XDZ915" s="1"/>
      <c r="XEA915" s="1"/>
      <c r="XEB915" s="1"/>
      <c r="XEC915" s="1"/>
      <c r="XED915" s="1"/>
      <c r="XEE915" s="1"/>
      <c r="XEF915" s="1"/>
      <c r="XEG915" s="1"/>
      <c r="XEH915" s="1"/>
      <c r="XEI915" s="1"/>
      <c r="XEJ915" s="1"/>
      <c r="XEK915" s="1"/>
      <c r="XEL915" s="1"/>
      <c r="XEM915" s="1"/>
      <c r="XEN915" s="1"/>
      <c r="XEO915" s="1"/>
      <c r="XEP915" s="1"/>
      <c r="XEQ915" s="1"/>
      <c r="XER915" s="1"/>
      <c r="XES915" s="1"/>
      <c r="XET915" s="1"/>
      <c r="XEU915" s="1"/>
      <c r="XEV915" s="1"/>
      <c r="XEW915" s="1"/>
      <c r="XEX915" s="1"/>
      <c r="XEY915" s="1"/>
      <c r="XEZ915" s="1"/>
      <c r="XFA915" s="1"/>
      <c r="XFB915" s="1"/>
      <c r="XFC915" s="1"/>
    </row>
    <row r="916" spans="1:150 16226:16383" s="3" customFormat="1" ht="20.25" customHeight="1" x14ac:dyDescent="0.25">
      <c r="A916" s="71" t="s">
        <v>1111</v>
      </c>
      <c r="B916" s="71">
        <v>111.48399999999999</v>
      </c>
      <c r="C916" s="71">
        <f t="shared" si="22"/>
        <v>1200.0137759999998</v>
      </c>
      <c r="D916" s="51">
        <v>0</v>
      </c>
      <c r="E916" s="51">
        <v>0</v>
      </c>
      <c r="F916" s="124">
        <f t="shared" si="23"/>
        <v>2203.2252927359996</v>
      </c>
      <c r="G916" s="130" t="s">
        <v>95</v>
      </c>
      <c r="H916" s="13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WZB916" s="1"/>
      <c r="WZC916" s="1"/>
      <c r="WZD916" s="1"/>
      <c r="WZE916" s="1"/>
      <c r="WZF916" s="1"/>
      <c r="WZG916" s="1"/>
      <c r="WZH916" s="1"/>
      <c r="WZI916" s="1"/>
      <c r="WZJ916" s="1"/>
      <c r="WZK916" s="1"/>
      <c r="WZL916" s="1"/>
      <c r="WZM916" s="1"/>
      <c r="WZN916" s="1"/>
      <c r="WZO916" s="1"/>
      <c r="WZP916" s="1"/>
      <c r="WZQ916" s="1"/>
      <c r="WZR916" s="1"/>
      <c r="WZS916" s="1"/>
      <c r="WZT916" s="1"/>
      <c r="WZU916" s="1"/>
      <c r="WZV916" s="1"/>
      <c r="WZW916" s="1"/>
      <c r="WZX916" s="1"/>
      <c r="WZY916" s="1"/>
      <c r="WZZ916" s="1"/>
      <c r="XAA916" s="1"/>
      <c r="XAB916" s="1"/>
      <c r="XAC916" s="1"/>
      <c r="XAD916" s="1"/>
      <c r="XAE916" s="1"/>
      <c r="XAF916" s="1"/>
      <c r="XAG916" s="1"/>
      <c r="XAH916" s="1"/>
      <c r="XAI916" s="1"/>
      <c r="XAJ916" s="1"/>
      <c r="XAK916" s="1"/>
      <c r="XAL916" s="1"/>
      <c r="XAM916" s="1"/>
      <c r="XAN916" s="1"/>
      <c r="XAO916" s="1"/>
      <c r="XAP916" s="1"/>
      <c r="XAQ916" s="1"/>
      <c r="XAR916" s="1"/>
      <c r="XAS916" s="1"/>
      <c r="XAT916" s="1"/>
      <c r="XAU916" s="1"/>
      <c r="XAV916" s="1"/>
      <c r="XAW916" s="1"/>
      <c r="XAX916" s="1"/>
      <c r="XAY916" s="1"/>
      <c r="XAZ916" s="1"/>
      <c r="XBA916" s="1"/>
      <c r="XBB916" s="1"/>
      <c r="XBC916" s="1"/>
      <c r="XBD916" s="1"/>
      <c r="XBE916" s="1"/>
      <c r="XBF916" s="1"/>
      <c r="XBG916" s="1"/>
      <c r="XBH916" s="1"/>
      <c r="XBI916" s="1"/>
      <c r="XBJ916" s="1"/>
      <c r="XBK916" s="1"/>
      <c r="XBL916" s="1"/>
      <c r="XBM916" s="1"/>
      <c r="XBN916" s="1"/>
      <c r="XBO916" s="1"/>
      <c r="XBP916" s="1"/>
      <c r="XBQ916" s="1"/>
      <c r="XBR916" s="1"/>
      <c r="XBS916" s="1"/>
      <c r="XBT916" s="1"/>
      <c r="XBU916" s="1"/>
      <c r="XBV916" s="1"/>
      <c r="XBW916" s="1"/>
      <c r="XBX916" s="1"/>
      <c r="XBY916" s="1"/>
      <c r="XBZ916" s="1"/>
      <c r="XCA916" s="1"/>
      <c r="XCB916" s="1"/>
      <c r="XCC916" s="1"/>
      <c r="XCD916" s="1"/>
      <c r="XCE916" s="1"/>
      <c r="XCF916" s="1"/>
      <c r="XCG916" s="1"/>
      <c r="XCH916" s="1"/>
      <c r="XCI916" s="1"/>
      <c r="XCJ916" s="1"/>
      <c r="XCK916" s="1"/>
      <c r="XCL916" s="1"/>
      <c r="XCM916" s="1"/>
      <c r="XCN916" s="1"/>
      <c r="XCO916" s="1"/>
      <c r="XCP916" s="1"/>
      <c r="XCQ916" s="1"/>
      <c r="XCR916" s="1"/>
      <c r="XCS916" s="1"/>
      <c r="XCT916" s="1"/>
      <c r="XCU916" s="1"/>
      <c r="XCV916" s="1"/>
      <c r="XCW916" s="1"/>
      <c r="XCX916" s="1"/>
      <c r="XCY916" s="1"/>
      <c r="XCZ916" s="1"/>
      <c r="XDA916" s="1"/>
      <c r="XDB916" s="1"/>
      <c r="XDC916" s="1"/>
      <c r="XDD916" s="1"/>
      <c r="XDE916" s="1"/>
      <c r="XDF916" s="1"/>
      <c r="XDG916" s="1"/>
      <c r="XDH916" s="1"/>
      <c r="XDI916" s="1"/>
      <c r="XDJ916" s="1"/>
      <c r="XDK916" s="1"/>
      <c r="XDL916" s="1"/>
      <c r="XDM916" s="1"/>
      <c r="XDN916" s="1"/>
      <c r="XDO916" s="1"/>
      <c r="XDP916" s="1"/>
      <c r="XDQ916" s="1"/>
      <c r="XDR916" s="1"/>
      <c r="XDS916" s="1"/>
      <c r="XDT916" s="1"/>
      <c r="XDU916" s="1"/>
      <c r="XDV916" s="1"/>
      <c r="XDW916" s="1"/>
      <c r="XDX916" s="1"/>
      <c r="XDY916" s="1"/>
      <c r="XDZ916" s="1"/>
      <c r="XEA916" s="1"/>
      <c r="XEB916" s="1"/>
      <c r="XEC916" s="1"/>
      <c r="XED916" s="1"/>
      <c r="XEE916" s="1"/>
      <c r="XEF916" s="1"/>
      <c r="XEG916" s="1"/>
      <c r="XEH916" s="1"/>
      <c r="XEI916" s="1"/>
      <c r="XEJ916" s="1"/>
      <c r="XEK916" s="1"/>
      <c r="XEL916" s="1"/>
      <c r="XEM916" s="1"/>
      <c r="XEN916" s="1"/>
      <c r="XEO916" s="1"/>
      <c r="XEP916" s="1"/>
      <c r="XEQ916" s="1"/>
      <c r="XER916" s="1"/>
      <c r="XES916" s="1"/>
      <c r="XET916" s="1"/>
      <c r="XEU916" s="1"/>
      <c r="XEV916" s="1"/>
      <c r="XEW916" s="1"/>
      <c r="XEX916" s="1"/>
      <c r="XEY916" s="1"/>
      <c r="XEZ916" s="1"/>
      <c r="XFA916" s="1"/>
      <c r="XFB916" s="1"/>
      <c r="XFC916" s="1"/>
    </row>
    <row r="917" spans="1:150 16226:16383" s="3" customFormat="1" ht="20.25" customHeight="1" x14ac:dyDescent="0.25">
      <c r="A917" s="71" t="s">
        <v>1112</v>
      </c>
      <c r="B917" s="71">
        <v>111.48399999999999</v>
      </c>
      <c r="C917" s="71">
        <f t="shared" si="22"/>
        <v>1200.0137759999998</v>
      </c>
      <c r="D917" s="51">
        <v>0</v>
      </c>
      <c r="E917" s="51">
        <v>0</v>
      </c>
      <c r="F917" s="124">
        <f t="shared" si="23"/>
        <v>2203.2252927359996</v>
      </c>
      <c r="G917" s="130" t="s">
        <v>95</v>
      </c>
      <c r="H917" s="13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WZB917" s="1"/>
      <c r="WZC917" s="1"/>
      <c r="WZD917" s="1"/>
      <c r="WZE917" s="1"/>
      <c r="WZF917" s="1"/>
      <c r="WZG917" s="1"/>
      <c r="WZH917" s="1"/>
      <c r="WZI917" s="1"/>
      <c r="WZJ917" s="1"/>
      <c r="WZK917" s="1"/>
      <c r="WZL917" s="1"/>
      <c r="WZM917" s="1"/>
      <c r="WZN917" s="1"/>
      <c r="WZO917" s="1"/>
      <c r="WZP917" s="1"/>
      <c r="WZQ917" s="1"/>
      <c r="WZR917" s="1"/>
      <c r="WZS917" s="1"/>
      <c r="WZT917" s="1"/>
      <c r="WZU917" s="1"/>
      <c r="WZV917" s="1"/>
      <c r="WZW917" s="1"/>
      <c r="WZX917" s="1"/>
      <c r="WZY917" s="1"/>
      <c r="WZZ917" s="1"/>
      <c r="XAA917" s="1"/>
      <c r="XAB917" s="1"/>
      <c r="XAC917" s="1"/>
      <c r="XAD917" s="1"/>
      <c r="XAE917" s="1"/>
      <c r="XAF917" s="1"/>
      <c r="XAG917" s="1"/>
      <c r="XAH917" s="1"/>
      <c r="XAI917" s="1"/>
      <c r="XAJ917" s="1"/>
      <c r="XAK917" s="1"/>
      <c r="XAL917" s="1"/>
      <c r="XAM917" s="1"/>
      <c r="XAN917" s="1"/>
      <c r="XAO917" s="1"/>
      <c r="XAP917" s="1"/>
      <c r="XAQ917" s="1"/>
      <c r="XAR917" s="1"/>
      <c r="XAS917" s="1"/>
      <c r="XAT917" s="1"/>
      <c r="XAU917" s="1"/>
      <c r="XAV917" s="1"/>
      <c r="XAW917" s="1"/>
      <c r="XAX917" s="1"/>
      <c r="XAY917" s="1"/>
      <c r="XAZ917" s="1"/>
      <c r="XBA917" s="1"/>
      <c r="XBB917" s="1"/>
      <c r="XBC917" s="1"/>
      <c r="XBD917" s="1"/>
      <c r="XBE917" s="1"/>
      <c r="XBF917" s="1"/>
      <c r="XBG917" s="1"/>
      <c r="XBH917" s="1"/>
      <c r="XBI917" s="1"/>
      <c r="XBJ917" s="1"/>
      <c r="XBK917" s="1"/>
      <c r="XBL917" s="1"/>
      <c r="XBM917" s="1"/>
      <c r="XBN917" s="1"/>
      <c r="XBO917" s="1"/>
      <c r="XBP917" s="1"/>
      <c r="XBQ917" s="1"/>
      <c r="XBR917" s="1"/>
      <c r="XBS917" s="1"/>
      <c r="XBT917" s="1"/>
      <c r="XBU917" s="1"/>
      <c r="XBV917" s="1"/>
      <c r="XBW917" s="1"/>
      <c r="XBX917" s="1"/>
      <c r="XBY917" s="1"/>
      <c r="XBZ917" s="1"/>
      <c r="XCA917" s="1"/>
      <c r="XCB917" s="1"/>
      <c r="XCC917" s="1"/>
      <c r="XCD917" s="1"/>
      <c r="XCE917" s="1"/>
      <c r="XCF917" s="1"/>
      <c r="XCG917" s="1"/>
      <c r="XCH917" s="1"/>
      <c r="XCI917" s="1"/>
      <c r="XCJ917" s="1"/>
      <c r="XCK917" s="1"/>
      <c r="XCL917" s="1"/>
      <c r="XCM917" s="1"/>
      <c r="XCN917" s="1"/>
      <c r="XCO917" s="1"/>
      <c r="XCP917" s="1"/>
      <c r="XCQ917" s="1"/>
      <c r="XCR917" s="1"/>
      <c r="XCS917" s="1"/>
      <c r="XCT917" s="1"/>
      <c r="XCU917" s="1"/>
      <c r="XCV917" s="1"/>
      <c r="XCW917" s="1"/>
      <c r="XCX917" s="1"/>
      <c r="XCY917" s="1"/>
      <c r="XCZ917" s="1"/>
      <c r="XDA917" s="1"/>
      <c r="XDB917" s="1"/>
      <c r="XDC917" s="1"/>
      <c r="XDD917" s="1"/>
      <c r="XDE917" s="1"/>
      <c r="XDF917" s="1"/>
      <c r="XDG917" s="1"/>
      <c r="XDH917" s="1"/>
      <c r="XDI917" s="1"/>
      <c r="XDJ917" s="1"/>
      <c r="XDK917" s="1"/>
      <c r="XDL917" s="1"/>
      <c r="XDM917" s="1"/>
      <c r="XDN917" s="1"/>
      <c r="XDO917" s="1"/>
      <c r="XDP917" s="1"/>
      <c r="XDQ917" s="1"/>
      <c r="XDR917" s="1"/>
      <c r="XDS917" s="1"/>
      <c r="XDT917" s="1"/>
      <c r="XDU917" s="1"/>
      <c r="XDV917" s="1"/>
      <c r="XDW917" s="1"/>
      <c r="XDX917" s="1"/>
      <c r="XDY917" s="1"/>
      <c r="XDZ917" s="1"/>
      <c r="XEA917" s="1"/>
      <c r="XEB917" s="1"/>
      <c r="XEC917" s="1"/>
      <c r="XED917" s="1"/>
      <c r="XEE917" s="1"/>
      <c r="XEF917" s="1"/>
      <c r="XEG917" s="1"/>
      <c r="XEH917" s="1"/>
      <c r="XEI917" s="1"/>
      <c r="XEJ917" s="1"/>
      <c r="XEK917" s="1"/>
      <c r="XEL917" s="1"/>
      <c r="XEM917" s="1"/>
      <c r="XEN917" s="1"/>
      <c r="XEO917" s="1"/>
      <c r="XEP917" s="1"/>
      <c r="XEQ917" s="1"/>
      <c r="XER917" s="1"/>
      <c r="XES917" s="1"/>
      <c r="XET917" s="1"/>
      <c r="XEU917" s="1"/>
      <c r="XEV917" s="1"/>
      <c r="XEW917" s="1"/>
      <c r="XEX917" s="1"/>
      <c r="XEY917" s="1"/>
      <c r="XEZ917" s="1"/>
      <c r="XFA917" s="1"/>
      <c r="XFB917" s="1"/>
      <c r="XFC917" s="1"/>
    </row>
    <row r="918" spans="1:150 16226:16383" s="3" customFormat="1" ht="20.25" customHeight="1" x14ac:dyDescent="0.25">
      <c r="A918" s="71" t="s">
        <v>1113</v>
      </c>
      <c r="B918" s="71">
        <v>111.48399999999999</v>
      </c>
      <c r="C918" s="71">
        <f t="shared" si="22"/>
        <v>1200.0137759999998</v>
      </c>
      <c r="D918" s="51">
        <v>0</v>
      </c>
      <c r="E918" s="51">
        <v>0</v>
      </c>
      <c r="F918" s="124">
        <f t="shared" si="23"/>
        <v>2203.2252927359996</v>
      </c>
      <c r="G918" s="130" t="s">
        <v>95</v>
      </c>
      <c r="H918" s="13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WZB918" s="1"/>
      <c r="WZC918" s="1"/>
      <c r="WZD918" s="1"/>
      <c r="WZE918" s="1"/>
      <c r="WZF918" s="1"/>
      <c r="WZG918" s="1"/>
      <c r="WZH918" s="1"/>
      <c r="WZI918" s="1"/>
      <c r="WZJ918" s="1"/>
      <c r="WZK918" s="1"/>
      <c r="WZL918" s="1"/>
      <c r="WZM918" s="1"/>
      <c r="WZN918" s="1"/>
      <c r="WZO918" s="1"/>
      <c r="WZP918" s="1"/>
      <c r="WZQ918" s="1"/>
      <c r="WZR918" s="1"/>
      <c r="WZS918" s="1"/>
      <c r="WZT918" s="1"/>
      <c r="WZU918" s="1"/>
      <c r="WZV918" s="1"/>
      <c r="WZW918" s="1"/>
      <c r="WZX918" s="1"/>
      <c r="WZY918" s="1"/>
      <c r="WZZ918" s="1"/>
      <c r="XAA918" s="1"/>
      <c r="XAB918" s="1"/>
      <c r="XAC918" s="1"/>
      <c r="XAD918" s="1"/>
      <c r="XAE918" s="1"/>
      <c r="XAF918" s="1"/>
      <c r="XAG918" s="1"/>
      <c r="XAH918" s="1"/>
      <c r="XAI918" s="1"/>
      <c r="XAJ918" s="1"/>
      <c r="XAK918" s="1"/>
      <c r="XAL918" s="1"/>
      <c r="XAM918" s="1"/>
      <c r="XAN918" s="1"/>
      <c r="XAO918" s="1"/>
      <c r="XAP918" s="1"/>
      <c r="XAQ918" s="1"/>
      <c r="XAR918" s="1"/>
      <c r="XAS918" s="1"/>
      <c r="XAT918" s="1"/>
      <c r="XAU918" s="1"/>
      <c r="XAV918" s="1"/>
      <c r="XAW918" s="1"/>
      <c r="XAX918" s="1"/>
      <c r="XAY918" s="1"/>
      <c r="XAZ918" s="1"/>
      <c r="XBA918" s="1"/>
      <c r="XBB918" s="1"/>
      <c r="XBC918" s="1"/>
      <c r="XBD918" s="1"/>
      <c r="XBE918" s="1"/>
      <c r="XBF918" s="1"/>
      <c r="XBG918" s="1"/>
      <c r="XBH918" s="1"/>
      <c r="XBI918" s="1"/>
      <c r="XBJ918" s="1"/>
      <c r="XBK918" s="1"/>
      <c r="XBL918" s="1"/>
      <c r="XBM918" s="1"/>
      <c r="XBN918" s="1"/>
      <c r="XBO918" s="1"/>
      <c r="XBP918" s="1"/>
      <c r="XBQ918" s="1"/>
      <c r="XBR918" s="1"/>
      <c r="XBS918" s="1"/>
      <c r="XBT918" s="1"/>
      <c r="XBU918" s="1"/>
      <c r="XBV918" s="1"/>
      <c r="XBW918" s="1"/>
      <c r="XBX918" s="1"/>
      <c r="XBY918" s="1"/>
      <c r="XBZ918" s="1"/>
      <c r="XCA918" s="1"/>
      <c r="XCB918" s="1"/>
      <c r="XCC918" s="1"/>
      <c r="XCD918" s="1"/>
      <c r="XCE918" s="1"/>
      <c r="XCF918" s="1"/>
      <c r="XCG918" s="1"/>
      <c r="XCH918" s="1"/>
      <c r="XCI918" s="1"/>
      <c r="XCJ918" s="1"/>
      <c r="XCK918" s="1"/>
      <c r="XCL918" s="1"/>
      <c r="XCM918" s="1"/>
      <c r="XCN918" s="1"/>
      <c r="XCO918" s="1"/>
      <c r="XCP918" s="1"/>
      <c r="XCQ918" s="1"/>
      <c r="XCR918" s="1"/>
      <c r="XCS918" s="1"/>
      <c r="XCT918" s="1"/>
      <c r="XCU918" s="1"/>
      <c r="XCV918" s="1"/>
      <c r="XCW918" s="1"/>
      <c r="XCX918" s="1"/>
      <c r="XCY918" s="1"/>
      <c r="XCZ918" s="1"/>
      <c r="XDA918" s="1"/>
      <c r="XDB918" s="1"/>
      <c r="XDC918" s="1"/>
      <c r="XDD918" s="1"/>
      <c r="XDE918" s="1"/>
      <c r="XDF918" s="1"/>
      <c r="XDG918" s="1"/>
      <c r="XDH918" s="1"/>
      <c r="XDI918" s="1"/>
      <c r="XDJ918" s="1"/>
      <c r="XDK918" s="1"/>
      <c r="XDL918" s="1"/>
      <c r="XDM918" s="1"/>
      <c r="XDN918" s="1"/>
      <c r="XDO918" s="1"/>
      <c r="XDP918" s="1"/>
      <c r="XDQ918" s="1"/>
      <c r="XDR918" s="1"/>
      <c r="XDS918" s="1"/>
      <c r="XDT918" s="1"/>
      <c r="XDU918" s="1"/>
      <c r="XDV918" s="1"/>
      <c r="XDW918" s="1"/>
      <c r="XDX918" s="1"/>
      <c r="XDY918" s="1"/>
      <c r="XDZ918" s="1"/>
      <c r="XEA918" s="1"/>
      <c r="XEB918" s="1"/>
      <c r="XEC918" s="1"/>
      <c r="XED918" s="1"/>
      <c r="XEE918" s="1"/>
      <c r="XEF918" s="1"/>
      <c r="XEG918" s="1"/>
      <c r="XEH918" s="1"/>
      <c r="XEI918" s="1"/>
      <c r="XEJ918" s="1"/>
      <c r="XEK918" s="1"/>
      <c r="XEL918" s="1"/>
      <c r="XEM918" s="1"/>
      <c r="XEN918" s="1"/>
      <c r="XEO918" s="1"/>
      <c r="XEP918" s="1"/>
      <c r="XEQ918" s="1"/>
      <c r="XER918" s="1"/>
      <c r="XES918" s="1"/>
      <c r="XET918" s="1"/>
      <c r="XEU918" s="1"/>
      <c r="XEV918" s="1"/>
      <c r="XEW918" s="1"/>
      <c r="XEX918" s="1"/>
      <c r="XEY918" s="1"/>
      <c r="XEZ918" s="1"/>
      <c r="XFA918" s="1"/>
      <c r="XFB918" s="1"/>
      <c r="XFC918" s="1"/>
    </row>
    <row r="919" spans="1:150 16226:16383" s="3" customFormat="1" ht="20.25" customHeight="1" x14ac:dyDescent="0.25">
      <c r="A919" s="71" t="s">
        <v>1114</v>
      </c>
      <c r="B919" s="71">
        <v>246.50899999999999</v>
      </c>
      <c r="C919" s="71">
        <f t="shared" si="22"/>
        <v>2653.4228759999996</v>
      </c>
      <c r="D919" s="51">
        <v>0</v>
      </c>
      <c r="E919" s="51">
        <v>0</v>
      </c>
      <c r="F919" s="124">
        <f t="shared" si="23"/>
        <v>4871.6844003359993</v>
      </c>
      <c r="G919" s="130" t="s">
        <v>95</v>
      </c>
      <c r="H919" s="13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WZB919" s="1"/>
      <c r="WZC919" s="1"/>
      <c r="WZD919" s="1"/>
      <c r="WZE919" s="1"/>
      <c r="WZF919" s="1"/>
      <c r="WZG919" s="1"/>
      <c r="WZH919" s="1"/>
      <c r="WZI919" s="1"/>
      <c r="WZJ919" s="1"/>
      <c r="WZK919" s="1"/>
      <c r="WZL919" s="1"/>
      <c r="WZM919" s="1"/>
      <c r="WZN919" s="1"/>
      <c r="WZO919" s="1"/>
      <c r="WZP919" s="1"/>
      <c r="WZQ919" s="1"/>
      <c r="WZR919" s="1"/>
      <c r="WZS919" s="1"/>
      <c r="WZT919" s="1"/>
      <c r="WZU919" s="1"/>
      <c r="WZV919" s="1"/>
      <c r="WZW919" s="1"/>
      <c r="WZX919" s="1"/>
      <c r="WZY919" s="1"/>
      <c r="WZZ919" s="1"/>
      <c r="XAA919" s="1"/>
      <c r="XAB919" s="1"/>
      <c r="XAC919" s="1"/>
      <c r="XAD919" s="1"/>
      <c r="XAE919" s="1"/>
      <c r="XAF919" s="1"/>
      <c r="XAG919" s="1"/>
      <c r="XAH919" s="1"/>
      <c r="XAI919" s="1"/>
      <c r="XAJ919" s="1"/>
      <c r="XAK919" s="1"/>
      <c r="XAL919" s="1"/>
      <c r="XAM919" s="1"/>
      <c r="XAN919" s="1"/>
      <c r="XAO919" s="1"/>
      <c r="XAP919" s="1"/>
      <c r="XAQ919" s="1"/>
      <c r="XAR919" s="1"/>
      <c r="XAS919" s="1"/>
      <c r="XAT919" s="1"/>
      <c r="XAU919" s="1"/>
      <c r="XAV919" s="1"/>
      <c r="XAW919" s="1"/>
      <c r="XAX919" s="1"/>
      <c r="XAY919" s="1"/>
      <c r="XAZ919" s="1"/>
      <c r="XBA919" s="1"/>
      <c r="XBB919" s="1"/>
      <c r="XBC919" s="1"/>
      <c r="XBD919" s="1"/>
      <c r="XBE919" s="1"/>
      <c r="XBF919" s="1"/>
      <c r="XBG919" s="1"/>
      <c r="XBH919" s="1"/>
      <c r="XBI919" s="1"/>
      <c r="XBJ919" s="1"/>
      <c r="XBK919" s="1"/>
      <c r="XBL919" s="1"/>
      <c r="XBM919" s="1"/>
      <c r="XBN919" s="1"/>
      <c r="XBO919" s="1"/>
      <c r="XBP919" s="1"/>
      <c r="XBQ919" s="1"/>
      <c r="XBR919" s="1"/>
      <c r="XBS919" s="1"/>
      <c r="XBT919" s="1"/>
      <c r="XBU919" s="1"/>
      <c r="XBV919" s="1"/>
      <c r="XBW919" s="1"/>
      <c r="XBX919" s="1"/>
      <c r="XBY919" s="1"/>
      <c r="XBZ919" s="1"/>
      <c r="XCA919" s="1"/>
      <c r="XCB919" s="1"/>
      <c r="XCC919" s="1"/>
      <c r="XCD919" s="1"/>
      <c r="XCE919" s="1"/>
      <c r="XCF919" s="1"/>
      <c r="XCG919" s="1"/>
      <c r="XCH919" s="1"/>
      <c r="XCI919" s="1"/>
      <c r="XCJ919" s="1"/>
      <c r="XCK919" s="1"/>
      <c r="XCL919" s="1"/>
      <c r="XCM919" s="1"/>
      <c r="XCN919" s="1"/>
      <c r="XCO919" s="1"/>
      <c r="XCP919" s="1"/>
      <c r="XCQ919" s="1"/>
      <c r="XCR919" s="1"/>
      <c r="XCS919" s="1"/>
      <c r="XCT919" s="1"/>
      <c r="XCU919" s="1"/>
      <c r="XCV919" s="1"/>
      <c r="XCW919" s="1"/>
      <c r="XCX919" s="1"/>
      <c r="XCY919" s="1"/>
      <c r="XCZ919" s="1"/>
      <c r="XDA919" s="1"/>
      <c r="XDB919" s="1"/>
      <c r="XDC919" s="1"/>
      <c r="XDD919" s="1"/>
      <c r="XDE919" s="1"/>
      <c r="XDF919" s="1"/>
      <c r="XDG919" s="1"/>
      <c r="XDH919" s="1"/>
      <c r="XDI919" s="1"/>
      <c r="XDJ919" s="1"/>
      <c r="XDK919" s="1"/>
      <c r="XDL919" s="1"/>
      <c r="XDM919" s="1"/>
      <c r="XDN919" s="1"/>
      <c r="XDO919" s="1"/>
      <c r="XDP919" s="1"/>
      <c r="XDQ919" s="1"/>
      <c r="XDR919" s="1"/>
      <c r="XDS919" s="1"/>
      <c r="XDT919" s="1"/>
      <c r="XDU919" s="1"/>
      <c r="XDV919" s="1"/>
      <c r="XDW919" s="1"/>
      <c r="XDX919" s="1"/>
      <c r="XDY919" s="1"/>
      <c r="XDZ919" s="1"/>
      <c r="XEA919" s="1"/>
      <c r="XEB919" s="1"/>
      <c r="XEC919" s="1"/>
      <c r="XED919" s="1"/>
      <c r="XEE919" s="1"/>
      <c r="XEF919" s="1"/>
      <c r="XEG919" s="1"/>
      <c r="XEH919" s="1"/>
      <c r="XEI919" s="1"/>
      <c r="XEJ919" s="1"/>
      <c r="XEK919" s="1"/>
      <c r="XEL919" s="1"/>
      <c r="XEM919" s="1"/>
      <c r="XEN919" s="1"/>
      <c r="XEO919" s="1"/>
      <c r="XEP919" s="1"/>
      <c r="XEQ919" s="1"/>
      <c r="XER919" s="1"/>
      <c r="XES919" s="1"/>
      <c r="XET919" s="1"/>
      <c r="XEU919" s="1"/>
      <c r="XEV919" s="1"/>
      <c r="XEW919" s="1"/>
      <c r="XEX919" s="1"/>
      <c r="XEY919" s="1"/>
      <c r="XEZ919" s="1"/>
      <c r="XFA919" s="1"/>
      <c r="XFB919" s="1"/>
      <c r="XFC919" s="1"/>
    </row>
    <row r="920" spans="1:150 16226:16383" s="3" customFormat="1" ht="20.25" customHeight="1" x14ac:dyDescent="0.25">
      <c r="A920" s="71" t="s">
        <v>1115</v>
      </c>
      <c r="B920" s="71">
        <v>246.50899999999999</v>
      </c>
      <c r="C920" s="71">
        <f t="shared" si="22"/>
        <v>2653.4228759999996</v>
      </c>
      <c r="D920" s="51">
        <v>0</v>
      </c>
      <c r="E920" s="51">
        <v>0</v>
      </c>
      <c r="F920" s="124">
        <f t="shared" si="23"/>
        <v>4871.6844003359993</v>
      </c>
      <c r="G920" s="130" t="s">
        <v>95</v>
      </c>
      <c r="H920" s="13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WZB920" s="1"/>
      <c r="WZC920" s="1"/>
      <c r="WZD920" s="1"/>
      <c r="WZE920" s="1"/>
      <c r="WZF920" s="1"/>
      <c r="WZG920" s="1"/>
      <c r="WZH920" s="1"/>
      <c r="WZI920" s="1"/>
      <c r="WZJ920" s="1"/>
      <c r="WZK920" s="1"/>
      <c r="WZL920" s="1"/>
      <c r="WZM920" s="1"/>
      <c r="WZN920" s="1"/>
      <c r="WZO920" s="1"/>
      <c r="WZP920" s="1"/>
      <c r="WZQ920" s="1"/>
      <c r="WZR920" s="1"/>
      <c r="WZS920" s="1"/>
      <c r="WZT920" s="1"/>
      <c r="WZU920" s="1"/>
      <c r="WZV920" s="1"/>
      <c r="WZW920" s="1"/>
      <c r="WZX920" s="1"/>
      <c r="WZY920" s="1"/>
      <c r="WZZ920" s="1"/>
      <c r="XAA920" s="1"/>
      <c r="XAB920" s="1"/>
      <c r="XAC920" s="1"/>
      <c r="XAD920" s="1"/>
      <c r="XAE920" s="1"/>
      <c r="XAF920" s="1"/>
      <c r="XAG920" s="1"/>
      <c r="XAH920" s="1"/>
      <c r="XAI920" s="1"/>
      <c r="XAJ920" s="1"/>
      <c r="XAK920" s="1"/>
      <c r="XAL920" s="1"/>
      <c r="XAM920" s="1"/>
      <c r="XAN920" s="1"/>
      <c r="XAO920" s="1"/>
      <c r="XAP920" s="1"/>
      <c r="XAQ920" s="1"/>
      <c r="XAR920" s="1"/>
      <c r="XAS920" s="1"/>
      <c r="XAT920" s="1"/>
      <c r="XAU920" s="1"/>
      <c r="XAV920" s="1"/>
      <c r="XAW920" s="1"/>
      <c r="XAX920" s="1"/>
      <c r="XAY920" s="1"/>
      <c r="XAZ920" s="1"/>
      <c r="XBA920" s="1"/>
      <c r="XBB920" s="1"/>
      <c r="XBC920" s="1"/>
      <c r="XBD920" s="1"/>
      <c r="XBE920" s="1"/>
      <c r="XBF920" s="1"/>
      <c r="XBG920" s="1"/>
      <c r="XBH920" s="1"/>
      <c r="XBI920" s="1"/>
      <c r="XBJ920" s="1"/>
      <c r="XBK920" s="1"/>
      <c r="XBL920" s="1"/>
      <c r="XBM920" s="1"/>
      <c r="XBN920" s="1"/>
      <c r="XBO920" s="1"/>
      <c r="XBP920" s="1"/>
      <c r="XBQ920" s="1"/>
      <c r="XBR920" s="1"/>
      <c r="XBS920" s="1"/>
      <c r="XBT920" s="1"/>
      <c r="XBU920" s="1"/>
      <c r="XBV920" s="1"/>
      <c r="XBW920" s="1"/>
      <c r="XBX920" s="1"/>
      <c r="XBY920" s="1"/>
      <c r="XBZ920" s="1"/>
      <c r="XCA920" s="1"/>
      <c r="XCB920" s="1"/>
      <c r="XCC920" s="1"/>
      <c r="XCD920" s="1"/>
      <c r="XCE920" s="1"/>
      <c r="XCF920" s="1"/>
      <c r="XCG920" s="1"/>
      <c r="XCH920" s="1"/>
      <c r="XCI920" s="1"/>
      <c r="XCJ920" s="1"/>
      <c r="XCK920" s="1"/>
      <c r="XCL920" s="1"/>
      <c r="XCM920" s="1"/>
      <c r="XCN920" s="1"/>
      <c r="XCO920" s="1"/>
      <c r="XCP920" s="1"/>
      <c r="XCQ920" s="1"/>
      <c r="XCR920" s="1"/>
      <c r="XCS920" s="1"/>
      <c r="XCT920" s="1"/>
      <c r="XCU920" s="1"/>
      <c r="XCV920" s="1"/>
      <c r="XCW920" s="1"/>
      <c r="XCX920" s="1"/>
      <c r="XCY920" s="1"/>
      <c r="XCZ920" s="1"/>
      <c r="XDA920" s="1"/>
      <c r="XDB920" s="1"/>
      <c r="XDC920" s="1"/>
      <c r="XDD920" s="1"/>
      <c r="XDE920" s="1"/>
      <c r="XDF920" s="1"/>
      <c r="XDG920" s="1"/>
      <c r="XDH920" s="1"/>
      <c r="XDI920" s="1"/>
      <c r="XDJ920" s="1"/>
      <c r="XDK920" s="1"/>
      <c r="XDL920" s="1"/>
      <c r="XDM920" s="1"/>
      <c r="XDN920" s="1"/>
      <c r="XDO920" s="1"/>
      <c r="XDP920" s="1"/>
      <c r="XDQ920" s="1"/>
      <c r="XDR920" s="1"/>
      <c r="XDS920" s="1"/>
      <c r="XDT920" s="1"/>
      <c r="XDU920" s="1"/>
      <c r="XDV920" s="1"/>
      <c r="XDW920" s="1"/>
      <c r="XDX920" s="1"/>
      <c r="XDY920" s="1"/>
      <c r="XDZ920" s="1"/>
      <c r="XEA920" s="1"/>
      <c r="XEB920" s="1"/>
      <c r="XEC920" s="1"/>
      <c r="XED920" s="1"/>
      <c r="XEE920" s="1"/>
      <c r="XEF920" s="1"/>
      <c r="XEG920" s="1"/>
      <c r="XEH920" s="1"/>
      <c r="XEI920" s="1"/>
      <c r="XEJ920" s="1"/>
      <c r="XEK920" s="1"/>
      <c r="XEL920" s="1"/>
      <c r="XEM920" s="1"/>
      <c r="XEN920" s="1"/>
      <c r="XEO920" s="1"/>
      <c r="XEP920" s="1"/>
      <c r="XEQ920" s="1"/>
      <c r="XER920" s="1"/>
      <c r="XES920" s="1"/>
      <c r="XET920" s="1"/>
      <c r="XEU920" s="1"/>
      <c r="XEV920" s="1"/>
      <c r="XEW920" s="1"/>
      <c r="XEX920" s="1"/>
      <c r="XEY920" s="1"/>
      <c r="XEZ920" s="1"/>
      <c r="XFA920" s="1"/>
      <c r="XFB920" s="1"/>
      <c r="XFC920" s="1"/>
    </row>
    <row r="921" spans="1:150 16226:16383" s="3" customFormat="1" ht="20.25" customHeight="1" x14ac:dyDescent="0.25">
      <c r="A921" s="71" t="s">
        <v>1116</v>
      </c>
      <c r="B921" s="71">
        <v>111.48399999999999</v>
      </c>
      <c r="C921" s="71">
        <f t="shared" si="22"/>
        <v>1200.0137759999998</v>
      </c>
      <c r="D921" s="51">
        <v>0</v>
      </c>
      <c r="E921" s="51">
        <v>0</v>
      </c>
      <c r="F921" s="124">
        <f t="shared" si="23"/>
        <v>2203.2252927359996</v>
      </c>
      <c r="G921" s="130" t="s">
        <v>95</v>
      </c>
      <c r="H921" s="13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WZB921" s="1"/>
      <c r="WZC921" s="1"/>
      <c r="WZD921" s="1"/>
      <c r="WZE921" s="1"/>
      <c r="WZF921" s="1"/>
      <c r="WZG921" s="1"/>
      <c r="WZH921" s="1"/>
      <c r="WZI921" s="1"/>
      <c r="WZJ921" s="1"/>
      <c r="WZK921" s="1"/>
      <c r="WZL921" s="1"/>
      <c r="WZM921" s="1"/>
      <c r="WZN921" s="1"/>
      <c r="WZO921" s="1"/>
      <c r="WZP921" s="1"/>
      <c r="WZQ921" s="1"/>
      <c r="WZR921" s="1"/>
      <c r="WZS921" s="1"/>
      <c r="WZT921" s="1"/>
      <c r="WZU921" s="1"/>
      <c r="WZV921" s="1"/>
      <c r="WZW921" s="1"/>
      <c r="WZX921" s="1"/>
      <c r="WZY921" s="1"/>
      <c r="WZZ921" s="1"/>
      <c r="XAA921" s="1"/>
      <c r="XAB921" s="1"/>
      <c r="XAC921" s="1"/>
      <c r="XAD921" s="1"/>
      <c r="XAE921" s="1"/>
      <c r="XAF921" s="1"/>
      <c r="XAG921" s="1"/>
      <c r="XAH921" s="1"/>
      <c r="XAI921" s="1"/>
      <c r="XAJ921" s="1"/>
      <c r="XAK921" s="1"/>
      <c r="XAL921" s="1"/>
      <c r="XAM921" s="1"/>
      <c r="XAN921" s="1"/>
      <c r="XAO921" s="1"/>
      <c r="XAP921" s="1"/>
      <c r="XAQ921" s="1"/>
      <c r="XAR921" s="1"/>
      <c r="XAS921" s="1"/>
      <c r="XAT921" s="1"/>
      <c r="XAU921" s="1"/>
      <c r="XAV921" s="1"/>
      <c r="XAW921" s="1"/>
      <c r="XAX921" s="1"/>
      <c r="XAY921" s="1"/>
      <c r="XAZ921" s="1"/>
      <c r="XBA921" s="1"/>
      <c r="XBB921" s="1"/>
      <c r="XBC921" s="1"/>
      <c r="XBD921" s="1"/>
      <c r="XBE921" s="1"/>
      <c r="XBF921" s="1"/>
      <c r="XBG921" s="1"/>
      <c r="XBH921" s="1"/>
      <c r="XBI921" s="1"/>
      <c r="XBJ921" s="1"/>
      <c r="XBK921" s="1"/>
      <c r="XBL921" s="1"/>
      <c r="XBM921" s="1"/>
      <c r="XBN921" s="1"/>
      <c r="XBO921" s="1"/>
      <c r="XBP921" s="1"/>
      <c r="XBQ921" s="1"/>
      <c r="XBR921" s="1"/>
      <c r="XBS921" s="1"/>
      <c r="XBT921" s="1"/>
      <c r="XBU921" s="1"/>
      <c r="XBV921" s="1"/>
      <c r="XBW921" s="1"/>
      <c r="XBX921" s="1"/>
      <c r="XBY921" s="1"/>
      <c r="XBZ921" s="1"/>
      <c r="XCA921" s="1"/>
      <c r="XCB921" s="1"/>
      <c r="XCC921" s="1"/>
      <c r="XCD921" s="1"/>
      <c r="XCE921" s="1"/>
      <c r="XCF921" s="1"/>
      <c r="XCG921" s="1"/>
      <c r="XCH921" s="1"/>
      <c r="XCI921" s="1"/>
      <c r="XCJ921" s="1"/>
      <c r="XCK921" s="1"/>
      <c r="XCL921" s="1"/>
      <c r="XCM921" s="1"/>
      <c r="XCN921" s="1"/>
      <c r="XCO921" s="1"/>
      <c r="XCP921" s="1"/>
      <c r="XCQ921" s="1"/>
      <c r="XCR921" s="1"/>
      <c r="XCS921" s="1"/>
      <c r="XCT921" s="1"/>
      <c r="XCU921" s="1"/>
      <c r="XCV921" s="1"/>
      <c r="XCW921" s="1"/>
      <c r="XCX921" s="1"/>
      <c r="XCY921" s="1"/>
      <c r="XCZ921" s="1"/>
      <c r="XDA921" s="1"/>
      <c r="XDB921" s="1"/>
      <c r="XDC921" s="1"/>
      <c r="XDD921" s="1"/>
      <c r="XDE921" s="1"/>
      <c r="XDF921" s="1"/>
      <c r="XDG921" s="1"/>
      <c r="XDH921" s="1"/>
      <c r="XDI921" s="1"/>
      <c r="XDJ921" s="1"/>
      <c r="XDK921" s="1"/>
      <c r="XDL921" s="1"/>
      <c r="XDM921" s="1"/>
      <c r="XDN921" s="1"/>
      <c r="XDO921" s="1"/>
      <c r="XDP921" s="1"/>
      <c r="XDQ921" s="1"/>
      <c r="XDR921" s="1"/>
      <c r="XDS921" s="1"/>
      <c r="XDT921" s="1"/>
      <c r="XDU921" s="1"/>
      <c r="XDV921" s="1"/>
      <c r="XDW921" s="1"/>
      <c r="XDX921" s="1"/>
      <c r="XDY921" s="1"/>
      <c r="XDZ921" s="1"/>
      <c r="XEA921" s="1"/>
      <c r="XEB921" s="1"/>
      <c r="XEC921" s="1"/>
      <c r="XED921" s="1"/>
      <c r="XEE921" s="1"/>
      <c r="XEF921" s="1"/>
      <c r="XEG921" s="1"/>
      <c r="XEH921" s="1"/>
      <c r="XEI921" s="1"/>
      <c r="XEJ921" s="1"/>
      <c r="XEK921" s="1"/>
      <c r="XEL921" s="1"/>
      <c r="XEM921" s="1"/>
      <c r="XEN921" s="1"/>
      <c r="XEO921" s="1"/>
      <c r="XEP921" s="1"/>
      <c r="XEQ921" s="1"/>
      <c r="XER921" s="1"/>
      <c r="XES921" s="1"/>
      <c r="XET921" s="1"/>
      <c r="XEU921" s="1"/>
      <c r="XEV921" s="1"/>
      <c r="XEW921" s="1"/>
      <c r="XEX921" s="1"/>
      <c r="XEY921" s="1"/>
      <c r="XEZ921" s="1"/>
      <c r="XFA921" s="1"/>
      <c r="XFB921" s="1"/>
      <c r="XFC921" s="1"/>
    </row>
    <row r="922" spans="1:150 16226:16383" s="3" customFormat="1" ht="20.25" customHeight="1" x14ac:dyDescent="0.25">
      <c r="A922" s="71" t="s">
        <v>1117</v>
      </c>
      <c r="B922" s="71">
        <v>111.48399999999999</v>
      </c>
      <c r="C922" s="71">
        <f t="shared" si="22"/>
        <v>1200.0137759999998</v>
      </c>
      <c r="D922" s="51">
        <v>0</v>
      </c>
      <c r="E922" s="51">
        <v>0</v>
      </c>
      <c r="F922" s="124">
        <f t="shared" si="23"/>
        <v>2203.2252927359996</v>
      </c>
      <c r="G922" s="130" t="s">
        <v>95</v>
      </c>
      <c r="H922" s="13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WZB922" s="1"/>
      <c r="WZC922" s="1"/>
      <c r="WZD922" s="1"/>
      <c r="WZE922" s="1"/>
      <c r="WZF922" s="1"/>
      <c r="WZG922" s="1"/>
      <c r="WZH922" s="1"/>
      <c r="WZI922" s="1"/>
      <c r="WZJ922" s="1"/>
      <c r="WZK922" s="1"/>
      <c r="WZL922" s="1"/>
      <c r="WZM922" s="1"/>
      <c r="WZN922" s="1"/>
      <c r="WZO922" s="1"/>
      <c r="WZP922" s="1"/>
      <c r="WZQ922" s="1"/>
      <c r="WZR922" s="1"/>
      <c r="WZS922" s="1"/>
      <c r="WZT922" s="1"/>
      <c r="WZU922" s="1"/>
      <c r="WZV922" s="1"/>
      <c r="WZW922" s="1"/>
      <c r="WZX922" s="1"/>
      <c r="WZY922" s="1"/>
      <c r="WZZ922" s="1"/>
      <c r="XAA922" s="1"/>
      <c r="XAB922" s="1"/>
      <c r="XAC922" s="1"/>
      <c r="XAD922" s="1"/>
      <c r="XAE922" s="1"/>
      <c r="XAF922" s="1"/>
      <c r="XAG922" s="1"/>
      <c r="XAH922" s="1"/>
      <c r="XAI922" s="1"/>
      <c r="XAJ922" s="1"/>
      <c r="XAK922" s="1"/>
      <c r="XAL922" s="1"/>
      <c r="XAM922" s="1"/>
      <c r="XAN922" s="1"/>
      <c r="XAO922" s="1"/>
      <c r="XAP922" s="1"/>
      <c r="XAQ922" s="1"/>
      <c r="XAR922" s="1"/>
      <c r="XAS922" s="1"/>
      <c r="XAT922" s="1"/>
      <c r="XAU922" s="1"/>
      <c r="XAV922" s="1"/>
      <c r="XAW922" s="1"/>
      <c r="XAX922" s="1"/>
      <c r="XAY922" s="1"/>
      <c r="XAZ922" s="1"/>
      <c r="XBA922" s="1"/>
      <c r="XBB922" s="1"/>
      <c r="XBC922" s="1"/>
      <c r="XBD922" s="1"/>
      <c r="XBE922" s="1"/>
      <c r="XBF922" s="1"/>
      <c r="XBG922" s="1"/>
      <c r="XBH922" s="1"/>
      <c r="XBI922" s="1"/>
      <c r="XBJ922" s="1"/>
      <c r="XBK922" s="1"/>
      <c r="XBL922" s="1"/>
      <c r="XBM922" s="1"/>
      <c r="XBN922" s="1"/>
      <c r="XBO922" s="1"/>
      <c r="XBP922" s="1"/>
      <c r="XBQ922" s="1"/>
      <c r="XBR922" s="1"/>
      <c r="XBS922" s="1"/>
      <c r="XBT922" s="1"/>
      <c r="XBU922" s="1"/>
      <c r="XBV922" s="1"/>
      <c r="XBW922" s="1"/>
      <c r="XBX922" s="1"/>
      <c r="XBY922" s="1"/>
      <c r="XBZ922" s="1"/>
      <c r="XCA922" s="1"/>
      <c r="XCB922" s="1"/>
      <c r="XCC922" s="1"/>
      <c r="XCD922" s="1"/>
      <c r="XCE922" s="1"/>
      <c r="XCF922" s="1"/>
      <c r="XCG922" s="1"/>
      <c r="XCH922" s="1"/>
      <c r="XCI922" s="1"/>
      <c r="XCJ922" s="1"/>
      <c r="XCK922" s="1"/>
      <c r="XCL922" s="1"/>
      <c r="XCM922" s="1"/>
      <c r="XCN922" s="1"/>
      <c r="XCO922" s="1"/>
      <c r="XCP922" s="1"/>
      <c r="XCQ922" s="1"/>
      <c r="XCR922" s="1"/>
      <c r="XCS922" s="1"/>
      <c r="XCT922" s="1"/>
      <c r="XCU922" s="1"/>
      <c r="XCV922" s="1"/>
      <c r="XCW922" s="1"/>
      <c r="XCX922" s="1"/>
      <c r="XCY922" s="1"/>
      <c r="XCZ922" s="1"/>
      <c r="XDA922" s="1"/>
      <c r="XDB922" s="1"/>
      <c r="XDC922" s="1"/>
      <c r="XDD922" s="1"/>
      <c r="XDE922" s="1"/>
      <c r="XDF922" s="1"/>
      <c r="XDG922" s="1"/>
      <c r="XDH922" s="1"/>
      <c r="XDI922" s="1"/>
      <c r="XDJ922" s="1"/>
      <c r="XDK922" s="1"/>
      <c r="XDL922" s="1"/>
      <c r="XDM922" s="1"/>
      <c r="XDN922" s="1"/>
      <c r="XDO922" s="1"/>
      <c r="XDP922" s="1"/>
      <c r="XDQ922" s="1"/>
      <c r="XDR922" s="1"/>
      <c r="XDS922" s="1"/>
      <c r="XDT922" s="1"/>
      <c r="XDU922" s="1"/>
      <c r="XDV922" s="1"/>
      <c r="XDW922" s="1"/>
      <c r="XDX922" s="1"/>
      <c r="XDY922" s="1"/>
      <c r="XDZ922" s="1"/>
      <c r="XEA922" s="1"/>
      <c r="XEB922" s="1"/>
      <c r="XEC922" s="1"/>
      <c r="XED922" s="1"/>
      <c r="XEE922" s="1"/>
      <c r="XEF922" s="1"/>
      <c r="XEG922" s="1"/>
      <c r="XEH922" s="1"/>
      <c r="XEI922" s="1"/>
      <c r="XEJ922" s="1"/>
      <c r="XEK922" s="1"/>
      <c r="XEL922" s="1"/>
      <c r="XEM922" s="1"/>
      <c r="XEN922" s="1"/>
      <c r="XEO922" s="1"/>
      <c r="XEP922" s="1"/>
      <c r="XEQ922" s="1"/>
      <c r="XER922" s="1"/>
      <c r="XES922" s="1"/>
      <c r="XET922" s="1"/>
      <c r="XEU922" s="1"/>
      <c r="XEV922" s="1"/>
      <c r="XEW922" s="1"/>
      <c r="XEX922" s="1"/>
      <c r="XEY922" s="1"/>
      <c r="XEZ922" s="1"/>
      <c r="XFA922" s="1"/>
      <c r="XFB922" s="1"/>
      <c r="XFC922" s="1"/>
    </row>
    <row r="923" spans="1:150 16226:16383" s="3" customFormat="1" ht="20.25" customHeight="1" x14ac:dyDescent="0.25">
      <c r="A923" s="71" t="s">
        <v>1118</v>
      </c>
      <c r="B923" s="71">
        <v>111.48399999999999</v>
      </c>
      <c r="C923" s="71">
        <f t="shared" si="22"/>
        <v>1200.0137759999998</v>
      </c>
      <c r="D923" s="51">
        <v>0</v>
      </c>
      <c r="E923" s="51">
        <v>0</v>
      </c>
      <c r="F923" s="124">
        <f t="shared" si="23"/>
        <v>2203.2252927359996</v>
      </c>
      <c r="G923" s="130" t="s">
        <v>95</v>
      </c>
      <c r="H923" s="13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WZB923" s="1"/>
      <c r="WZC923" s="1"/>
      <c r="WZD923" s="1"/>
      <c r="WZE923" s="1"/>
      <c r="WZF923" s="1"/>
      <c r="WZG923" s="1"/>
      <c r="WZH923" s="1"/>
      <c r="WZI923" s="1"/>
      <c r="WZJ923" s="1"/>
      <c r="WZK923" s="1"/>
      <c r="WZL923" s="1"/>
      <c r="WZM923" s="1"/>
      <c r="WZN923" s="1"/>
      <c r="WZO923" s="1"/>
      <c r="WZP923" s="1"/>
      <c r="WZQ923" s="1"/>
      <c r="WZR923" s="1"/>
      <c r="WZS923" s="1"/>
      <c r="WZT923" s="1"/>
      <c r="WZU923" s="1"/>
      <c r="WZV923" s="1"/>
      <c r="WZW923" s="1"/>
      <c r="WZX923" s="1"/>
      <c r="WZY923" s="1"/>
      <c r="WZZ923" s="1"/>
      <c r="XAA923" s="1"/>
      <c r="XAB923" s="1"/>
      <c r="XAC923" s="1"/>
      <c r="XAD923" s="1"/>
      <c r="XAE923" s="1"/>
      <c r="XAF923" s="1"/>
      <c r="XAG923" s="1"/>
      <c r="XAH923" s="1"/>
      <c r="XAI923" s="1"/>
      <c r="XAJ923" s="1"/>
      <c r="XAK923" s="1"/>
      <c r="XAL923" s="1"/>
      <c r="XAM923" s="1"/>
      <c r="XAN923" s="1"/>
      <c r="XAO923" s="1"/>
      <c r="XAP923" s="1"/>
      <c r="XAQ923" s="1"/>
      <c r="XAR923" s="1"/>
      <c r="XAS923" s="1"/>
      <c r="XAT923" s="1"/>
      <c r="XAU923" s="1"/>
      <c r="XAV923" s="1"/>
      <c r="XAW923" s="1"/>
      <c r="XAX923" s="1"/>
      <c r="XAY923" s="1"/>
      <c r="XAZ923" s="1"/>
      <c r="XBA923" s="1"/>
      <c r="XBB923" s="1"/>
      <c r="XBC923" s="1"/>
      <c r="XBD923" s="1"/>
      <c r="XBE923" s="1"/>
      <c r="XBF923" s="1"/>
      <c r="XBG923" s="1"/>
      <c r="XBH923" s="1"/>
      <c r="XBI923" s="1"/>
      <c r="XBJ923" s="1"/>
      <c r="XBK923" s="1"/>
      <c r="XBL923" s="1"/>
      <c r="XBM923" s="1"/>
      <c r="XBN923" s="1"/>
      <c r="XBO923" s="1"/>
      <c r="XBP923" s="1"/>
      <c r="XBQ923" s="1"/>
      <c r="XBR923" s="1"/>
      <c r="XBS923" s="1"/>
      <c r="XBT923" s="1"/>
      <c r="XBU923" s="1"/>
      <c r="XBV923" s="1"/>
      <c r="XBW923" s="1"/>
      <c r="XBX923" s="1"/>
      <c r="XBY923" s="1"/>
      <c r="XBZ923" s="1"/>
      <c r="XCA923" s="1"/>
      <c r="XCB923" s="1"/>
      <c r="XCC923" s="1"/>
      <c r="XCD923" s="1"/>
      <c r="XCE923" s="1"/>
      <c r="XCF923" s="1"/>
      <c r="XCG923" s="1"/>
      <c r="XCH923" s="1"/>
      <c r="XCI923" s="1"/>
      <c r="XCJ923" s="1"/>
      <c r="XCK923" s="1"/>
      <c r="XCL923" s="1"/>
      <c r="XCM923" s="1"/>
      <c r="XCN923" s="1"/>
      <c r="XCO923" s="1"/>
      <c r="XCP923" s="1"/>
      <c r="XCQ923" s="1"/>
      <c r="XCR923" s="1"/>
      <c r="XCS923" s="1"/>
      <c r="XCT923" s="1"/>
      <c r="XCU923" s="1"/>
      <c r="XCV923" s="1"/>
      <c r="XCW923" s="1"/>
      <c r="XCX923" s="1"/>
      <c r="XCY923" s="1"/>
      <c r="XCZ923" s="1"/>
      <c r="XDA923" s="1"/>
      <c r="XDB923" s="1"/>
      <c r="XDC923" s="1"/>
      <c r="XDD923" s="1"/>
      <c r="XDE923" s="1"/>
      <c r="XDF923" s="1"/>
      <c r="XDG923" s="1"/>
      <c r="XDH923" s="1"/>
      <c r="XDI923" s="1"/>
      <c r="XDJ923" s="1"/>
      <c r="XDK923" s="1"/>
      <c r="XDL923" s="1"/>
      <c r="XDM923" s="1"/>
      <c r="XDN923" s="1"/>
      <c r="XDO923" s="1"/>
      <c r="XDP923" s="1"/>
      <c r="XDQ923" s="1"/>
      <c r="XDR923" s="1"/>
      <c r="XDS923" s="1"/>
      <c r="XDT923" s="1"/>
      <c r="XDU923" s="1"/>
      <c r="XDV923" s="1"/>
      <c r="XDW923" s="1"/>
      <c r="XDX923" s="1"/>
      <c r="XDY923" s="1"/>
      <c r="XDZ923" s="1"/>
      <c r="XEA923" s="1"/>
      <c r="XEB923" s="1"/>
      <c r="XEC923" s="1"/>
      <c r="XED923" s="1"/>
      <c r="XEE923" s="1"/>
      <c r="XEF923" s="1"/>
      <c r="XEG923" s="1"/>
      <c r="XEH923" s="1"/>
      <c r="XEI923" s="1"/>
      <c r="XEJ923" s="1"/>
      <c r="XEK923" s="1"/>
      <c r="XEL923" s="1"/>
      <c r="XEM923" s="1"/>
      <c r="XEN923" s="1"/>
      <c r="XEO923" s="1"/>
      <c r="XEP923" s="1"/>
      <c r="XEQ923" s="1"/>
      <c r="XER923" s="1"/>
      <c r="XES923" s="1"/>
      <c r="XET923" s="1"/>
      <c r="XEU923" s="1"/>
      <c r="XEV923" s="1"/>
      <c r="XEW923" s="1"/>
      <c r="XEX923" s="1"/>
      <c r="XEY923" s="1"/>
      <c r="XEZ923" s="1"/>
      <c r="XFA923" s="1"/>
      <c r="XFB923" s="1"/>
      <c r="XFC923" s="1"/>
    </row>
    <row r="924" spans="1:150 16226:16383" s="3" customFormat="1" ht="20.25" customHeight="1" x14ac:dyDescent="0.25">
      <c r="A924" s="71" t="s">
        <v>1119</v>
      </c>
      <c r="B924" s="71">
        <v>111.48399999999999</v>
      </c>
      <c r="C924" s="71">
        <f t="shared" si="22"/>
        <v>1200.0137759999998</v>
      </c>
      <c r="D924" s="51">
        <v>0</v>
      </c>
      <c r="E924" s="51">
        <v>0</v>
      </c>
      <c r="F924" s="124">
        <f t="shared" si="23"/>
        <v>2203.2252927359996</v>
      </c>
      <c r="G924" s="130" t="s">
        <v>95</v>
      </c>
      <c r="H924" s="13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WZB924" s="1"/>
      <c r="WZC924" s="1"/>
      <c r="WZD924" s="1"/>
      <c r="WZE924" s="1"/>
      <c r="WZF924" s="1"/>
      <c r="WZG924" s="1"/>
      <c r="WZH924" s="1"/>
      <c r="WZI924" s="1"/>
      <c r="WZJ924" s="1"/>
      <c r="WZK924" s="1"/>
      <c r="WZL924" s="1"/>
      <c r="WZM924" s="1"/>
      <c r="WZN924" s="1"/>
      <c r="WZO924" s="1"/>
      <c r="WZP924" s="1"/>
      <c r="WZQ924" s="1"/>
      <c r="WZR924" s="1"/>
      <c r="WZS924" s="1"/>
      <c r="WZT924" s="1"/>
      <c r="WZU924" s="1"/>
      <c r="WZV924" s="1"/>
      <c r="WZW924" s="1"/>
      <c r="WZX924" s="1"/>
      <c r="WZY924" s="1"/>
      <c r="WZZ924" s="1"/>
      <c r="XAA924" s="1"/>
      <c r="XAB924" s="1"/>
      <c r="XAC924" s="1"/>
      <c r="XAD924" s="1"/>
      <c r="XAE924" s="1"/>
      <c r="XAF924" s="1"/>
      <c r="XAG924" s="1"/>
      <c r="XAH924" s="1"/>
      <c r="XAI924" s="1"/>
      <c r="XAJ924" s="1"/>
      <c r="XAK924" s="1"/>
      <c r="XAL924" s="1"/>
      <c r="XAM924" s="1"/>
      <c r="XAN924" s="1"/>
      <c r="XAO924" s="1"/>
      <c r="XAP924" s="1"/>
      <c r="XAQ924" s="1"/>
      <c r="XAR924" s="1"/>
      <c r="XAS924" s="1"/>
      <c r="XAT924" s="1"/>
      <c r="XAU924" s="1"/>
      <c r="XAV924" s="1"/>
      <c r="XAW924" s="1"/>
      <c r="XAX924" s="1"/>
      <c r="XAY924" s="1"/>
      <c r="XAZ924" s="1"/>
      <c r="XBA924" s="1"/>
      <c r="XBB924" s="1"/>
      <c r="XBC924" s="1"/>
      <c r="XBD924" s="1"/>
      <c r="XBE924" s="1"/>
      <c r="XBF924" s="1"/>
      <c r="XBG924" s="1"/>
      <c r="XBH924" s="1"/>
      <c r="XBI924" s="1"/>
      <c r="XBJ924" s="1"/>
      <c r="XBK924" s="1"/>
      <c r="XBL924" s="1"/>
      <c r="XBM924" s="1"/>
      <c r="XBN924" s="1"/>
      <c r="XBO924" s="1"/>
      <c r="XBP924" s="1"/>
      <c r="XBQ924" s="1"/>
      <c r="XBR924" s="1"/>
      <c r="XBS924" s="1"/>
      <c r="XBT924" s="1"/>
      <c r="XBU924" s="1"/>
      <c r="XBV924" s="1"/>
      <c r="XBW924" s="1"/>
      <c r="XBX924" s="1"/>
      <c r="XBY924" s="1"/>
      <c r="XBZ924" s="1"/>
      <c r="XCA924" s="1"/>
      <c r="XCB924" s="1"/>
      <c r="XCC924" s="1"/>
      <c r="XCD924" s="1"/>
      <c r="XCE924" s="1"/>
      <c r="XCF924" s="1"/>
      <c r="XCG924" s="1"/>
      <c r="XCH924" s="1"/>
      <c r="XCI924" s="1"/>
      <c r="XCJ924" s="1"/>
      <c r="XCK924" s="1"/>
      <c r="XCL924" s="1"/>
      <c r="XCM924" s="1"/>
      <c r="XCN924" s="1"/>
      <c r="XCO924" s="1"/>
      <c r="XCP924" s="1"/>
      <c r="XCQ924" s="1"/>
      <c r="XCR924" s="1"/>
      <c r="XCS924" s="1"/>
      <c r="XCT924" s="1"/>
      <c r="XCU924" s="1"/>
      <c r="XCV924" s="1"/>
      <c r="XCW924" s="1"/>
      <c r="XCX924" s="1"/>
      <c r="XCY924" s="1"/>
      <c r="XCZ924" s="1"/>
      <c r="XDA924" s="1"/>
      <c r="XDB924" s="1"/>
      <c r="XDC924" s="1"/>
      <c r="XDD924" s="1"/>
      <c r="XDE924" s="1"/>
      <c r="XDF924" s="1"/>
      <c r="XDG924" s="1"/>
      <c r="XDH924" s="1"/>
      <c r="XDI924" s="1"/>
      <c r="XDJ924" s="1"/>
      <c r="XDK924" s="1"/>
      <c r="XDL924" s="1"/>
      <c r="XDM924" s="1"/>
      <c r="XDN924" s="1"/>
      <c r="XDO924" s="1"/>
      <c r="XDP924" s="1"/>
      <c r="XDQ924" s="1"/>
      <c r="XDR924" s="1"/>
      <c r="XDS924" s="1"/>
      <c r="XDT924" s="1"/>
      <c r="XDU924" s="1"/>
      <c r="XDV924" s="1"/>
      <c r="XDW924" s="1"/>
      <c r="XDX924" s="1"/>
      <c r="XDY924" s="1"/>
      <c r="XDZ924" s="1"/>
      <c r="XEA924" s="1"/>
      <c r="XEB924" s="1"/>
      <c r="XEC924" s="1"/>
      <c r="XED924" s="1"/>
      <c r="XEE924" s="1"/>
      <c r="XEF924" s="1"/>
      <c r="XEG924" s="1"/>
      <c r="XEH924" s="1"/>
      <c r="XEI924" s="1"/>
      <c r="XEJ924" s="1"/>
      <c r="XEK924" s="1"/>
      <c r="XEL924" s="1"/>
      <c r="XEM924" s="1"/>
      <c r="XEN924" s="1"/>
      <c r="XEO924" s="1"/>
      <c r="XEP924" s="1"/>
      <c r="XEQ924" s="1"/>
      <c r="XER924" s="1"/>
      <c r="XES924" s="1"/>
      <c r="XET924" s="1"/>
      <c r="XEU924" s="1"/>
      <c r="XEV924" s="1"/>
      <c r="XEW924" s="1"/>
      <c r="XEX924" s="1"/>
      <c r="XEY924" s="1"/>
      <c r="XEZ924" s="1"/>
      <c r="XFA924" s="1"/>
      <c r="XFB924" s="1"/>
      <c r="XFC924" s="1"/>
    </row>
    <row r="925" spans="1:150 16226:16383" s="3" customFormat="1" ht="20.25" customHeight="1" x14ac:dyDescent="0.25">
      <c r="A925" s="71" t="s">
        <v>1120</v>
      </c>
      <c r="B925" s="71">
        <v>111.48399999999999</v>
      </c>
      <c r="C925" s="71">
        <f t="shared" si="22"/>
        <v>1200.0137759999998</v>
      </c>
      <c r="D925" s="51">
        <v>0</v>
      </c>
      <c r="E925" s="51">
        <v>0</v>
      </c>
      <c r="F925" s="124">
        <f t="shared" si="23"/>
        <v>2203.2252927359996</v>
      </c>
      <c r="G925" s="130" t="s">
        <v>95</v>
      </c>
      <c r="H925" s="13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WZB925" s="1"/>
      <c r="WZC925" s="1"/>
      <c r="WZD925" s="1"/>
      <c r="WZE925" s="1"/>
      <c r="WZF925" s="1"/>
      <c r="WZG925" s="1"/>
      <c r="WZH925" s="1"/>
      <c r="WZI925" s="1"/>
      <c r="WZJ925" s="1"/>
      <c r="WZK925" s="1"/>
      <c r="WZL925" s="1"/>
      <c r="WZM925" s="1"/>
      <c r="WZN925" s="1"/>
      <c r="WZO925" s="1"/>
      <c r="WZP925" s="1"/>
      <c r="WZQ925" s="1"/>
      <c r="WZR925" s="1"/>
      <c r="WZS925" s="1"/>
      <c r="WZT925" s="1"/>
      <c r="WZU925" s="1"/>
      <c r="WZV925" s="1"/>
      <c r="WZW925" s="1"/>
      <c r="WZX925" s="1"/>
      <c r="WZY925" s="1"/>
      <c r="WZZ925" s="1"/>
      <c r="XAA925" s="1"/>
      <c r="XAB925" s="1"/>
      <c r="XAC925" s="1"/>
      <c r="XAD925" s="1"/>
      <c r="XAE925" s="1"/>
      <c r="XAF925" s="1"/>
      <c r="XAG925" s="1"/>
      <c r="XAH925" s="1"/>
      <c r="XAI925" s="1"/>
      <c r="XAJ925" s="1"/>
      <c r="XAK925" s="1"/>
      <c r="XAL925" s="1"/>
      <c r="XAM925" s="1"/>
      <c r="XAN925" s="1"/>
      <c r="XAO925" s="1"/>
      <c r="XAP925" s="1"/>
      <c r="XAQ925" s="1"/>
      <c r="XAR925" s="1"/>
      <c r="XAS925" s="1"/>
      <c r="XAT925" s="1"/>
      <c r="XAU925" s="1"/>
      <c r="XAV925" s="1"/>
      <c r="XAW925" s="1"/>
      <c r="XAX925" s="1"/>
      <c r="XAY925" s="1"/>
      <c r="XAZ925" s="1"/>
      <c r="XBA925" s="1"/>
      <c r="XBB925" s="1"/>
      <c r="XBC925" s="1"/>
      <c r="XBD925" s="1"/>
      <c r="XBE925" s="1"/>
      <c r="XBF925" s="1"/>
      <c r="XBG925" s="1"/>
      <c r="XBH925" s="1"/>
      <c r="XBI925" s="1"/>
      <c r="XBJ925" s="1"/>
      <c r="XBK925" s="1"/>
      <c r="XBL925" s="1"/>
      <c r="XBM925" s="1"/>
      <c r="XBN925" s="1"/>
      <c r="XBO925" s="1"/>
      <c r="XBP925" s="1"/>
      <c r="XBQ925" s="1"/>
      <c r="XBR925" s="1"/>
      <c r="XBS925" s="1"/>
      <c r="XBT925" s="1"/>
      <c r="XBU925" s="1"/>
      <c r="XBV925" s="1"/>
      <c r="XBW925" s="1"/>
      <c r="XBX925" s="1"/>
      <c r="XBY925" s="1"/>
      <c r="XBZ925" s="1"/>
      <c r="XCA925" s="1"/>
      <c r="XCB925" s="1"/>
      <c r="XCC925" s="1"/>
      <c r="XCD925" s="1"/>
      <c r="XCE925" s="1"/>
      <c r="XCF925" s="1"/>
      <c r="XCG925" s="1"/>
      <c r="XCH925" s="1"/>
      <c r="XCI925" s="1"/>
      <c r="XCJ925" s="1"/>
      <c r="XCK925" s="1"/>
      <c r="XCL925" s="1"/>
      <c r="XCM925" s="1"/>
      <c r="XCN925" s="1"/>
      <c r="XCO925" s="1"/>
      <c r="XCP925" s="1"/>
      <c r="XCQ925" s="1"/>
      <c r="XCR925" s="1"/>
      <c r="XCS925" s="1"/>
      <c r="XCT925" s="1"/>
      <c r="XCU925" s="1"/>
      <c r="XCV925" s="1"/>
      <c r="XCW925" s="1"/>
      <c r="XCX925" s="1"/>
      <c r="XCY925" s="1"/>
      <c r="XCZ925" s="1"/>
      <c r="XDA925" s="1"/>
      <c r="XDB925" s="1"/>
      <c r="XDC925" s="1"/>
      <c r="XDD925" s="1"/>
      <c r="XDE925" s="1"/>
      <c r="XDF925" s="1"/>
      <c r="XDG925" s="1"/>
      <c r="XDH925" s="1"/>
      <c r="XDI925" s="1"/>
      <c r="XDJ925" s="1"/>
      <c r="XDK925" s="1"/>
      <c r="XDL925" s="1"/>
      <c r="XDM925" s="1"/>
      <c r="XDN925" s="1"/>
      <c r="XDO925" s="1"/>
      <c r="XDP925" s="1"/>
      <c r="XDQ925" s="1"/>
      <c r="XDR925" s="1"/>
      <c r="XDS925" s="1"/>
      <c r="XDT925" s="1"/>
      <c r="XDU925" s="1"/>
      <c r="XDV925" s="1"/>
      <c r="XDW925" s="1"/>
      <c r="XDX925" s="1"/>
      <c r="XDY925" s="1"/>
      <c r="XDZ925" s="1"/>
      <c r="XEA925" s="1"/>
      <c r="XEB925" s="1"/>
      <c r="XEC925" s="1"/>
      <c r="XED925" s="1"/>
      <c r="XEE925" s="1"/>
      <c r="XEF925" s="1"/>
      <c r="XEG925" s="1"/>
      <c r="XEH925" s="1"/>
      <c r="XEI925" s="1"/>
      <c r="XEJ925" s="1"/>
      <c r="XEK925" s="1"/>
      <c r="XEL925" s="1"/>
      <c r="XEM925" s="1"/>
      <c r="XEN925" s="1"/>
      <c r="XEO925" s="1"/>
      <c r="XEP925" s="1"/>
      <c r="XEQ925" s="1"/>
      <c r="XER925" s="1"/>
      <c r="XES925" s="1"/>
      <c r="XET925" s="1"/>
      <c r="XEU925" s="1"/>
      <c r="XEV925" s="1"/>
      <c r="XEW925" s="1"/>
      <c r="XEX925" s="1"/>
      <c r="XEY925" s="1"/>
      <c r="XEZ925" s="1"/>
      <c r="XFA925" s="1"/>
      <c r="XFB925" s="1"/>
      <c r="XFC925" s="1"/>
    </row>
    <row r="926" spans="1:150 16226:16383" s="3" customFormat="1" ht="20.25" customHeight="1" x14ac:dyDescent="0.25">
      <c r="A926" s="71" t="s">
        <v>1121</v>
      </c>
      <c r="B926" s="71">
        <v>111.48399999999999</v>
      </c>
      <c r="C926" s="71">
        <f t="shared" si="22"/>
        <v>1200.0137759999998</v>
      </c>
      <c r="D926" s="51">
        <v>0</v>
      </c>
      <c r="E926" s="51">
        <v>0</v>
      </c>
      <c r="F926" s="124">
        <f t="shared" si="23"/>
        <v>2203.2252927359996</v>
      </c>
      <c r="G926" s="130" t="s">
        <v>95</v>
      </c>
      <c r="H926" s="13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WZB926" s="1"/>
      <c r="WZC926" s="1"/>
      <c r="WZD926" s="1"/>
      <c r="WZE926" s="1"/>
      <c r="WZF926" s="1"/>
      <c r="WZG926" s="1"/>
      <c r="WZH926" s="1"/>
      <c r="WZI926" s="1"/>
      <c r="WZJ926" s="1"/>
      <c r="WZK926" s="1"/>
      <c r="WZL926" s="1"/>
      <c r="WZM926" s="1"/>
      <c r="WZN926" s="1"/>
      <c r="WZO926" s="1"/>
      <c r="WZP926" s="1"/>
      <c r="WZQ926" s="1"/>
      <c r="WZR926" s="1"/>
      <c r="WZS926" s="1"/>
      <c r="WZT926" s="1"/>
      <c r="WZU926" s="1"/>
      <c r="WZV926" s="1"/>
      <c r="WZW926" s="1"/>
      <c r="WZX926" s="1"/>
      <c r="WZY926" s="1"/>
      <c r="WZZ926" s="1"/>
      <c r="XAA926" s="1"/>
      <c r="XAB926" s="1"/>
      <c r="XAC926" s="1"/>
      <c r="XAD926" s="1"/>
      <c r="XAE926" s="1"/>
      <c r="XAF926" s="1"/>
      <c r="XAG926" s="1"/>
      <c r="XAH926" s="1"/>
      <c r="XAI926" s="1"/>
      <c r="XAJ926" s="1"/>
      <c r="XAK926" s="1"/>
      <c r="XAL926" s="1"/>
      <c r="XAM926" s="1"/>
      <c r="XAN926" s="1"/>
      <c r="XAO926" s="1"/>
      <c r="XAP926" s="1"/>
      <c r="XAQ926" s="1"/>
      <c r="XAR926" s="1"/>
      <c r="XAS926" s="1"/>
      <c r="XAT926" s="1"/>
      <c r="XAU926" s="1"/>
      <c r="XAV926" s="1"/>
      <c r="XAW926" s="1"/>
      <c r="XAX926" s="1"/>
      <c r="XAY926" s="1"/>
      <c r="XAZ926" s="1"/>
      <c r="XBA926" s="1"/>
      <c r="XBB926" s="1"/>
      <c r="XBC926" s="1"/>
      <c r="XBD926" s="1"/>
      <c r="XBE926" s="1"/>
      <c r="XBF926" s="1"/>
      <c r="XBG926" s="1"/>
      <c r="XBH926" s="1"/>
      <c r="XBI926" s="1"/>
      <c r="XBJ926" s="1"/>
      <c r="XBK926" s="1"/>
      <c r="XBL926" s="1"/>
      <c r="XBM926" s="1"/>
      <c r="XBN926" s="1"/>
      <c r="XBO926" s="1"/>
      <c r="XBP926" s="1"/>
      <c r="XBQ926" s="1"/>
      <c r="XBR926" s="1"/>
      <c r="XBS926" s="1"/>
      <c r="XBT926" s="1"/>
      <c r="XBU926" s="1"/>
      <c r="XBV926" s="1"/>
      <c r="XBW926" s="1"/>
      <c r="XBX926" s="1"/>
      <c r="XBY926" s="1"/>
      <c r="XBZ926" s="1"/>
      <c r="XCA926" s="1"/>
      <c r="XCB926" s="1"/>
      <c r="XCC926" s="1"/>
      <c r="XCD926" s="1"/>
      <c r="XCE926" s="1"/>
      <c r="XCF926" s="1"/>
      <c r="XCG926" s="1"/>
      <c r="XCH926" s="1"/>
      <c r="XCI926" s="1"/>
      <c r="XCJ926" s="1"/>
      <c r="XCK926" s="1"/>
      <c r="XCL926" s="1"/>
      <c r="XCM926" s="1"/>
      <c r="XCN926" s="1"/>
      <c r="XCO926" s="1"/>
      <c r="XCP926" s="1"/>
      <c r="XCQ926" s="1"/>
      <c r="XCR926" s="1"/>
      <c r="XCS926" s="1"/>
      <c r="XCT926" s="1"/>
      <c r="XCU926" s="1"/>
      <c r="XCV926" s="1"/>
      <c r="XCW926" s="1"/>
      <c r="XCX926" s="1"/>
      <c r="XCY926" s="1"/>
      <c r="XCZ926" s="1"/>
      <c r="XDA926" s="1"/>
      <c r="XDB926" s="1"/>
      <c r="XDC926" s="1"/>
      <c r="XDD926" s="1"/>
      <c r="XDE926" s="1"/>
      <c r="XDF926" s="1"/>
      <c r="XDG926" s="1"/>
      <c r="XDH926" s="1"/>
      <c r="XDI926" s="1"/>
      <c r="XDJ926" s="1"/>
      <c r="XDK926" s="1"/>
      <c r="XDL926" s="1"/>
      <c r="XDM926" s="1"/>
      <c r="XDN926" s="1"/>
      <c r="XDO926" s="1"/>
      <c r="XDP926" s="1"/>
      <c r="XDQ926" s="1"/>
      <c r="XDR926" s="1"/>
      <c r="XDS926" s="1"/>
      <c r="XDT926" s="1"/>
      <c r="XDU926" s="1"/>
      <c r="XDV926" s="1"/>
      <c r="XDW926" s="1"/>
      <c r="XDX926" s="1"/>
      <c r="XDY926" s="1"/>
      <c r="XDZ926" s="1"/>
      <c r="XEA926" s="1"/>
      <c r="XEB926" s="1"/>
      <c r="XEC926" s="1"/>
      <c r="XED926" s="1"/>
      <c r="XEE926" s="1"/>
      <c r="XEF926" s="1"/>
      <c r="XEG926" s="1"/>
      <c r="XEH926" s="1"/>
      <c r="XEI926" s="1"/>
      <c r="XEJ926" s="1"/>
      <c r="XEK926" s="1"/>
      <c r="XEL926" s="1"/>
      <c r="XEM926" s="1"/>
      <c r="XEN926" s="1"/>
      <c r="XEO926" s="1"/>
      <c r="XEP926" s="1"/>
      <c r="XEQ926" s="1"/>
      <c r="XER926" s="1"/>
      <c r="XES926" s="1"/>
      <c r="XET926" s="1"/>
      <c r="XEU926" s="1"/>
      <c r="XEV926" s="1"/>
      <c r="XEW926" s="1"/>
      <c r="XEX926" s="1"/>
      <c r="XEY926" s="1"/>
      <c r="XEZ926" s="1"/>
      <c r="XFA926" s="1"/>
      <c r="XFB926" s="1"/>
      <c r="XFC926" s="1"/>
    </row>
    <row r="927" spans="1:150 16226:16383" s="3" customFormat="1" ht="20.25" customHeight="1" x14ac:dyDescent="0.25">
      <c r="A927" s="71" t="s">
        <v>1122</v>
      </c>
      <c r="B927" s="71">
        <v>111.48399999999999</v>
      </c>
      <c r="C927" s="71">
        <f t="shared" si="22"/>
        <v>1200.0137759999998</v>
      </c>
      <c r="D927" s="51">
        <v>0</v>
      </c>
      <c r="E927" s="51">
        <v>0</v>
      </c>
      <c r="F927" s="124">
        <f t="shared" si="23"/>
        <v>2203.2252927359996</v>
      </c>
      <c r="G927" s="130" t="s">
        <v>95</v>
      </c>
      <c r="H927" s="13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WZB927" s="1"/>
      <c r="WZC927" s="1"/>
      <c r="WZD927" s="1"/>
      <c r="WZE927" s="1"/>
      <c r="WZF927" s="1"/>
      <c r="WZG927" s="1"/>
      <c r="WZH927" s="1"/>
      <c r="WZI927" s="1"/>
      <c r="WZJ927" s="1"/>
      <c r="WZK927" s="1"/>
      <c r="WZL927" s="1"/>
      <c r="WZM927" s="1"/>
      <c r="WZN927" s="1"/>
      <c r="WZO927" s="1"/>
      <c r="WZP927" s="1"/>
      <c r="WZQ927" s="1"/>
      <c r="WZR927" s="1"/>
      <c r="WZS927" s="1"/>
      <c r="WZT927" s="1"/>
      <c r="WZU927" s="1"/>
      <c r="WZV927" s="1"/>
      <c r="WZW927" s="1"/>
      <c r="WZX927" s="1"/>
      <c r="WZY927" s="1"/>
      <c r="WZZ927" s="1"/>
      <c r="XAA927" s="1"/>
      <c r="XAB927" s="1"/>
      <c r="XAC927" s="1"/>
      <c r="XAD927" s="1"/>
      <c r="XAE927" s="1"/>
      <c r="XAF927" s="1"/>
      <c r="XAG927" s="1"/>
      <c r="XAH927" s="1"/>
      <c r="XAI927" s="1"/>
      <c r="XAJ927" s="1"/>
      <c r="XAK927" s="1"/>
      <c r="XAL927" s="1"/>
      <c r="XAM927" s="1"/>
      <c r="XAN927" s="1"/>
      <c r="XAO927" s="1"/>
      <c r="XAP927" s="1"/>
      <c r="XAQ927" s="1"/>
      <c r="XAR927" s="1"/>
      <c r="XAS927" s="1"/>
      <c r="XAT927" s="1"/>
      <c r="XAU927" s="1"/>
      <c r="XAV927" s="1"/>
      <c r="XAW927" s="1"/>
      <c r="XAX927" s="1"/>
      <c r="XAY927" s="1"/>
      <c r="XAZ927" s="1"/>
      <c r="XBA927" s="1"/>
      <c r="XBB927" s="1"/>
      <c r="XBC927" s="1"/>
      <c r="XBD927" s="1"/>
      <c r="XBE927" s="1"/>
      <c r="XBF927" s="1"/>
      <c r="XBG927" s="1"/>
      <c r="XBH927" s="1"/>
      <c r="XBI927" s="1"/>
      <c r="XBJ927" s="1"/>
      <c r="XBK927" s="1"/>
      <c r="XBL927" s="1"/>
      <c r="XBM927" s="1"/>
      <c r="XBN927" s="1"/>
      <c r="XBO927" s="1"/>
      <c r="XBP927" s="1"/>
      <c r="XBQ927" s="1"/>
      <c r="XBR927" s="1"/>
      <c r="XBS927" s="1"/>
      <c r="XBT927" s="1"/>
      <c r="XBU927" s="1"/>
      <c r="XBV927" s="1"/>
      <c r="XBW927" s="1"/>
      <c r="XBX927" s="1"/>
      <c r="XBY927" s="1"/>
      <c r="XBZ927" s="1"/>
      <c r="XCA927" s="1"/>
      <c r="XCB927" s="1"/>
      <c r="XCC927" s="1"/>
      <c r="XCD927" s="1"/>
      <c r="XCE927" s="1"/>
      <c r="XCF927" s="1"/>
      <c r="XCG927" s="1"/>
      <c r="XCH927" s="1"/>
      <c r="XCI927" s="1"/>
      <c r="XCJ927" s="1"/>
      <c r="XCK927" s="1"/>
      <c r="XCL927" s="1"/>
      <c r="XCM927" s="1"/>
      <c r="XCN927" s="1"/>
      <c r="XCO927" s="1"/>
      <c r="XCP927" s="1"/>
      <c r="XCQ927" s="1"/>
      <c r="XCR927" s="1"/>
      <c r="XCS927" s="1"/>
      <c r="XCT927" s="1"/>
      <c r="XCU927" s="1"/>
      <c r="XCV927" s="1"/>
      <c r="XCW927" s="1"/>
      <c r="XCX927" s="1"/>
      <c r="XCY927" s="1"/>
      <c r="XCZ927" s="1"/>
      <c r="XDA927" s="1"/>
      <c r="XDB927" s="1"/>
      <c r="XDC927" s="1"/>
      <c r="XDD927" s="1"/>
      <c r="XDE927" s="1"/>
      <c r="XDF927" s="1"/>
      <c r="XDG927" s="1"/>
      <c r="XDH927" s="1"/>
      <c r="XDI927" s="1"/>
      <c r="XDJ927" s="1"/>
      <c r="XDK927" s="1"/>
      <c r="XDL927" s="1"/>
      <c r="XDM927" s="1"/>
      <c r="XDN927" s="1"/>
      <c r="XDO927" s="1"/>
      <c r="XDP927" s="1"/>
      <c r="XDQ927" s="1"/>
      <c r="XDR927" s="1"/>
      <c r="XDS927" s="1"/>
      <c r="XDT927" s="1"/>
      <c r="XDU927" s="1"/>
      <c r="XDV927" s="1"/>
      <c r="XDW927" s="1"/>
      <c r="XDX927" s="1"/>
      <c r="XDY927" s="1"/>
      <c r="XDZ927" s="1"/>
      <c r="XEA927" s="1"/>
      <c r="XEB927" s="1"/>
      <c r="XEC927" s="1"/>
      <c r="XED927" s="1"/>
      <c r="XEE927" s="1"/>
      <c r="XEF927" s="1"/>
      <c r="XEG927" s="1"/>
      <c r="XEH927" s="1"/>
      <c r="XEI927" s="1"/>
      <c r="XEJ927" s="1"/>
      <c r="XEK927" s="1"/>
      <c r="XEL927" s="1"/>
      <c r="XEM927" s="1"/>
      <c r="XEN927" s="1"/>
      <c r="XEO927" s="1"/>
      <c r="XEP927" s="1"/>
      <c r="XEQ927" s="1"/>
      <c r="XER927" s="1"/>
      <c r="XES927" s="1"/>
      <c r="XET927" s="1"/>
      <c r="XEU927" s="1"/>
      <c r="XEV927" s="1"/>
      <c r="XEW927" s="1"/>
      <c r="XEX927" s="1"/>
      <c r="XEY927" s="1"/>
      <c r="XEZ927" s="1"/>
      <c r="XFA927" s="1"/>
      <c r="XFB927" s="1"/>
      <c r="XFC927" s="1"/>
    </row>
    <row r="928" spans="1:150 16226:16383" s="3" customFormat="1" ht="20.25" customHeight="1" x14ac:dyDescent="0.25">
      <c r="A928" s="71" t="s">
        <v>1123</v>
      </c>
      <c r="B928" s="71">
        <v>111.48399999999999</v>
      </c>
      <c r="C928" s="71">
        <f t="shared" si="22"/>
        <v>1200.0137759999998</v>
      </c>
      <c r="D928" s="51">
        <v>0</v>
      </c>
      <c r="E928" s="51">
        <v>0</v>
      </c>
      <c r="F928" s="124">
        <f t="shared" si="23"/>
        <v>2203.2252927359996</v>
      </c>
      <c r="G928" s="130" t="s">
        <v>95</v>
      </c>
      <c r="H928" s="13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WZB928" s="1"/>
      <c r="WZC928" s="1"/>
      <c r="WZD928" s="1"/>
      <c r="WZE928" s="1"/>
      <c r="WZF928" s="1"/>
      <c r="WZG928" s="1"/>
      <c r="WZH928" s="1"/>
      <c r="WZI928" s="1"/>
      <c r="WZJ928" s="1"/>
      <c r="WZK928" s="1"/>
      <c r="WZL928" s="1"/>
      <c r="WZM928" s="1"/>
      <c r="WZN928" s="1"/>
      <c r="WZO928" s="1"/>
      <c r="WZP928" s="1"/>
      <c r="WZQ928" s="1"/>
      <c r="WZR928" s="1"/>
      <c r="WZS928" s="1"/>
      <c r="WZT928" s="1"/>
      <c r="WZU928" s="1"/>
      <c r="WZV928" s="1"/>
      <c r="WZW928" s="1"/>
      <c r="WZX928" s="1"/>
      <c r="WZY928" s="1"/>
      <c r="WZZ928" s="1"/>
      <c r="XAA928" s="1"/>
      <c r="XAB928" s="1"/>
      <c r="XAC928" s="1"/>
      <c r="XAD928" s="1"/>
      <c r="XAE928" s="1"/>
      <c r="XAF928" s="1"/>
      <c r="XAG928" s="1"/>
      <c r="XAH928" s="1"/>
      <c r="XAI928" s="1"/>
      <c r="XAJ928" s="1"/>
      <c r="XAK928" s="1"/>
      <c r="XAL928" s="1"/>
      <c r="XAM928" s="1"/>
      <c r="XAN928" s="1"/>
      <c r="XAO928" s="1"/>
      <c r="XAP928" s="1"/>
      <c r="XAQ928" s="1"/>
      <c r="XAR928" s="1"/>
      <c r="XAS928" s="1"/>
      <c r="XAT928" s="1"/>
      <c r="XAU928" s="1"/>
      <c r="XAV928" s="1"/>
      <c r="XAW928" s="1"/>
      <c r="XAX928" s="1"/>
      <c r="XAY928" s="1"/>
      <c r="XAZ928" s="1"/>
      <c r="XBA928" s="1"/>
      <c r="XBB928" s="1"/>
      <c r="XBC928" s="1"/>
      <c r="XBD928" s="1"/>
      <c r="XBE928" s="1"/>
      <c r="XBF928" s="1"/>
      <c r="XBG928" s="1"/>
      <c r="XBH928" s="1"/>
      <c r="XBI928" s="1"/>
      <c r="XBJ928" s="1"/>
      <c r="XBK928" s="1"/>
      <c r="XBL928" s="1"/>
      <c r="XBM928" s="1"/>
      <c r="XBN928" s="1"/>
      <c r="XBO928" s="1"/>
      <c r="XBP928" s="1"/>
      <c r="XBQ928" s="1"/>
      <c r="XBR928" s="1"/>
      <c r="XBS928" s="1"/>
      <c r="XBT928" s="1"/>
      <c r="XBU928" s="1"/>
      <c r="XBV928" s="1"/>
      <c r="XBW928" s="1"/>
      <c r="XBX928" s="1"/>
      <c r="XBY928" s="1"/>
      <c r="XBZ928" s="1"/>
      <c r="XCA928" s="1"/>
      <c r="XCB928" s="1"/>
      <c r="XCC928" s="1"/>
      <c r="XCD928" s="1"/>
      <c r="XCE928" s="1"/>
      <c r="XCF928" s="1"/>
      <c r="XCG928" s="1"/>
      <c r="XCH928" s="1"/>
      <c r="XCI928" s="1"/>
      <c r="XCJ928" s="1"/>
      <c r="XCK928" s="1"/>
      <c r="XCL928" s="1"/>
      <c r="XCM928" s="1"/>
      <c r="XCN928" s="1"/>
      <c r="XCO928" s="1"/>
      <c r="XCP928" s="1"/>
      <c r="XCQ928" s="1"/>
      <c r="XCR928" s="1"/>
      <c r="XCS928" s="1"/>
      <c r="XCT928" s="1"/>
      <c r="XCU928" s="1"/>
      <c r="XCV928" s="1"/>
      <c r="XCW928" s="1"/>
      <c r="XCX928" s="1"/>
      <c r="XCY928" s="1"/>
      <c r="XCZ928" s="1"/>
      <c r="XDA928" s="1"/>
      <c r="XDB928" s="1"/>
      <c r="XDC928" s="1"/>
      <c r="XDD928" s="1"/>
      <c r="XDE928" s="1"/>
      <c r="XDF928" s="1"/>
      <c r="XDG928" s="1"/>
      <c r="XDH928" s="1"/>
      <c r="XDI928" s="1"/>
      <c r="XDJ928" s="1"/>
      <c r="XDK928" s="1"/>
      <c r="XDL928" s="1"/>
      <c r="XDM928" s="1"/>
      <c r="XDN928" s="1"/>
      <c r="XDO928" s="1"/>
      <c r="XDP928" s="1"/>
      <c r="XDQ928" s="1"/>
      <c r="XDR928" s="1"/>
      <c r="XDS928" s="1"/>
      <c r="XDT928" s="1"/>
      <c r="XDU928" s="1"/>
      <c r="XDV928" s="1"/>
      <c r="XDW928" s="1"/>
      <c r="XDX928" s="1"/>
      <c r="XDY928" s="1"/>
      <c r="XDZ928" s="1"/>
      <c r="XEA928" s="1"/>
      <c r="XEB928" s="1"/>
      <c r="XEC928" s="1"/>
      <c r="XED928" s="1"/>
      <c r="XEE928" s="1"/>
      <c r="XEF928" s="1"/>
      <c r="XEG928" s="1"/>
      <c r="XEH928" s="1"/>
      <c r="XEI928" s="1"/>
      <c r="XEJ928" s="1"/>
      <c r="XEK928" s="1"/>
      <c r="XEL928" s="1"/>
      <c r="XEM928" s="1"/>
      <c r="XEN928" s="1"/>
      <c r="XEO928" s="1"/>
      <c r="XEP928" s="1"/>
      <c r="XEQ928" s="1"/>
      <c r="XER928" s="1"/>
      <c r="XES928" s="1"/>
      <c r="XET928" s="1"/>
      <c r="XEU928" s="1"/>
      <c r="XEV928" s="1"/>
      <c r="XEW928" s="1"/>
      <c r="XEX928" s="1"/>
      <c r="XEY928" s="1"/>
      <c r="XEZ928" s="1"/>
      <c r="XFA928" s="1"/>
      <c r="XFB928" s="1"/>
      <c r="XFC928" s="1"/>
    </row>
    <row r="929" spans="1:150 16226:16383" s="3" customFormat="1" ht="20.25" customHeight="1" x14ac:dyDescent="0.25">
      <c r="A929" s="71" t="s">
        <v>1124</v>
      </c>
      <c r="B929" s="71">
        <v>111.48399999999999</v>
      </c>
      <c r="C929" s="71">
        <f t="shared" ref="C929:C992" si="24">B929*10.764</f>
        <v>1200.0137759999998</v>
      </c>
      <c r="D929" s="51">
        <v>0</v>
      </c>
      <c r="E929" s="51">
        <v>0</v>
      </c>
      <c r="F929" s="124">
        <f t="shared" ref="F929:F992" si="25">(C929*1.836)</f>
        <v>2203.2252927359996</v>
      </c>
      <c r="G929" s="130" t="s">
        <v>95</v>
      </c>
      <c r="H929" s="13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WZB929" s="1"/>
      <c r="WZC929" s="1"/>
      <c r="WZD929" s="1"/>
      <c r="WZE929" s="1"/>
      <c r="WZF929" s="1"/>
      <c r="WZG929" s="1"/>
      <c r="WZH929" s="1"/>
      <c r="WZI929" s="1"/>
      <c r="WZJ929" s="1"/>
      <c r="WZK929" s="1"/>
      <c r="WZL929" s="1"/>
      <c r="WZM929" s="1"/>
      <c r="WZN929" s="1"/>
      <c r="WZO929" s="1"/>
      <c r="WZP929" s="1"/>
      <c r="WZQ929" s="1"/>
      <c r="WZR929" s="1"/>
      <c r="WZS929" s="1"/>
      <c r="WZT929" s="1"/>
      <c r="WZU929" s="1"/>
      <c r="WZV929" s="1"/>
      <c r="WZW929" s="1"/>
      <c r="WZX929" s="1"/>
      <c r="WZY929" s="1"/>
      <c r="WZZ929" s="1"/>
      <c r="XAA929" s="1"/>
      <c r="XAB929" s="1"/>
      <c r="XAC929" s="1"/>
      <c r="XAD929" s="1"/>
      <c r="XAE929" s="1"/>
      <c r="XAF929" s="1"/>
      <c r="XAG929" s="1"/>
      <c r="XAH929" s="1"/>
      <c r="XAI929" s="1"/>
      <c r="XAJ929" s="1"/>
      <c r="XAK929" s="1"/>
      <c r="XAL929" s="1"/>
      <c r="XAM929" s="1"/>
      <c r="XAN929" s="1"/>
      <c r="XAO929" s="1"/>
      <c r="XAP929" s="1"/>
      <c r="XAQ929" s="1"/>
      <c r="XAR929" s="1"/>
      <c r="XAS929" s="1"/>
      <c r="XAT929" s="1"/>
      <c r="XAU929" s="1"/>
      <c r="XAV929" s="1"/>
      <c r="XAW929" s="1"/>
      <c r="XAX929" s="1"/>
      <c r="XAY929" s="1"/>
      <c r="XAZ929" s="1"/>
      <c r="XBA929" s="1"/>
      <c r="XBB929" s="1"/>
      <c r="XBC929" s="1"/>
      <c r="XBD929" s="1"/>
      <c r="XBE929" s="1"/>
      <c r="XBF929" s="1"/>
      <c r="XBG929" s="1"/>
      <c r="XBH929" s="1"/>
      <c r="XBI929" s="1"/>
      <c r="XBJ929" s="1"/>
      <c r="XBK929" s="1"/>
      <c r="XBL929" s="1"/>
      <c r="XBM929" s="1"/>
      <c r="XBN929" s="1"/>
      <c r="XBO929" s="1"/>
      <c r="XBP929" s="1"/>
      <c r="XBQ929" s="1"/>
      <c r="XBR929" s="1"/>
      <c r="XBS929" s="1"/>
      <c r="XBT929" s="1"/>
      <c r="XBU929" s="1"/>
      <c r="XBV929" s="1"/>
      <c r="XBW929" s="1"/>
      <c r="XBX929" s="1"/>
      <c r="XBY929" s="1"/>
      <c r="XBZ929" s="1"/>
      <c r="XCA929" s="1"/>
      <c r="XCB929" s="1"/>
      <c r="XCC929" s="1"/>
      <c r="XCD929" s="1"/>
      <c r="XCE929" s="1"/>
      <c r="XCF929" s="1"/>
      <c r="XCG929" s="1"/>
      <c r="XCH929" s="1"/>
      <c r="XCI929" s="1"/>
      <c r="XCJ929" s="1"/>
      <c r="XCK929" s="1"/>
      <c r="XCL929" s="1"/>
      <c r="XCM929" s="1"/>
      <c r="XCN929" s="1"/>
      <c r="XCO929" s="1"/>
      <c r="XCP929" s="1"/>
      <c r="XCQ929" s="1"/>
      <c r="XCR929" s="1"/>
      <c r="XCS929" s="1"/>
      <c r="XCT929" s="1"/>
      <c r="XCU929" s="1"/>
      <c r="XCV929" s="1"/>
      <c r="XCW929" s="1"/>
      <c r="XCX929" s="1"/>
      <c r="XCY929" s="1"/>
      <c r="XCZ929" s="1"/>
      <c r="XDA929" s="1"/>
      <c r="XDB929" s="1"/>
      <c r="XDC929" s="1"/>
      <c r="XDD929" s="1"/>
      <c r="XDE929" s="1"/>
      <c r="XDF929" s="1"/>
      <c r="XDG929" s="1"/>
      <c r="XDH929" s="1"/>
      <c r="XDI929" s="1"/>
      <c r="XDJ929" s="1"/>
      <c r="XDK929" s="1"/>
      <c r="XDL929" s="1"/>
      <c r="XDM929" s="1"/>
      <c r="XDN929" s="1"/>
      <c r="XDO929" s="1"/>
      <c r="XDP929" s="1"/>
      <c r="XDQ929" s="1"/>
      <c r="XDR929" s="1"/>
      <c r="XDS929" s="1"/>
      <c r="XDT929" s="1"/>
      <c r="XDU929" s="1"/>
      <c r="XDV929" s="1"/>
      <c r="XDW929" s="1"/>
      <c r="XDX929" s="1"/>
      <c r="XDY929" s="1"/>
      <c r="XDZ929" s="1"/>
      <c r="XEA929" s="1"/>
      <c r="XEB929" s="1"/>
      <c r="XEC929" s="1"/>
      <c r="XED929" s="1"/>
      <c r="XEE929" s="1"/>
      <c r="XEF929" s="1"/>
      <c r="XEG929" s="1"/>
      <c r="XEH929" s="1"/>
      <c r="XEI929" s="1"/>
      <c r="XEJ929" s="1"/>
      <c r="XEK929" s="1"/>
      <c r="XEL929" s="1"/>
      <c r="XEM929" s="1"/>
      <c r="XEN929" s="1"/>
      <c r="XEO929" s="1"/>
      <c r="XEP929" s="1"/>
      <c r="XEQ929" s="1"/>
      <c r="XER929" s="1"/>
      <c r="XES929" s="1"/>
      <c r="XET929" s="1"/>
      <c r="XEU929" s="1"/>
      <c r="XEV929" s="1"/>
      <c r="XEW929" s="1"/>
      <c r="XEX929" s="1"/>
      <c r="XEY929" s="1"/>
      <c r="XEZ929" s="1"/>
      <c r="XFA929" s="1"/>
      <c r="XFB929" s="1"/>
      <c r="XFC929" s="1"/>
    </row>
    <row r="930" spans="1:150 16226:16383" s="3" customFormat="1" ht="20.25" customHeight="1" x14ac:dyDescent="0.25">
      <c r="A930" s="71" t="s">
        <v>1125</v>
      </c>
      <c r="B930" s="71">
        <v>111.48399999999999</v>
      </c>
      <c r="C930" s="71">
        <f t="shared" si="24"/>
        <v>1200.0137759999998</v>
      </c>
      <c r="D930" s="51">
        <v>0</v>
      </c>
      <c r="E930" s="51">
        <v>0</v>
      </c>
      <c r="F930" s="124">
        <f t="shared" si="25"/>
        <v>2203.2252927359996</v>
      </c>
      <c r="G930" s="130" t="s">
        <v>95</v>
      </c>
      <c r="H930" s="13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WZB930" s="1"/>
      <c r="WZC930" s="1"/>
      <c r="WZD930" s="1"/>
      <c r="WZE930" s="1"/>
      <c r="WZF930" s="1"/>
      <c r="WZG930" s="1"/>
      <c r="WZH930" s="1"/>
      <c r="WZI930" s="1"/>
      <c r="WZJ930" s="1"/>
      <c r="WZK930" s="1"/>
      <c r="WZL930" s="1"/>
      <c r="WZM930" s="1"/>
      <c r="WZN930" s="1"/>
      <c r="WZO930" s="1"/>
      <c r="WZP930" s="1"/>
      <c r="WZQ930" s="1"/>
      <c r="WZR930" s="1"/>
      <c r="WZS930" s="1"/>
      <c r="WZT930" s="1"/>
      <c r="WZU930" s="1"/>
      <c r="WZV930" s="1"/>
      <c r="WZW930" s="1"/>
      <c r="WZX930" s="1"/>
      <c r="WZY930" s="1"/>
      <c r="WZZ930" s="1"/>
      <c r="XAA930" s="1"/>
      <c r="XAB930" s="1"/>
      <c r="XAC930" s="1"/>
      <c r="XAD930" s="1"/>
      <c r="XAE930" s="1"/>
      <c r="XAF930" s="1"/>
      <c r="XAG930" s="1"/>
      <c r="XAH930" s="1"/>
      <c r="XAI930" s="1"/>
      <c r="XAJ930" s="1"/>
      <c r="XAK930" s="1"/>
      <c r="XAL930" s="1"/>
      <c r="XAM930" s="1"/>
      <c r="XAN930" s="1"/>
      <c r="XAO930" s="1"/>
      <c r="XAP930" s="1"/>
      <c r="XAQ930" s="1"/>
      <c r="XAR930" s="1"/>
      <c r="XAS930" s="1"/>
      <c r="XAT930" s="1"/>
      <c r="XAU930" s="1"/>
      <c r="XAV930" s="1"/>
      <c r="XAW930" s="1"/>
      <c r="XAX930" s="1"/>
      <c r="XAY930" s="1"/>
      <c r="XAZ930" s="1"/>
      <c r="XBA930" s="1"/>
      <c r="XBB930" s="1"/>
      <c r="XBC930" s="1"/>
      <c r="XBD930" s="1"/>
      <c r="XBE930" s="1"/>
      <c r="XBF930" s="1"/>
      <c r="XBG930" s="1"/>
      <c r="XBH930" s="1"/>
      <c r="XBI930" s="1"/>
      <c r="XBJ930" s="1"/>
      <c r="XBK930" s="1"/>
      <c r="XBL930" s="1"/>
      <c r="XBM930" s="1"/>
      <c r="XBN930" s="1"/>
      <c r="XBO930" s="1"/>
      <c r="XBP930" s="1"/>
      <c r="XBQ930" s="1"/>
      <c r="XBR930" s="1"/>
      <c r="XBS930" s="1"/>
      <c r="XBT930" s="1"/>
      <c r="XBU930" s="1"/>
      <c r="XBV930" s="1"/>
      <c r="XBW930" s="1"/>
      <c r="XBX930" s="1"/>
      <c r="XBY930" s="1"/>
      <c r="XBZ930" s="1"/>
      <c r="XCA930" s="1"/>
      <c r="XCB930" s="1"/>
      <c r="XCC930" s="1"/>
      <c r="XCD930" s="1"/>
      <c r="XCE930" s="1"/>
      <c r="XCF930" s="1"/>
      <c r="XCG930" s="1"/>
      <c r="XCH930" s="1"/>
      <c r="XCI930" s="1"/>
      <c r="XCJ930" s="1"/>
      <c r="XCK930" s="1"/>
      <c r="XCL930" s="1"/>
      <c r="XCM930" s="1"/>
      <c r="XCN930" s="1"/>
      <c r="XCO930" s="1"/>
      <c r="XCP930" s="1"/>
      <c r="XCQ930" s="1"/>
      <c r="XCR930" s="1"/>
      <c r="XCS930" s="1"/>
      <c r="XCT930" s="1"/>
      <c r="XCU930" s="1"/>
      <c r="XCV930" s="1"/>
      <c r="XCW930" s="1"/>
      <c r="XCX930" s="1"/>
      <c r="XCY930" s="1"/>
      <c r="XCZ930" s="1"/>
      <c r="XDA930" s="1"/>
      <c r="XDB930" s="1"/>
      <c r="XDC930" s="1"/>
      <c r="XDD930" s="1"/>
      <c r="XDE930" s="1"/>
      <c r="XDF930" s="1"/>
      <c r="XDG930" s="1"/>
      <c r="XDH930" s="1"/>
      <c r="XDI930" s="1"/>
      <c r="XDJ930" s="1"/>
      <c r="XDK930" s="1"/>
      <c r="XDL930" s="1"/>
      <c r="XDM930" s="1"/>
      <c r="XDN930" s="1"/>
      <c r="XDO930" s="1"/>
      <c r="XDP930" s="1"/>
      <c r="XDQ930" s="1"/>
      <c r="XDR930" s="1"/>
      <c r="XDS930" s="1"/>
      <c r="XDT930" s="1"/>
      <c r="XDU930" s="1"/>
      <c r="XDV930" s="1"/>
      <c r="XDW930" s="1"/>
      <c r="XDX930" s="1"/>
      <c r="XDY930" s="1"/>
      <c r="XDZ930" s="1"/>
      <c r="XEA930" s="1"/>
      <c r="XEB930" s="1"/>
      <c r="XEC930" s="1"/>
      <c r="XED930" s="1"/>
      <c r="XEE930" s="1"/>
      <c r="XEF930" s="1"/>
      <c r="XEG930" s="1"/>
      <c r="XEH930" s="1"/>
      <c r="XEI930" s="1"/>
      <c r="XEJ930" s="1"/>
      <c r="XEK930" s="1"/>
      <c r="XEL930" s="1"/>
      <c r="XEM930" s="1"/>
      <c r="XEN930" s="1"/>
      <c r="XEO930" s="1"/>
      <c r="XEP930" s="1"/>
      <c r="XEQ930" s="1"/>
      <c r="XER930" s="1"/>
      <c r="XES930" s="1"/>
      <c r="XET930" s="1"/>
      <c r="XEU930" s="1"/>
      <c r="XEV930" s="1"/>
      <c r="XEW930" s="1"/>
      <c r="XEX930" s="1"/>
      <c r="XEY930" s="1"/>
      <c r="XEZ930" s="1"/>
      <c r="XFA930" s="1"/>
      <c r="XFB930" s="1"/>
      <c r="XFC930" s="1"/>
    </row>
    <row r="931" spans="1:150 16226:16383" s="3" customFormat="1" ht="20.25" customHeight="1" x14ac:dyDescent="0.25">
      <c r="A931" s="71" t="s">
        <v>1126</v>
      </c>
      <c r="B931" s="71">
        <v>111.48399999999999</v>
      </c>
      <c r="C931" s="71">
        <f t="shared" si="24"/>
        <v>1200.0137759999998</v>
      </c>
      <c r="D931" s="51">
        <v>0</v>
      </c>
      <c r="E931" s="51">
        <v>0</v>
      </c>
      <c r="F931" s="124">
        <f t="shared" si="25"/>
        <v>2203.2252927359996</v>
      </c>
      <c r="G931" s="130" t="s">
        <v>95</v>
      </c>
      <c r="H931" s="13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WZB931" s="1"/>
      <c r="WZC931" s="1"/>
      <c r="WZD931" s="1"/>
      <c r="WZE931" s="1"/>
      <c r="WZF931" s="1"/>
      <c r="WZG931" s="1"/>
      <c r="WZH931" s="1"/>
      <c r="WZI931" s="1"/>
      <c r="WZJ931" s="1"/>
      <c r="WZK931" s="1"/>
      <c r="WZL931" s="1"/>
      <c r="WZM931" s="1"/>
      <c r="WZN931" s="1"/>
      <c r="WZO931" s="1"/>
      <c r="WZP931" s="1"/>
      <c r="WZQ931" s="1"/>
      <c r="WZR931" s="1"/>
      <c r="WZS931" s="1"/>
      <c r="WZT931" s="1"/>
      <c r="WZU931" s="1"/>
      <c r="WZV931" s="1"/>
      <c r="WZW931" s="1"/>
      <c r="WZX931" s="1"/>
      <c r="WZY931" s="1"/>
      <c r="WZZ931" s="1"/>
      <c r="XAA931" s="1"/>
      <c r="XAB931" s="1"/>
      <c r="XAC931" s="1"/>
      <c r="XAD931" s="1"/>
      <c r="XAE931" s="1"/>
      <c r="XAF931" s="1"/>
      <c r="XAG931" s="1"/>
      <c r="XAH931" s="1"/>
      <c r="XAI931" s="1"/>
      <c r="XAJ931" s="1"/>
      <c r="XAK931" s="1"/>
      <c r="XAL931" s="1"/>
      <c r="XAM931" s="1"/>
      <c r="XAN931" s="1"/>
      <c r="XAO931" s="1"/>
      <c r="XAP931" s="1"/>
      <c r="XAQ931" s="1"/>
      <c r="XAR931" s="1"/>
      <c r="XAS931" s="1"/>
      <c r="XAT931" s="1"/>
      <c r="XAU931" s="1"/>
      <c r="XAV931" s="1"/>
      <c r="XAW931" s="1"/>
      <c r="XAX931" s="1"/>
      <c r="XAY931" s="1"/>
      <c r="XAZ931" s="1"/>
      <c r="XBA931" s="1"/>
      <c r="XBB931" s="1"/>
      <c r="XBC931" s="1"/>
      <c r="XBD931" s="1"/>
      <c r="XBE931" s="1"/>
      <c r="XBF931" s="1"/>
      <c r="XBG931" s="1"/>
      <c r="XBH931" s="1"/>
      <c r="XBI931" s="1"/>
      <c r="XBJ931" s="1"/>
      <c r="XBK931" s="1"/>
      <c r="XBL931" s="1"/>
      <c r="XBM931" s="1"/>
      <c r="XBN931" s="1"/>
      <c r="XBO931" s="1"/>
      <c r="XBP931" s="1"/>
      <c r="XBQ931" s="1"/>
      <c r="XBR931" s="1"/>
      <c r="XBS931" s="1"/>
      <c r="XBT931" s="1"/>
      <c r="XBU931" s="1"/>
      <c r="XBV931" s="1"/>
      <c r="XBW931" s="1"/>
      <c r="XBX931" s="1"/>
      <c r="XBY931" s="1"/>
      <c r="XBZ931" s="1"/>
      <c r="XCA931" s="1"/>
      <c r="XCB931" s="1"/>
      <c r="XCC931" s="1"/>
      <c r="XCD931" s="1"/>
      <c r="XCE931" s="1"/>
      <c r="XCF931" s="1"/>
      <c r="XCG931" s="1"/>
      <c r="XCH931" s="1"/>
      <c r="XCI931" s="1"/>
      <c r="XCJ931" s="1"/>
      <c r="XCK931" s="1"/>
      <c r="XCL931" s="1"/>
      <c r="XCM931" s="1"/>
      <c r="XCN931" s="1"/>
      <c r="XCO931" s="1"/>
      <c r="XCP931" s="1"/>
      <c r="XCQ931" s="1"/>
      <c r="XCR931" s="1"/>
      <c r="XCS931" s="1"/>
      <c r="XCT931" s="1"/>
      <c r="XCU931" s="1"/>
      <c r="XCV931" s="1"/>
      <c r="XCW931" s="1"/>
      <c r="XCX931" s="1"/>
      <c r="XCY931" s="1"/>
      <c r="XCZ931" s="1"/>
      <c r="XDA931" s="1"/>
      <c r="XDB931" s="1"/>
      <c r="XDC931" s="1"/>
      <c r="XDD931" s="1"/>
      <c r="XDE931" s="1"/>
      <c r="XDF931" s="1"/>
      <c r="XDG931" s="1"/>
      <c r="XDH931" s="1"/>
      <c r="XDI931" s="1"/>
      <c r="XDJ931" s="1"/>
      <c r="XDK931" s="1"/>
      <c r="XDL931" s="1"/>
      <c r="XDM931" s="1"/>
      <c r="XDN931" s="1"/>
      <c r="XDO931" s="1"/>
      <c r="XDP931" s="1"/>
      <c r="XDQ931" s="1"/>
      <c r="XDR931" s="1"/>
      <c r="XDS931" s="1"/>
      <c r="XDT931" s="1"/>
      <c r="XDU931" s="1"/>
      <c r="XDV931" s="1"/>
      <c r="XDW931" s="1"/>
      <c r="XDX931" s="1"/>
      <c r="XDY931" s="1"/>
      <c r="XDZ931" s="1"/>
      <c r="XEA931" s="1"/>
      <c r="XEB931" s="1"/>
      <c r="XEC931" s="1"/>
      <c r="XED931" s="1"/>
      <c r="XEE931" s="1"/>
      <c r="XEF931" s="1"/>
      <c r="XEG931" s="1"/>
      <c r="XEH931" s="1"/>
      <c r="XEI931" s="1"/>
      <c r="XEJ931" s="1"/>
      <c r="XEK931" s="1"/>
      <c r="XEL931" s="1"/>
      <c r="XEM931" s="1"/>
      <c r="XEN931" s="1"/>
      <c r="XEO931" s="1"/>
      <c r="XEP931" s="1"/>
      <c r="XEQ931" s="1"/>
      <c r="XER931" s="1"/>
      <c r="XES931" s="1"/>
      <c r="XET931" s="1"/>
      <c r="XEU931" s="1"/>
      <c r="XEV931" s="1"/>
      <c r="XEW931" s="1"/>
      <c r="XEX931" s="1"/>
      <c r="XEY931" s="1"/>
      <c r="XEZ931" s="1"/>
      <c r="XFA931" s="1"/>
      <c r="XFB931" s="1"/>
      <c r="XFC931" s="1"/>
    </row>
    <row r="932" spans="1:150 16226:16383" s="3" customFormat="1" ht="20.25" customHeight="1" x14ac:dyDescent="0.25">
      <c r="A932" s="71" t="s">
        <v>1127</v>
      </c>
      <c r="B932" s="71">
        <v>176.69800000000001</v>
      </c>
      <c r="C932" s="71">
        <f t="shared" si="24"/>
        <v>1901.9772719999999</v>
      </c>
      <c r="D932" s="51">
        <v>0</v>
      </c>
      <c r="E932" s="51">
        <v>0</v>
      </c>
      <c r="F932" s="124">
        <f t="shared" si="25"/>
        <v>3492.030271392</v>
      </c>
      <c r="G932" s="130" t="s">
        <v>95</v>
      </c>
      <c r="H932" s="13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WZB932" s="1"/>
      <c r="WZC932" s="1"/>
      <c r="WZD932" s="1"/>
      <c r="WZE932" s="1"/>
      <c r="WZF932" s="1"/>
      <c r="WZG932" s="1"/>
      <c r="WZH932" s="1"/>
      <c r="WZI932" s="1"/>
      <c r="WZJ932" s="1"/>
      <c r="WZK932" s="1"/>
      <c r="WZL932" s="1"/>
      <c r="WZM932" s="1"/>
      <c r="WZN932" s="1"/>
      <c r="WZO932" s="1"/>
      <c r="WZP932" s="1"/>
      <c r="WZQ932" s="1"/>
      <c r="WZR932" s="1"/>
      <c r="WZS932" s="1"/>
      <c r="WZT932" s="1"/>
      <c r="WZU932" s="1"/>
      <c r="WZV932" s="1"/>
      <c r="WZW932" s="1"/>
      <c r="WZX932" s="1"/>
      <c r="WZY932" s="1"/>
      <c r="WZZ932" s="1"/>
      <c r="XAA932" s="1"/>
      <c r="XAB932" s="1"/>
      <c r="XAC932" s="1"/>
      <c r="XAD932" s="1"/>
      <c r="XAE932" s="1"/>
      <c r="XAF932" s="1"/>
      <c r="XAG932" s="1"/>
      <c r="XAH932" s="1"/>
      <c r="XAI932" s="1"/>
      <c r="XAJ932" s="1"/>
      <c r="XAK932" s="1"/>
      <c r="XAL932" s="1"/>
      <c r="XAM932" s="1"/>
      <c r="XAN932" s="1"/>
      <c r="XAO932" s="1"/>
      <c r="XAP932" s="1"/>
      <c r="XAQ932" s="1"/>
      <c r="XAR932" s="1"/>
      <c r="XAS932" s="1"/>
      <c r="XAT932" s="1"/>
      <c r="XAU932" s="1"/>
      <c r="XAV932" s="1"/>
      <c r="XAW932" s="1"/>
      <c r="XAX932" s="1"/>
      <c r="XAY932" s="1"/>
      <c r="XAZ932" s="1"/>
      <c r="XBA932" s="1"/>
      <c r="XBB932" s="1"/>
      <c r="XBC932" s="1"/>
      <c r="XBD932" s="1"/>
      <c r="XBE932" s="1"/>
      <c r="XBF932" s="1"/>
      <c r="XBG932" s="1"/>
      <c r="XBH932" s="1"/>
      <c r="XBI932" s="1"/>
      <c r="XBJ932" s="1"/>
      <c r="XBK932" s="1"/>
      <c r="XBL932" s="1"/>
      <c r="XBM932" s="1"/>
      <c r="XBN932" s="1"/>
      <c r="XBO932" s="1"/>
      <c r="XBP932" s="1"/>
      <c r="XBQ932" s="1"/>
      <c r="XBR932" s="1"/>
      <c r="XBS932" s="1"/>
      <c r="XBT932" s="1"/>
      <c r="XBU932" s="1"/>
      <c r="XBV932" s="1"/>
      <c r="XBW932" s="1"/>
      <c r="XBX932" s="1"/>
      <c r="XBY932" s="1"/>
      <c r="XBZ932" s="1"/>
      <c r="XCA932" s="1"/>
      <c r="XCB932" s="1"/>
      <c r="XCC932" s="1"/>
      <c r="XCD932" s="1"/>
      <c r="XCE932" s="1"/>
      <c r="XCF932" s="1"/>
      <c r="XCG932" s="1"/>
      <c r="XCH932" s="1"/>
      <c r="XCI932" s="1"/>
      <c r="XCJ932" s="1"/>
      <c r="XCK932" s="1"/>
      <c r="XCL932" s="1"/>
      <c r="XCM932" s="1"/>
      <c r="XCN932" s="1"/>
      <c r="XCO932" s="1"/>
      <c r="XCP932" s="1"/>
      <c r="XCQ932" s="1"/>
      <c r="XCR932" s="1"/>
      <c r="XCS932" s="1"/>
      <c r="XCT932" s="1"/>
      <c r="XCU932" s="1"/>
      <c r="XCV932" s="1"/>
      <c r="XCW932" s="1"/>
      <c r="XCX932" s="1"/>
      <c r="XCY932" s="1"/>
      <c r="XCZ932" s="1"/>
      <c r="XDA932" s="1"/>
      <c r="XDB932" s="1"/>
      <c r="XDC932" s="1"/>
      <c r="XDD932" s="1"/>
      <c r="XDE932" s="1"/>
      <c r="XDF932" s="1"/>
      <c r="XDG932" s="1"/>
      <c r="XDH932" s="1"/>
      <c r="XDI932" s="1"/>
      <c r="XDJ932" s="1"/>
      <c r="XDK932" s="1"/>
      <c r="XDL932" s="1"/>
      <c r="XDM932" s="1"/>
      <c r="XDN932" s="1"/>
      <c r="XDO932" s="1"/>
      <c r="XDP932" s="1"/>
      <c r="XDQ932" s="1"/>
      <c r="XDR932" s="1"/>
      <c r="XDS932" s="1"/>
      <c r="XDT932" s="1"/>
      <c r="XDU932" s="1"/>
      <c r="XDV932" s="1"/>
      <c r="XDW932" s="1"/>
      <c r="XDX932" s="1"/>
      <c r="XDY932" s="1"/>
      <c r="XDZ932" s="1"/>
      <c r="XEA932" s="1"/>
      <c r="XEB932" s="1"/>
      <c r="XEC932" s="1"/>
      <c r="XED932" s="1"/>
      <c r="XEE932" s="1"/>
      <c r="XEF932" s="1"/>
      <c r="XEG932" s="1"/>
      <c r="XEH932" s="1"/>
      <c r="XEI932" s="1"/>
      <c r="XEJ932" s="1"/>
      <c r="XEK932" s="1"/>
      <c r="XEL932" s="1"/>
      <c r="XEM932" s="1"/>
      <c r="XEN932" s="1"/>
      <c r="XEO932" s="1"/>
      <c r="XEP932" s="1"/>
      <c r="XEQ932" s="1"/>
      <c r="XER932" s="1"/>
      <c r="XES932" s="1"/>
      <c r="XET932" s="1"/>
      <c r="XEU932" s="1"/>
      <c r="XEV932" s="1"/>
      <c r="XEW932" s="1"/>
      <c r="XEX932" s="1"/>
      <c r="XEY932" s="1"/>
      <c r="XEZ932" s="1"/>
      <c r="XFA932" s="1"/>
      <c r="XFB932" s="1"/>
      <c r="XFC932" s="1"/>
    </row>
    <row r="933" spans="1:150 16226:16383" s="3" customFormat="1" ht="20.25" customHeight="1" x14ac:dyDescent="0.25">
      <c r="A933" s="71" t="s">
        <v>1128</v>
      </c>
      <c r="B933" s="71">
        <v>176.601</v>
      </c>
      <c r="C933" s="71">
        <f t="shared" si="24"/>
        <v>1900.9331639999998</v>
      </c>
      <c r="D933" s="51">
        <v>0</v>
      </c>
      <c r="E933" s="51">
        <v>0</v>
      </c>
      <c r="F933" s="124">
        <f t="shared" si="25"/>
        <v>3490.1132891039997</v>
      </c>
      <c r="G933" s="130" t="s">
        <v>95</v>
      </c>
      <c r="H933" s="13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WZB933" s="1"/>
      <c r="WZC933" s="1"/>
      <c r="WZD933" s="1"/>
      <c r="WZE933" s="1"/>
      <c r="WZF933" s="1"/>
      <c r="WZG933" s="1"/>
      <c r="WZH933" s="1"/>
      <c r="WZI933" s="1"/>
      <c r="WZJ933" s="1"/>
      <c r="WZK933" s="1"/>
      <c r="WZL933" s="1"/>
      <c r="WZM933" s="1"/>
      <c r="WZN933" s="1"/>
      <c r="WZO933" s="1"/>
      <c r="WZP933" s="1"/>
      <c r="WZQ933" s="1"/>
      <c r="WZR933" s="1"/>
      <c r="WZS933" s="1"/>
      <c r="WZT933" s="1"/>
      <c r="WZU933" s="1"/>
      <c r="WZV933" s="1"/>
      <c r="WZW933" s="1"/>
      <c r="WZX933" s="1"/>
      <c r="WZY933" s="1"/>
      <c r="WZZ933" s="1"/>
      <c r="XAA933" s="1"/>
      <c r="XAB933" s="1"/>
      <c r="XAC933" s="1"/>
      <c r="XAD933" s="1"/>
      <c r="XAE933" s="1"/>
      <c r="XAF933" s="1"/>
      <c r="XAG933" s="1"/>
      <c r="XAH933" s="1"/>
      <c r="XAI933" s="1"/>
      <c r="XAJ933" s="1"/>
      <c r="XAK933" s="1"/>
      <c r="XAL933" s="1"/>
      <c r="XAM933" s="1"/>
      <c r="XAN933" s="1"/>
      <c r="XAO933" s="1"/>
      <c r="XAP933" s="1"/>
      <c r="XAQ933" s="1"/>
      <c r="XAR933" s="1"/>
      <c r="XAS933" s="1"/>
      <c r="XAT933" s="1"/>
      <c r="XAU933" s="1"/>
      <c r="XAV933" s="1"/>
      <c r="XAW933" s="1"/>
      <c r="XAX933" s="1"/>
      <c r="XAY933" s="1"/>
      <c r="XAZ933" s="1"/>
      <c r="XBA933" s="1"/>
      <c r="XBB933" s="1"/>
      <c r="XBC933" s="1"/>
      <c r="XBD933" s="1"/>
      <c r="XBE933" s="1"/>
      <c r="XBF933" s="1"/>
      <c r="XBG933" s="1"/>
      <c r="XBH933" s="1"/>
      <c r="XBI933" s="1"/>
      <c r="XBJ933" s="1"/>
      <c r="XBK933" s="1"/>
      <c r="XBL933" s="1"/>
      <c r="XBM933" s="1"/>
      <c r="XBN933" s="1"/>
      <c r="XBO933" s="1"/>
      <c r="XBP933" s="1"/>
      <c r="XBQ933" s="1"/>
      <c r="XBR933" s="1"/>
      <c r="XBS933" s="1"/>
      <c r="XBT933" s="1"/>
      <c r="XBU933" s="1"/>
      <c r="XBV933" s="1"/>
      <c r="XBW933" s="1"/>
      <c r="XBX933" s="1"/>
      <c r="XBY933" s="1"/>
      <c r="XBZ933" s="1"/>
      <c r="XCA933" s="1"/>
      <c r="XCB933" s="1"/>
      <c r="XCC933" s="1"/>
      <c r="XCD933" s="1"/>
      <c r="XCE933" s="1"/>
      <c r="XCF933" s="1"/>
      <c r="XCG933" s="1"/>
      <c r="XCH933" s="1"/>
      <c r="XCI933" s="1"/>
      <c r="XCJ933" s="1"/>
      <c r="XCK933" s="1"/>
      <c r="XCL933" s="1"/>
      <c r="XCM933" s="1"/>
      <c r="XCN933" s="1"/>
      <c r="XCO933" s="1"/>
      <c r="XCP933" s="1"/>
      <c r="XCQ933" s="1"/>
      <c r="XCR933" s="1"/>
      <c r="XCS933" s="1"/>
      <c r="XCT933" s="1"/>
      <c r="XCU933" s="1"/>
      <c r="XCV933" s="1"/>
      <c r="XCW933" s="1"/>
      <c r="XCX933" s="1"/>
      <c r="XCY933" s="1"/>
      <c r="XCZ933" s="1"/>
      <c r="XDA933" s="1"/>
      <c r="XDB933" s="1"/>
      <c r="XDC933" s="1"/>
      <c r="XDD933" s="1"/>
      <c r="XDE933" s="1"/>
      <c r="XDF933" s="1"/>
      <c r="XDG933" s="1"/>
      <c r="XDH933" s="1"/>
      <c r="XDI933" s="1"/>
      <c r="XDJ933" s="1"/>
      <c r="XDK933" s="1"/>
      <c r="XDL933" s="1"/>
      <c r="XDM933" s="1"/>
      <c r="XDN933" s="1"/>
      <c r="XDO933" s="1"/>
      <c r="XDP933" s="1"/>
      <c r="XDQ933" s="1"/>
      <c r="XDR933" s="1"/>
      <c r="XDS933" s="1"/>
      <c r="XDT933" s="1"/>
      <c r="XDU933" s="1"/>
      <c r="XDV933" s="1"/>
      <c r="XDW933" s="1"/>
      <c r="XDX933" s="1"/>
      <c r="XDY933" s="1"/>
      <c r="XDZ933" s="1"/>
      <c r="XEA933" s="1"/>
      <c r="XEB933" s="1"/>
      <c r="XEC933" s="1"/>
      <c r="XED933" s="1"/>
      <c r="XEE933" s="1"/>
      <c r="XEF933" s="1"/>
      <c r="XEG933" s="1"/>
      <c r="XEH933" s="1"/>
      <c r="XEI933" s="1"/>
      <c r="XEJ933" s="1"/>
      <c r="XEK933" s="1"/>
      <c r="XEL933" s="1"/>
      <c r="XEM933" s="1"/>
      <c r="XEN933" s="1"/>
      <c r="XEO933" s="1"/>
      <c r="XEP933" s="1"/>
      <c r="XEQ933" s="1"/>
      <c r="XER933" s="1"/>
      <c r="XES933" s="1"/>
      <c r="XET933" s="1"/>
      <c r="XEU933" s="1"/>
      <c r="XEV933" s="1"/>
      <c r="XEW933" s="1"/>
      <c r="XEX933" s="1"/>
      <c r="XEY933" s="1"/>
      <c r="XEZ933" s="1"/>
      <c r="XFA933" s="1"/>
      <c r="XFB933" s="1"/>
      <c r="XFC933" s="1"/>
    </row>
    <row r="934" spans="1:150 16226:16383" s="3" customFormat="1" ht="20.25" customHeight="1" x14ac:dyDescent="0.25">
      <c r="A934" s="71" t="s">
        <v>1129</v>
      </c>
      <c r="B934" s="71">
        <v>111.48399999999999</v>
      </c>
      <c r="C934" s="71">
        <f t="shared" si="24"/>
        <v>1200.0137759999998</v>
      </c>
      <c r="D934" s="51">
        <v>0</v>
      </c>
      <c r="E934" s="51">
        <v>0</v>
      </c>
      <c r="F934" s="124">
        <f t="shared" si="25"/>
        <v>2203.2252927359996</v>
      </c>
      <c r="G934" s="130" t="s">
        <v>95</v>
      </c>
      <c r="H934" s="13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WZB934" s="1"/>
      <c r="WZC934" s="1"/>
      <c r="WZD934" s="1"/>
      <c r="WZE934" s="1"/>
      <c r="WZF934" s="1"/>
      <c r="WZG934" s="1"/>
      <c r="WZH934" s="1"/>
      <c r="WZI934" s="1"/>
      <c r="WZJ934" s="1"/>
      <c r="WZK934" s="1"/>
      <c r="WZL934" s="1"/>
      <c r="WZM934" s="1"/>
      <c r="WZN934" s="1"/>
      <c r="WZO934" s="1"/>
      <c r="WZP934" s="1"/>
      <c r="WZQ934" s="1"/>
      <c r="WZR934" s="1"/>
      <c r="WZS934" s="1"/>
      <c r="WZT934" s="1"/>
      <c r="WZU934" s="1"/>
      <c r="WZV934" s="1"/>
      <c r="WZW934" s="1"/>
      <c r="WZX934" s="1"/>
      <c r="WZY934" s="1"/>
      <c r="WZZ934" s="1"/>
      <c r="XAA934" s="1"/>
      <c r="XAB934" s="1"/>
      <c r="XAC934" s="1"/>
      <c r="XAD934" s="1"/>
      <c r="XAE934" s="1"/>
      <c r="XAF934" s="1"/>
      <c r="XAG934" s="1"/>
      <c r="XAH934" s="1"/>
      <c r="XAI934" s="1"/>
      <c r="XAJ934" s="1"/>
      <c r="XAK934" s="1"/>
      <c r="XAL934" s="1"/>
      <c r="XAM934" s="1"/>
      <c r="XAN934" s="1"/>
      <c r="XAO934" s="1"/>
      <c r="XAP934" s="1"/>
      <c r="XAQ934" s="1"/>
      <c r="XAR934" s="1"/>
      <c r="XAS934" s="1"/>
      <c r="XAT934" s="1"/>
      <c r="XAU934" s="1"/>
      <c r="XAV934" s="1"/>
      <c r="XAW934" s="1"/>
      <c r="XAX934" s="1"/>
      <c r="XAY934" s="1"/>
      <c r="XAZ934" s="1"/>
      <c r="XBA934" s="1"/>
      <c r="XBB934" s="1"/>
      <c r="XBC934" s="1"/>
      <c r="XBD934" s="1"/>
      <c r="XBE934" s="1"/>
      <c r="XBF934" s="1"/>
      <c r="XBG934" s="1"/>
      <c r="XBH934" s="1"/>
      <c r="XBI934" s="1"/>
      <c r="XBJ934" s="1"/>
      <c r="XBK934" s="1"/>
      <c r="XBL934" s="1"/>
      <c r="XBM934" s="1"/>
      <c r="XBN934" s="1"/>
      <c r="XBO934" s="1"/>
      <c r="XBP934" s="1"/>
      <c r="XBQ934" s="1"/>
      <c r="XBR934" s="1"/>
      <c r="XBS934" s="1"/>
      <c r="XBT934" s="1"/>
      <c r="XBU934" s="1"/>
      <c r="XBV934" s="1"/>
      <c r="XBW934" s="1"/>
      <c r="XBX934" s="1"/>
      <c r="XBY934" s="1"/>
      <c r="XBZ934" s="1"/>
      <c r="XCA934" s="1"/>
      <c r="XCB934" s="1"/>
      <c r="XCC934" s="1"/>
      <c r="XCD934" s="1"/>
      <c r="XCE934" s="1"/>
      <c r="XCF934" s="1"/>
      <c r="XCG934" s="1"/>
      <c r="XCH934" s="1"/>
      <c r="XCI934" s="1"/>
      <c r="XCJ934" s="1"/>
      <c r="XCK934" s="1"/>
      <c r="XCL934" s="1"/>
      <c r="XCM934" s="1"/>
      <c r="XCN934" s="1"/>
      <c r="XCO934" s="1"/>
      <c r="XCP934" s="1"/>
      <c r="XCQ934" s="1"/>
      <c r="XCR934" s="1"/>
      <c r="XCS934" s="1"/>
      <c r="XCT934" s="1"/>
      <c r="XCU934" s="1"/>
      <c r="XCV934" s="1"/>
      <c r="XCW934" s="1"/>
      <c r="XCX934" s="1"/>
      <c r="XCY934" s="1"/>
      <c r="XCZ934" s="1"/>
      <c r="XDA934" s="1"/>
      <c r="XDB934" s="1"/>
      <c r="XDC934" s="1"/>
      <c r="XDD934" s="1"/>
      <c r="XDE934" s="1"/>
      <c r="XDF934" s="1"/>
      <c r="XDG934" s="1"/>
      <c r="XDH934" s="1"/>
      <c r="XDI934" s="1"/>
      <c r="XDJ934" s="1"/>
      <c r="XDK934" s="1"/>
      <c r="XDL934" s="1"/>
      <c r="XDM934" s="1"/>
      <c r="XDN934" s="1"/>
      <c r="XDO934" s="1"/>
      <c r="XDP934" s="1"/>
      <c r="XDQ934" s="1"/>
      <c r="XDR934" s="1"/>
      <c r="XDS934" s="1"/>
      <c r="XDT934" s="1"/>
      <c r="XDU934" s="1"/>
      <c r="XDV934" s="1"/>
      <c r="XDW934" s="1"/>
      <c r="XDX934" s="1"/>
      <c r="XDY934" s="1"/>
      <c r="XDZ934" s="1"/>
      <c r="XEA934" s="1"/>
      <c r="XEB934" s="1"/>
      <c r="XEC934" s="1"/>
      <c r="XED934" s="1"/>
      <c r="XEE934" s="1"/>
      <c r="XEF934" s="1"/>
      <c r="XEG934" s="1"/>
      <c r="XEH934" s="1"/>
      <c r="XEI934" s="1"/>
      <c r="XEJ934" s="1"/>
      <c r="XEK934" s="1"/>
      <c r="XEL934" s="1"/>
      <c r="XEM934" s="1"/>
      <c r="XEN934" s="1"/>
      <c r="XEO934" s="1"/>
      <c r="XEP934" s="1"/>
      <c r="XEQ934" s="1"/>
      <c r="XER934" s="1"/>
      <c r="XES934" s="1"/>
      <c r="XET934" s="1"/>
      <c r="XEU934" s="1"/>
      <c r="XEV934" s="1"/>
      <c r="XEW934" s="1"/>
      <c r="XEX934" s="1"/>
      <c r="XEY934" s="1"/>
      <c r="XEZ934" s="1"/>
      <c r="XFA934" s="1"/>
      <c r="XFB934" s="1"/>
      <c r="XFC934" s="1"/>
    </row>
    <row r="935" spans="1:150 16226:16383" s="3" customFormat="1" ht="20.25" customHeight="1" x14ac:dyDescent="0.25">
      <c r="A935" s="71" t="s">
        <v>1130</v>
      </c>
      <c r="B935" s="71">
        <v>111.48399999999999</v>
      </c>
      <c r="C935" s="71">
        <f t="shared" si="24"/>
        <v>1200.0137759999998</v>
      </c>
      <c r="D935" s="51">
        <v>0</v>
      </c>
      <c r="E935" s="51">
        <v>0</v>
      </c>
      <c r="F935" s="124">
        <f t="shared" si="25"/>
        <v>2203.2252927359996</v>
      </c>
      <c r="G935" s="130" t="s">
        <v>95</v>
      </c>
      <c r="H935" s="13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WZB935" s="1"/>
      <c r="WZC935" s="1"/>
      <c r="WZD935" s="1"/>
      <c r="WZE935" s="1"/>
      <c r="WZF935" s="1"/>
      <c r="WZG935" s="1"/>
      <c r="WZH935" s="1"/>
      <c r="WZI935" s="1"/>
      <c r="WZJ935" s="1"/>
      <c r="WZK935" s="1"/>
      <c r="WZL935" s="1"/>
      <c r="WZM935" s="1"/>
      <c r="WZN935" s="1"/>
      <c r="WZO935" s="1"/>
      <c r="WZP935" s="1"/>
      <c r="WZQ935" s="1"/>
      <c r="WZR935" s="1"/>
      <c r="WZS935" s="1"/>
      <c r="WZT935" s="1"/>
      <c r="WZU935" s="1"/>
      <c r="WZV935" s="1"/>
      <c r="WZW935" s="1"/>
      <c r="WZX935" s="1"/>
      <c r="WZY935" s="1"/>
      <c r="WZZ935" s="1"/>
      <c r="XAA935" s="1"/>
      <c r="XAB935" s="1"/>
      <c r="XAC935" s="1"/>
      <c r="XAD935" s="1"/>
      <c r="XAE935" s="1"/>
      <c r="XAF935" s="1"/>
      <c r="XAG935" s="1"/>
      <c r="XAH935" s="1"/>
      <c r="XAI935" s="1"/>
      <c r="XAJ935" s="1"/>
      <c r="XAK935" s="1"/>
      <c r="XAL935" s="1"/>
      <c r="XAM935" s="1"/>
      <c r="XAN935" s="1"/>
      <c r="XAO935" s="1"/>
      <c r="XAP935" s="1"/>
      <c r="XAQ935" s="1"/>
      <c r="XAR935" s="1"/>
      <c r="XAS935" s="1"/>
      <c r="XAT935" s="1"/>
      <c r="XAU935" s="1"/>
      <c r="XAV935" s="1"/>
      <c r="XAW935" s="1"/>
      <c r="XAX935" s="1"/>
      <c r="XAY935" s="1"/>
      <c r="XAZ935" s="1"/>
      <c r="XBA935" s="1"/>
      <c r="XBB935" s="1"/>
      <c r="XBC935" s="1"/>
      <c r="XBD935" s="1"/>
      <c r="XBE935" s="1"/>
      <c r="XBF935" s="1"/>
      <c r="XBG935" s="1"/>
      <c r="XBH935" s="1"/>
      <c r="XBI935" s="1"/>
      <c r="XBJ935" s="1"/>
      <c r="XBK935" s="1"/>
      <c r="XBL935" s="1"/>
      <c r="XBM935" s="1"/>
      <c r="XBN935" s="1"/>
      <c r="XBO935" s="1"/>
      <c r="XBP935" s="1"/>
      <c r="XBQ935" s="1"/>
      <c r="XBR935" s="1"/>
      <c r="XBS935" s="1"/>
      <c r="XBT935" s="1"/>
      <c r="XBU935" s="1"/>
      <c r="XBV935" s="1"/>
      <c r="XBW935" s="1"/>
      <c r="XBX935" s="1"/>
      <c r="XBY935" s="1"/>
      <c r="XBZ935" s="1"/>
      <c r="XCA935" s="1"/>
      <c r="XCB935" s="1"/>
      <c r="XCC935" s="1"/>
      <c r="XCD935" s="1"/>
      <c r="XCE935" s="1"/>
      <c r="XCF935" s="1"/>
      <c r="XCG935" s="1"/>
      <c r="XCH935" s="1"/>
      <c r="XCI935" s="1"/>
      <c r="XCJ935" s="1"/>
      <c r="XCK935" s="1"/>
      <c r="XCL935" s="1"/>
      <c r="XCM935" s="1"/>
      <c r="XCN935" s="1"/>
      <c r="XCO935" s="1"/>
      <c r="XCP935" s="1"/>
      <c r="XCQ935" s="1"/>
      <c r="XCR935" s="1"/>
      <c r="XCS935" s="1"/>
      <c r="XCT935" s="1"/>
      <c r="XCU935" s="1"/>
      <c r="XCV935" s="1"/>
      <c r="XCW935" s="1"/>
      <c r="XCX935" s="1"/>
      <c r="XCY935" s="1"/>
      <c r="XCZ935" s="1"/>
      <c r="XDA935" s="1"/>
      <c r="XDB935" s="1"/>
      <c r="XDC935" s="1"/>
      <c r="XDD935" s="1"/>
      <c r="XDE935" s="1"/>
      <c r="XDF935" s="1"/>
      <c r="XDG935" s="1"/>
      <c r="XDH935" s="1"/>
      <c r="XDI935" s="1"/>
      <c r="XDJ935" s="1"/>
      <c r="XDK935" s="1"/>
      <c r="XDL935" s="1"/>
      <c r="XDM935" s="1"/>
      <c r="XDN935" s="1"/>
      <c r="XDO935" s="1"/>
      <c r="XDP935" s="1"/>
      <c r="XDQ935" s="1"/>
      <c r="XDR935" s="1"/>
      <c r="XDS935" s="1"/>
      <c r="XDT935" s="1"/>
      <c r="XDU935" s="1"/>
      <c r="XDV935" s="1"/>
      <c r="XDW935" s="1"/>
      <c r="XDX935" s="1"/>
      <c r="XDY935" s="1"/>
      <c r="XDZ935" s="1"/>
      <c r="XEA935" s="1"/>
      <c r="XEB935" s="1"/>
      <c r="XEC935" s="1"/>
      <c r="XED935" s="1"/>
      <c r="XEE935" s="1"/>
      <c r="XEF935" s="1"/>
      <c r="XEG935" s="1"/>
      <c r="XEH935" s="1"/>
      <c r="XEI935" s="1"/>
      <c r="XEJ935" s="1"/>
      <c r="XEK935" s="1"/>
      <c r="XEL935" s="1"/>
      <c r="XEM935" s="1"/>
      <c r="XEN935" s="1"/>
      <c r="XEO935" s="1"/>
      <c r="XEP935" s="1"/>
      <c r="XEQ935" s="1"/>
      <c r="XER935" s="1"/>
      <c r="XES935" s="1"/>
      <c r="XET935" s="1"/>
      <c r="XEU935" s="1"/>
      <c r="XEV935" s="1"/>
      <c r="XEW935" s="1"/>
      <c r="XEX935" s="1"/>
      <c r="XEY935" s="1"/>
      <c r="XEZ935" s="1"/>
      <c r="XFA935" s="1"/>
      <c r="XFB935" s="1"/>
      <c r="XFC935" s="1"/>
    </row>
    <row r="936" spans="1:150 16226:16383" s="3" customFormat="1" ht="20.25" customHeight="1" x14ac:dyDescent="0.25">
      <c r="A936" s="71" t="s">
        <v>1131</v>
      </c>
      <c r="B936" s="71">
        <v>111.48399999999999</v>
      </c>
      <c r="C936" s="71">
        <f t="shared" si="24"/>
        <v>1200.0137759999998</v>
      </c>
      <c r="D936" s="51">
        <v>0</v>
      </c>
      <c r="E936" s="51">
        <v>0</v>
      </c>
      <c r="F936" s="124">
        <f t="shared" si="25"/>
        <v>2203.2252927359996</v>
      </c>
      <c r="G936" s="130" t="s">
        <v>95</v>
      </c>
      <c r="H936" s="13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WZB936" s="1"/>
      <c r="WZC936" s="1"/>
      <c r="WZD936" s="1"/>
      <c r="WZE936" s="1"/>
      <c r="WZF936" s="1"/>
      <c r="WZG936" s="1"/>
      <c r="WZH936" s="1"/>
      <c r="WZI936" s="1"/>
      <c r="WZJ936" s="1"/>
      <c r="WZK936" s="1"/>
      <c r="WZL936" s="1"/>
      <c r="WZM936" s="1"/>
      <c r="WZN936" s="1"/>
      <c r="WZO936" s="1"/>
      <c r="WZP936" s="1"/>
      <c r="WZQ936" s="1"/>
      <c r="WZR936" s="1"/>
      <c r="WZS936" s="1"/>
      <c r="WZT936" s="1"/>
      <c r="WZU936" s="1"/>
      <c r="WZV936" s="1"/>
      <c r="WZW936" s="1"/>
      <c r="WZX936" s="1"/>
      <c r="WZY936" s="1"/>
      <c r="WZZ936" s="1"/>
      <c r="XAA936" s="1"/>
      <c r="XAB936" s="1"/>
      <c r="XAC936" s="1"/>
      <c r="XAD936" s="1"/>
      <c r="XAE936" s="1"/>
      <c r="XAF936" s="1"/>
      <c r="XAG936" s="1"/>
      <c r="XAH936" s="1"/>
      <c r="XAI936" s="1"/>
      <c r="XAJ936" s="1"/>
      <c r="XAK936" s="1"/>
      <c r="XAL936" s="1"/>
      <c r="XAM936" s="1"/>
      <c r="XAN936" s="1"/>
      <c r="XAO936" s="1"/>
      <c r="XAP936" s="1"/>
      <c r="XAQ936" s="1"/>
      <c r="XAR936" s="1"/>
      <c r="XAS936" s="1"/>
      <c r="XAT936" s="1"/>
      <c r="XAU936" s="1"/>
      <c r="XAV936" s="1"/>
      <c r="XAW936" s="1"/>
      <c r="XAX936" s="1"/>
      <c r="XAY936" s="1"/>
      <c r="XAZ936" s="1"/>
      <c r="XBA936" s="1"/>
      <c r="XBB936" s="1"/>
      <c r="XBC936" s="1"/>
      <c r="XBD936" s="1"/>
      <c r="XBE936" s="1"/>
      <c r="XBF936" s="1"/>
      <c r="XBG936" s="1"/>
      <c r="XBH936" s="1"/>
      <c r="XBI936" s="1"/>
      <c r="XBJ936" s="1"/>
      <c r="XBK936" s="1"/>
      <c r="XBL936" s="1"/>
      <c r="XBM936" s="1"/>
      <c r="XBN936" s="1"/>
      <c r="XBO936" s="1"/>
      <c r="XBP936" s="1"/>
      <c r="XBQ936" s="1"/>
      <c r="XBR936" s="1"/>
      <c r="XBS936" s="1"/>
      <c r="XBT936" s="1"/>
      <c r="XBU936" s="1"/>
      <c r="XBV936" s="1"/>
      <c r="XBW936" s="1"/>
      <c r="XBX936" s="1"/>
      <c r="XBY936" s="1"/>
      <c r="XBZ936" s="1"/>
      <c r="XCA936" s="1"/>
      <c r="XCB936" s="1"/>
      <c r="XCC936" s="1"/>
      <c r="XCD936" s="1"/>
      <c r="XCE936" s="1"/>
      <c r="XCF936" s="1"/>
      <c r="XCG936" s="1"/>
      <c r="XCH936" s="1"/>
      <c r="XCI936" s="1"/>
      <c r="XCJ936" s="1"/>
      <c r="XCK936" s="1"/>
      <c r="XCL936" s="1"/>
      <c r="XCM936" s="1"/>
      <c r="XCN936" s="1"/>
      <c r="XCO936" s="1"/>
      <c r="XCP936" s="1"/>
      <c r="XCQ936" s="1"/>
      <c r="XCR936" s="1"/>
      <c r="XCS936" s="1"/>
      <c r="XCT936" s="1"/>
      <c r="XCU936" s="1"/>
      <c r="XCV936" s="1"/>
      <c r="XCW936" s="1"/>
      <c r="XCX936" s="1"/>
      <c r="XCY936" s="1"/>
      <c r="XCZ936" s="1"/>
      <c r="XDA936" s="1"/>
      <c r="XDB936" s="1"/>
      <c r="XDC936" s="1"/>
      <c r="XDD936" s="1"/>
      <c r="XDE936" s="1"/>
      <c r="XDF936" s="1"/>
      <c r="XDG936" s="1"/>
      <c r="XDH936" s="1"/>
      <c r="XDI936" s="1"/>
      <c r="XDJ936" s="1"/>
      <c r="XDK936" s="1"/>
      <c r="XDL936" s="1"/>
      <c r="XDM936" s="1"/>
      <c r="XDN936" s="1"/>
      <c r="XDO936" s="1"/>
      <c r="XDP936" s="1"/>
      <c r="XDQ936" s="1"/>
      <c r="XDR936" s="1"/>
      <c r="XDS936" s="1"/>
      <c r="XDT936" s="1"/>
      <c r="XDU936" s="1"/>
      <c r="XDV936" s="1"/>
      <c r="XDW936" s="1"/>
      <c r="XDX936" s="1"/>
      <c r="XDY936" s="1"/>
      <c r="XDZ936" s="1"/>
      <c r="XEA936" s="1"/>
      <c r="XEB936" s="1"/>
      <c r="XEC936" s="1"/>
      <c r="XED936" s="1"/>
      <c r="XEE936" s="1"/>
      <c r="XEF936" s="1"/>
      <c r="XEG936" s="1"/>
      <c r="XEH936" s="1"/>
      <c r="XEI936" s="1"/>
      <c r="XEJ936" s="1"/>
      <c r="XEK936" s="1"/>
      <c r="XEL936" s="1"/>
      <c r="XEM936" s="1"/>
      <c r="XEN936" s="1"/>
      <c r="XEO936" s="1"/>
      <c r="XEP936" s="1"/>
      <c r="XEQ936" s="1"/>
      <c r="XER936" s="1"/>
      <c r="XES936" s="1"/>
      <c r="XET936" s="1"/>
      <c r="XEU936" s="1"/>
      <c r="XEV936" s="1"/>
      <c r="XEW936" s="1"/>
      <c r="XEX936" s="1"/>
      <c r="XEY936" s="1"/>
      <c r="XEZ936" s="1"/>
      <c r="XFA936" s="1"/>
      <c r="XFB936" s="1"/>
      <c r="XFC936" s="1"/>
    </row>
    <row r="937" spans="1:150 16226:16383" s="3" customFormat="1" ht="20.25" customHeight="1" x14ac:dyDescent="0.25">
      <c r="A937" s="71" t="s">
        <v>1132</v>
      </c>
      <c r="B937" s="71">
        <v>111.48399999999999</v>
      </c>
      <c r="C937" s="71">
        <f t="shared" si="24"/>
        <v>1200.0137759999998</v>
      </c>
      <c r="D937" s="51">
        <v>0</v>
      </c>
      <c r="E937" s="51">
        <v>0</v>
      </c>
      <c r="F937" s="124">
        <f t="shared" si="25"/>
        <v>2203.2252927359996</v>
      </c>
      <c r="G937" s="130" t="s">
        <v>95</v>
      </c>
      <c r="H937" s="13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WZB937" s="1"/>
      <c r="WZC937" s="1"/>
      <c r="WZD937" s="1"/>
      <c r="WZE937" s="1"/>
      <c r="WZF937" s="1"/>
      <c r="WZG937" s="1"/>
      <c r="WZH937" s="1"/>
      <c r="WZI937" s="1"/>
      <c r="WZJ937" s="1"/>
      <c r="WZK937" s="1"/>
      <c r="WZL937" s="1"/>
      <c r="WZM937" s="1"/>
      <c r="WZN937" s="1"/>
      <c r="WZO937" s="1"/>
      <c r="WZP937" s="1"/>
      <c r="WZQ937" s="1"/>
      <c r="WZR937" s="1"/>
      <c r="WZS937" s="1"/>
      <c r="WZT937" s="1"/>
      <c r="WZU937" s="1"/>
      <c r="WZV937" s="1"/>
      <c r="WZW937" s="1"/>
      <c r="WZX937" s="1"/>
      <c r="WZY937" s="1"/>
      <c r="WZZ937" s="1"/>
      <c r="XAA937" s="1"/>
      <c r="XAB937" s="1"/>
      <c r="XAC937" s="1"/>
      <c r="XAD937" s="1"/>
      <c r="XAE937" s="1"/>
      <c r="XAF937" s="1"/>
      <c r="XAG937" s="1"/>
      <c r="XAH937" s="1"/>
      <c r="XAI937" s="1"/>
      <c r="XAJ937" s="1"/>
      <c r="XAK937" s="1"/>
      <c r="XAL937" s="1"/>
      <c r="XAM937" s="1"/>
      <c r="XAN937" s="1"/>
      <c r="XAO937" s="1"/>
      <c r="XAP937" s="1"/>
      <c r="XAQ937" s="1"/>
      <c r="XAR937" s="1"/>
      <c r="XAS937" s="1"/>
      <c r="XAT937" s="1"/>
      <c r="XAU937" s="1"/>
      <c r="XAV937" s="1"/>
      <c r="XAW937" s="1"/>
      <c r="XAX937" s="1"/>
      <c r="XAY937" s="1"/>
      <c r="XAZ937" s="1"/>
      <c r="XBA937" s="1"/>
      <c r="XBB937" s="1"/>
      <c r="XBC937" s="1"/>
      <c r="XBD937" s="1"/>
      <c r="XBE937" s="1"/>
      <c r="XBF937" s="1"/>
      <c r="XBG937" s="1"/>
      <c r="XBH937" s="1"/>
      <c r="XBI937" s="1"/>
      <c r="XBJ937" s="1"/>
      <c r="XBK937" s="1"/>
      <c r="XBL937" s="1"/>
      <c r="XBM937" s="1"/>
      <c r="XBN937" s="1"/>
      <c r="XBO937" s="1"/>
      <c r="XBP937" s="1"/>
      <c r="XBQ937" s="1"/>
      <c r="XBR937" s="1"/>
      <c r="XBS937" s="1"/>
      <c r="XBT937" s="1"/>
      <c r="XBU937" s="1"/>
      <c r="XBV937" s="1"/>
      <c r="XBW937" s="1"/>
      <c r="XBX937" s="1"/>
      <c r="XBY937" s="1"/>
      <c r="XBZ937" s="1"/>
      <c r="XCA937" s="1"/>
      <c r="XCB937" s="1"/>
      <c r="XCC937" s="1"/>
      <c r="XCD937" s="1"/>
      <c r="XCE937" s="1"/>
      <c r="XCF937" s="1"/>
      <c r="XCG937" s="1"/>
      <c r="XCH937" s="1"/>
      <c r="XCI937" s="1"/>
      <c r="XCJ937" s="1"/>
      <c r="XCK937" s="1"/>
      <c r="XCL937" s="1"/>
      <c r="XCM937" s="1"/>
      <c r="XCN937" s="1"/>
      <c r="XCO937" s="1"/>
      <c r="XCP937" s="1"/>
      <c r="XCQ937" s="1"/>
      <c r="XCR937" s="1"/>
      <c r="XCS937" s="1"/>
      <c r="XCT937" s="1"/>
      <c r="XCU937" s="1"/>
      <c r="XCV937" s="1"/>
      <c r="XCW937" s="1"/>
      <c r="XCX937" s="1"/>
      <c r="XCY937" s="1"/>
      <c r="XCZ937" s="1"/>
      <c r="XDA937" s="1"/>
      <c r="XDB937" s="1"/>
      <c r="XDC937" s="1"/>
      <c r="XDD937" s="1"/>
      <c r="XDE937" s="1"/>
      <c r="XDF937" s="1"/>
      <c r="XDG937" s="1"/>
      <c r="XDH937" s="1"/>
      <c r="XDI937" s="1"/>
      <c r="XDJ937" s="1"/>
      <c r="XDK937" s="1"/>
      <c r="XDL937" s="1"/>
      <c r="XDM937" s="1"/>
      <c r="XDN937" s="1"/>
      <c r="XDO937" s="1"/>
      <c r="XDP937" s="1"/>
      <c r="XDQ937" s="1"/>
      <c r="XDR937" s="1"/>
      <c r="XDS937" s="1"/>
      <c r="XDT937" s="1"/>
      <c r="XDU937" s="1"/>
      <c r="XDV937" s="1"/>
      <c r="XDW937" s="1"/>
      <c r="XDX937" s="1"/>
      <c r="XDY937" s="1"/>
      <c r="XDZ937" s="1"/>
      <c r="XEA937" s="1"/>
      <c r="XEB937" s="1"/>
      <c r="XEC937" s="1"/>
      <c r="XED937" s="1"/>
      <c r="XEE937" s="1"/>
      <c r="XEF937" s="1"/>
      <c r="XEG937" s="1"/>
      <c r="XEH937" s="1"/>
      <c r="XEI937" s="1"/>
      <c r="XEJ937" s="1"/>
      <c r="XEK937" s="1"/>
      <c r="XEL937" s="1"/>
      <c r="XEM937" s="1"/>
      <c r="XEN937" s="1"/>
      <c r="XEO937" s="1"/>
      <c r="XEP937" s="1"/>
      <c r="XEQ937" s="1"/>
      <c r="XER937" s="1"/>
      <c r="XES937" s="1"/>
      <c r="XET937" s="1"/>
      <c r="XEU937" s="1"/>
      <c r="XEV937" s="1"/>
      <c r="XEW937" s="1"/>
      <c r="XEX937" s="1"/>
      <c r="XEY937" s="1"/>
      <c r="XEZ937" s="1"/>
      <c r="XFA937" s="1"/>
      <c r="XFB937" s="1"/>
      <c r="XFC937" s="1"/>
    </row>
    <row r="938" spans="1:150 16226:16383" s="3" customFormat="1" ht="20.25" customHeight="1" x14ac:dyDescent="0.25">
      <c r="A938" s="71" t="s">
        <v>1133</v>
      </c>
      <c r="B938" s="71">
        <v>111.48399999999999</v>
      </c>
      <c r="C938" s="71">
        <f t="shared" si="24"/>
        <v>1200.0137759999998</v>
      </c>
      <c r="D938" s="51">
        <v>0</v>
      </c>
      <c r="E938" s="51">
        <v>0</v>
      </c>
      <c r="F938" s="124">
        <f t="shared" si="25"/>
        <v>2203.2252927359996</v>
      </c>
      <c r="G938" s="130" t="s">
        <v>95</v>
      </c>
      <c r="H938" s="13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WZB938" s="1"/>
      <c r="WZC938" s="1"/>
      <c r="WZD938" s="1"/>
      <c r="WZE938" s="1"/>
      <c r="WZF938" s="1"/>
      <c r="WZG938" s="1"/>
      <c r="WZH938" s="1"/>
      <c r="WZI938" s="1"/>
      <c r="WZJ938" s="1"/>
      <c r="WZK938" s="1"/>
      <c r="WZL938" s="1"/>
      <c r="WZM938" s="1"/>
      <c r="WZN938" s="1"/>
      <c r="WZO938" s="1"/>
      <c r="WZP938" s="1"/>
      <c r="WZQ938" s="1"/>
      <c r="WZR938" s="1"/>
      <c r="WZS938" s="1"/>
      <c r="WZT938" s="1"/>
      <c r="WZU938" s="1"/>
      <c r="WZV938" s="1"/>
      <c r="WZW938" s="1"/>
      <c r="WZX938" s="1"/>
      <c r="WZY938" s="1"/>
      <c r="WZZ938" s="1"/>
      <c r="XAA938" s="1"/>
      <c r="XAB938" s="1"/>
      <c r="XAC938" s="1"/>
      <c r="XAD938" s="1"/>
      <c r="XAE938" s="1"/>
      <c r="XAF938" s="1"/>
      <c r="XAG938" s="1"/>
      <c r="XAH938" s="1"/>
      <c r="XAI938" s="1"/>
      <c r="XAJ938" s="1"/>
      <c r="XAK938" s="1"/>
      <c r="XAL938" s="1"/>
      <c r="XAM938" s="1"/>
      <c r="XAN938" s="1"/>
      <c r="XAO938" s="1"/>
      <c r="XAP938" s="1"/>
      <c r="XAQ938" s="1"/>
      <c r="XAR938" s="1"/>
      <c r="XAS938" s="1"/>
      <c r="XAT938" s="1"/>
      <c r="XAU938" s="1"/>
      <c r="XAV938" s="1"/>
      <c r="XAW938" s="1"/>
      <c r="XAX938" s="1"/>
      <c r="XAY938" s="1"/>
      <c r="XAZ938" s="1"/>
      <c r="XBA938" s="1"/>
      <c r="XBB938" s="1"/>
      <c r="XBC938" s="1"/>
      <c r="XBD938" s="1"/>
      <c r="XBE938" s="1"/>
      <c r="XBF938" s="1"/>
      <c r="XBG938" s="1"/>
      <c r="XBH938" s="1"/>
      <c r="XBI938" s="1"/>
      <c r="XBJ938" s="1"/>
      <c r="XBK938" s="1"/>
      <c r="XBL938" s="1"/>
      <c r="XBM938" s="1"/>
      <c r="XBN938" s="1"/>
      <c r="XBO938" s="1"/>
      <c r="XBP938" s="1"/>
      <c r="XBQ938" s="1"/>
      <c r="XBR938" s="1"/>
      <c r="XBS938" s="1"/>
      <c r="XBT938" s="1"/>
      <c r="XBU938" s="1"/>
      <c r="XBV938" s="1"/>
      <c r="XBW938" s="1"/>
      <c r="XBX938" s="1"/>
      <c r="XBY938" s="1"/>
      <c r="XBZ938" s="1"/>
      <c r="XCA938" s="1"/>
      <c r="XCB938" s="1"/>
      <c r="XCC938" s="1"/>
      <c r="XCD938" s="1"/>
      <c r="XCE938" s="1"/>
      <c r="XCF938" s="1"/>
      <c r="XCG938" s="1"/>
      <c r="XCH938" s="1"/>
      <c r="XCI938" s="1"/>
      <c r="XCJ938" s="1"/>
      <c r="XCK938" s="1"/>
      <c r="XCL938" s="1"/>
      <c r="XCM938" s="1"/>
      <c r="XCN938" s="1"/>
      <c r="XCO938" s="1"/>
      <c r="XCP938" s="1"/>
      <c r="XCQ938" s="1"/>
      <c r="XCR938" s="1"/>
      <c r="XCS938" s="1"/>
      <c r="XCT938" s="1"/>
      <c r="XCU938" s="1"/>
      <c r="XCV938" s="1"/>
      <c r="XCW938" s="1"/>
      <c r="XCX938" s="1"/>
      <c r="XCY938" s="1"/>
      <c r="XCZ938" s="1"/>
      <c r="XDA938" s="1"/>
      <c r="XDB938" s="1"/>
      <c r="XDC938" s="1"/>
      <c r="XDD938" s="1"/>
      <c r="XDE938" s="1"/>
      <c r="XDF938" s="1"/>
      <c r="XDG938" s="1"/>
      <c r="XDH938" s="1"/>
      <c r="XDI938" s="1"/>
      <c r="XDJ938" s="1"/>
      <c r="XDK938" s="1"/>
      <c r="XDL938" s="1"/>
      <c r="XDM938" s="1"/>
      <c r="XDN938" s="1"/>
      <c r="XDO938" s="1"/>
      <c r="XDP938" s="1"/>
      <c r="XDQ938" s="1"/>
      <c r="XDR938" s="1"/>
      <c r="XDS938" s="1"/>
      <c r="XDT938" s="1"/>
      <c r="XDU938" s="1"/>
      <c r="XDV938" s="1"/>
      <c r="XDW938" s="1"/>
      <c r="XDX938" s="1"/>
      <c r="XDY938" s="1"/>
      <c r="XDZ938" s="1"/>
      <c r="XEA938" s="1"/>
      <c r="XEB938" s="1"/>
      <c r="XEC938" s="1"/>
      <c r="XED938" s="1"/>
      <c r="XEE938" s="1"/>
      <c r="XEF938" s="1"/>
      <c r="XEG938" s="1"/>
      <c r="XEH938" s="1"/>
      <c r="XEI938" s="1"/>
      <c r="XEJ938" s="1"/>
      <c r="XEK938" s="1"/>
      <c r="XEL938" s="1"/>
      <c r="XEM938" s="1"/>
      <c r="XEN938" s="1"/>
      <c r="XEO938" s="1"/>
      <c r="XEP938" s="1"/>
      <c r="XEQ938" s="1"/>
      <c r="XER938" s="1"/>
      <c r="XES938" s="1"/>
      <c r="XET938" s="1"/>
      <c r="XEU938" s="1"/>
      <c r="XEV938" s="1"/>
      <c r="XEW938" s="1"/>
      <c r="XEX938" s="1"/>
      <c r="XEY938" s="1"/>
      <c r="XEZ938" s="1"/>
      <c r="XFA938" s="1"/>
      <c r="XFB938" s="1"/>
      <c r="XFC938" s="1"/>
    </row>
    <row r="939" spans="1:150 16226:16383" s="3" customFormat="1" ht="20.25" customHeight="1" x14ac:dyDescent="0.25">
      <c r="A939" s="71" t="s">
        <v>1134</v>
      </c>
      <c r="B939" s="71">
        <v>111.48399999999999</v>
      </c>
      <c r="C939" s="71">
        <f t="shared" si="24"/>
        <v>1200.0137759999998</v>
      </c>
      <c r="D939" s="51">
        <v>0</v>
      </c>
      <c r="E939" s="51">
        <v>0</v>
      </c>
      <c r="F939" s="124">
        <f t="shared" si="25"/>
        <v>2203.2252927359996</v>
      </c>
      <c r="G939" s="130" t="s">
        <v>95</v>
      </c>
      <c r="H939" s="13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WZB939" s="1"/>
      <c r="WZC939" s="1"/>
      <c r="WZD939" s="1"/>
      <c r="WZE939" s="1"/>
      <c r="WZF939" s="1"/>
      <c r="WZG939" s="1"/>
      <c r="WZH939" s="1"/>
      <c r="WZI939" s="1"/>
      <c r="WZJ939" s="1"/>
      <c r="WZK939" s="1"/>
      <c r="WZL939" s="1"/>
      <c r="WZM939" s="1"/>
      <c r="WZN939" s="1"/>
      <c r="WZO939" s="1"/>
      <c r="WZP939" s="1"/>
      <c r="WZQ939" s="1"/>
      <c r="WZR939" s="1"/>
      <c r="WZS939" s="1"/>
      <c r="WZT939" s="1"/>
      <c r="WZU939" s="1"/>
      <c r="WZV939" s="1"/>
      <c r="WZW939" s="1"/>
      <c r="WZX939" s="1"/>
      <c r="WZY939" s="1"/>
      <c r="WZZ939" s="1"/>
      <c r="XAA939" s="1"/>
      <c r="XAB939" s="1"/>
      <c r="XAC939" s="1"/>
      <c r="XAD939" s="1"/>
      <c r="XAE939" s="1"/>
      <c r="XAF939" s="1"/>
      <c r="XAG939" s="1"/>
      <c r="XAH939" s="1"/>
      <c r="XAI939" s="1"/>
      <c r="XAJ939" s="1"/>
      <c r="XAK939" s="1"/>
      <c r="XAL939" s="1"/>
      <c r="XAM939" s="1"/>
      <c r="XAN939" s="1"/>
      <c r="XAO939" s="1"/>
      <c r="XAP939" s="1"/>
      <c r="XAQ939" s="1"/>
      <c r="XAR939" s="1"/>
      <c r="XAS939" s="1"/>
      <c r="XAT939" s="1"/>
      <c r="XAU939" s="1"/>
      <c r="XAV939" s="1"/>
      <c r="XAW939" s="1"/>
      <c r="XAX939" s="1"/>
      <c r="XAY939" s="1"/>
      <c r="XAZ939" s="1"/>
      <c r="XBA939" s="1"/>
      <c r="XBB939" s="1"/>
      <c r="XBC939" s="1"/>
      <c r="XBD939" s="1"/>
      <c r="XBE939" s="1"/>
      <c r="XBF939" s="1"/>
      <c r="XBG939" s="1"/>
      <c r="XBH939" s="1"/>
      <c r="XBI939" s="1"/>
      <c r="XBJ939" s="1"/>
      <c r="XBK939" s="1"/>
      <c r="XBL939" s="1"/>
      <c r="XBM939" s="1"/>
      <c r="XBN939" s="1"/>
      <c r="XBO939" s="1"/>
      <c r="XBP939" s="1"/>
      <c r="XBQ939" s="1"/>
      <c r="XBR939" s="1"/>
      <c r="XBS939" s="1"/>
      <c r="XBT939" s="1"/>
      <c r="XBU939" s="1"/>
      <c r="XBV939" s="1"/>
      <c r="XBW939" s="1"/>
      <c r="XBX939" s="1"/>
      <c r="XBY939" s="1"/>
      <c r="XBZ939" s="1"/>
      <c r="XCA939" s="1"/>
      <c r="XCB939" s="1"/>
      <c r="XCC939" s="1"/>
      <c r="XCD939" s="1"/>
      <c r="XCE939" s="1"/>
      <c r="XCF939" s="1"/>
      <c r="XCG939" s="1"/>
      <c r="XCH939" s="1"/>
      <c r="XCI939" s="1"/>
      <c r="XCJ939" s="1"/>
      <c r="XCK939" s="1"/>
      <c r="XCL939" s="1"/>
      <c r="XCM939" s="1"/>
      <c r="XCN939" s="1"/>
      <c r="XCO939" s="1"/>
      <c r="XCP939" s="1"/>
      <c r="XCQ939" s="1"/>
      <c r="XCR939" s="1"/>
      <c r="XCS939" s="1"/>
      <c r="XCT939" s="1"/>
      <c r="XCU939" s="1"/>
      <c r="XCV939" s="1"/>
      <c r="XCW939" s="1"/>
      <c r="XCX939" s="1"/>
      <c r="XCY939" s="1"/>
      <c r="XCZ939" s="1"/>
      <c r="XDA939" s="1"/>
      <c r="XDB939" s="1"/>
      <c r="XDC939" s="1"/>
      <c r="XDD939" s="1"/>
      <c r="XDE939" s="1"/>
      <c r="XDF939" s="1"/>
      <c r="XDG939" s="1"/>
      <c r="XDH939" s="1"/>
      <c r="XDI939" s="1"/>
      <c r="XDJ939" s="1"/>
      <c r="XDK939" s="1"/>
      <c r="XDL939" s="1"/>
      <c r="XDM939" s="1"/>
      <c r="XDN939" s="1"/>
      <c r="XDO939" s="1"/>
      <c r="XDP939" s="1"/>
      <c r="XDQ939" s="1"/>
      <c r="XDR939" s="1"/>
      <c r="XDS939" s="1"/>
      <c r="XDT939" s="1"/>
      <c r="XDU939" s="1"/>
      <c r="XDV939" s="1"/>
      <c r="XDW939" s="1"/>
      <c r="XDX939" s="1"/>
      <c r="XDY939" s="1"/>
      <c r="XDZ939" s="1"/>
      <c r="XEA939" s="1"/>
      <c r="XEB939" s="1"/>
      <c r="XEC939" s="1"/>
      <c r="XED939" s="1"/>
      <c r="XEE939" s="1"/>
      <c r="XEF939" s="1"/>
      <c r="XEG939" s="1"/>
      <c r="XEH939" s="1"/>
      <c r="XEI939" s="1"/>
      <c r="XEJ939" s="1"/>
      <c r="XEK939" s="1"/>
      <c r="XEL939" s="1"/>
      <c r="XEM939" s="1"/>
      <c r="XEN939" s="1"/>
      <c r="XEO939" s="1"/>
      <c r="XEP939" s="1"/>
      <c r="XEQ939" s="1"/>
      <c r="XER939" s="1"/>
      <c r="XES939" s="1"/>
      <c r="XET939" s="1"/>
      <c r="XEU939" s="1"/>
      <c r="XEV939" s="1"/>
      <c r="XEW939" s="1"/>
      <c r="XEX939" s="1"/>
      <c r="XEY939" s="1"/>
      <c r="XEZ939" s="1"/>
      <c r="XFA939" s="1"/>
      <c r="XFB939" s="1"/>
      <c r="XFC939" s="1"/>
    </row>
    <row r="940" spans="1:150 16226:16383" s="3" customFormat="1" ht="20.25" customHeight="1" x14ac:dyDescent="0.25">
      <c r="A940" s="71" t="s">
        <v>1135</v>
      </c>
      <c r="B940" s="71">
        <v>111.48399999999999</v>
      </c>
      <c r="C940" s="71">
        <f t="shared" si="24"/>
        <v>1200.0137759999998</v>
      </c>
      <c r="D940" s="51">
        <v>0</v>
      </c>
      <c r="E940" s="51">
        <v>0</v>
      </c>
      <c r="F940" s="124">
        <f t="shared" si="25"/>
        <v>2203.2252927359996</v>
      </c>
      <c r="G940" s="130" t="s">
        <v>95</v>
      </c>
      <c r="H940" s="13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WZB940" s="1"/>
      <c r="WZC940" s="1"/>
      <c r="WZD940" s="1"/>
      <c r="WZE940" s="1"/>
      <c r="WZF940" s="1"/>
      <c r="WZG940" s="1"/>
      <c r="WZH940" s="1"/>
      <c r="WZI940" s="1"/>
      <c r="WZJ940" s="1"/>
      <c r="WZK940" s="1"/>
      <c r="WZL940" s="1"/>
      <c r="WZM940" s="1"/>
      <c r="WZN940" s="1"/>
      <c r="WZO940" s="1"/>
      <c r="WZP940" s="1"/>
      <c r="WZQ940" s="1"/>
      <c r="WZR940" s="1"/>
      <c r="WZS940" s="1"/>
      <c r="WZT940" s="1"/>
      <c r="WZU940" s="1"/>
      <c r="WZV940" s="1"/>
      <c r="WZW940" s="1"/>
      <c r="WZX940" s="1"/>
      <c r="WZY940" s="1"/>
      <c r="WZZ940" s="1"/>
      <c r="XAA940" s="1"/>
      <c r="XAB940" s="1"/>
      <c r="XAC940" s="1"/>
      <c r="XAD940" s="1"/>
      <c r="XAE940" s="1"/>
      <c r="XAF940" s="1"/>
      <c r="XAG940" s="1"/>
      <c r="XAH940" s="1"/>
      <c r="XAI940" s="1"/>
      <c r="XAJ940" s="1"/>
      <c r="XAK940" s="1"/>
      <c r="XAL940" s="1"/>
      <c r="XAM940" s="1"/>
      <c r="XAN940" s="1"/>
      <c r="XAO940" s="1"/>
      <c r="XAP940" s="1"/>
      <c r="XAQ940" s="1"/>
      <c r="XAR940" s="1"/>
      <c r="XAS940" s="1"/>
      <c r="XAT940" s="1"/>
      <c r="XAU940" s="1"/>
      <c r="XAV940" s="1"/>
      <c r="XAW940" s="1"/>
      <c r="XAX940" s="1"/>
      <c r="XAY940" s="1"/>
      <c r="XAZ940" s="1"/>
      <c r="XBA940" s="1"/>
      <c r="XBB940" s="1"/>
      <c r="XBC940" s="1"/>
      <c r="XBD940" s="1"/>
      <c r="XBE940" s="1"/>
      <c r="XBF940" s="1"/>
      <c r="XBG940" s="1"/>
      <c r="XBH940" s="1"/>
      <c r="XBI940" s="1"/>
      <c r="XBJ940" s="1"/>
      <c r="XBK940" s="1"/>
      <c r="XBL940" s="1"/>
      <c r="XBM940" s="1"/>
      <c r="XBN940" s="1"/>
      <c r="XBO940" s="1"/>
      <c r="XBP940" s="1"/>
      <c r="XBQ940" s="1"/>
      <c r="XBR940" s="1"/>
      <c r="XBS940" s="1"/>
      <c r="XBT940" s="1"/>
      <c r="XBU940" s="1"/>
      <c r="XBV940" s="1"/>
      <c r="XBW940" s="1"/>
      <c r="XBX940" s="1"/>
      <c r="XBY940" s="1"/>
      <c r="XBZ940" s="1"/>
      <c r="XCA940" s="1"/>
      <c r="XCB940" s="1"/>
      <c r="XCC940" s="1"/>
      <c r="XCD940" s="1"/>
      <c r="XCE940" s="1"/>
      <c r="XCF940" s="1"/>
      <c r="XCG940" s="1"/>
      <c r="XCH940" s="1"/>
      <c r="XCI940" s="1"/>
      <c r="XCJ940" s="1"/>
      <c r="XCK940" s="1"/>
      <c r="XCL940" s="1"/>
      <c r="XCM940" s="1"/>
      <c r="XCN940" s="1"/>
      <c r="XCO940" s="1"/>
      <c r="XCP940" s="1"/>
      <c r="XCQ940" s="1"/>
      <c r="XCR940" s="1"/>
      <c r="XCS940" s="1"/>
      <c r="XCT940" s="1"/>
      <c r="XCU940" s="1"/>
      <c r="XCV940" s="1"/>
      <c r="XCW940" s="1"/>
      <c r="XCX940" s="1"/>
      <c r="XCY940" s="1"/>
      <c r="XCZ940" s="1"/>
      <c r="XDA940" s="1"/>
      <c r="XDB940" s="1"/>
      <c r="XDC940" s="1"/>
      <c r="XDD940" s="1"/>
      <c r="XDE940" s="1"/>
      <c r="XDF940" s="1"/>
      <c r="XDG940" s="1"/>
      <c r="XDH940" s="1"/>
      <c r="XDI940" s="1"/>
      <c r="XDJ940" s="1"/>
      <c r="XDK940" s="1"/>
      <c r="XDL940" s="1"/>
      <c r="XDM940" s="1"/>
      <c r="XDN940" s="1"/>
      <c r="XDO940" s="1"/>
      <c r="XDP940" s="1"/>
      <c r="XDQ940" s="1"/>
      <c r="XDR940" s="1"/>
      <c r="XDS940" s="1"/>
      <c r="XDT940" s="1"/>
      <c r="XDU940" s="1"/>
      <c r="XDV940" s="1"/>
      <c r="XDW940" s="1"/>
      <c r="XDX940" s="1"/>
      <c r="XDY940" s="1"/>
      <c r="XDZ940" s="1"/>
      <c r="XEA940" s="1"/>
      <c r="XEB940" s="1"/>
      <c r="XEC940" s="1"/>
      <c r="XED940" s="1"/>
      <c r="XEE940" s="1"/>
      <c r="XEF940" s="1"/>
      <c r="XEG940" s="1"/>
      <c r="XEH940" s="1"/>
      <c r="XEI940" s="1"/>
      <c r="XEJ940" s="1"/>
      <c r="XEK940" s="1"/>
      <c r="XEL940" s="1"/>
      <c r="XEM940" s="1"/>
      <c r="XEN940" s="1"/>
      <c r="XEO940" s="1"/>
      <c r="XEP940" s="1"/>
      <c r="XEQ940" s="1"/>
      <c r="XER940" s="1"/>
      <c r="XES940" s="1"/>
      <c r="XET940" s="1"/>
      <c r="XEU940" s="1"/>
      <c r="XEV940" s="1"/>
      <c r="XEW940" s="1"/>
      <c r="XEX940" s="1"/>
      <c r="XEY940" s="1"/>
      <c r="XEZ940" s="1"/>
      <c r="XFA940" s="1"/>
      <c r="XFB940" s="1"/>
      <c r="XFC940" s="1"/>
    </row>
    <row r="941" spans="1:150 16226:16383" s="3" customFormat="1" ht="20.25" customHeight="1" x14ac:dyDescent="0.25">
      <c r="A941" s="71" t="s">
        <v>1136</v>
      </c>
      <c r="B941" s="71">
        <v>111.48399999999999</v>
      </c>
      <c r="C941" s="71">
        <f t="shared" si="24"/>
        <v>1200.0137759999998</v>
      </c>
      <c r="D941" s="51">
        <v>0</v>
      </c>
      <c r="E941" s="51">
        <v>0</v>
      </c>
      <c r="F941" s="124">
        <f t="shared" si="25"/>
        <v>2203.2252927359996</v>
      </c>
      <c r="G941" s="130" t="s">
        <v>95</v>
      </c>
      <c r="H941" s="13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WZB941" s="1"/>
      <c r="WZC941" s="1"/>
      <c r="WZD941" s="1"/>
      <c r="WZE941" s="1"/>
      <c r="WZF941" s="1"/>
      <c r="WZG941" s="1"/>
      <c r="WZH941" s="1"/>
      <c r="WZI941" s="1"/>
      <c r="WZJ941" s="1"/>
      <c r="WZK941" s="1"/>
      <c r="WZL941" s="1"/>
      <c r="WZM941" s="1"/>
      <c r="WZN941" s="1"/>
      <c r="WZO941" s="1"/>
      <c r="WZP941" s="1"/>
      <c r="WZQ941" s="1"/>
      <c r="WZR941" s="1"/>
      <c r="WZS941" s="1"/>
      <c r="WZT941" s="1"/>
      <c r="WZU941" s="1"/>
      <c r="WZV941" s="1"/>
      <c r="WZW941" s="1"/>
      <c r="WZX941" s="1"/>
      <c r="WZY941" s="1"/>
      <c r="WZZ941" s="1"/>
      <c r="XAA941" s="1"/>
      <c r="XAB941" s="1"/>
      <c r="XAC941" s="1"/>
      <c r="XAD941" s="1"/>
      <c r="XAE941" s="1"/>
      <c r="XAF941" s="1"/>
      <c r="XAG941" s="1"/>
      <c r="XAH941" s="1"/>
      <c r="XAI941" s="1"/>
      <c r="XAJ941" s="1"/>
      <c r="XAK941" s="1"/>
      <c r="XAL941" s="1"/>
      <c r="XAM941" s="1"/>
      <c r="XAN941" s="1"/>
      <c r="XAO941" s="1"/>
      <c r="XAP941" s="1"/>
      <c r="XAQ941" s="1"/>
      <c r="XAR941" s="1"/>
      <c r="XAS941" s="1"/>
      <c r="XAT941" s="1"/>
      <c r="XAU941" s="1"/>
      <c r="XAV941" s="1"/>
      <c r="XAW941" s="1"/>
      <c r="XAX941" s="1"/>
      <c r="XAY941" s="1"/>
      <c r="XAZ941" s="1"/>
      <c r="XBA941" s="1"/>
      <c r="XBB941" s="1"/>
      <c r="XBC941" s="1"/>
      <c r="XBD941" s="1"/>
      <c r="XBE941" s="1"/>
      <c r="XBF941" s="1"/>
      <c r="XBG941" s="1"/>
      <c r="XBH941" s="1"/>
      <c r="XBI941" s="1"/>
      <c r="XBJ941" s="1"/>
      <c r="XBK941" s="1"/>
      <c r="XBL941" s="1"/>
      <c r="XBM941" s="1"/>
      <c r="XBN941" s="1"/>
      <c r="XBO941" s="1"/>
      <c r="XBP941" s="1"/>
      <c r="XBQ941" s="1"/>
      <c r="XBR941" s="1"/>
      <c r="XBS941" s="1"/>
      <c r="XBT941" s="1"/>
      <c r="XBU941" s="1"/>
      <c r="XBV941" s="1"/>
      <c r="XBW941" s="1"/>
      <c r="XBX941" s="1"/>
      <c r="XBY941" s="1"/>
      <c r="XBZ941" s="1"/>
      <c r="XCA941" s="1"/>
      <c r="XCB941" s="1"/>
      <c r="XCC941" s="1"/>
      <c r="XCD941" s="1"/>
      <c r="XCE941" s="1"/>
      <c r="XCF941" s="1"/>
      <c r="XCG941" s="1"/>
      <c r="XCH941" s="1"/>
      <c r="XCI941" s="1"/>
      <c r="XCJ941" s="1"/>
      <c r="XCK941" s="1"/>
      <c r="XCL941" s="1"/>
      <c r="XCM941" s="1"/>
      <c r="XCN941" s="1"/>
      <c r="XCO941" s="1"/>
      <c r="XCP941" s="1"/>
      <c r="XCQ941" s="1"/>
      <c r="XCR941" s="1"/>
      <c r="XCS941" s="1"/>
      <c r="XCT941" s="1"/>
      <c r="XCU941" s="1"/>
      <c r="XCV941" s="1"/>
      <c r="XCW941" s="1"/>
      <c r="XCX941" s="1"/>
      <c r="XCY941" s="1"/>
      <c r="XCZ941" s="1"/>
      <c r="XDA941" s="1"/>
      <c r="XDB941" s="1"/>
      <c r="XDC941" s="1"/>
      <c r="XDD941" s="1"/>
      <c r="XDE941" s="1"/>
      <c r="XDF941" s="1"/>
      <c r="XDG941" s="1"/>
      <c r="XDH941" s="1"/>
      <c r="XDI941" s="1"/>
      <c r="XDJ941" s="1"/>
      <c r="XDK941" s="1"/>
      <c r="XDL941" s="1"/>
      <c r="XDM941" s="1"/>
      <c r="XDN941" s="1"/>
      <c r="XDO941" s="1"/>
      <c r="XDP941" s="1"/>
      <c r="XDQ941" s="1"/>
      <c r="XDR941" s="1"/>
      <c r="XDS941" s="1"/>
      <c r="XDT941" s="1"/>
      <c r="XDU941" s="1"/>
      <c r="XDV941" s="1"/>
      <c r="XDW941" s="1"/>
      <c r="XDX941" s="1"/>
      <c r="XDY941" s="1"/>
      <c r="XDZ941" s="1"/>
      <c r="XEA941" s="1"/>
      <c r="XEB941" s="1"/>
      <c r="XEC941" s="1"/>
      <c r="XED941" s="1"/>
      <c r="XEE941" s="1"/>
      <c r="XEF941" s="1"/>
      <c r="XEG941" s="1"/>
      <c r="XEH941" s="1"/>
      <c r="XEI941" s="1"/>
      <c r="XEJ941" s="1"/>
      <c r="XEK941" s="1"/>
      <c r="XEL941" s="1"/>
      <c r="XEM941" s="1"/>
      <c r="XEN941" s="1"/>
      <c r="XEO941" s="1"/>
      <c r="XEP941" s="1"/>
      <c r="XEQ941" s="1"/>
      <c r="XER941" s="1"/>
      <c r="XES941" s="1"/>
      <c r="XET941" s="1"/>
      <c r="XEU941" s="1"/>
      <c r="XEV941" s="1"/>
      <c r="XEW941" s="1"/>
      <c r="XEX941" s="1"/>
      <c r="XEY941" s="1"/>
      <c r="XEZ941" s="1"/>
      <c r="XFA941" s="1"/>
      <c r="XFB941" s="1"/>
      <c r="XFC941" s="1"/>
    </row>
    <row r="942" spans="1:150 16226:16383" s="3" customFormat="1" ht="20.25" customHeight="1" x14ac:dyDescent="0.25">
      <c r="A942" s="71" t="s">
        <v>1137</v>
      </c>
      <c r="B942" s="71">
        <v>111.48399999999999</v>
      </c>
      <c r="C942" s="71">
        <f t="shared" si="24"/>
        <v>1200.0137759999998</v>
      </c>
      <c r="D942" s="51">
        <v>0</v>
      </c>
      <c r="E942" s="51">
        <v>0</v>
      </c>
      <c r="F942" s="124">
        <f t="shared" si="25"/>
        <v>2203.2252927359996</v>
      </c>
      <c r="G942" s="130" t="s">
        <v>95</v>
      </c>
      <c r="H942" s="13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WZB942" s="1"/>
      <c r="WZC942" s="1"/>
      <c r="WZD942" s="1"/>
      <c r="WZE942" s="1"/>
      <c r="WZF942" s="1"/>
      <c r="WZG942" s="1"/>
      <c r="WZH942" s="1"/>
      <c r="WZI942" s="1"/>
      <c r="WZJ942" s="1"/>
      <c r="WZK942" s="1"/>
      <c r="WZL942" s="1"/>
      <c r="WZM942" s="1"/>
      <c r="WZN942" s="1"/>
      <c r="WZO942" s="1"/>
      <c r="WZP942" s="1"/>
      <c r="WZQ942" s="1"/>
      <c r="WZR942" s="1"/>
      <c r="WZS942" s="1"/>
      <c r="WZT942" s="1"/>
      <c r="WZU942" s="1"/>
      <c r="WZV942" s="1"/>
      <c r="WZW942" s="1"/>
      <c r="WZX942" s="1"/>
      <c r="WZY942" s="1"/>
      <c r="WZZ942" s="1"/>
      <c r="XAA942" s="1"/>
      <c r="XAB942" s="1"/>
      <c r="XAC942" s="1"/>
      <c r="XAD942" s="1"/>
      <c r="XAE942" s="1"/>
      <c r="XAF942" s="1"/>
      <c r="XAG942" s="1"/>
      <c r="XAH942" s="1"/>
      <c r="XAI942" s="1"/>
      <c r="XAJ942" s="1"/>
      <c r="XAK942" s="1"/>
      <c r="XAL942" s="1"/>
      <c r="XAM942" s="1"/>
      <c r="XAN942" s="1"/>
      <c r="XAO942" s="1"/>
      <c r="XAP942" s="1"/>
      <c r="XAQ942" s="1"/>
      <c r="XAR942" s="1"/>
      <c r="XAS942" s="1"/>
      <c r="XAT942" s="1"/>
      <c r="XAU942" s="1"/>
      <c r="XAV942" s="1"/>
      <c r="XAW942" s="1"/>
      <c r="XAX942" s="1"/>
      <c r="XAY942" s="1"/>
      <c r="XAZ942" s="1"/>
      <c r="XBA942" s="1"/>
      <c r="XBB942" s="1"/>
      <c r="XBC942" s="1"/>
      <c r="XBD942" s="1"/>
      <c r="XBE942" s="1"/>
      <c r="XBF942" s="1"/>
      <c r="XBG942" s="1"/>
      <c r="XBH942" s="1"/>
      <c r="XBI942" s="1"/>
      <c r="XBJ942" s="1"/>
      <c r="XBK942" s="1"/>
      <c r="XBL942" s="1"/>
      <c r="XBM942" s="1"/>
      <c r="XBN942" s="1"/>
      <c r="XBO942" s="1"/>
      <c r="XBP942" s="1"/>
      <c r="XBQ942" s="1"/>
      <c r="XBR942" s="1"/>
      <c r="XBS942" s="1"/>
      <c r="XBT942" s="1"/>
      <c r="XBU942" s="1"/>
      <c r="XBV942" s="1"/>
      <c r="XBW942" s="1"/>
      <c r="XBX942" s="1"/>
      <c r="XBY942" s="1"/>
      <c r="XBZ942" s="1"/>
      <c r="XCA942" s="1"/>
      <c r="XCB942" s="1"/>
      <c r="XCC942" s="1"/>
      <c r="XCD942" s="1"/>
      <c r="XCE942" s="1"/>
      <c r="XCF942" s="1"/>
      <c r="XCG942" s="1"/>
      <c r="XCH942" s="1"/>
      <c r="XCI942" s="1"/>
      <c r="XCJ942" s="1"/>
      <c r="XCK942" s="1"/>
      <c r="XCL942" s="1"/>
      <c r="XCM942" s="1"/>
      <c r="XCN942" s="1"/>
      <c r="XCO942" s="1"/>
      <c r="XCP942" s="1"/>
      <c r="XCQ942" s="1"/>
      <c r="XCR942" s="1"/>
      <c r="XCS942" s="1"/>
      <c r="XCT942" s="1"/>
      <c r="XCU942" s="1"/>
      <c r="XCV942" s="1"/>
      <c r="XCW942" s="1"/>
      <c r="XCX942" s="1"/>
      <c r="XCY942" s="1"/>
      <c r="XCZ942" s="1"/>
      <c r="XDA942" s="1"/>
      <c r="XDB942" s="1"/>
      <c r="XDC942" s="1"/>
      <c r="XDD942" s="1"/>
      <c r="XDE942" s="1"/>
      <c r="XDF942" s="1"/>
      <c r="XDG942" s="1"/>
      <c r="XDH942" s="1"/>
      <c r="XDI942" s="1"/>
      <c r="XDJ942" s="1"/>
      <c r="XDK942" s="1"/>
      <c r="XDL942" s="1"/>
      <c r="XDM942" s="1"/>
      <c r="XDN942" s="1"/>
      <c r="XDO942" s="1"/>
      <c r="XDP942" s="1"/>
      <c r="XDQ942" s="1"/>
      <c r="XDR942" s="1"/>
      <c r="XDS942" s="1"/>
      <c r="XDT942" s="1"/>
      <c r="XDU942" s="1"/>
      <c r="XDV942" s="1"/>
      <c r="XDW942" s="1"/>
      <c r="XDX942" s="1"/>
      <c r="XDY942" s="1"/>
      <c r="XDZ942" s="1"/>
      <c r="XEA942" s="1"/>
      <c r="XEB942" s="1"/>
      <c r="XEC942" s="1"/>
      <c r="XED942" s="1"/>
      <c r="XEE942" s="1"/>
      <c r="XEF942" s="1"/>
      <c r="XEG942" s="1"/>
      <c r="XEH942" s="1"/>
      <c r="XEI942" s="1"/>
      <c r="XEJ942" s="1"/>
      <c r="XEK942" s="1"/>
      <c r="XEL942" s="1"/>
      <c r="XEM942" s="1"/>
      <c r="XEN942" s="1"/>
      <c r="XEO942" s="1"/>
      <c r="XEP942" s="1"/>
      <c r="XEQ942" s="1"/>
      <c r="XER942" s="1"/>
      <c r="XES942" s="1"/>
      <c r="XET942" s="1"/>
      <c r="XEU942" s="1"/>
      <c r="XEV942" s="1"/>
      <c r="XEW942" s="1"/>
      <c r="XEX942" s="1"/>
      <c r="XEY942" s="1"/>
      <c r="XEZ942" s="1"/>
      <c r="XFA942" s="1"/>
      <c r="XFB942" s="1"/>
      <c r="XFC942" s="1"/>
    </row>
    <row r="943" spans="1:150 16226:16383" s="3" customFormat="1" ht="20.25" customHeight="1" x14ac:dyDescent="0.25">
      <c r="A943" s="71" t="s">
        <v>1138</v>
      </c>
      <c r="B943" s="71">
        <v>111.48399999999999</v>
      </c>
      <c r="C943" s="71">
        <f t="shared" si="24"/>
        <v>1200.0137759999998</v>
      </c>
      <c r="D943" s="51">
        <v>0</v>
      </c>
      <c r="E943" s="51">
        <v>0</v>
      </c>
      <c r="F943" s="124">
        <f t="shared" si="25"/>
        <v>2203.2252927359996</v>
      </c>
      <c r="G943" s="130" t="s">
        <v>95</v>
      </c>
      <c r="H943" s="13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WZB943" s="1"/>
      <c r="WZC943" s="1"/>
      <c r="WZD943" s="1"/>
      <c r="WZE943" s="1"/>
      <c r="WZF943" s="1"/>
      <c r="WZG943" s="1"/>
      <c r="WZH943" s="1"/>
      <c r="WZI943" s="1"/>
      <c r="WZJ943" s="1"/>
      <c r="WZK943" s="1"/>
      <c r="WZL943" s="1"/>
      <c r="WZM943" s="1"/>
      <c r="WZN943" s="1"/>
      <c r="WZO943" s="1"/>
      <c r="WZP943" s="1"/>
      <c r="WZQ943" s="1"/>
      <c r="WZR943" s="1"/>
      <c r="WZS943" s="1"/>
      <c r="WZT943" s="1"/>
      <c r="WZU943" s="1"/>
      <c r="WZV943" s="1"/>
      <c r="WZW943" s="1"/>
      <c r="WZX943" s="1"/>
      <c r="WZY943" s="1"/>
      <c r="WZZ943" s="1"/>
      <c r="XAA943" s="1"/>
      <c r="XAB943" s="1"/>
      <c r="XAC943" s="1"/>
      <c r="XAD943" s="1"/>
      <c r="XAE943" s="1"/>
      <c r="XAF943" s="1"/>
      <c r="XAG943" s="1"/>
      <c r="XAH943" s="1"/>
      <c r="XAI943" s="1"/>
      <c r="XAJ943" s="1"/>
      <c r="XAK943" s="1"/>
      <c r="XAL943" s="1"/>
      <c r="XAM943" s="1"/>
      <c r="XAN943" s="1"/>
      <c r="XAO943" s="1"/>
      <c r="XAP943" s="1"/>
      <c r="XAQ943" s="1"/>
      <c r="XAR943" s="1"/>
      <c r="XAS943" s="1"/>
      <c r="XAT943" s="1"/>
      <c r="XAU943" s="1"/>
      <c r="XAV943" s="1"/>
      <c r="XAW943" s="1"/>
      <c r="XAX943" s="1"/>
      <c r="XAY943" s="1"/>
      <c r="XAZ943" s="1"/>
      <c r="XBA943" s="1"/>
      <c r="XBB943" s="1"/>
      <c r="XBC943" s="1"/>
      <c r="XBD943" s="1"/>
      <c r="XBE943" s="1"/>
      <c r="XBF943" s="1"/>
      <c r="XBG943" s="1"/>
      <c r="XBH943" s="1"/>
      <c r="XBI943" s="1"/>
      <c r="XBJ943" s="1"/>
      <c r="XBK943" s="1"/>
      <c r="XBL943" s="1"/>
      <c r="XBM943" s="1"/>
      <c r="XBN943" s="1"/>
      <c r="XBO943" s="1"/>
      <c r="XBP943" s="1"/>
      <c r="XBQ943" s="1"/>
      <c r="XBR943" s="1"/>
      <c r="XBS943" s="1"/>
      <c r="XBT943" s="1"/>
      <c r="XBU943" s="1"/>
      <c r="XBV943" s="1"/>
      <c r="XBW943" s="1"/>
      <c r="XBX943" s="1"/>
      <c r="XBY943" s="1"/>
      <c r="XBZ943" s="1"/>
      <c r="XCA943" s="1"/>
      <c r="XCB943" s="1"/>
      <c r="XCC943" s="1"/>
      <c r="XCD943" s="1"/>
      <c r="XCE943" s="1"/>
      <c r="XCF943" s="1"/>
      <c r="XCG943" s="1"/>
      <c r="XCH943" s="1"/>
      <c r="XCI943" s="1"/>
      <c r="XCJ943" s="1"/>
      <c r="XCK943" s="1"/>
      <c r="XCL943" s="1"/>
      <c r="XCM943" s="1"/>
      <c r="XCN943" s="1"/>
      <c r="XCO943" s="1"/>
      <c r="XCP943" s="1"/>
      <c r="XCQ943" s="1"/>
      <c r="XCR943" s="1"/>
      <c r="XCS943" s="1"/>
      <c r="XCT943" s="1"/>
      <c r="XCU943" s="1"/>
      <c r="XCV943" s="1"/>
      <c r="XCW943" s="1"/>
      <c r="XCX943" s="1"/>
      <c r="XCY943" s="1"/>
      <c r="XCZ943" s="1"/>
      <c r="XDA943" s="1"/>
      <c r="XDB943" s="1"/>
      <c r="XDC943" s="1"/>
      <c r="XDD943" s="1"/>
      <c r="XDE943" s="1"/>
      <c r="XDF943" s="1"/>
      <c r="XDG943" s="1"/>
      <c r="XDH943" s="1"/>
      <c r="XDI943" s="1"/>
      <c r="XDJ943" s="1"/>
      <c r="XDK943" s="1"/>
      <c r="XDL943" s="1"/>
      <c r="XDM943" s="1"/>
      <c r="XDN943" s="1"/>
      <c r="XDO943" s="1"/>
      <c r="XDP943" s="1"/>
      <c r="XDQ943" s="1"/>
      <c r="XDR943" s="1"/>
      <c r="XDS943" s="1"/>
      <c r="XDT943" s="1"/>
      <c r="XDU943" s="1"/>
      <c r="XDV943" s="1"/>
      <c r="XDW943" s="1"/>
      <c r="XDX943" s="1"/>
      <c r="XDY943" s="1"/>
      <c r="XDZ943" s="1"/>
      <c r="XEA943" s="1"/>
      <c r="XEB943" s="1"/>
      <c r="XEC943" s="1"/>
      <c r="XED943" s="1"/>
      <c r="XEE943" s="1"/>
      <c r="XEF943" s="1"/>
      <c r="XEG943" s="1"/>
      <c r="XEH943" s="1"/>
      <c r="XEI943" s="1"/>
      <c r="XEJ943" s="1"/>
      <c r="XEK943" s="1"/>
      <c r="XEL943" s="1"/>
      <c r="XEM943" s="1"/>
      <c r="XEN943" s="1"/>
      <c r="XEO943" s="1"/>
      <c r="XEP943" s="1"/>
      <c r="XEQ943" s="1"/>
      <c r="XER943" s="1"/>
      <c r="XES943" s="1"/>
      <c r="XET943" s="1"/>
      <c r="XEU943" s="1"/>
      <c r="XEV943" s="1"/>
      <c r="XEW943" s="1"/>
      <c r="XEX943" s="1"/>
      <c r="XEY943" s="1"/>
      <c r="XEZ943" s="1"/>
      <c r="XFA943" s="1"/>
      <c r="XFB943" s="1"/>
      <c r="XFC943" s="1"/>
    </row>
    <row r="944" spans="1:150 16226:16383" s="3" customFormat="1" ht="20.25" customHeight="1" x14ac:dyDescent="0.25">
      <c r="A944" s="71" t="s">
        <v>1139</v>
      </c>
      <c r="B944" s="71">
        <v>111.48399999999999</v>
      </c>
      <c r="C944" s="71">
        <f t="shared" si="24"/>
        <v>1200.0137759999998</v>
      </c>
      <c r="D944" s="51">
        <v>0</v>
      </c>
      <c r="E944" s="51">
        <v>0</v>
      </c>
      <c r="F944" s="124">
        <f t="shared" si="25"/>
        <v>2203.2252927359996</v>
      </c>
      <c r="G944" s="130" t="s">
        <v>95</v>
      </c>
      <c r="H944" s="13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WZB944" s="1"/>
      <c r="WZC944" s="1"/>
      <c r="WZD944" s="1"/>
      <c r="WZE944" s="1"/>
      <c r="WZF944" s="1"/>
      <c r="WZG944" s="1"/>
      <c r="WZH944" s="1"/>
      <c r="WZI944" s="1"/>
      <c r="WZJ944" s="1"/>
      <c r="WZK944" s="1"/>
      <c r="WZL944" s="1"/>
      <c r="WZM944" s="1"/>
      <c r="WZN944" s="1"/>
      <c r="WZO944" s="1"/>
      <c r="WZP944" s="1"/>
      <c r="WZQ944" s="1"/>
      <c r="WZR944" s="1"/>
      <c r="WZS944" s="1"/>
      <c r="WZT944" s="1"/>
      <c r="WZU944" s="1"/>
      <c r="WZV944" s="1"/>
      <c r="WZW944" s="1"/>
      <c r="WZX944" s="1"/>
      <c r="WZY944" s="1"/>
      <c r="WZZ944" s="1"/>
      <c r="XAA944" s="1"/>
      <c r="XAB944" s="1"/>
      <c r="XAC944" s="1"/>
      <c r="XAD944" s="1"/>
      <c r="XAE944" s="1"/>
      <c r="XAF944" s="1"/>
      <c r="XAG944" s="1"/>
      <c r="XAH944" s="1"/>
      <c r="XAI944" s="1"/>
      <c r="XAJ944" s="1"/>
      <c r="XAK944" s="1"/>
      <c r="XAL944" s="1"/>
      <c r="XAM944" s="1"/>
      <c r="XAN944" s="1"/>
      <c r="XAO944" s="1"/>
      <c r="XAP944" s="1"/>
      <c r="XAQ944" s="1"/>
      <c r="XAR944" s="1"/>
      <c r="XAS944" s="1"/>
      <c r="XAT944" s="1"/>
      <c r="XAU944" s="1"/>
      <c r="XAV944" s="1"/>
      <c r="XAW944" s="1"/>
      <c r="XAX944" s="1"/>
      <c r="XAY944" s="1"/>
      <c r="XAZ944" s="1"/>
      <c r="XBA944" s="1"/>
      <c r="XBB944" s="1"/>
      <c r="XBC944" s="1"/>
      <c r="XBD944" s="1"/>
      <c r="XBE944" s="1"/>
      <c r="XBF944" s="1"/>
      <c r="XBG944" s="1"/>
      <c r="XBH944" s="1"/>
      <c r="XBI944" s="1"/>
      <c r="XBJ944" s="1"/>
      <c r="XBK944" s="1"/>
      <c r="XBL944" s="1"/>
      <c r="XBM944" s="1"/>
      <c r="XBN944" s="1"/>
      <c r="XBO944" s="1"/>
      <c r="XBP944" s="1"/>
      <c r="XBQ944" s="1"/>
      <c r="XBR944" s="1"/>
      <c r="XBS944" s="1"/>
      <c r="XBT944" s="1"/>
      <c r="XBU944" s="1"/>
      <c r="XBV944" s="1"/>
      <c r="XBW944" s="1"/>
      <c r="XBX944" s="1"/>
      <c r="XBY944" s="1"/>
      <c r="XBZ944" s="1"/>
      <c r="XCA944" s="1"/>
      <c r="XCB944" s="1"/>
      <c r="XCC944" s="1"/>
      <c r="XCD944" s="1"/>
      <c r="XCE944" s="1"/>
      <c r="XCF944" s="1"/>
      <c r="XCG944" s="1"/>
      <c r="XCH944" s="1"/>
      <c r="XCI944" s="1"/>
      <c r="XCJ944" s="1"/>
      <c r="XCK944" s="1"/>
      <c r="XCL944" s="1"/>
      <c r="XCM944" s="1"/>
      <c r="XCN944" s="1"/>
      <c r="XCO944" s="1"/>
      <c r="XCP944" s="1"/>
      <c r="XCQ944" s="1"/>
      <c r="XCR944" s="1"/>
      <c r="XCS944" s="1"/>
      <c r="XCT944" s="1"/>
      <c r="XCU944" s="1"/>
      <c r="XCV944" s="1"/>
      <c r="XCW944" s="1"/>
      <c r="XCX944" s="1"/>
      <c r="XCY944" s="1"/>
      <c r="XCZ944" s="1"/>
      <c r="XDA944" s="1"/>
      <c r="XDB944" s="1"/>
      <c r="XDC944" s="1"/>
      <c r="XDD944" s="1"/>
      <c r="XDE944" s="1"/>
      <c r="XDF944" s="1"/>
      <c r="XDG944" s="1"/>
      <c r="XDH944" s="1"/>
      <c r="XDI944" s="1"/>
      <c r="XDJ944" s="1"/>
      <c r="XDK944" s="1"/>
      <c r="XDL944" s="1"/>
      <c r="XDM944" s="1"/>
      <c r="XDN944" s="1"/>
      <c r="XDO944" s="1"/>
      <c r="XDP944" s="1"/>
      <c r="XDQ944" s="1"/>
      <c r="XDR944" s="1"/>
      <c r="XDS944" s="1"/>
      <c r="XDT944" s="1"/>
      <c r="XDU944" s="1"/>
      <c r="XDV944" s="1"/>
      <c r="XDW944" s="1"/>
      <c r="XDX944" s="1"/>
      <c r="XDY944" s="1"/>
      <c r="XDZ944" s="1"/>
      <c r="XEA944" s="1"/>
      <c r="XEB944" s="1"/>
      <c r="XEC944" s="1"/>
      <c r="XED944" s="1"/>
      <c r="XEE944" s="1"/>
      <c r="XEF944" s="1"/>
      <c r="XEG944" s="1"/>
      <c r="XEH944" s="1"/>
      <c r="XEI944" s="1"/>
      <c r="XEJ944" s="1"/>
      <c r="XEK944" s="1"/>
      <c r="XEL944" s="1"/>
      <c r="XEM944" s="1"/>
      <c r="XEN944" s="1"/>
      <c r="XEO944" s="1"/>
      <c r="XEP944" s="1"/>
      <c r="XEQ944" s="1"/>
      <c r="XER944" s="1"/>
      <c r="XES944" s="1"/>
      <c r="XET944" s="1"/>
      <c r="XEU944" s="1"/>
      <c r="XEV944" s="1"/>
      <c r="XEW944" s="1"/>
      <c r="XEX944" s="1"/>
      <c r="XEY944" s="1"/>
      <c r="XEZ944" s="1"/>
      <c r="XFA944" s="1"/>
      <c r="XFB944" s="1"/>
      <c r="XFC944" s="1"/>
    </row>
    <row r="945" spans="1:150 16226:16383" s="3" customFormat="1" ht="20.25" customHeight="1" x14ac:dyDescent="0.25">
      <c r="A945" s="71" t="s">
        <v>1140</v>
      </c>
      <c r="B945" s="71">
        <v>246.55</v>
      </c>
      <c r="C945" s="71">
        <f t="shared" si="24"/>
        <v>2653.8642</v>
      </c>
      <c r="D945" s="51">
        <v>0</v>
      </c>
      <c r="E945" s="51">
        <v>0</v>
      </c>
      <c r="F945" s="124">
        <f t="shared" si="25"/>
        <v>4872.4946712000001</v>
      </c>
      <c r="G945" s="130" t="s">
        <v>95</v>
      </c>
      <c r="H945" s="13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WZB945" s="1"/>
      <c r="WZC945" s="1"/>
      <c r="WZD945" s="1"/>
      <c r="WZE945" s="1"/>
      <c r="WZF945" s="1"/>
      <c r="WZG945" s="1"/>
      <c r="WZH945" s="1"/>
      <c r="WZI945" s="1"/>
      <c r="WZJ945" s="1"/>
      <c r="WZK945" s="1"/>
      <c r="WZL945" s="1"/>
      <c r="WZM945" s="1"/>
      <c r="WZN945" s="1"/>
      <c r="WZO945" s="1"/>
      <c r="WZP945" s="1"/>
      <c r="WZQ945" s="1"/>
      <c r="WZR945" s="1"/>
      <c r="WZS945" s="1"/>
      <c r="WZT945" s="1"/>
      <c r="WZU945" s="1"/>
      <c r="WZV945" s="1"/>
      <c r="WZW945" s="1"/>
      <c r="WZX945" s="1"/>
      <c r="WZY945" s="1"/>
      <c r="WZZ945" s="1"/>
      <c r="XAA945" s="1"/>
      <c r="XAB945" s="1"/>
      <c r="XAC945" s="1"/>
      <c r="XAD945" s="1"/>
      <c r="XAE945" s="1"/>
      <c r="XAF945" s="1"/>
      <c r="XAG945" s="1"/>
      <c r="XAH945" s="1"/>
      <c r="XAI945" s="1"/>
      <c r="XAJ945" s="1"/>
      <c r="XAK945" s="1"/>
      <c r="XAL945" s="1"/>
      <c r="XAM945" s="1"/>
      <c r="XAN945" s="1"/>
      <c r="XAO945" s="1"/>
      <c r="XAP945" s="1"/>
      <c r="XAQ945" s="1"/>
      <c r="XAR945" s="1"/>
      <c r="XAS945" s="1"/>
      <c r="XAT945" s="1"/>
      <c r="XAU945" s="1"/>
      <c r="XAV945" s="1"/>
      <c r="XAW945" s="1"/>
      <c r="XAX945" s="1"/>
      <c r="XAY945" s="1"/>
      <c r="XAZ945" s="1"/>
      <c r="XBA945" s="1"/>
      <c r="XBB945" s="1"/>
      <c r="XBC945" s="1"/>
      <c r="XBD945" s="1"/>
      <c r="XBE945" s="1"/>
      <c r="XBF945" s="1"/>
      <c r="XBG945" s="1"/>
      <c r="XBH945" s="1"/>
      <c r="XBI945" s="1"/>
      <c r="XBJ945" s="1"/>
      <c r="XBK945" s="1"/>
      <c r="XBL945" s="1"/>
      <c r="XBM945" s="1"/>
      <c r="XBN945" s="1"/>
      <c r="XBO945" s="1"/>
      <c r="XBP945" s="1"/>
      <c r="XBQ945" s="1"/>
      <c r="XBR945" s="1"/>
      <c r="XBS945" s="1"/>
      <c r="XBT945" s="1"/>
      <c r="XBU945" s="1"/>
      <c r="XBV945" s="1"/>
      <c r="XBW945" s="1"/>
      <c r="XBX945" s="1"/>
      <c r="XBY945" s="1"/>
      <c r="XBZ945" s="1"/>
      <c r="XCA945" s="1"/>
      <c r="XCB945" s="1"/>
      <c r="XCC945" s="1"/>
      <c r="XCD945" s="1"/>
      <c r="XCE945" s="1"/>
      <c r="XCF945" s="1"/>
      <c r="XCG945" s="1"/>
      <c r="XCH945" s="1"/>
      <c r="XCI945" s="1"/>
      <c r="XCJ945" s="1"/>
      <c r="XCK945" s="1"/>
      <c r="XCL945" s="1"/>
      <c r="XCM945" s="1"/>
      <c r="XCN945" s="1"/>
      <c r="XCO945" s="1"/>
      <c r="XCP945" s="1"/>
      <c r="XCQ945" s="1"/>
      <c r="XCR945" s="1"/>
      <c r="XCS945" s="1"/>
      <c r="XCT945" s="1"/>
      <c r="XCU945" s="1"/>
      <c r="XCV945" s="1"/>
      <c r="XCW945" s="1"/>
      <c r="XCX945" s="1"/>
      <c r="XCY945" s="1"/>
      <c r="XCZ945" s="1"/>
      <c r="XDA945" s="1"/>
      <c r="XDB945" s="1"/>
      <c r="XDC945" s="1"/>
      <c r="XDD945" s="1"/>
      <c r="XDE945" s="1"/>
      <c r="XDF945" s="1"/>
      <c r="XDG945" s="1"/>
      <c r="XDH945" s="1"/>
      <c r="XDI945" s="1"/>
      <c r="XDJ945" s="1"/>
      <c r="XDK945" s="1"/>
      <c r="XDL945" s="1"/>
      <c r="XDM945" s="1"/>
      <c r="XDN945" s="1"/>
      <c r="XDO945" s="1"/>
      <c r="XDP945" s="1"/>
      <c r="XDQ945" s="1"/>
      <c r="XDR945" s="1"/>
      <c r="XDS945" s="1"/>
      <c r="XDT945" s="1"/>
      <c r="XDU945" s="1"/>
      <c r="XDV945" s="1"/>
      <c r="XDW945" s="1"/>
      <c r="XDX945" s="1"/>
      <c r="XDY945" s="1"/>
      <c r="XDZ945" s="1"/>
      <c r="XEA945" s="1"/>
      <c r="XEB945" s="1"/>
      <c r="XEC945" s="1"/>
      <c r="XED945" s="1"/>
      <c r="XEE945" s="1"/>
      <c r="XEF945" s="1"/>
      <c r="XEG945" s="1"/>
      <c r="XEH945" s="1"/>
      <c r="XEI945" s="1"/>
      <c r="XEJ945" s="1"/>
      <c r="XEK945" s="1"/>
      <c r="XEL945" s="1"/>
      <c r="XEM945" s="1"/>
      <c r="XEN945" s="1"/>
      <c r="XEO945" s="1"/>
      <c r="XEP945" s="1"/>
      <c r="XEQ945" s="1"/>
      <c r="XER945" s="1"/>
      <c r="XES945" s="1"/>
      <c r="XET945" s="1"/>
      <c r="XEU945" s="1"/>
      <c r="XEV945" s="1"/>
      <c r="XEW945" s="1"/>
      <c r="XEX945" s="1"/>
      <c r="XEY945" s="1"/>
      <c r="XEZ945" s="1"/>
      <c r="XFA945" s="1"/>
      <c r="XFB945" s="1"/>
      <c r="XFC945" s="1"/>
    </row>
    <row r="946" spans="1:150 16226:16383" s="3" customFormat="1" ht="20.25" customHeight="1" x14ac:dyDescent="0.25">
      <c r="A946" s="71" t="s">
        <v>1141</v>
      </c>
      <c r="B946" s="71">
        <v>217.42599999999999</v>
      </c>
      <c r="C946" s="71">
        <f t="shared" si="24"/>
        <v>2340.3734639999998</v>
      </c>
      <c r="D946" s="51">
        <v>0</v>
      </c>
      <c r="E946" s="51">
        <v>0</v>
      </c>
      <c r="F946" s="124">
        <f t="shared" si="25"/>
        <v>4296.9256799039995</v>
      </c>
      <c r="G946" s="130" t="s">
        <v>95</v>
      </c>
      <c r="H946" s="13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WZB946" s="1"/>
      <c r="WZC946" s="1"/>
      <c r="WZD946" s="1"/>
      <c r="WZE946" s="1"/>
      <c r="WZF946" s="1"/>
      <c r="WZG946" s="1"/>
      <c r="WZH946" s="1"/>
      <c r="WZI946" s="1"/>
      <c r="WZJ946" s="1"/>
      <c r="WZK946" s="1"/>
      <c r="WZL946" s="1"/>
      <c r="WZM946" s="1"/>
      <c r="WZN946" s="1"/>
      <c r="WZO946" s="1"/>
      <c r="WZP946" s="1"/>
      <c r="WZQ946" s="1"/>
      <c r="WZR946" s="1"/>
      <c r="WZS946" s="1"/>
      <c r="WZT946" s="1"/>
      <c r="WZU946" s="1"/>
      <c r="WZV946" s="1"/>
      <c r="WZW946" s="1"/>
      <c r="WZX946" s="1"/>
      <c r="WZY946" s="1"/>
      <c r="WZZ946" s="1"/>
      <c r="XAA946" s="1"/>
      <c r="XAB946" s="1"/>
      <c r="XAC946" s="1"/>
      <c r="XAD946" s="1"/>
      <c r="XAE946" s="1"/>
      <c r="XAF946" s="1"/>
      <c r="XAG946" s="1"/>
      <c r="XAH946" s="1"/>
      <c r="XAI946" s="1"/>
      <c r="XAJ946" s="1"/>
      <c r="XAK946" s="1"/>
      <c r="XAL946" s="1"/>
      <c r="XAM946" s="1"/>
      <c r="XAN946" s="1"/>
      <c r="XAO946" s="1"/>
      <c r="XAP946" s="1"/>
      <c r="XAQ946" s="1"/>
      <c r="XAR946" s="1"/>
      <c r="XAS946" s="1"/>
      <c r="XAT946" s="1"/>
      <c r="XAU946" s="1"/>
      <c r="XAV946" s="1"/>
      <c r="XAW946" s="1"/>
      <c r="XAX946" s="1"/>
      <c r="XAY946" s="1"/>
      <c r="XAZ946" s="1"/>
      <c r="XBA946" s="1"/>
      <c r="XBB946" s="1"/>
      <c r="XBC946" s="1"/>
      <c r="XBD946" s="1"/>
      <c r="XBE946" s="1"/>
      <c r="XBF946" s="1"/>
      <c r="XBG946" s="1"/>
      <c r="XBH946" s="1"/>
      <c r="XBI946" s="1"/>
      <c r="XBJ946" s="1"/>
      <c r="XBK946" s="1"/>
      <c r="XBL946" s="1"/>
      <c r="XBM946" s="1"/>
      <c r="XBN946" s="1"/>
      <c r="XBO946" s="1"/>
      <c r="XBP946" s="1"/>
      <c r="XBQ946" s="1"/>
      <c r="XBR946" s="1"/>
      <c r="XBS946" s="1"/>
      <c r="XBT946" s="1"/>
      <c r="XBU946" s="1"/>
      <c r="XBV946" s="1"/>
      <c r="XBW946" s="1"/>
      <c r="XBX946" s="1"/>
      <c r="XBY946" s="1"/>
      <c r="XBZ946" s="1"/>
      <c r="XCA946" s="1"/>
      <c r="XCB946" s="1"/>
      <c r="XCC946" s="1"/>
      <c r="XCD946" s="1"/>
      <c r="XCE946" s="1"/>
      <c r="XCF946" s="1"/>
      <c r="XCG946" s="1"/>
      <c r="XCH946" s="1"/>
      <c r="XCI946" s="1"/>
      <c r="XCJ946" s="1"/>
      <c r="XCK946" s="1"/>
      <c r="XCL946" s="1"/>
      <c r="XCM946" s="1"/>
      <c r="XCN946" s="1"/>
      <c r="XCO946" s="1"/>
      <c r="XCP946" s="1"/>
      <c r="XCQ946" s="1"/>
      <c r="XCR946" s="1"/>
      <c r="XCS946" s="1"/>
      <c r="XCT946" s="1"/>
      <c r="XCU946" s="1"/>
      <c r="XCV946" s="1"/>
      <c r="XCW946" s="1"/>
      <c r="XCX946" s="1"/>
      <c r="XCY946" s="1"/>
      <c r="XCZ946" s="1"/>
      <c r="XDA946" s="1"/>
      <c r="XDB946" s="1"/>
      <c r="XDC946" s="1"/>
      <c r="XDD946" s="1"/>
      <c r="XDE946" s="1"/>
      <c r="XDF946" s="1"/>
      <c r="XDG946" s="1"/>
      <c r="XDH946" s="1"/>
      <c r="XDI946" s="1"/>
      <c r="XDJ946" s="1"/>
      <c r="XDK946" s="1"/>
      <c r="XDL946" s="1"/>
      <c r="XDM946" s="1"/>
      <c r="XDN946" s="1"/>
      <c r="XDO946" s="1"/>
      <c r="XDP946" s="1"/>
      <c r="XDQ946" s="1"/>
      <c r="XDR946" s="1"/>
      <c r="XDS946" s="1"/>
      <c r="XDT946" s="1"/>
      <c r="XDU946" s="1"/>
      <c r="XDV946" s="1"/>
      <c r="XDW946" s="1"/>
      <c r="XDX946" s="1"/>
      <c r="XDY946" s="1"/>
      <c r="XDZ946" s="1"/>
      <c r="XEA946" s="1"/>
      <c r="XEB946" s="1"/>
      <c r="XEC946" s="1"/>
      <c r="XED946" s="1"/>
      <c r="XEE946" s="1"/>
      <c r="XEF946" s="1"/>
      <c r="XEG946" s="1"/>
      <c r="XEH946" s="1"/>
      <c r="XEI946" s="1"/>
      <c r="XEJ946" s="1"/>
      <c r="XEK946" s="1"/>
      <c r="XEL946" s="1"/>
      <c r="XEM946" s="1"/>
      <c r="XEN946" s="1"/>
      <c r="XEO946" s="1"/>
      <c r="XEP946" s="1"/>
      <c r="XEQ946" s="1"/>
      <c r="XER946" s="1"/>
      <c r="XES946" s="1"/>
      <c r="XET946" s="1"/>
      <c r="XEU946" s="1"/>
      <c r="XEV946" s="1"/>
      <c r="XEW946" s="1"/>
      <c r="XEX946" s="1"/>
      <c r="XEY946" s="1"/>
      <c r="XEZ946" s="1"/>
      <c r="XFA946" s="1"/>
      <c r="XFB946" s="1"/>
      <c r="XFC946" s="1"/>
    </row>
    <row r="947" spans="1:150 16226:16383" s="3" customFormat="1" ht="20.25" customHeight="1" x14ac:dyDescent="0.25">
      <c r="A947" s="71" t="s">
        <v>1142</v>
      </c>
      <c r="B947" s="71">
        <v>139.35499999999999</v>
      </c>
      <c r="C947" s="71">
        <f t="shared" si="24"/>
        <v>1500.0172199999997</v>
      </c>
      <c r="D947" s="51">
        <v>0</v>
      </c>
      <c r="E947" s="51">
        <v>0</v>
      </c>
      <c r="F947" s="124">
        <f t="shared" si="25"/>
        <v>2754.0316159199997</v>
      </c>
      <c r="G947" s="130" t="s">
        <v>95</v>
      </c>
      <c r="H947" s="13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WZB947" s="1"/>
      <c r="WZC947" s="1"/>
      <c r="WZD947" s="1"/>
      <c r="WZE947" s="1"/>
      <c r="WZF947" s="1"/>
      <c r="WZG947" s="1"/>
      <c r="WZH947" s="1"/>
      <c r="WZI947" s="1"/>
      <c r="WZJ947" s="1"/>
      <c r="WZK947" s="1"/>
      <c r="WZL947" s="1"/>
      <c r="WZM947" s="1"/>
      <c r="WZN947" s="1"/>
      <c r="WZO947" s="1"/>
      <c r="WZP947" s="1"/>
      <c r="WZQ947" s="1"/>
      <c r="WZR947" s="1"/>
      <c r="WZS947" s="1"/>
      <c r="WZT947" s="1"/>
      <c r="WZU947" s="1"/>
      <c r="WZV947" s="1"/>
      <c r="WZW947" s="1"/>
      <c r="WZX947" s="1"/>
      <c r="WZY947" s="1"/>
      <c r="WZZ947" s="1"/>
      <c r="XAA947" s="1"/>
      <c r="XAB947" s="1"/>
      <c r="XAC947" s="1"/>
      <c r="XAD947" s="1"/>
      <c r="XAE947" s="1"/>
      <c r="XAF947" s="1"/>
      <c r="XAG947" s="1"/>
      <c r="XAH947" s="1"/>
      <c r="XAI947" s="1"/>
      <c r="XAJ947" s="1"/>
      <c r="XAK947" s="1"/>
      <c r="XAL947" s="1"/>
      <c r="XAM947" s="1"/>
      <c r="XAN947" s="1"/>
      <c r="XAO947" s="1"/>
      <c r="XAP947" s="1"/>
      <c r="XAQ947" s="1"/>
      <c r="XAR947" s="1"/>
      <c r="XAS947" s="1"/>
      <c r="XAT947" s="1"/>
      <c r="XAU947" s="1"/>
      <c r="XAV947" s="1"/>
      <c r="XAW947" s="1"/>
      <c r="XAX947" s="1"/>
      <c r="XAY947" s="1"/>
      <c r="XAZ947" s="1"/>
      <c r="XBA947" s="1"/>
      <c r="XBB947" s="1"/>
      <c r="XBC947" s="1"/>
      <c r="XBD947" s="1"/>
      <c r="XBE947" s="1"/>
      <c r="XBF947" s="1"/>
      <c r="XBG947" s="1"/>
      <c r="XBH947" s="1"/>
      <c r="XBI947" s="1"/>
      <c r="XBJ947" s="1"/>
      <c r="XBK947" s="1"/>
      <c r="XBL947" s="1"/>
      <c r="XBM947" s="1"/>
      <c r="XBN947" s="1"/>
      <c r="XBO947" s="1"/>
      <c r="XBP947" s="1"/>
      <c r="XBQ947" s="1"/>
      <c r="XBR947" s="1"/>
      <c r="XBS947" s="1"/>
      <c r="XBT947" s="1"/>
      <c r="XBU947" s="1"/>
      <c r="XBV947" s="1"/>
      <c r="XBW947" s="1"/>
      <c r="XBX947" s="1"/>
      <c r="XBY947" s="1"/>
      <c r="XBZ947" s="1"/>
      <c r="XCA947" s="1"/>
      <c r="XCB947" s="1"/>
      <c r="XCC947" s="1"/>
      <c r="XCD947" s="1"/>
      <c r="XCE947" s="1"/>
      <c r="XCF947" s="1"/>
      <c r="XCG947" s="1"/>
      <c r="XCH947" s="1"/>
      <c r="XCI947" s="1"/>
      <c r="XCJ947" s="1"/>
      <c r="XCK947" s="1"/>
      <c r="XCL947" s="1"/>
      <c r="XCM947" s="1"/>
      <c r="XCN947" s="1"/>
      <c r="XCO947" s="1"/>
      <c r="XCP947" s="1"/>
      <c r="XCQ947" s="1"/>
      <c r="XCR947" s="1"/>
      <c r="XCS947" s="1"/>
      <c r="XCT947" s="1"/>
      <c r="XCU947" s="1"/>
      <c r="XCV947" s="1"/>
      <c r="XCW947" s="1"/>
      <c r="XCX947" s="1"/>
      <c r="XCY947" s="1"/>
      <c r="XCZ947" s="1"/>
      <c r="XDA947" s="1"/>
      <c r="XDB947" s="1"/>
      <c r="XDC947" s="1"/>
      <c r="XDD947" s="1"/>
      <c r="XDE947" s="1"/>
      <c r="XDF947" s="1"/>
      <c r="XDG947" s="1"/>
      <c r="XDH947" s="1"/>
      <c r="XDI947" s="1"/>
      <c r="XDJ947" s="1"/>
      <c r="XDK947" s="1"/>
      <c r="XDL947" s="1"/>
      <c r="XDM947" s="1"/>
      <c r="XDN947" s="1"/>
      <c r="XDO947" s="1"/>
      <c r="XDP947" s="1"/>
      <c r="XDQ947" s="1"/>
      <c r="XDR947" s="1"/>
      <c r="XDS947" s="1"/>
      <c r="XDT947" s="1"/>
      <c r="XDU947" s="1"/>
      <c r="XDV947" s="1"/>
      <c r="XDW947" s="1"/>
      <c r="XDX947" s="1"/>
      <c r="XDY947" s="1"/>
      <c r="XDZ947" s="1"/>
      <c r="XEA947" s="1"/>
      <c r="XEB947" s="1"/>
      <c r="XEC947" s="1"/>
      <c r="XED947" s="1"/>
      <c r="XEE947" s="1"/>
      <c r="XEF947" s="1"/>
      <c r="XEG947" s="1"/>
      <c r="XEH947" s="1"/>
      <c r="XEI947" s="1"/>
      <c r="XEJ947" s="1"/>
      <c r="XEK947" s="1"/>
      <c r="XEL947" s="1"/>
      <c r="XEM947" s="1"/>
      <c r="XEN947" s="1"/>
      <c r="XEO947" s="1"/>
      <c r="XEP947" s="1"/>
      <c r="XEQ947" s="1"/>
      <c r="XER947" s="1"/>
      <c r="XES947" s="1"/>
      <c r="XET947" s="1"/>
      <c r="XEU947" s="1"/>
      <c r="XEV947" s="1"/>
      <c r="XEW947" s="1"/>
      <c r="XEX947" s="1"/>
      <c r="XEY947" s="1"/>
      <c r="XEZ947" s="1"/>
      <c r="XFA947" s="1"/>
      <c r="XFB947" s="1"/>
      <c r="XFC947" s="1"/>
    </row>
    <row r="948" spans="1:150 16226:16383" s="3" customFormat="1" ht="20.25" customHeight="1" x14ac:dyDescent="0.25">
      <c r="A948" s="71" t="s">
        <v>1143</v>
      </c>
      <c r="B948" s="71">
        <v>139.35499999999999</v>
      </c>
      <c r="C948" s="71">
        <f t="shared" si="24"/>
        <v>1500.0172199999997</v>
      </c>
      <c r="D948" s="51">
        <v>0</v>
      </c>
      <c r="E948" s="51">
        <v>0</v>
      </c>
      <c r="F948" s="124">
        <f t="shared" si="25"/>
        <v>2754.0316159199997</v>
      </c>
      <c r="G948" s="130" t="s">
        <v>95</v>
      </c>
      <c r="H948" s="13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WZB948" s="1"/>
      <c r="WZC948" s="1"/>
      <c r="WZD948" s="1"/>
      <c r="WZE948" s="1"/>
      <c r="WZF948" s="1"/>
      <c r="WZG948" s="1"/>
      <c r="WZH948" s="1"/>
      <c r="WZI948" s="1"/>
      <c r="WZJ948" s="1"/>
      <c r="WZK948" s="1"/>
      <c r="WZL948" s="1"/>
      <c r="WZM948" s="1"/>
      <c r="WZN948" s="1"/>
      <c r="WZO948" s="1"/>
      <c r="WZP948" s="1"/>
      <c r="WZQ948" s="1"/>
      <c r="WZR948" s="1"/>
      <c r="WZS948" s="1"/>
      <c r="WZT948" s="1"/>
      <c r="WZU948" s="1"/>
      <c r="WZV948" s="1"/>
      <c r="WZW948" s="1"/>
      <c r="WZX948" s="1"/>
      <c r="WZY948" s="1"/>
      <c r="WZZ948" s="1"/>
      <c r="XAA948" s="1"/>
      <c r="XAB948" s="1"/>
      <c r="XAC948" s="1"/>
      <c r="XAD948" s="1"/>
      <c r="XAE948" s="1"/>
      <c r="XAF948" s="1"/>
      <c r="XAG948" s="1"/>
      <c r="XAH948" s="1"/>
      <c r="XAI948" s="1"/>
      <c r="XAJ948" s="1"/>
      <c r="XAK948" s="1"/>
      <c r="XAL948" s="1"/>
      <c r="XAM948" s="1"/>
      <c r="XAN948" s="1"/>
      <c r="XAO948" s="1"/>
      <c r="XAP948" s="1"/>
      <c r="XAQ948" s="1"/>
      <c r="XAR948" s="1"/>
      <c r="XAS948" s="1"/>
      <c r="XAT948" s="1"/>
      <c r="XAU948" s="1"/>
      <c r="XAV948" s="1"/>
      <c r="XAW948" s="1"/>
      <c r="XAX948" s="1"/>
      <c r="XAY948" s="1"/>
      <c r="XAZ948" s="1"/>
      <c r="XBA948" s="1"/>
      <c r="XBB948" s="1"/>
      <c r="XBC948" s="1"/>
      <c r="XBD948" s="1"/>
      <c r="XBE948" s="1"/>
      <c r="XBF948" s="1"/>
      <c r="XBG948" s="1"/>
      <c r="XBH948" s="1"/>
      <c r="XBI948" s="1"/>
      <c r="XBJ948" s="1"/>
      <c r="XBK948" s="1"/>
      <c r="XBL948" s="1"/>
      <c r="XBM948" s="1"/>
      <c r="XBN948" s="1"/>
      <c r="XBO948" s="1"/>
      <c r="XBP948" s="1"/>
      <c r="XBQ948" s="1"/>
      <c r="XBR948" s="1"/>
      <c r="XBS948" s="1"/>
      <c r="XBT948" s="1"/>
      <c r="XBU948" s="1"/>
      <c r="XBV948" s="1"/>
      <c r="XBW948" s="1"/>
      <c r="XBX948" s="1"/>
      <c r="XBY948" s="1"/>
      <c r="XBZ948" s="1"/>
      <c r="XCA948" s="1"/>
      <c r="XCB948" s="1"/>
      <c r="XCC948" s="1"/>
      <c r="XCD948" s="1"/>
      <c r="XCE948" s="1"/>
      <c r="XCF948" s="1"/>
      <c r="XCG948" s="1"/>
      <c r="XCH948" s="1"/>
      <c r="XCI948" s="1"/>
      <c r="XCJ948" s="1"/>
      <c r="XCK948" s="1"/>
      <c r="XCL948" s="1"/>
      <c r="XCM948" s="1"/>
      <c r="XCN948" s="1"/>
      <c r="XCO948" s="1"/>
      <c r="XCP948" s="1"/>
      <c r="XCQ948" s="1"/>
      <c r="XCR948" s="1"/>
      <c r="XCS948" s="1"/>
      <c r="XCT948" s="1"/>
      <c r="XCU948" s="1"/>
      <c r="XCV948" s="1"/>
      <c r="XCW948" s="1"/>
      <c r="XCX948" s="1"/>
      <c r="XCY948" s="1"/>
      <c r="XCZ948" s="1"/>
      <c r="XDA948" s="1"/>
      <c r="XDB948" s="1"/>
      <c r="XDC948" s="1"/>
      <c r="XDD948" s="1"/>
      <c r="XDE948" s="1"/>
      <c r="XDF948" s="1"/>
      <c r="XDG948" s="1"/>
      <c r="XDH948" s="1"/>
      <c r="XDI948" s="1"/>
      <c r="XDJ948" s="1"/>
      <c r="XDK948" s="1"/>
      <c r="XDL948" s="1"/>
      <c r="XDM948" s="1"/>
      <c r="XDN948" s="1"/>
      <c r="XDO948" s="1"/>
      <c r="XDP948" s="1"/>
      <c r="XDQ948" s="1"/>
      <c r="XDR948" s="1"/>
      <c r="XDS948" s="1"/>
      <c r="XDT948" s="1"/>
      <c r="XDU948" s="1"/>
      <c r="XDV948" s="1"/>
      <c r="XDW948" s="1"/>
      <c r="XDX948" s="1"/>
      <c r="XDY948" s="1"/>
      <c r="XDZ948" s="1"/>
      <c r="XEA948" s="1"/>
      <c r="XEB948" s="1"/>
      <c r="XEC948" s="1"/>
      <c r="XED948" s="1"/>
      <c r="XEE948" s="1"/>
      <c r="XEF948" s="1"/>
      <c r="XEG948" s="1"/>
      <c r="XEH948" s="1"/>
      <c r="XEI948" s="1"/>
      <c r="XEJ948" s="1"/>
      <c r="XEK948" s="1"/>
      <c r="XEL948" s="1"/>
      <c r="XEM948" s="1"/>
      <c r="XEN948" s="1"/>
      <c r="XEO948" s="1"/>
      <c r="XEP948" s="1"/>
      <c r="XEQ948" s="1"/>
      <c r="XER948" s="1"/>
      <c r="XES948" s="1"/>
      <c r="XET948" s="1"/>
      <c r="XEU948" s="1"/>
      <c r="XEV948" s="1"/>
      <c r="XEW948" s="1"/>
      <c r="XEX948" s="1"/>
      <c r="XEY948" s="1"/>
      <c r="XEZ948" s="1"/>
      <c r="XFA948" s="1"/>
      <c r="XFB948" s="1"/>
      <c r="XFC948" s="1"/>
    </row>
    <row r="949" spans="1:150 16226:16383" s="3" customFormat="1" ht="20.25" customHeight="1" x14ac:dyDescent="0.25">
      <c r="A949" s="71" t="s">
        <v>1144</v>
      </c>
      <c r="B949" s="71">
        <v>139.35499999999999</v>
      </c>
      <c r="C949" s="71">
        <f t="shared" si="24"/>
        <v>1500.0172199999997</v>
      </c>
      <c r="D949" s="51">
        <v>0</v>
      </c>
      <c r="E949" s="51">
        <v>0</v>
      </c>
      <c r="F949" s="124">
        <f t="shared" si="25"/>
        <v>2754.0316159199997</v>
      </c>
      <c r="G949" s="130" t="s">
        <v>95</v>
      </c>
      <c r="H949" s="13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WZB949" s="1"/>
      <c r="WZC949" s="1"/>
      <c r="WZD949" s="1"/>
      <c r="WZE949" s="1"/>
      <c r="WZF949" s="1"/>
      <c r="WZG949" s="1"/>
      <c r="WZH949" s="1"/>
      <c r="WZI949" s="1"/>
      <c r="WZJ949" s="1"/>
      <c r="WZK949" s="1"/>
      <c r="WZL949" s="1"/>
      <c r="WZM949" s="1"/>
      <c r="WZN949" s="1"/>
      <c r="WZO949" s="1"/>
      <c r="WZP949" s="1"/>
      <c r="WZQ949" s="1"/>
      <c r="WZR949" s="1"/>
      <c r="WZS949" s="1"/>
      <c r="WZT949" s="1"/>
      <c r="WZU949" s="1"/>
      <c r="WZV949" s="1"/>
      <c r="WZW949" s="1"/>
      <c r="WZX949" s="1"/>
      <c r="WZY949" s="1"/>
      <c r="WZZ949" s="1"/>
      <c r="XAA949" s="1"/>
      <c r="XAB949" s="1"/>
      <c r="XAC949" s="1"/>
      <c r="XAD949" s="1"/>
      <c r="XAE949" s="1"/>
      <c r="XAF949" s="1"/>
      <c r="XAG949" s="1"/>
      <c r="XAH949" s="1"/>
      <c r="XAI949" s="1"/>
      <c r="XAJ949" s="1"/>
      <c r="XAK949" s="1"/>
      <c r="XAL949" s="1"/>
      <c r="XAM949" s="1"/>
      <c r="XAN949" s="1"/>
      <c r="XAO949" s="1"/>
      <c r="XAP949" s="1"/>
      <c r="XAQ949" s="1"/>
      <c r="XAR949" s="1"/>
      <c r="XAS949" s="1"/>
      <c r="XAT949" s="1"/>
      <c r="XAU949" s="1"/>
      <c r="XAV949" s="1"/>
      <c r="XAW949" s="1"/>
      <c r="XAX949" s="1"/>
      <c r="XAY949" s="1"/>
      <c r="XAZ949" s="1"/>
      <c r="XBA949" s="1"/>
      <c r="XBB949" s="1"/>
      <c r="XBC949" s="1"/>
      <c r="XBD949" s="1"/>
      <c r="XBE949" s="1"/>
      <c r="XBF949" s="1"/>
      <c r="XBG949" s="1"/>
      <c r="XBH949" s="1"/>
      <c r="XBI949" s="1"/>
      <c r="XBJ949" s="1"/>
      <c r="XBK949" s="1"/>
      <c r="XBL949" s="1"/>
      <c r="XBM949" s="1"/>
      <c r="XBN949" s="1"/>
      <c r="XBO949" s="1"/>
      <c r="XBP949" s="1"/>
      <c r="XBQ949" s="1"/>
      <c r="XBR949" s="1"/>
      <c r="XBS949" s="1"/>
      <c r="XBT949" s="1"/>
      <c r="XBU949" s="1"/>
      <c r="XBV949" s="1"/>
      <c r="XBW949" s="1"/>
      <c r="XBX949" s="1"/>
      <c r="XBY949" s="1"/>
      <c r="XBZ949" s="1"/>
      <c r="XCA949" s="1"/>
      <c r="XCB949" s="1"/>
      <c r="XCC949" s="1"/>
      <c r="XCD949" s="1"/>
      <c r="XCE949" s="1"/>
      <c r="XCF949" s="1"/>
      <c r="XCG949" s="1"/>
      <c r="XCH949" s="1"/>
      <c r="XCI949" s="1"/>
      <c r="XCJ949" s="1"/>
      <c r="XCK949" s="1"/>
      <c r="XCL949" s="1"/>
      <c r="XCM949" s="1"/>
      <c r="XCN949" s="1"/>
      <c r="XCO949" s="1"/>
      <c r="XCP949" s="1"/>
      <c r="XCQ949" s="1"/>
      <c r="XCR949" s="1"/>
      <c r="XCS949" s="1"/>
      <c r="XCT949" s="1"/>
      <c r="XCU949" s="1"/>
      <c r="XCV949" s="1"/>
      <c r="XCW949" s="1"/>
      <c r="XCX949" s="1"/>
      <c r="XCY949" s="1"/>
      <c r="XCZ949" s="1"/>
      <c r="XDA949" s="1"/>
      <c r="XDB949" s="1"/>
      <c r="XDC949" s="1"/>
      <c r="XDD949" s="1"/>
      <c r="XDE949" s="1"/>
      <c r="XDF949" s="1"/>
      <c r="XDG949" s="1"/>
      <c r="XDH949" s="1"/>
      <c r="XDI949" s="1"/>
      <c r="XDJ949" s="1"/>
      <c r="XDK949" s="1"/>
      <c r="XDL949" s="1"/>
      <c r="XDM949" s="1"/>
      <c r="XDN949" s="1"/>
      <c r="XDO949" s="1"/>
      <c r="XDP949" s="1"/>
      <c r="XDQ949" s="1"/>
      <c r="XDR949" s="1"/>
      <c r="XDS949" s="1"/>
      <c r="XDT949" s="1"/>
      <c r="XDU949" s="1"/>
      <c r="XDV949" s="1"/>
      <c r="XDW949" s="1"/>
      <c r="XDX949" s="1"/>
      <c r="XDY949" s="1"/>
      <c r="XDZ949" s="1"/>
      <c r="XEA949" s="1"/>
      <c r="XEB949" s="1"/>
      <c r="XEC949" s="1"/>
      <c r="XED949" s="1"/>
      <c r="XEE949" s="1"/>
      <c r="XEF949" s="1"/>
      <c r="XEG949" s="1"/>
      <c r="XEH949" s="1"/>
      <c r="XEI949" s="1"/>
      <c r="XEJ949" s="1"/>
      <c r="XEK949" s="1"/>
      <c r="XEL949" s="1"/>
      <c r="XEM949" s="1"/>
      <c r="XEN949" s="1"/>
      <c r="XEO949" s="1"/>
      <c r="XEP949" s="1"/>
      <c r="XEQ949" s="1"/>
      <c r="XER949" s="1"/>
      <c r="XES949" s="1"/>
      <c r="XET949" s="1"/>
      <c r="XEU949" s="1"/>
      <c r="XEV949" s="1"/>
      <c r="XEW949" s="1"/>
      <c r="XEX949" s="1"/>
      <c r="XEY949" s="1"/>
      <c r="XEZ949" s="1"/>
      <c r="XFA949" s="1"/>
      <c r="XFB949" s="1"/>
      <c r="XFC949" s="1"/>
    </row>
    <row r="950" spans="1:150 16226:16383" s="3" customFormat="1" ht="20.25" customHeight="1" x14ac:dyDescent="0.25">
      <c r="A950" s="71" t="s">
        <v>1145</v>
      </c>
      <c r="B950" s="71">
        <v>139.35499999999999</v>
      </c>
      <c r="C950" s="71">
        <f t="shared" si="24"/>
        <v>1500.0172199999997</v>
      </c>
      <c r="D950" s="51">
        <v>0</v>
      </c>
      <c r="E950" s="51">
        <v>0</v>
      </c>
      <c r="F950" s="124">
        <f t="shared" si="25"/>
        <v>2754.0316159199997</v>
      </c>
      <c r="G950" s="130" t="s">
        <v>95</v>
      </c>
      <c r="H950" s="13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WZB950" s="1"/>
      <c r="WZC950" s="1"/>
      <c r="WZD950" s="1"/>
      <c r="WZE950" s="1"/>
      <c r="WZF950" s="1"/>
      <c r="WZG950" s="1"/>
      <c r="WZH950" s="1"/>
      <c r="WZI950" s="1"/>
      <c r="WZJ950" s="1"/>
      <c r="WZK950" s="1"/>
      <c r="WZL950" s="1"/>
      <c r="WZM950" s="1"/>
      <c r="WZN950" s="1"/>
      <c r="WZO950" s="1"/>
      <c r="WZP950" s="1"/>
      <c r="WZQ950" s="1"/>
      <c r="WZR950" s="1"/>
      <c r="WZS950" s="1"/>
      <c r="WZT950" s="1"/>
      <c r="WZU950" s="1"/>
      <c r="WZV950" s="1"/>
      <c r="WZW950" s="1"/>
      <c r="WZX950" s="1"/>
      <c r="WZY950" s="1"/>
      <c r="WZZ950" s="1"/>
      <c r="XAA950" s="1"/>
      <c r="XAB950" s="1"/>
      <c r="XAC950" s="1"/>
      <c r="XAD950" s="1"/>
      <c r="XAE950" s="1"/>
      <c r="XAF950" s="1"/>
      <c r="XAG950" s="1"/>
      <c r="XAH950" s="1"/>
      <c r="XAI950" s="1"/>
      <c r="XAJ950" s="1"/>
      <c r="XAK950" s="1"/>
      <c r="XAL950" s="1"/>
      <c r="XAM950" s="1"/>
      <c r="XAN950" s="1"/>
      <c r="XAO950" s="1"/>
      <c r="XAP950" s="1"/>
      <c r="XAQ950" s="1"/>
      <c r="XAR950" s="1"/>
      <c r="XAS950" s="1"/>
      <c r="XAT950" s="1"/>
      <c r="XAU950" s="1"/>
      <c r="XAV950" s="1"/>
      <c r="XAW950" s="1"/>
      <c r="XAX950" s="1"/>
      <c r="XAY950" s="1"/>
      <c r="XAZ950" s="1"/>
      <c r="XBA950" s="1"/>
      <c r="XBB950" s="1"/>
      <c r="XBC950" s="1"/>
      <c r="XBD950" s="1"/>
      <c r="XBE950" s="1"/>
      <c r="XBF950" s="1"/>
      <c r="XBG950" s="1"/>
      <c r="XBH950" s="1"/>
      <c r="XBI950" s="1"/>
      <c r="XBJ950" s="1"/>
      <c r="XBK950" s="1"/>
      <c r="XBL950" s="1"/>
      <c r="XBM950" s="1"/>
      <c r="XBN950" s="1"/>
      <c r="XBO950" s="1"/>
      <c r="XBP950" s="1"/>
      <c r="XBQ950" s="1"/>
      <c r="XBR950" s="1"/>
      <c r="XBS950" s="1"/>
      <c r="XBT950" s="1"/>
      <c r="XBU950" s="1"/>
      <c r="XBV950" s="1"/>
      <c r="XBW950" s="1"/>
      <c r="XBX950" s="1"/>
      <c r="XBY950" s="1"/>
      <c r="XBZ950" s="1"/>
      <c r="XCA950" s="1"/>
      <c r="XCB950" s="1"/>
      <c r="XCC950" s="1"/>
      <c r="XCD950" s="1"/>
      <c r="XCE950" s="1"/>
      <c r="XCF950" s="1"/>
      <c r="XCG950" s="1"/>
      <c r="XCH950" s="1"/>
      <c r="XCI950" s="1"/>
      <c r="XCJ950" s="1"/>
      <c r="XCK950" s="1"/>
      <c r="XCL950" s="1"/>
      <c r="XCM950" s="1"/>
      <c r="XCN950" s="1"/>
      <c r="XCO950" s="1"/>
      <c r="XCP950" s="1"/>
      <c r="XCQ950" s="1"/>
      <c r="XCR950" s="1"/>
      <c r="XCS950" s="1"/>
      <c r="XCT950" s="1"/>
      <c r="XCU950" s="1"/>
      <c r="XCV950" s="1"/>
      <c r="XCW950" s="1"/>
      <c r="XCX950" s="1"/>
      <c r="XCY950" s="1"/>
      <c r="XCZ950" s="1"/>
      <c r="XDA950" s="1"/>
      <c r="XDB950" s="1"/>
      <c r="XDC950" s="1"/>
      <c r="XDD950" s="1"/>
      <c r="XDE950" s="1"/>
      <c r="XDF950" s="1"/>
      <c r="XDG950" s="1"/>
      <c r="XDH950" s="1"/>
      <c r="XDI950" s="1"/>
      <c r="XDJ950" s="1"/>
      <c r="XDK950" s="1"/>
      <c r="XDL950" s="1"/>
      <c r="XDM950" s="1"/>
      <c r="XDN950" s="1"/>
      <c r="XDO950" s="1"/>
      <c r="XDP950" s="1"/>
      <c r="XDQ950" s="1"/>
      <c r="XDR950" s="1"/>
      <c r="XDS950" s="1"/>
      <c r="XDT950" s="1"/>
      <c r="XDU950" s="1"/>
      <c r="XDV950" s="1"/>
      <c r="XDW950" s="1"/>
      <c r="XDX950" s="1"/>
      <c r="XDY950" s="1"/>
      <c r="XDZ950" s="1"/>
      <c r="XEA950" s="1"/>
      <c r="XEB950" s="1"/>
      <c r="XEC950" s="1"/>
      <c r="XED950" s="1"/>
      <c r="XEE950" s="1"/>
      <c r="XEF950" s="1"/>
      <c r="XEG950" s="1"/>
      <c r="XEH950" s="1"/>
      <c r="XEI950" s="1"/>
      <c r="XEJ950" s="1"/>
      <c r="XEK950" s="1"/>
      <c r="XEL950" s="1"/>
      <c r="XEM950" s="1"/>
      <c r="XEN950" s="1"/>
      <c r="XEO950" s="1"/>
      <c r="XEP950" s="1"/>
      <c r="XEQ950" s="1"/>
      <c r="XER950" s="1"/>
      <c r="XES950" s="1"/>
      <c r="XET950" s="1"/>
      <c r="XEU950" s="1"/>
      <c r="XEV950" s="1"/>
      <c r="XEW950" s="1"/>
      <c r="XEX950" s="1"/>
      <c r="XEY950" s="1"/>
      <c r="XEZ950" s="1"/>
      <c r="XFA950" s="1"/>
      <c r="XFB950" s="1"/>
      <c r="XFC950" s="1"/>
    </row>
    <row r="951" spans="1:150 16226:16383" s="3" customFormat="1" ht="20.25" customHeight="1" x14ac:dyDescent="0.25">
      <c r="A951" s="71" t="s">
        <v>1146</v>
      </c>
      <c r="B951" s="71">
        <v>139.35499999999999</v>
      </c>
      <c r="C951" s="71">
        <f t="shared" si="24"/>
        <v>1500.0172199999997</v>
      </c>
      <c r="D951" s="51">
        <v>0</v>
      </c>
      <c r="E951" s="51">
        <v>0</v>
      </c>
      <c r="F951" s="124">
        <f t="shared" si="25"/>
        <v>2754.0316159199997</v>
      </c>
      <c r="G951" s="130" t="s">
        <v>95</v>
      </c>
      <c r="H951" s="13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WZB951" s="1"/>
      <c r="WZC951" s="1"/>
      <c r="WZD951" s="1"/>
      <c r="WZE951" s="1"/>
      <c r="WZF951" s="1"/>
      <c r="WZG951" s="1"/>
      <c r="WZH951" s="1"/>
      <c r="WZI951" s="1"/>
      <c r="WZJ951" s="1"/>
      <c r="WZK951" s="1"/>
      <c r="WZL951" s="1"/>
      <c r="WZM951" s="1"/>
      <c r="WZN951" s="1"/>
      <c r="WZO951" s="1"/>
      <c r="WZP951" s="1"/>
      <c r="WZQ951" s="1"/>
      <c r="WZR951" s="1"/>
      <c r="WZS951" s="1"/>
      <c r="WZT951" s="1"/>
      <c r="WZU951" s="1"/>
      <c r="WZV951" s="1"/>
      <c r="WZW951" s="1"/>
      <c r="WZX951" s="1"/>
      <c r="WZY951" s="1"/>
      <c r="WZZ951" s="1"/>
      <c r="XAA951" s="1"/>
      <c r="XAB951" s="1"/>
      <c r="XAC951" s="1"/>
      <c r="XAD951" s="1"/>
      <c r="XAE951" s="1"/>
      <c r="XAF951" s="1"/>
      <c r="XAG951" s="1"/>
      <c r="XAH951" s="1"/>
      <c r="XAI951" s="1"/>
      <c r="XAJ951" s="1"/>
      <c r="XAK951" s="1"/>
      <c r="XAL951" s="1"/>
      <c r="XAM951" s="1"/>
      <c r="XAN951" s="1"/>
      <c r="XAO951" s="1"/>
      <c r="XAP951" s="1"/>
      <c r="XAQ951" s="1"/>
      <c r="XAR951" s="1"/>
      <c r="XAS951" s="1"/>
      <c r="XAT951" s="1"/>
      <c r="XAU951" s="1"/>
      <c r="XAV951" s="1"/>
      <c r="XAW951" s="1"/>
      <c r="XAX951" s="1"/>
      <c r="XAY951" s="1"/>
      <c r="XAZ951" s="1"/>
      <c r="XBA951" s="1"/>
      <c r="XBB951" s="1"/>
      <c r="XBC951" s="1"/>
      <c r="XBD951" s="1"/>
      <c r="XBE951" s="1"/>
      <c r="XBF951" s="1"/>
      <c r="XBG951" s="1"/>
      <c r="XBH951" s="1"/>
      <c r="XBI951" s="1"/>
      <c r="XBJ951" s="1"/>
      <c r="XBK951" s="1"/>
      <c r="XBL951" s="1"/>
      <c r="XBM951" s="1"/>
      <c r="XBN951" s="1"/>
      <c r="XBO951" s="1"/>
      <c r="XBP951" s="1"/>
      <c r="XBQ951" s="1"/>
      <c r="XBR951" s="1"/>
      <c r="XBS951" s="1"/>
      <c r="XBT951" s="1"/>
      <c r="XBU951" s="1"/>
      <c r="XBV951" s="1"/>
      <c r="XBW951" s="1"/>
      <c r="XBX951" s="1"/>
      <c r="XBY951" s="1"/>
      <c r="XBZ951" s="1"/>
      <c r="XCA951" s="1"/>
      <c r="XCB951" s="1"/>
      <c r="XCC951" s="1"/>
      <c r="XCD951" s="1"/>
      <c r="XCE951" s="1"/>
      <c r="XCF951" s="1"/>
      <c r="XCG951" s="1"/>
      <c r="XCH951" s="1"/>
      <c r="XCI951" s="1"/>
      <c r="XCJ951" s="1"/>
      <c r="XCK951" s="1"/>
      <c r="XCL951" s="1"/>
      <c r="XCM951" s="1"/>
      <c r="XCN951" s="1"/>
      <c r="XCO951" s="1"/>
      <c r="XCP951" s="1"/>
      <c r="XCQ951" s="1"/>
      <c r="XCR951" s="1"/>
      <c r="XCS951" s="1"/>
      <c r="XCT951" s="1"/>
      <c r="XCU951" s="1"/>
      <c r="XCV951" s="1"/>
      <c r="XCW951" s="1"/>
      <c r="XCX951" s="1"/>
      <c r="XCY951" s="1"/>
      <c r="XCZ951" s="1"/>
      <c r="XDA951" s="1"/>
      <c r="XDB951" s="1"/>
      <c r="XDC951" s="1"/>
      <c r="XDD951" s="1"/>
      <c r="XDE951" s="1"/>
      <c r="XDF951" s="1"/>
      <c r="XDG951" s="1"/>
      <c r="XDH951" s="1"/>
      <c r="XDI951" s="1"/>
      <c r="XDJ951" s="1"/>
      <c r="XDK951" s="1"/>
      <c r="XDL951" s="1"/>
      <c r="XDM951" s="1"/>
      <c r="XDN951" s="1"/>
      <c r="XDO951" s="1"/>
      <c r="XDP951" s="1"/>
      <c r="XDQ951" s="1"/>
      <c r="XDR951" s="1"/>
      <c r="XDS951" s="1"/>
      <c r="XDT951" s="1"/>
      <c r="XDU951" s="1"/>
      <c r="XDV951" s="1"/>
      <c r="XDW951" s="1"/>
      <c r="XDX951" s="1"/>
      <c r="XDY951" s="1"/>
      <c r="XDZ951" s="1"/>
      <c r="XEA951" s="1"/>
      <c r="XEB951" s="1"/>
      <c r="XEC951" s="1"/>
      <c r="XED951" s="1"/>
      <c r="XEE951" s="1"/>
      <c r="XEF951" s="1"/>
      <c r="XEG951" s="1"/>
      <c r="XEH951" s="1"/>
      <c r="XEI951" s="1"/>
      <c r="XEJ951" s="1"/>
      <c r="XEK951" s="1"/>
      <c r="XEL951" s="1"/>
      <c r="XEM951" s="1"/>
      <c r="XEN951" s="1"/>
      <c r="XEO951" s="1"/>
      <c r="XEP951" s="1"/>
      <c r="XEQ951" s="1"/>
      <c r="XER951" s="1"/>
      <c r="XES951" s="1"/>
      <c r="XET951" s="1"/>
      <c r="XEU951" s="1"/>
      <c r="XEV951" s="1"/>
      <c r="XEW951" s="1"/>
      <c r="XEX951" s="1"/>
      <c r="XEY951" s="1"/>
      <c r="XEZ951" s="1"/>
      <c r="XFA951" s="1"/>
      <c r="XFB951" s="1"/>
      <c r="XFC951" s="1"/>
    </row>
    <row r="952" spans="1:150 16226:16383" s="3" customFormat="1" ht="20.25" customHeight="1" x14ac:dyDescent="0.25">
      <c r="A952" s="71" t="s">
        <v>1147</v>
      </c>
      <c r="B952" s="71">
        <v>139.35499999999999</v>
      </c>
      <c r="C952" s="71">
        <f t="shared" si="24"/>
        <v>1500.0172199999997</v>
      </c>
      <c r="D952" s="51">
        <v>0</v>
      </c>
      <c r="E952" s="51">
        <v>0</v>
      </c>
      <c r="F952" s="124">
        <f t="shared" si="25"/>
        <v>2754.0316159199997</v>
      </c>
      <c r="G952" s="130" t="s">
        <v>95</v>
      </c>
      <c r="H952" s="13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WZB952" s="1"/>
      <c r="WZC952" s="1"/>
      <c r="WZD952" s="1"/>
      <c r="WZE952" s="1"/>
      <c r="WZF952" s="1"/>
      <c r="WZG952" s="1"/>
      <c r="WZH952" s="1"/>
      <c r="WZI952" s="1"/>
      <c r="WZJ952" s="1"/>
      <c r="WZK952" s="1"/>
      <c r="WZL952" s="1"/>
      <c r="WZM952" s="1"/>
      <c r="WZN952" s="1"/>
      <c r="WZO952" s="1"/>
      <c r="WZP952" s="1"/>
      <c r="WZQ952" s="1"/>
      <c r="WZR952" s="1"/>
      <c r="WZS952" s="1"/>
      <c r="WZT952" s="1"/>
      <c r="WZU952" s="1"/>
      <c r="WZV952" s="1"/>
      <c r="WZW952" s="1"/>
      <c r="WZX952" s="1"/>
      <c r="WZY952" s="1"/>
      <c r="WZZ952" s="1"/>
      <c r="XAA952" s="1"/>
      <c r="XAB952" s="1"/>
      <c r="XAC952" s="1"/>
      <c r="XAD952" s="1"/>
      <c r="XAE952" s="1"/>
      <c r="XAF952" s="1"/>
      <c r="XAG952" s="1"/>
      <c r="XAH952" s="1"/>
      <c r="XAI952" s="1"/>
      <c r="XAJ952" s="1"/>
      <c r="XAK952" s="1"/>
      <c r="XAL952" s="1"/>
      <c r="XAM952" s="1"/>
      <c r="XAN952" s="1"/>
      <c r="XAO952" s="1"/>
      <c r="XAP952" s="1"/>
      <c r="XAQ952" s="1"/>
      <c r="XAR952" s="1"/>
      <c r="XAS952" s="1"/>
      <c r="XAT952" s="1"/>
      <c r="XAU952" s="1"/>
      <c r="XAV952" s="1"/>
      <c r="XAW952" s="1"/>
      <c r="XAX952" s="1"/>
      <c r="XAY952" s="1"/>
      <c r="XAZ952" s="1"/>
      <c r="XBA952" s="1"/>
      <c r="XBB952" s="1"/>
      <c r="XBC952" s="1"/>
      <c r="XBD952" s="1"/>
      <c r="XBE952" s="1"/>
      <c r="XBF952" s="1"/>
      <c r="XBG952" s="1"/>
      <c r="XBH952" s="1"/>
      <c r="XBI952" s="1"/>
      <c r="XBJ952" s="1"/>
      <c r="XBK952" s="1"/>
      <c r="XBL952" s="1"/>
      <c r="XBM952" s="1"/>
      <c r="XBN952" s="1"/>
      <c r="XBO952" s="1"/>
      <c r="XBP952" s="1"/>
      <c r="XBQ952" s="1"/>
      <c r="XBR952" s="1"/>
      <c r="XBS952" s="1"/>
      <c r="XBT952" s="1"/>
      <c r="XBU952" s="1"/>
      <c r="XBV952" s="1"/>
      <c r="XBW952" s="1"/>
      <c r="XBX952" s="1"/>
      <c r="XBY952" s="1"/>
      <c r="XBZ952" s="1"/>
      <c r="XCA952" s="1"/>
      <c r="XCB952" s="1"/>
      <c r="XCC952" s="1"/>
      <c r="XCD952" s="1"/>
      <c r="XCE952" s="1"/>
      <c r="XCF952" s="1"/>
      <c r="XCG952" s="1"/>
      <c r="XCH952" s="1"/>
      <c r="XCI952" s="1"/>
      <c r="XCJ952" s="1"/>
      <c r="XCK952" s="1"/>
      <c r="XCL952" s="1"/>
      <c r="XCM952" s="1"/>
      <c r="XCN952" s="1"/>
      <c r="XCO952" s="1"/>
      <c r="XCP952" s="1"/>
      <c r="XCQ952" s="1"/>
      <c r="XCR952" s="1"/>
      <c r="XCS952" s="1"/>
      <c r="XCT952" s="1"/>
      <c r="XCU952" s="1"/>
      <c r="XCV952" s="1"/>
      <c r="XCW952" s="1"/>
      <c r="XCX952" s="1"/>
      <c r="XCY952" s="1"/>
      <c r="XCZ952" s="1"/>
      <c r="XDA952" s="1"/>
      <c r="XDB952" s="1"/>
      <c r="XDC952" s="1"/>
      <c r="XDD952" s="1"/>
      <c r="XDE952" s="1"/>
      <c r="XDF952" s="1"/>
      <c r="XDG952" s="1"/>
      <c r="XDH952" s="1"/>
      <c r="XDI952" s="1"/>
      <c r="XDJ952" s="1"/>
      <c r="XDK952" s="1"/>
      <c r="XDL952" s="1"/>
      <c r="XDM952" s="1"/>
      <c r="XDN952" s="1"/>
      <c r="XDO952" s="1"/>
      <c r="XDP952" s="1"/>
      <c r="XDQ952" s="1"/>
      <c r="XDR952" s="1"/>
      <c r="XDS952" s="1"/>
      <c r="XDT952" s="1"/>
      <c r="XDU952" s="1"/>
      <c r="XDV952" s="1"/>
      <c r="XDW952" s="1"/>
      <c r="XDX952" s="1"/>
      <c r="XDY952" s="1"/>
      <c r="XDZ952" s="1"/>
      <c r="XEA952" s="1"/>
      <c r="XEB952" s="1"/>
      <c r="XEC952" s="1"/>
      <c r="XED952" s="1"/>
      <c r="XEE952" s="1"/>
      <c r="XEF952" s="1"/>
      <c r="XEG952" s="1"/>
      <c r="XEH952" s="1"/>
      <c r="XEI952" s="1"/>
      <c r="XEJ952" s="1"/>
      <c r="XEK952" s="1"/>
      <c r="XEL952" s="1"/>
      <c r="XEM952" s="1"/>
      <c r="XEN952" s="1"/>
      <c r="XEO952" s="1"/>
      <c r="XEP952" s="1"/>
      <c r="XEQ952" s="1"/>
      <c r="XER952" s="1"/>
      <c r="XES952" s="1"/>
      <c r="XET952" s="1"/>
      <c r="XEU952" s="1"/>
      <c r="XEV952" s="1"/>
      <c r="XEW952" s="1"/>
      <c r="XEX952" s="1"/>
      <c r="XEY952" s="1"/>
      <c r="XEZ952" s="1"/>
      <c r="XFA952" s="1"/>
      <c r="XFB952" s="1"/>
      <c r="XFC952" s="1"/>
    </row>
    <row r="953" spans="1:150 16226:16383" s="3" customFormat="1" ht="20.25" customHeight="1" x14ac:dyDescent="0.25">
      <c r="A953" s="71" t="s">
        <v>1148</v>
      </c>
      <c r="B953" s="71">
        <v>139.35499999999999</v>
      </c>
      <c r="C953" s="71">
        <f t="shared" si="24"/>
        <v>1500.0172199999997</v>
      </c>
      <c r="D953" s="51">
        <v>0</v>
      </c>
      <c r="E953" s="51">
        <v>0</v>
      </c>
      <c r="F953" s="124">
        <f t="shared" si="25"/>
        <v>2754.0316159199997</v>
      </c>
      <c r="G953" s="130" t="s">
        <v>95</v>
      </c>
      <c r="H953" s="13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WZB953" s="1"/>
      <c r="WZC953" s="1"/>
      <c r="WZD953" s="1"/>
      <c r="WZE953" s="1"/>
      <c r="WZF953" s="1"/>
      <c r="WZG953" s="1"/>
      <c r="WZH953" s="1"/>
      <c r="WZI953" s="1"/>
      <c r="WZJ953" s="1"/>
      <c r="WZK953" s="1"/>
      <c r="WZL953" s="1"/>
      <c r="WZM953" s="1"/>
      <c r="WZN953" s="1"/>
      <c r="WZO953" s="1"/>
      <c r="WZP953" s="1"/>
      <c r="WZQ953" s="1"/>
      <c r="WZR953" s="1"/>
      <c r="WZS953" s="1"/>
      <c r="WZT953" s="1"/>
      <c r="WZU953" s="1"/>
      <c r="WZV953" s="1"/>
      <c r="WZW953" s="1"/>
      <c r="WZX953" s="1"/>
      <c r="WZY953" s="1"/>
      <c r="WZZ953" s="1"/>
      <c r="XAA953" s="1"/>
      <c r="XAB953" s="1"/>
      <c r="XAC953" s="1"/>
      <c r="XAD953" s="1"/>
      <c r="XAE953" s="1"/>
      <c r="XAF953" s="1"/>
      <c r="XAG953" s="1"/>
      <c r="XAH953" s="1"/>
      <c r="XAI953" s="1"/>
      <c r="XAJ953" s="1"/>
      <c r="XAK953" s="1"/>
      <c r="XAL953" s="1"/>
      <c r="XAM953" s="1"/>
      <c r="XAN953" s="1"/>
      <c r="XAO953" s="1"/>
      <c r="XAP953" s="1"/>
      <c r="XAQ953" s="1"/>
      <c r="XAR953" s="1"/>
      <c r="XAS953" s="1"/>
      <c r="XAT953" s="1"/>
      <c r="XAU953" s="1"/>
      <c r="XAV953" s="1"/>
      <c r="XAW953" s="1"/>
      <c r="XAX953" s="1"/>
      <c r="XAY953" s="1"/>
      <c r="XAZ953" s="1"/>
      <c r="XBA953" s="1"/>
      <c r="XBB953" s="1"/>
      <c r="XBC953" s="1"/>
      <c r="XBD953" s="1"/>
      <c r="XBE953" s="1"/>
      <c r="XBF953" s="1"/>
      <c r="XBG953" s="1"/>
      <c r="XBH953" s="1"/>
      <c r="XBI953" s="1"/>
      <c r="XBJ953" s="1"/>
      <c r="XBK953" s="1"/>
      <c r="XBL953" s="1"/>
      <c r="XBM953" s="1"/>
      <c r="XBN953" s="1"/>
      <c r="XBO953" s="1"/>
      <c r="XBP953" s="1"/>
      <c r="XBQ953" s="1"/>
      <c r="XBR953" s="1"/>
      <c r="XBS953" s="1"/>
      <c r="XBT953" s="1"/>
      <c r="XBU953" s="1"/>
      <c r="XBV953" s="1"/>
      <c r="XBW953" s="1"/>
      <c r="XBX953" s="1"/>
      <c r="XBY953" s="1"/>
      <c r="XBZ953" s="1"/>
      <c r="XCA953" s="1"/>
      <c r="XCB953" s="1"/>
      <c r="XCC953" s="1"/>
      <c r="XCD953" s="1"/>
      <c r="XCE953" s="1"/>
      <c r="XCF953" s="1"/>
      <c r="XCG953" s="1"/>
      <c r="XCH953" s="1"/>
      <c r="XCI953" s="1"/>
      <c r="XCJ953" s="1"/>
      <c r="XCK953" s="1"/>
      <c r="XCL953" s="1"/>
      <c r="XCM953" s="1"/>
      <c r="XCN953" s="1"/>
      <c r="XCO953" s="1"/>
      <c r="XCP953" s="1"/>
      <c r="XCQ953" s="1"/>
      <c r="XCR953" s="1"/>
      <c r="XCS953" s="1"/>
      <c r="XCT953" s="1"/>
      <c r="XCU953" s="1"/>
      <c r="XCV953" s="1"/>
      <c r="XCW953" s="1"/>
      <c r="XCX953" s="1"/>
      <c r="XCY953" s="1"/>
      <c r="XCZ953" s="1"/>
      <c r="XDA953" s="1"/>
      <c r="XDB953" s="1"/>
      <c r="XDC953" s="1"/>
      <c r="XDD953" s="1"/>
      <c r="XDE953" s="1"/>
      <c r="XDF953" s="1"/>
      <c r="XDG953" s="1"/>
      <c r="XDH953" s="1"/>
      <c r="XDI953" s="1"/>
      <c r="XDJ953" s="1"/>
      <c r="XDK953" s="1"/>
      <c r="XDL953" s="1"/>
      <c r="XDM953" s="1"/>
      <c r="XDN953" s="1"/>
      <c r="XDO953" s="1"/>
      <c r="XDP953" s="1"/>
      <c r="XDQ953" s="1"/>
      <c r="XDR953" s="1"/>
      <c r="XDS953" s="1"/>
      <c r="XDT953" s="1"/>
      <c r="XDU953" s="1"/>
      <c r="XDV953" s="1"/>
      <c r="XDW953" s="1"/>
      <c r="XDX953" s="1"/>
      <c r="XDY953" s="1"/>
      <c r="XDZ953" s="1"/>
      <c r="XEA953" s="1"/>
      <c r="XEB953" s="1"/>
      <c r="XEC953" s="1"/>
      <c r="XED953" s="1"/>
      <c r="XEE953" s="1"/>
      <c r="XEF953" s="1"/>
      <c r="XEG953" s="1"/>
      <c r="XEH953" s="1"/>
      <c r="XEI953" s="1"/>
      <c r="XEJ953" s="1"/>
      <c r="XEK953" s="1"/>
      <c r="XEL953" s="1"/>
      <c r="XEM953" s="1"/>
      <c r="XEN953" s="1"/>
      <c r="XEO953" s="1"/>
      <c r="XEP953" s="1"/>
      <c r="XEQ953" s="1"/>
      <c r="XER953" s="1"/>
      <c r="XES953" s="1"/>
      <c r="XET953" s="1"/>
      <c r="XEU953" s="1"/>
      <c r="XEV953" s="1"/>
      <c r="XEW953" s="1"/>
      <c r="XEX953" s="1"/>
      <c r="XEY953" s="1"/>
      <c r="XEZ953" s="1"/>
      <c r="XFA953" s="1"/>
      <c r="XFB953" s="1"/>
      <c r="XFC953" s="1"/>
    </row>
    <row r="954" spans="1:150 16226:16383" s="3" customFormat="1" ht="20.25" customHeight="1" x14ac:dyDescent="0.25">
      <c r="A954" s="71" t="s">
        <v>1149</v>
      </c>
      <c r="B954" s="71">
        <v>139.35499999999999</v>
      </c>
      <c r="C954" s="71">
        <f t="shared" si="24"/>
        <v>1500.0172199999997</v>
      </c>
      <c r="D954" s="51">
        <v>0</v>
      </c>
      <c r="E954" s="51">
        <v>0</v>
      </c>
      <c r="F954" s="124">
        <f t="shared" si="25"/>
        <v>2754.0316159199997</v>
      </c>
      <c r="G954" s="130" t="s">
        <v>95</v>
      </c>
      <c r="H954" s="13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WZB954" s="1"/>
      <c r="WZC954" s="1"/>
      <c r="WZD954" s="1"/>
      <c r="WZE954" s="1"/>
      <c r="WZF954" s="1"/>
      <c r="WZG954" s="1"/>
      <c r="WZH954" s="1"/>
      <c r="WZI954" s="1"/>
      <c r="WZJ954" s="1"/>
      <c r="WZK954" s="1"/>
      <c r="WZL954" s="1"/>
      <c r="WZM954" s="1"/>
      <c r="WZN954" s="1"/>
      <c r="WZO954" s="1"/>
      <c r="WZP954" s="1"/>
      <c r="WZQ954" s="1"/>
      <c r="WZR954" s="1"/>
      <c r="WZS954" s="1"/>
      <c r="WZT954" s="1"/>
      <c r="WZU954" s="1"/>
      <c r="WZV954" s="1"/>
      <c r="WZW954" s="1"/>
      <c r="WZX954" s="1"/>
      <c r="WZY954" s="1"/>
      <c r="WZZ954" s="1"/>
      <c r="XAA954" s="1"/>
      <c r="XAB954" s="1"/>
      <c r="XAC954" s="1"/>
      <c r="XAD954" s="1"/>
      <c r="XAE954" s="1"/>
      <c r="XAF954" s="1"/>
      <c r="XAG954" s="1"/>
      <c r="XAH954" s="1"/>
      <c r="XAI954" s="1"/>
      <c r="XAJ954" s="1"/>
      <c r="XAK954" s="1"/>
      <c r="XAL954" s="1"/>
      <c r="XAM954" s="1"/>
      <c r="XAN954" s="1"/>
      <c r="XAO954" s="1"/>
      <c r="XAP954" s="1"/>
      <c r="XAQ954" s="1"/>
      <c r="XAR954" s="1"/>
      <c r="XAS954" s="1"/>
      <c r="XAT954" s="1"/>
      <c r="XAU954" s="1"/>
      <c r="XAV954" s="1"/>
      <c r="XAW954" s="1"/>
      <c r="XAX954" s="1"/>
      <c r="XAY954" s="1"/>
      <c r="XAZ954" s="1"/>
      <c r="XBA954" s="1"/>
      <c r="XBB954" s="1"/>
      <c r="XBC954" s="1"/>
      <c r="XBD954" s="1"/>
      <c r="XBE954" s="1"/>
      <c r="XBF954" s="1"/>
      <c r="XBG954" s="1"/>
      <c r="XBH954" s="1"/>
      <c r="XBI954" s="1"/>
      <c r="XBJ954" s="1"/>
      <c r="XBK954" s="1"/>
      <c r="XBL954" s="1"/>
      <c r="XBM954" s="1"/>
      <c r="XBN954" s="1"/>
      <c r="XBO954" s="1"/>
      <c r="XBP954" s="1"/>
      <c r="XBQ954" s="1"/>
      <c r="XBR954" s="1"/>
      <c r="XBS954" s="1"/>
      <c r="XBT954" s="1"/>
      <c r="XBU954" s="1"/>
      <c r="XBV954" s="1"/>
      <c r="XBW954" s="1"/>
      <c r="XBX954" s="1"/>
      <c r="XBY954" s="1"/>
      <c r="XBZ954" s="1"/>
      <c r="XCA954" s="1"/>
      <c r="XCB954" s="1"/>
      <c r="XCC954" s="1"/>
      <c r="XCD954" s="1"/>
      <c r="XCE954" s="1"/>
      <c r="XCF954" s="1"/>
      <c r="XCG954" s="1"/>
      <c r="XCH954" s="1"/>
      <c r="XCI954" s="1"/>
      <c r="XCJ954" s="1"/>
      <c r="XCK954" s="1"/>
      <c r="XCL954" s="1"/>
      <c r="XCM954" s="1"/>
      <c r="XCN954" s="1"/>
      <c r="XCO954" s="1"/>
      <c r="XCP954" s="1"/>
      <c r="XCQ954" s="1"/>
      <c r="XCR954" s="1"/>
      <c r="XCS954" s="1"/>
      <c r="XCT954" s="1"/>
      <c r="XCU954" s="1"/>
      <c r="XCV954" s="1"/>
      <c r="XCW954" s="1"/>
      <c r="XCX954" s="1"/>
      <c r="XCY954" s="1"/>
      <c r="XCZ954" s="1"/>
      <c r="XDA954" s="1"/>
      <c r="XDB954" s="1"/>
      <c r="XDC954" s="1"/>
      <c r="XDD954" s="1"/>
      <c r="XDE954" s="1"/>
      <c r="XDF954" s="1"/>
      <c r="XDG954" s="1"/>
      <c r="XDH954" s="1"/>
      <c r="XDI954" s="1"/>
      <c r="XDJ954" s="1"/>
      <c r="XDK954" s="1"/>
      <c r="XDL954" s="1"/>
      <c r="XDM954" s="1"/>
      <c r="XDN954" s="1"/>
      <c r="XDO954" s="1"/>
      <c r="XDP954" s="1"/>
      <c r="XDQ954" s="1"/>
      <c r="XDR954" s="1"/>
      <c r="XDS954" s="1"/>
      <c r="XDT954" s="1"/>
      <c r="XDU954" s="1"/>
      <c r="XDV954" s="1"/>
      <c r="XDW954" s="1"/>
      <c r="XDX954" s="1"/>
      <c r="XDY954" s="1"/>
      <c r="XDZ954" s="1"/>
      <c r="XEA954" s="1"/>
      <c r="XEB954" s="1"/>
      <c r="XEC954" s="1"/>
      <c r="XED954" s="1"/>
      <c r="XEE954" s="1"/>
      <c r="XEF954" s="1"/>
      <c r="XEG954" s="1"/>
      <c r="XEH954" s="1"/>
      <c r="XEI954" s="1"/>
      <c r="XEJ954" s="1"/>
      <c r="XEK954" s="1"/>
      <c r="XEL954" s="1"/>
      <c r="XEM954" s="1"/>
      <c r="XEN954" s="1"/>
      <c r="XEO954" s="1"/>
      <c r="XEP954" s="1"/>
      <c r="XEQ954" s="1"/>
      <c r="XER954" s="1"/>
      <c r="XES954" s="1"/>
      <c r="XET954" s="1"/>
      <c r="XEU954" s="1"/>
      <c r="XEV954" s="1"/>
      <c r="XEW954" s="1"/>
      <c r="XEX954" s="1"/>
      <c r="XEY954" s="1"/>
      <c r="XEZ954" s="1"/>
      <c r="XFA954" s="1"/>
      <c r="XFB954" s="1"/>
      <c r="XFC954" s="1"/>
    </row>
    <row r="955" spans="1:150 16226:16383" s="3" customFormat="1" ht="20.25" customHeight="1" x14ac:dyDescent="0.25">
      <c r="A955" s="71" t="s">
        <v>1150</v>
      </c>
      <c r="B955" s="71">
        <v>139.35499999999999</v>
      </c>
      <c r="C955" s="71">
        <f t="shared" si="24"/>
        <v>1500.0172199999997</v>
      </c>
      <c r="D955" s="51">
        <v>0</v>
      </c>
      <c r="E955" s="51">
        <v>0</v>
      </c>
      <c r="F955" s="124">
        <f t="shared" si="25"/>
        <v>2754.0316159199997</v>
      </c>
      <c r="G955" s="130" t="s">
        <v>95</v>
      </c>
      <c r="H955" s="13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WZB955" s="1"/>
      <c r="WZC955" s="1"/>
      <c r="WZD955" s="1"/>
      <c r="WZE955" s="1"/>
      <c r="WZF955" s="1"/>
      <c r="WZG955" s="1"/>
      <c r="WZH955" s="1"/>
      <c r="WZI955" s="1"/>
      <c r="WZJ955" s="1"/>
      <c r="WZK955" s="1"/>
      <c r="WZL955" s="1"/>
      <c r="WZM955" s="1"/>
      <c r="WZN955" s="1"/>
      <c r="WZO955" s="1"/>
      <c r="WZP955" s="1"/>
      <c r="WZQ955" s="1"/>
      <c r="WZR955" s="1"/>
      <c r="WZS955" s="1"/>
      <c r="WZT955" s="1"/>
      <c r="WZU955" s="1"/>
      <c r="WZV955" s="1"/>
      <c r="WZW955" s="1"/>
      <c r="WZX955" s="1"/>
      <c r="WZY955" s="1"/>
      <c r="WZZ955" s="1"/>
      <c r="XAA955" s="1"/>
      <c r="XAB955" s="1"/>
      <c r="XAC955" s="1"/>
      <c r="XAD955" s="1"/>
      <c r="XAE955" s="1"/>
      <c r="XAF955" s="1"/>
      <c r="XAG955" s="1"/>
      <c r="XAH955" s="1"/>
      <c r="XAI955" s="1"/>
      <c r="XAJ955" s="1"/>
      <c r="XAK955" s="1"/>
      <c r="XAL955" s="1"/>
      <c r="XAM955" s="1"/>
      <c r="XAN955" s="1"/>
      <c r="XAO955" s="1"/>
      <c r="XAP955" s="1"/>
      <c r="XAQ955" s="1"/>
      <c r="XAR955" s="1"/>
      <c r="XAS955" s="1"/>
      <c r="XAT955" s="1"/>
      <c r="XAU955" s="1"/>
      <c r="XAV955" s="1"/>
      <c r="XAW955" s="1"/>
      <c r="XAX955" s="1"/>
      <c r="XAY955" s="1"/>
      <c r="XAZ955" s="1"/>
      <c r="XBA955" s="1"/>
      <c r="XBB955" s="1"/>
      <c r="XBC955" s="1"/>
      <c r="XBD955" s="1"/>
      <c r="XBE955" s="1"/>
      <c r="XBF955" s="1"/>
      <c r="XBG955" s="1"/>
      <c r="XBH955" s="1"/>
      <c r="XBI955" s="1"/>
      <c r="XBJ955" s="1"/>
      <c r="XBK955" s="1"/>
      <c r="XBL955" s="1"/>
      <c r="XBM955" s="1"/>
      <c r="XBN955" s="1"/>
      <c r="XBO955" s="1"/>
      <c r="XBP955" s="1"/>
      <c r="XBQ955" s="1"/>
      <c r="XBR955" s="1"/>
      <c r="XBS955" s="1"/>
      <c r="XBT955" s="1"/>
      <c r="XBU955" s="1"/>
      <c r="XBV955" s="1"/>
      <c r="XBW955" s="1"/>
      <c r="XBX955" s="1"/>
      <c r="XBY955" s="1"/>
      <c r="XBZ955" s="1"/>
      <c r="XCA955" s="1"/>
      <c r="XCB955" s="1"/>
      <c r="XCC955" s="1"/>
      <c r="XCD955" s="1"/>
      <c r="XCE955" s="1"/>
      <c r="XCF955" s="1"/>
      <c r="XCG955" s="1"/>
      <c r="XCH955" s="1"/>
      <c r="XCI955" s="1"/>
      <c r="XCJ955" s="1"/>
      <c r="XCK955" s="1"/>
      <c r="XCL955" s="1"/>
      <c r="XCM955" s="1"/>
      <c r="XCN955" s="1"/>
      <c r="XCO955" s="1"/>
      <c r="XCP955" s="1"/>
      <c r="XCQ955" s="1"/>
      <c r="XCR955" s="1"/>
      <c r="XCS955" s="1"/>
      <c r="XCT955" s="1"/>
      <c r="XCU955" s="1"/>
      <c r="XCV955" s="1"/>
      <c r="XCW955" s="1"/>
      <c r="XCX955" s="1"/>
      <c r="XCY955" s="1"/>
      <c r="XCZ955" s="1"/>
      <c r="XDA955" s="1"/>
      <c r="XDB955" s="1"/>
      <c r="XDC955" s="1"/>
      <c r="XDD955" s="1"/>
      <c r="XDE955" s="1"/>
      <c r="XDF955" s="1"/>
      <c r="XDG955" s="1"/>
      <c r="XDH955" s="1"/>
      <c r="XDI955" s="1"/>
      <c r="XDJ955" s="1"/>
      <c r="XDK955" s="1"/>
      <c r="XDL955" s="1"/>
      <c r="XDM955" s="1"/>
      <c r="XDN955" s="1"/>
      <c r="XDO955" s="1"/>
      <c r="XDP955" s="1"/>
      <c r="XDQ955" s="1"/>
      <c r="XDR955" s="1"/>
      <c r="XDS955" s="1"/>
      <c r="XDT955" s="1"/>
      <c r="XDU955" s="1"/>
      <c r="XDV955" s="1"/>
      <c r="XDW955" s="1"/>
      <c r="XDX955" s="1"/>
      <c r="XDY955" s="1"/>
      <c r="XDZ955" s="1"/>
      <c r="XEA955" s="1"/>
      <c r="XEB955" s="1"/>
      <c r="XEC955" s="1"/>
      <c r="XED955" s="1"/>
      <c r="XEE955" s="1"/>
      <c r="XEF955" s="1"/>
      <c r="XEG955" s="1"/>
      <c r="XEH955" s="1"/>
      <c r="XEI955" s="1"/>
      <c r="XEJ955" s="1"/>
      <c r="XEK955" s="1"/>
      <c r="XEL955" s="1"/>
      <c r="XEM955" s="1"/>
      <c r="XEN955" s="1"/>
      <c r="XEO955" s="1"/>
      <c r="XEP955" s="1"/>
      <c r="XEQ955" s="1"/>
      <c r="XER955" s="1"/>
      <c r="XES955" s="1"/>
      <c r="XET955" s="1"/>
      <c r="XEU955" s="1"/>
      <c r="XEV955" s="1"/>
      <c r="XEW955" s="1"/>
      <c r="XEX955" s="1"/>
      <c r="XEY955" s="1"/>
      <c r="XEZ955" s="1"/>
      <c r="XFA955" s="1"/>
      <c r="XFB955" s="1"/>
      <c r="XFC955" s="1"/>
    </row>
    <row r="956" spans="1:150 16226:16383" s="3" customFormat="1" ht="20.25" customHeight="1" x14ac:dyDescent="0.25">
      <c r="A956" s="71" t="s">
        <v>1151</v>
      </c>
      <c r="B956" s="71">
        <v>139.35499999999999</v>
      </c>
      <c r="C956" s="71">
        <f t="shared" si="24"/>
        <v>1500.0172199999997</v>
      </c>
      <c r="D956" s="51">
        <v>0</v>
      </c>
      <c r="E956" s="51">
        <v>0</v>
      </c>
      <c r="F956" s="124">
        <f t="shared" si="25"/>
        <v>2754.0316159199997</v>
      </c>
      <c r="G956" s="130" t="s">
        <v>95</v>
      </c>
      <c r="H956" s="13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WZB956" s="1"/>
      <c r="WZC956" s="1"/>
      <c r="WZD956" s="1"/>
      <c r="WZE956" s="1"/>
      <c r="WZF956" s="1"/>
      <c r="WZG956" s="1"/>
      <c r="WZH956" s="1"/>
      <c r="WZI956" s="1"/>
      <c r="WZJ956" s="1"/>
      <c r="WZK956" s="1"/>
      <c r="WZL956" s="1"/>
      <c r="WZM956" s="1"/>
      <c r="WZN956" s="1"/>
      <c r="WZO956" s="1"/>
      <c r="WZP956" s="1"/>
      <c r="WZQ956" s="1"/>
      <c r="WZR956" s="1"/>
      <c r="WZS956" s="1"/>
      <c r="WZT956" s="1"/>
      <c r="WZU956" s="1"/>
      <c r="WZV956" s="1"/>
      <c r="WZW956" s="1"/>
      <c r="WZX956" s="1"/>
      <c r="WZY956" s="1"/>
      <c r="WZZ956" s="1"/>
      <c r="XAA956" s="1"/>
      <c r="XAB956" s="1"/>
      <c r="XAC956" s="1"/>
      <c r="XAD956" s="1"/>
      <c r="XAE956" s="1"/>
      <c r="XAF956" s="1"/>
      <c r="XAG956" s="1"/>
      <c r="XAH956" s="1"/>
      <c r="XAI956" s="1"/>
      <c r="XAJ956" s="1"/>
      <c r="XAK956" s="1"/>
      <c r="XAL956" s="1"/>
      <c r="XAM956" s="1"/>
      <c r="XAN956" s="1"/>
      <c r="XAO956" s="1"/>
      <c r="XAP956" s="1"/>
      <c r="XAQ956" s="1"/>
      <c r="XAR956" s="1"/>
      <c r="XAS956" s="1"/>
      <c r="XAT956" s="1"/>
      <c r="XAU956" s="1"/>
      <c r="XAV956" s="1"/>
      <c r="XAW956" s="1"/>
      <c r="XAX956" s="1"/>
      <c r="XAY956" s="1"/>
      <c r="XAZ956" s="1"/>
      <c r="XBA956" s="1"/>
      <c r="XBB956" s="1"/>
      <c r="XBC956" s="1"/>
      <c r="XBD956" s="1"/>
      <c r="XBE956" s="1"/>
      <c r="XBF956" s="1"/>
      <c r="XBG956" s="1"/>
      <c r="XBH956" s="1"/>
      <c r="XBI956" s="1"/>
      <c r="XBJ956" s="1"/>
      <c r="XBK956" s="1"/>
      <c r="XBL956" s="1"/>
      <c r="XBM956" s="1"/>
      <c r="XBN956" s="1"/>
      <c r="XBO956" s="1"/>
      <c r="XBP956" s="1"/>
      <c r="XBQ956" s="1"/>
      <c r="XBR956" s="1"/>
      <c r="XBS956" s="1"/>
      <c r="XBT956" s="1"/>
      <c r="XBU956" s="1"/>
      <c r="XBV956" s="1"/>
      <c r="XBW956" s="1"/>
      <c r="XBX956" s="1"/>
      <c r="XBY956" s="1"/>
      <c r="XBZ956" s="1"/>
      <c r="XCA956" s="1"/>
      <c r="XCB956" s="1"/>
      <c r="XCC956" s="1"/>
      <c r="XCD956" s="1"/>
      <c r="XCE956" s="1"/>
      <c r="XCF956" s="1"/>
      <c r="XCG956" s="1"/>
      <c r="XCH956" s="1"/>
      <c r="XCI956" s="1"/>
      <c r="XCJ956" s="1"/>
      <c r="XCK956" s="1"/>
      <c r="XCL956" s="1"/>
      <c r="XCM956" s="1"/>
      <c r="XCN956" s="1"/>
      <c r="XCO956" s="1"/>
      <c r="XCP956" s="1"/>
      <c r="XCQ956" s="1"/>
      <c r="XCR956" s="1"/>
      <c r="XCS956" s="1"/>
      <c r="XCT956" s="1"/>
      <c r="XCU956" s="1"/>
      <c r="XCV956" s="1"/>
      <c r="XCW956" s="1"/>
      <c r="XCX956" s="1"/>
      <c r="XCY956" s="1"/>
      <c r="XCZ956" s="1"/>
      <c r="XDA956" s="1"/>
      <c r="XDB956" s="1"/>
      <c r="XDC956" s="1"/>
      <c r="XDD956" s="1"/>
      <c r="XDE956" s="1"/>
      <c r="XDF956" s="1"/>
      <c r="XDG956" s="1"/>
      <c r="XDH956" s="1"/>
      <c r="XDI956" s="1"/>
      <c r="XDJ956" s="1"/>
      <c r="XDK956" s="1"/>
      <c r="XDL956" s="1"/>
      <c r="XDM956" s="1"/>
      <c r="XDN956" s="1"/>
      <c r="XDO956" s="1"/>
      <c r="XDP956" s="1"/>
      <c r="XDQ956" s="1"/>
      <c r="XDR956" s="1"/>
      <c r="XDS956" s="1"/>
      <c r="XDT956" s="1"/>
      <c r="XDU956" s="1"/>
      <c r="XDV956" s="1"/>
      <c r="XDW956" s="1"/>
      <c r="XDX956" s="1"/>
      <c r="XDY956" s="1"/>
      <c r="XDZ956" s="1"/>
      <c r="XEA956" s="1"/>
      <c r="XEB956" s="1"/>
      <c r="XEC956" s="1"/>
      <c r="XED956" s="1"/>
      <c r="XEE956" s="1"/>
      <c r="XEF956" s="1"/>
      <c r="XEG956" s="1"/>
      <c r="XEH956" s="1"/>
      <c r="XEI956" s="1"/>
      <c r="XEJ956" s="1"/>
      <c r="XEK956" s="1"/>
      <c r="XEL956" s="1"/>
      <c r="XEM956" s="1"/>
      <c r="XEN956" s="1"/>
      <c r="XEO956" s="1"/>
      <c r="XEP956" s="1"/>
      <c r="XEQ956" s="1"/>
      <c r="XER956" s="1"/>
      <c r="XES956" s="1"/>
      <c r="XET956" s="1"/>
      <c r="XEU956" s="1"/>
      <c r="XEV956" s="1"/>
      <c r="XEW956" s="1"/>
      <c r="XEX956" s="1"/>
      <c r="XEY956" s="1"/>
      <c r="XEZ956" s="1"/>
      <c r="XFA956" s="1"/>
      <c r="XFB956" s="1"/>
      <c r="XFC956" s="1"/>
    </row>
    <row r="957" spans="1:150 16226:16383" s="3" customFormat="1" ht="20.25" customHeight="1" x14ac:dyDescent="0.25">
      <c r="A957" s="71" t="s">
        <v>1152</v>
      </c>
      <c r="B957" s="71">
        <v>139.35499999999999</v>
      </c>
      <c r="C957" s="71">
        <f t="shared" si="24"/>
        <v>1500.0172199999997</v>
      </c>
      <c r="D957" s="51">
        <v>0</v>
      </c>
      <c r="E957" s="51">
        <v>0</v>
      </c>
      <c r="F957" s="124">
        <f t="shared" si="25"/>
        <v>2754.0316159199997</v>
      </c>
      <c r="G957" s="130" t="s">
        <v>95</v>
      </c>
      <c r="H957" s="13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WZB957" s="1"/>
      <c r="WZC957" s="1"/>
      <c r="WZD957" s="1"/>
      <c r="WZE957" s="1"/>
      <c r="WZF957" s="1"/>
      <c r="WZG957" s="1"/>
      <c r="WZH957" s="1"/>
      <c r="WZI957" s="1"/>
      <c r="WZJ957" s="1"/>
      <c r="WZK957" s="1"/>
      <c r="WZL957" s="1"/>
      <c r="WZM957" s="1"/>
      <c r="WZN957" s="1"/>
      <c r="WZO957" s="1"/>
      <c r="WZP957" s="1"/>
      <c r="WZQ957" s="1"/>
      <c r="WZR957" s="1"/>
      <c r="WZS957" s="1"/>
      <c r="WZT957" s="1"/>
      <c r="WZU957" s="1"/>
      <c r="WZV957" s="1"/>
      <c r="WZW957" s="1"/>
      <c r="WZX957" s="1"/>
      <c r="WZY957" s="1"/>
      <c r="WZZ957" s="1"/>
      <c r="XAA957" s="1"/>
      <c r="XAB957" s="1"/>
      <c r="XAC957" s="1"/>
      <c r="XAD957" s="1"/>
      <c r="XAE957" s="1"/>
      <c r="XAF957" s="1"/>
      <c r="XAG957" s="1"/>
      <c r="XAH957" s="1"/>
      <c r="XAI957" s="1"/>
      <c r="XAJ957" s="1"/>
      <c r="XAK957" s="1"/>
      <c r="XAL957" s="1"/>
      <c r="XAM957" s="1"/>
      <c r="XAN957" s="1"/>
      <c r="XAO957" s="1"/>
      <c r="XAP957" s="1"/>
      <c r="XAQ957" s="1"/>
      <c r="XAR957" s="1"/>
      <c r="XAS957" s="1"/>
      <c r="XAT957" s="1"/>
      <c r="XAU957" s="1"/>
      <c r="XAV957" s="1"/>
      <c r="XAW957" s="1"/>
      <c r="XAX957" s="1"/>
      <c r="XAY957" s="1"/>
      <c r="XAZ957" s="1"/>
      <c r="XBA957" s="1"/>
      <c r="XBB957" s="1"/>
      <c r="XBC957" s="1"/>
      <c r="XBD957" s="1"/>
      <c r="XBE957" s="1"/>
      <c r="XBF957" s="1"/>
      <c r="XBG957" s="1"/>
      <c r="XBH957" s="1"/>
      <c r="XBI957" s="1"/>
      <c r="XBJ957" s="1"/>
      <c r="XBK957" s="1"/>
      <c r="XBL957" s="1"/>
      <c r="XBM957" s="1"/>
      <c r="XBN957" s="1"/>
      <c r="XBO957" s="1"/>
      <c r="XBP957" s="1"/>
      <c r="XBQ957" s="1"/>
      <c r="XBR957" s="1"/>
      <c r="XBS957" s="1"/>
      <c r="XBT957" s="1"/>
      <c r="XBU957" s="1"/>
      <c r="XBV957" s="1"/>
      <c r="XBW957" s="1"/>
      <c r="XBX957" s="1"/>
      <c r="XBY957" s="1"/>
      <c r="XBZ957" s="1"/>
      <c r="XCA957" s="1"/>
      <c r="XCB957" s="1"/>
      <c r="XCC957" s="1"/>
      <c r="XCD957" s="1"/>
      <c r="XCE957" s="1"/>
      <c r="XCF957" s="1"/>
      <c r="XCG957" s="1"/>
      <c r="XCH957" s="1"/>
      <c r="XCI957" s="1"/>
      <c r="XCJ957" s="1"/>
      <c r="XCK957" s="1"/>
      <c r="XCL957" s="1"/>
      <c r="XCM957" s="1"/>
      <c r="XCN957" s="1"/>
      <c r="XCO957" s="1"/>
      <c r="XCP957" s="1"/>
      <c r="XCQ957" s="1"/>
      <c r="XCR957" s="1"/>
      <c r="XCS957" s="1"/>
      <c r="XCT957" s="1"/>
      <c r="XCU957" s="1"/>
      <c r="XCV957" s="1"/>
      <c r="XCW957" s="1"/>
      <c r="XCX957" s="1"/>
      <c r="XCY957" s="1"/>
      <c r="XCZ957" s="1"/>
      <c r="XDA957" s="1"/>
      <c r="XDB957" s="1"/>
      <c r="XDC957" s="1"/>
      <c r="XDD957" s="1"/>
      <c r="XDE957" s="1"/>
      <c r="XDF957" s="1"/>
      <c r="XDG957" s="1"/>
      <c r="XDH957" s="1"/>
      <c r="XDI957" s="1"/>
      <c r="XDJ957" s="1"/>
      <c r="XDK957" s="1"/>
      <c r="XDL957" s="1"/>
      <c r="XDM957" s="1"/>
      <c r="XDN957" s="1"/>
      <c r="XDO957" s="1"/>
      <c r="XDP957" s="1"/>
      <c r="XDQ957" s="1"/>
      <c r="XDR957" s="1"/>
      <c r="XDS957" s="1"/>
      <c r="XDT957" s="1"/>
      <c r="XDU957" s="1"/>
      <c r="XDV957" s="1"/>
      <c r="XDW957" s="1"/>
      <c r="XDX957" s="1"/>
      <c r="XDY957" s="1"/>
      <c r="XDZ957" s="1"/>
      <c r="XEA957" s="1"/>
      <c r="XEB957" s="1"/>
      <c r="XEC957" s="1"/>
      <c r="XED957" s="1"/>
      <c r="XEE957" s="1"/>
      <c r="XEF957" s="1"/>
      <c r="XEG957" s="1"/>
      <c r="XEH957" s="1"/>
      <c r="XEI957" s="1"/>
      <c r="XEJ957" s="1"/>
      <c r="XEK957" s="1"/>
      <c r="XEL957" s="1"/>
      <c r="XEM957" s="1"/>
      <c r="XEN957" s="1"/>
      <c r="XEO957" s="1"/>
      <c r="XEP957" s="1"/>
      <c r="XEQ957" s="1"/>
      <c r="XER957" s="1"/>
      <c r="XES957" s="1"/>
      <c r="XET957" s="1"/>
      <c r="XEU957" s="1"/>
      <c r="XEV957" s="1"/>
      <c r="XEW957" s="1"/>
      <c r="XEX957" s="1"/>
      <c r="XEY957" s="1"/>
      <c r="XEZ957" s="1"/>
      <c r="XFA957" s="1"/>
      <c r="XFB957" s="1"/>
      <c r="XFC957" s="1"/>
    </row>
    <row r="958" spans="1:150 16226:16383" s="3" customFormat="1" ht="20.25" customHeight="1" x14ac:dyDescent="0.25">
      <c r="A958" s="71" t="s">
        <v>1153</v>
      </c>
      <c r="B958" s="71">
        <v>139.35499999999999</v>
      </c>
      <c r="C958" s="71">
        <f t="shared" si="24"/>
        <v>1500.0172199999997</v>
      </c>
      <c r="D958" s="51">
        <v>0</v>
      </c>
      <c r="E958" s="51">
        <v>0</v>
      </c>
      <c r="F958" s="124">
        <f t="shared" si="25"/>
        <v>2754.0316159199997</v>
      </c>
      <c r="G958" s="130" t="s">
        <v>95</v>
      </c>
      <c r="H958" s="13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WZB958" s="1"/>
      <c r="WZC958" s="1"/>
      <c r="WZD958" s="1"/>
      <c r="WZE958" s="1"/>
      <c r="WZF958" s="1"/>
      <c r="WZG958" s="1"/>
      <c r="WZH958" s="1"/>
      <c r="WZI958" s="1"/>
      <c r="WZJ958" s="1"/>
      <c r="WZK958" s="1"/>
      <c r="WZL958" s="1"/>
      <c r="WZM958" s="1"/>
      <c r="WZN958" s="1"/>
      <c r="WZO958" s="1"/>
      <c r="WZP958" s="1"/>
      <c r="WZQ958" s="1"/>
      <c r="WZR958" s="1"/>
      <c r="WZS958" s="1"/>
      <c r="WZT958" s="1"/>
      <c r="WZU958" s="1"/>
      <c r="WZV958" s="1"/>
      <c r="WZW958" s="1"/>
      <c r="WZX958" s="1"/>
      <c r="WZY958" s="1"/>
      <c r="WZZ958" s="1"/>
      <c r="XAA958" s="1"/>
      <c r="XAB958" s="1"/>
      <c r="XAC958" s="1"/>
      <c r="XAD958" s="1"/>
      <c r="XAE958" s="1"/>
      <c r="XAF958" s="1"/>
      <c r="XAG958" s="1"/>
      <c r="XAH958" s="1"/>
      <c r="XAI958" s="1"/>
      <c r="XAJ958" s="1"/>
      <c r="XAK958" s="1"/>
      <c r="XAL958" s="1"/>
      <c r="XAM958" s="1"/>
      <c r="XAN958" s="1"/>
      <c r="XAO958" s="1"/>
      <c r="XAP958" s="1"/>
      <c r="XAQ958" s="1"/>
      <c r="XAR958" s="1"/>
      <c r="XAS958" s="1"/>
      <c r="XAT958" s="1"/>
      <c r="XAU958" s="1"/>
      <c r="XAV958" s="1"/>
      <c r="XAW958" s="1"/>
      <c r="XAX958" s="1"/>
      <c r="XAY958" s="1"/>
      <c r="XAZ958" s="1"/>
      <c r="XBA958" s="1"/>
      <c r="XBB958" s="1"/>
      <c r="XBC958" s="1"/>
      <c r="XBD958" s="1"/>
      <c r="XBE958" s="1"/>
      <c r="XBF958" s="1"/>
      <c r="XBG958" s="1"/>
      <c r="XBH958" s="1"/>
      <c r="XBI958" s="1"/>
      <c r="XBJ958" s="1"/>
      <c r="XBK958" s="1"/>
      <c r="XBL958" s="1"/>
      <c r="XBM958" s="1"/>
      <c r="XBN958" s="1"/>
      <c r="XBO958" s="1"/>
      <c r="XBP958" s="1"/>
      <c r="XBQ958" s="1"/>
      <c r="XBR958" s="1"/>
      <c r="XBS958" s="1"/>
      <c r="XBT958" s="1"/>
      <c r="XBU958" s="1"/>
      <c r="XBV958" s="1"/>
      <c r="XBW958" s="1"/>
      <c r="XBX958" s="1"/>
      <c r="XBY958" s="1"/>
      <c r="XBZ958" s="1"/>
      <c r="XCA958" s="1"/>
      <c r="XCB958" s="1"/>
      <c r="XCC958" s="1"/>
      <c r="XCD958" s="1"/>
      <c r="XCE958" s="1"/>
      <c r="XCF958" s="1"/>
      <c r="XCG958" s="1"/>
      <c r="XCH958" s="1"/>
      <c r="XCI958" s="1"/>
      <c r="XCJ958" s="1"/>
      <c r="XCK958" s="1"/>
      <c r="XCL958" s="1"/>
      <c r="XCM958" s="1"/>
      <c r="XCN958" s="1"/>
      <c r="XCO958" s="1"/>
      <c r="XCP958" s="1"/>
      <c r="XCQ958" s="1"/>
      <c r="XCR958" s="1"/>
      <c r="XCS958" s="1"/>
      <c r="XCT958" s="1"/>
      <c r="XCU958" s="1"/>
      <c r="XCV958" s="1"/>
      <c r="XCW958" s="1"/>
      <c r="XCX958" s="1"/>
      <c r="XCY958" s="1"/>
      <c r="XCZ958" s="1"/>
      <c r="XDA958" s="1"/>
      <c r="XDB958" s="1"/>
      <c r="XDC958" s="1"/>
      <c r="XDD958" s="1"/>
      <c r="XDE958" s="1"/>
      <c r="XDF958" s="1"/>
      <c r="XDG958" s="1"/>
      <c r="XDH958" s="1"/>
      <c r="XDI958" s="1"/>
      <c r="XDJ958" s="1"/>
      <c r="XDK958" s="1"/>
      <c r="XDL958" s="1"/>
      <c r="XDM958" s="1"/>
      <c r="XDN958" s="1"/>
      <c r="XDO958" s="1"/>
      <c r="XDP958" s="1"/>
      <c r="XDQ958" s="1"/>
      <c r="XDR958" s="1"/>
      <c r="XDS958" s="1"/>
      <c r="XDT958" s="1"/>
      <c r="XDU958" s="1"/>
      <c r="XDV958" s="1"/>
      <c r="XDW958" s="1"/>
      <c r="XDX958" s="1"/>
      <c r="XDY958" s="1"/>
      <c r="XDZ958" s="1"/>
      <c r="XEA958" s="1"/>
      <c r="XEB958" s="1"/>
      <c r="XEC958" s="1"/>
      <c r="XED958" s="1"/>
      <c r="XEE958" s="1"/>
      <c r="XEF958" s="1"/>
      <c r="XEG958" s="1"/>
      <c r="XEH958" s="1"/>
      <c r="XEI958" s="1"/>
      <c r="XEJ958" s="1"/>
      <c r="XEK958" s="1"/>
      <c r="XEL958" s="1"/>
      <c r="XEM958" s="1"/>
      <c r="XEN958" s="1"/>
      <c r="XEO958" s="1"/>
      <c r="XEP958" s="1"/>
      <c r="XEQ958" s="1"/>
      <c r="XER958" s="1"/>
      <c r="XES958" s="1"/>
      <c r="XET958" s="1"/>
      <c r="XEU958" s="1"/>
      <c r="XEV958" s="1"/>
      <c r="XEW958" s="1"/>
      <c r="XEX958" s="1"/>
      <c r="XEY958" s="1"/>
      <c r="XEZ958" s="1"/>
      <c r="XFA958" s="1"/>
      <c r="XFB958" s="1"/>
      <c r="XFC958" s="1"/>
    </row>
    <row r="959" spans="1:150 16226:16383" s="3" customFormat="1" ht="20.25" customHeight="1" x14ac:dyDescent="0.25">
      <c r="A959" s="71" t="s">
        <v>1154</v>
      </c>
      <c r="B959" s="71">
        <v>177.107</v>
      </c>
      <c r="C959" s="71">
        <f t="shared" si="24"/>
        <v>1906.3797479999998</v>
      </c>
      <c r="D959" s="51">
        <v>0</v>
      </c>
      <c r="E959" s="51">
        <v>0</v>
      </c>
      <c r="F959" s="124">
        <f t="shared" si="25"/>
        <v>3500.1132173279998</v>
      </c>
      <c r="G959" s="130" t="s">
        <v>95</v>
      </c>
      <c r="H959" s="13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WZB959" s="1"/>
      <c r="WZC959" s="1"/>
      <c r="WZD959" s="1"/>
      <c r="WZE959" s="1"/>
      <c r="WZF959" s="1"/>
      <c r="WZG959" s="1"/>
      <c r="WZH959" s="1"/>
      <c r="WZI959" s="1"/>
      <c r="WZJ959" s="1"/>
      <c r="WZK959" s="1"/>
      <c r="WZL959" s="1"/>
      <c r="WZM959" s="1"/>
      <c r="WZN959" s="1"/>
      <c r="WZO959" s="1"/>
      <c r="WZP959" s="1"/>
      <c r="WZQ959" s="1"/>
      <c r="WZR959" s="1"/>
      <c r="WZS959" s="1"/>
      <c r="WZT959" s="1"/>
      <c r="WZU959" s="1"/>
      <c r="WZV959" s="1"/>
      <c r="WZW959" s="1"/>
      <c r="WZX959" s="1"/>
      <c r="WZY959" s="1"/>
      <c r="WZZ959" s="1"/>
      <c r="XAA959" s="1"/>
      <c r="XAB959" s="1"/>
      <c r="XAC959" s="1"/>
      <c r="XAD959" s="1"/>
      <c r="XAE959" s="1"/>
      <c r="XAF959" s="1"/>
      <c r="XAG959" s="1"/>
      <c r="XAH959" s="1"/>
      <c r="XAI959" s="1"/>
      <c r="XAJ959" s="1"/>
      <c r="XAK959" s="1"/>
      <c r="XAL959" s="1"/>
      <c r="XAM959" s="1"/>
      <c r="XAN959" s="1"/>
      <c r="XAO959" s="1"/>
      <c r="XAP959" s="1"/>
      <c r="XAQ959" s="1"/>
      <c r="XAR959" s="1"/>
      <c r="XAS959" s="1"/>
      <c r="XAT959" s="1"/>
      <c r="XAU959" s="1"/>
      <c r="XAV959" s="1"/>
      <c r="XAW959" s="1"/>
      <c r="XAX959" s="1"/>
      <c r="XAY959" s="1"/>
      <c r="XAZ959" s="1"/>
      <c r="XBA959" s="1"/>
      <c r="XBB959" s="1"/>
      <c r="XBC959" s="1"/>
      <c r="XBD959" s="1"/>
      <c r="XBE959" s="1"/>
      <c r="XBF959" s="1"/>
      <c r="XBG959" s="1"/>
      <c r="XBH959" s="1"/>
      <c r="XBI959" s="1"/>
      <c r="XBJ959" s="1"/>
      <c r="XBK959" s="1"/>
      <c r="XBL959" s="1"/>
      <c r="XBM959" s="1"/>
      <c r="XBN959" s="1"/>
      <c r="XBO959" s="1"/>
      <c r="XBP959" s="1"/>
      <c r="XBQ959" s="1"/>
      <c r="XBR959" s="1"/>
      <c r="XBS959" s="1"/>
      <c r="XBT959" s="1"/>
      <c r="XBU959" s="1"/>
      <c r="XBV959" s="1"/>
      <c r="XBW959" s="1"/>
      <c r="XBX959" s="1"/>
      <c r="XBY959" s="1"/>
      <c r="XBZ959" s="1"/>
      <c r="XCA959" s="1"/>
      <c r="XCB959" s="1"/>
      <c r="XCC959" s="1"/>
      <c r="XCD959" s="1"/>
      <c r="XCE959" s="1"/>
      <c r="XCF959" s="1"/>
      <c r="XCG959" s="1"/>
      <c r="XCH959" s="1"/>
      <c r="XCI959" s="1"/>
      <c r="XCJ959" s="1"/>
      <c r="XCK959" s="1"/>
      <c r="XCL959" s="1"/>
      <c r="XCM959" s="1"/>
      <c r="XCN959" s="1"/>
      <c r="XCO959" s="1"/>
      <c r="XCP959" s="1"/>
      <c r="XCQ959" s="1"/>
      <c r="XCR959" s="1"/>
      <c r="XCS959" s="1"/>
      <c r="XCT959" s="1"/>
      <c r="XCU959" s="1"/>
      <c r="XCV959" s="1"/>
      <c r="XCW959" s="1"/>
      <c r="XCX959" s="1"/>
      <c r="XCY959" s="1"/>
      <c r="XCZ959" s="1"/>
      <c r="XDA959" s="1"/>
      <c r="XDB959" s="1"/>
      <c r="XDC959" s="1"/>
      <c r="XDD959" s="1"/>
      <c r="XDE959" s="1"/>
      <c r="XDF959" s="1"/>
      <c r="XDG959" s="1"/>
      <c r="XDH959" s="1"/>
      <c r="XDI959" s="1"/>
      <c r="XDJ959" s="1"/>
      <c r="XDK959" s="1"/>
      <c r="XDL959" s="1"/>
      <c r="XDM959" s="1"/>
      <c r="XDN959" s="1"/>
      <c r="XDO959" s="1"/>
      <c r="XDP959" s="1"/>
      <c r="XDQ959" s="1"/>
      <c r="XDR959" s="1"/>
      <c r="XDS959" s="1"/>
      <c r="XDT959" s="1"/>
      <c r="XDU959" s="1"/>
      <c r="XDV959" s="1"/>
      <c r="XDW959" s="1"/>
      <c r="XDX959" s="1"/>
      <c r="XDY959" s="1"/>
      <c r="XDZ959" s="1"/>
      <c r="XEA959" s="1"/>
      <c r="XEB959" s="1"/>
      <c r="XEC959" s="1"/>
      <c r="XED959" s="1"/>
      <c r="XEE959" s="1"/>
      <c r="XEF959" s="1"/>
      <c r="XEG959" s="1"/>
      <c r="XEH959" s="1"/>
      <c r="XEI959" s="1"/>
      <c r="XEJ959" s="1"/>
      <c r="XEK959" s="1"/>
      <c r="XEL959" s="1"/>
      <c r="XEM959" s="1"/>
      <c r="XEN959" s="1"/>
      <c r="XEO959" s="1"/>
      <c r="XEP959" s="1"/>
      <c r="XEQ959" s="1"/>
      <c r="XER959" s="1"/>
      <c r="XES959" s="1"/>
      <c r="XET959" s="1"/>
      <c r="XEU959" s="1"/>
      <c r="XEV959" s="1"/>
      <c r="XEW959" s="1"/>
      <c r="XEX959" s="1"/>
      <c r="XEY959" s="1"/>
      <c r="XEZ959" s="1"/>
      <c r="XFA959" s="1"/>
      <c r="XFB959" s="1"/>
      <c r="XFC959" s="1"/>
    </row>
    <row r="960" spans="1:150 16226:16383" s="3" customFormat="1" ht="20.25" customHeight="1" x14ac:dyDescent="0.25">
      <c r="A960" s="71" t="s">
        <v>1155</v>
      </c>
      <c r="B960" s="71">
        <v>139.35499999999999</v>
      </c>
      <c r="C960" s="71">
        <f t="shared" si="24"/>
        <v>1500.0172199999997</v>
      </c>
      <c r="D960" s="51">
        <v>0</v>
      </c>
      <c r="E960" s="51">
        <v>0</v>
      </c>
      <c r="F960" s="124">
        <f t="shared" si="25"/>
        <v>2754.0316159199997</v>
      </c>
      <c r="G960" s="130" t="s">
        <v>95</v>
      </c>
      <c r="H960" s="13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WZB960" s="1"/>
      <c r="WZC960" s="1"/>
      <c r="WZD960" s="1"/>
      <c r="WZE960" s="1"/>
      <c r="WZF960" s="1"/>
      <c r="WZG960" s="1"/>
      <c r="WZH960" s="1"/>
      <c r="WZI960" s="1"/>
      <c r="WZJ960" s="1"/>
      <c r="WZK960" s="1"/>
      <c r="WZL960" s="1"/>
      <c r="WZM960" s="1"/>
      <c r="WZN960" s="1"/>
      <c r="WZO960" s="1"/>
      <c r="WZP960" s="1"/>
      <c r="WZQ960" s="1"/>
      <c r="WZR960" s="1"/>
      <c r="WZS960" s="1"/>
      <c r="WZT960" s="1"/>
      <c r="WZU960" s="1"/>
      <c r="WZV960" s="1"/>
      <c r="WZW960" s="1"/>
      <c r="WZX960" s="1"/>
      <c r="WZY960" s="1"/>
      <c r="WZZ960" s="1"/>
      <c r="XAA960" s="1"/>
      <c r="XAB960" s="1"/>
      <c r="XAC960" s="1"/>
      <c r="XAD960" s="1"/>
      <c r="XAE960" s="1"/>
      <c r="XAF960" s="1"/>
      <c r="XAG960" s="1"/>
      <c r="XAH960" s="1"/>
      <c r="XAI960" s="1"/>
      <c r="XAJ960" s="1"/>
      <c r="XAK960" s="1"/>
      <c r="XAL960" s="1"/>
      <c r="XAM960" s="1"/>
      <c r="XAN960" s="1"/>
      <c r="XAO960" s="1"/>
      <c r="XAP960" s="1"/>
      <c r="XAQ960" s="1"/>
      <c r="XAR960" s="1"/>
      <c r="XAS960" s="1"/>
      <c r="XAT960" s="1"/>
      <c r="XAU960" s="1"/>
      <c r="XAV960" s="1"/>
      <c r="XAW960" s="1"/>
      <c r="XAX960" s="1"/>
      <c r="XAY960" s="1"/>
      <c r="XAZ960" s="1"/>
      <c r="XBA960" s="1"/>
      <c r="XBB960" s="1"/>
      <c r="XBC960" s="1"/>
      <c r="XBD960" s="1"/>
      <c r="XBE960" s="1"/>
      <c r="XBF960" s="1"/>
      <c r="XBG960" s="1"/>
      <c r="XBH960" s="1"/>
      <c r="XBI960" s="1"/>
      <c r="XBJ960" s="1"/>
      <c r="XBK960" s="1"/>
      <c r="XBL960" s="1"/>
      <c r="XBM960" s="1"/>
      <c r="XBN960" s="1"/>
      <c r="XBO960" s="1"/>
      <c r="XBP960" s="1"/>
      <c r="XBQ960" s="1"/>
      <c r="XBR960" s="1"/>
      <c r="XBS960" s="1"/>
      <c r="XBT960" s="1"/>
      <c r="XBU960" s="1"/>
      <c r="XBV960" s="1"/>
      <c r="XBW960" s="1"/>
      <c r="XBX960" s="1"/>
      <c r="XBY960" s="1"/>
      <c r="XBZ960" s="1"/>
      <c r="XCA960" s="1"/>
      <c r="XCB960" s="1"/>
      <c r="XCC960" s="1"/>
      <c r="XCD960" s="1"/>
      <c r="XCE960" s="1"/>
      <c r="XCF960" s="1"/>
      <c r="XCG960" s="1"/>
      <c r="XCH960" s="1"/>
      <c r="XCI960" s="1"/>
      <c r="XCJ960" s="1"/>
      <c r="XCK960" s="1"/>
      <c r="XCL960" s="1"/>
      <c r="XCM960" s="1"/>
      <c r="XCN960" s="1"/>
      <c r="XCO960" s="1"/>
      <c r="XCP960" s="1"/>
      <c r="XCQ960" s="1"/>
      <c r="XCR960" s="1"/>
      <c r="XCS960" s="1"/>
      <c r="XCT960" s="1"/>
      <c r="XCU960" s="1"/>
      <c r="XCV960" s="1"/>
      <c r="XCW960" s="1"/>
      <c r="XCX960" s="1"/>
      <c r="XCY960" s="1"/>
      <c r="XCZ960" s="1"/>
      <c r="XDA960" s="1"/>
      <c r="XDB960" s="1"/>
      <c r="XDC960" s="1"/>
      <c r="XDD960" s="1"/>
      <c r="XDE960" s="1"/>
      <c r="XDF960" s="1"/>
      <c r="XDG960" s="1"/>
      <c r="XDH960" s="1"/>
      <c r="XDI960" s="1"/>
      <c r="XDJ960" s="1"/>
      <c r="XDK960" s="1"/>
      <c r="XDL960" s="1"/>
      <c r="XDM960" s="1"/>
      <c r="XDN960" s="1"/>
      <c r="XDO960" s="1"/>
      <c r="XDP960" s="1"/>
      <c r="XDQ960" s="1"/>
      <c r="XDR960" s="1"/>
      <c r="XDS960" s="1"/>
      <c r="XDT960" s="1"/>
      <c r="XDU960" s="1"/>
      <c r="XDV960" s="1"/>
      <c r="XDW960" s="1"/>
      <c r="XDX960" s="1"/>
      <c r="XDY960" s="1"/>
      <c r="XDZ960" s="1"/>
      <c r="XEA960" s="1"/>
      <c r="XEB960" s="1"/>
      <c r="XEC960" s="1"/>
      <c r="XED960" s="1"/>
      <c r="XEE960" s="1"/>
      <c r="XEF960" s="1"/>
      <c r="XEG960" s="1"/>
      <c r="XEH960" s="1"/>
      <c r="XEI960" s="1"/>
      <c r="XEJ960" s="1"/>
      <c r="XEK960" s="1"/>
      <c r="XEL960" s="1"/>
      <c r="XEM960" s="1"/>
      <c r="XEN960" s="1"/>
      <c r="XEO960" s="1"/>
      <c r="XEP960" s="1"/>
      <c r="XEQ960" s="1"/>
      <c r="XER960" s="1"/>
      <c r="XES960" s="1"/>
      <c r="XET960" s="1"/>
      <c r="XEU960" s="1"/>
      <c r="XEV960" s="1"/>
      <c r="XEW960" s="1"/>
      <c r="XEX960" s="1"/>
      <c r="XEY960" s="1"/>
      <c r="XEZ960" s="1"/>
      <c r="XFA960" s="1"/>
      <c r="XFB960" s="1"/>
      <c r="XFC960" s="1"/>
    </row>
    <row r="961" spans="1:150 16226:16383" s="3" customFormat="1" ht="20.25" customHeight="1" x14ac:dyDescent="0.25">
      <c r="A961" s="71" t="s">
        <v>1156</v>
      </c>
      <c r="B961" s="71">
        <v>313.12700000000001</v>
      </c>
      <c r="C961" s="71">
        <f t="shared" si="24"/>
        <v>3370.4990279999997</v>
      </c>
      <c r="D961" s="51">
        <v>0</v>
      </c>
      <c r="E961" s="51">
        <v>0</v>
      </c>
      <c r="F961" s="124">
        <f t="shared" si="25"/>
        <v>6188.2362154080001</v>
      </c>
      <c r="G961" s="130" t="s">
        <v>95</v>
      </c>
      <c r="H961" s="13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WZB961" s="1"/>
      <c r="WZC961" s="1"/>
      <c r="WZD961" s="1"/>
      <c r="WZE961" s="1"/>
      <c r="WZF961" s="1"/>
      <c r="WZG961" s="1"/>
      <c r="WZH961" s="1"/>
      <c r="WZI961" s="1"/>
      <c r="WZJ961" s="1"/>
      <c r="WZK961" s="1"/>
      <c r="WZL961" s="1"/>
      <c r="WZM961" s="1"/>
      <c r="WZN961" s="1"/>
      <c r="WZO961" s="1"/>
      <c r="WZP961" s="1"/>
      <c r="WZQ961" s="1"/>
      <c r="WZR961" s="1"/>
      <c r="WZS961" s="1"/>
      <c r="WZT961" s="1"/>
      <c r="WZU961" s="1"/>
      <c r="WZV961" s="1"/>
      <c r="WZW961" s="1"/>
      <c r="WZX961" s="1"/>
      <c r="WZY961" s="1"/>
      <c r="WZZ961" s="1"/>
      <c r="XAA961" s="1"/>
      <c r="XAB961" s="1"/>
      <c r="XAC961" s="1"/>
      <c r="XAD961" s="1"/>
      <c r="XAE961" s="1"/>
      <c r="XAF961" s="1"/>
      <c r="XAG961" s="1"/>
      <c r="XAH961" s="1"/>
      <c r="XAI961" s="1"/>
      <c r="XAJ961" s="1"/>
      <c r="XAK961" s="1"/>
      <c r="XAL961" s="1"/>
      <c r="XAM961" s="1"/>
      <c r="XAN961" s="1"/>
      <c r="XAO961" s="1"/>
      <c r="XAP961" s="1"/>
      <c r="XAQ961" s="1"/>
      <c r="XAR961" s="1"/>
      <c r="XAS961" s="1"/>
      <c r="XAT961" s="1"/>
      <c r="XAU961" s="1"/>
      <c r="XAV961" s="1"/>
      <c r="XAW961" s="1"/>
      <c r="XAX961" s="1"/>
      <c r="XAY961" s="1"/>
      <c r="XAZ961" s="1"/>
      <c r="XBA961" s="1"/>
      <c r="XBB961" s="1"/>
      <c r="XBC961" s="1"/>
      <c r="XBD961" s="1"/>
      <c r="XBE961" s="1"/>
      <c r="XBF961" s="1"/>
      <c r="XBG961" s="1"/>
      <c r="XBH961" s="1"/>
      <c r="XBI961" s="1"/>
      <c r="XBJ961" s="1"/>
      <c r="XBK961" s="1"/>
      <c r="XBL961" s="1"/>
      <c r="XBM961" s="1"/>
      <c r="XBN961" s="1"/>
      <c r="XBO961" s="1"/>
      <c r="XBP961" s="1"/>
      <c r="XBQ961" s="1"/>
      <c r="XBR961" s="1"/>
      <c r="XBS961" s="1"/>
      <c r="XBT961" s="1"/>
      <c r="XBU961" s="1"/>
      <c r="XBV961" s="1"/>
      <c r="XBW961" s="1"/>
      <c r="XBX961" s="1"/>
      <c r="XBY961" s="1"/>
      <c r="XBZ961" s="1"/>
      <c r="XCA961" s="1"/>
      <c r="XCB961" s="1"/>
      <c r="XCC961" s="1"/>
      <c r="XCD961" s="1"/>
      <c r="XCE961" s="1"/>
      <c r="XCF961" s="1"/>
      <c r="XCG961" s="1"/>
      <c r="XCH961" s="1"/>
      <c r="XCI961" s="1"/>
      <c r="XCJ961" s="1"/>
      <c r="XCK961" s="1"/>
      <c r="XCL961" s="1"/>
      <c r="XCM961" s="1"/>
      <c r="XCN961" s="1"/>
      <c r="XCO961" s="1"/>
      <c r="XCP961" s="1"/>
      <c r="XCQ961" s="1"/>
      <c r="XCR961" s="1"/>
      <c r="XCS961" s="1"/>
      <c r="XCT961" s="1"/>
      <c r="XCU961" s="1"/>
      <c r="XCV961" s="1"/>
      <c r="XCW961" s="1"/>
      <c r="XCX961" s="1"/>
      <c r="XCY961" s="1"/>
      <c r="XCZ961" s="1"/>
      <c r="XDA961" s="1"/>
      <c r="XDB961" s="1"/>
      <c r="XDC961" s="1"/>
      <c r="XDD961" s="1"/>
      <c r="XDE961" s="1"/>
      <c r="XDF961" s="1"/>
      <c r="XDG961" s="1"/>
      <c r="XDH961" s="1"/>
      <c r="XDI961" s="1"/>
      <c r="XDJ961" s="1"/>
      <c r="XDK961" s="1"/>
      <c r="XDL961" s="1"/>
      <c r="XDM961" s="1"/>
      <c r="XDN961" s="1"/>
      <c r="XDO961" s="1"/>
      <c r="XDP961" s="1"/>
      <c r="XDQ961" s="1"/>
      <c r="XDR961" s="1"/>
      <c r="XDS961" s="1"/>
      <c r="XDT961" s="1"/>
      <c r="XDU961" s="1"/>
      <c r="XDV961" s="1"/>
      <c r="XDW961" s="1"/>
      <c r="XDX961" s="1"/>
      <c r="XDY961" s="1"/>
      <c r="XDZ961" s="1"/>
      <c r="XEA961" s="1"/>
      <c r="XEB961" s="1"/>
      <c r="XEC961" s="1"/>
      <c r="XED961" s="1"/>
      <c r="XEE961" s="1"/>
      <c r="XEF961" s="1"/>
      <c r="XEG961" s="1"/>
      <c r="XEH961" s="1"/>
      <c r="XEI961" s="1"/>
      <c r="XEJ961" s="1"/>
      <c r="XEK961" s="1"/>
      <c r="XEL961" s="1"/>
      <c r="XEM961" s="1"/>
      <c r="XEN961" s="1"/>
      <c r="XEO961" s="1"/>
      <c r="XEP961" s="1"/>
      <c r="XEQ961" s="1"/>
      <c r="XER961" s="1"/>
      <c r="XES961" s="1"/>
      <c r="XET961" s="1"/>
      <c r="XEU961" s="1"/>
      <c r="XEV961" s="1"/>
      <c r="XEW961" s="1"/>
      <c r="XEX961" s="1"/>
      <c r="XEY961" s="1"/>
      <c r="XEZ961" s="1"/>
      <c r="XFA961" s="1"/>
      <c r="XFB961" s="1"/>
      <c r="XFC961" s="1"/>
    </row>
    <row r="962" spans="1:150 16226:16383" s="3" customFormat="1" ht="20.25" customHeight="1" x14ac:dyDescent="0.25">
      <c r="A962" s="71" t="s">
        <v>1157</v>
      </c>
      <c r="B962" s="71">
        <v>256.416</v>
      </c>
      <c r="C962" s="71">
        <f t="shared" si="24"/>
        <v>2760.0618239999999</v>
      </c>
      <c r="D962" s="51">
        <v>0</v>
      </c>
      <c r="E962" s="51">
        <v>0</v>
      </c>
      <c r="F962" s="124">
        <f t="shared" si="25"/>
        <v>5067.473508864</v>
      </c>
      <c r="G962" s="130" t="s">
        <v>95</v>
      </c>
      <c r="H962" s="13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WZB962" s="1"/>
      <c r="WZC962" s="1"/>
      <c r="WZD962" s="1"/>
      <c r="WZE962" s="1"/>
      <c r="WZF962" s="1"/>
      <c r="WZG962" s="1"/>
      <c r="WZH962" s="1"/>
      <c r="WZI962" s="1"/>
      <c r="WZJ962" s="1"/>
      <c r="WZK962" s="1"/>
      <c r="WZL962" s="1"/>
      <c r="WZM962" s="1"/>
      <c r="WZN962" s="1"/>
      <c r="WZO962" s="1"/>
      <c r="WZP962" s="1"/>
      <c r="WZQ962" s="1"/>
      <c r="WZR962" s="1"/>
      <c r="WZS962" s="1"/>
      <c r="WZT962" s="1"/>
      <c r="WZU962" s="1"/>
      <c r="WZV962" s="1"/>
      <c r="WZW962" s="1"/>
      <c r="WZX962" s="1"/>
      <c r="WZY962" s="1"/>
      <c r="WZZ962" s="1"/>
      <c r="XAA962" s="1"/>
      <c r="XAB962" s="1"/>
      <c r="XAC962" s="1"/>
      <c r="XAD962" s="1"/>
      <c r="XAE962" s="1"/>
      <c r="XAF962" s="1"/>
      <c r="XAG962" s="1"/>
      <c r="XAH962" s="1"/>
      <c r="XAI962" s="1"/>
      <c r="XAJ962" s="1"/>
      <c r="XAK962" s="1"/>
      <c r="XAL962" s="1"/>
      <c r="XAM962" s="1"/>
      <c r="XAN962" s="1"/>
      <c r="XAO962" s="1"/>
      <c r="XAP962" s="1"/>
      <c r="XAQ962" s="1"/>
      <c r="XAR962" s="1"/>
      <c r="XAS962" s="1"/>
      <c r="XAT962" s="1"/>
      <c r="XAU962" s="1"/>
      <c r="XAV962" s="1"/>
      <c r="XAW962" s="1"/>
      <c r="XAX962" s="1"/>
      <c r="XAY962" s="1"/>
      <c r="XAZ962" s="1"/>
      <c r="XBA962" s="1"/>
      <c r="XBB962" s="1"/>
      <c r="XBC962" s="1"/>
      <c r="XBD962" s="1"/>
      <c r="XBE962" s="1"/>
      <c r="XBF962" s="1"/>
      <c r="XBG962" s="1"/>
      <c r="XBH962" s="1"/>
      <c r="XBI962" s="1"/>
      <c r="XBJ962" s="1"/>
      <c r="XBK962" s="1"/>
      <c r="XBL962" s="1"/>
      <c r="XBM962" s="1"/>
      <c r="XBN962" s="1"/>
      <c r="XBO962" s="1"/>
      <c r="XBP962" s="1"/>
      <c r="XBQ962" s="1"/>
      <c r="XBR962" s="1"/>
      <c r="XBS962" s="1"/>
      <c r="XBT962" s="1"/>
      <c r="XBU962" s="1"/>
      <c r="XBV962" s="1"/>
      <c r="XBW962" s="1"/>
      <c r="XBX962" s="1"/>
      <c r="XBY962" s="1"/>
      <c r="XBZ962" s="1"/>
      <c r="XCA962" s="1"/>
      <c r="XCB962" s="1"/>
      <c r="XCC962" s="1"/>
      <c r="XCD962" s="1"/>
      <c r="XCE962" s="1"/>
      <c r="XCF962" s="1"/>
      <c r="XCG962" s="1"/>
      <c r="XCH962" s="1"/>
      <c r="XCI962" s="1"/>
      <c r="XCJ962" s="1"/>
      <c r="XCK962" s="1"/>
      <c r="XCL962" s="1"/>
      <c r="XCM962" s="1"/>
      <c r="XCN962" s="1"/>
      <c r="XCO962" s="1"/>
      <c r="XCP962" s="1"/>
      <c r="XCQ962" s="1"/>
      <c r="XCR962" s="1"/>
      <c r="XCS962" s="1"/>
      <c r="XCT962" s="1"/>
      <c r="XCU962" s="1"/>
      <c r="XCV962" s="1"/>
      <c r="XCW962" s="1"/>
      <c r="XCX962" s="1"/>
      <c r="XCY962" s="1"/>
      <c r="XCZ962" s="1"/>
      <c r="XDA962" s="1"/>
      <c r="XDB962" s="1"/>
      <c r="XDC962" s="1"/>
      <c r="XDD962" s="1"/>
      <c r="XDE962" s="1"/>
      <c r="XDF962" s="1"/>
      <c r="XDG962" s="1"/>
      <c r="XDH962" s="1"/>
      <c r="XDI962" s="1"/>
      <c r="XDJ962" s="1"/>
      <c r="XDK962" s="1"/>
      <c r="XDL962" s="1"/>
      <c r="XDM962" s="1"/>
      <c r="XDN962" s="1"/>
      <c r="XDO962" s="1"/>
      <c r="XDP962" s="1"/>
      <c r="XDQ962" s="1"/>
      <c r="XDR962" s="1"/>
      <c r="XDS962" s="1"/>
      <c r="XDT962" s="1"/>
      <c r="XDU962" s="1"/>
      <c r="XDV962" s="1"/>
      <c r="XDW962" s="1"/>
      <c r="XDX962" s="1"/>
      <c r="XDY962" s="1"/>
      <c r="XDZ962" s="1"/>
      <c r="XEA962" s="1"/>
      <c r="XEB962" s="1"/>
      <c r="XEC962" s="1"/>
      <c r="XED962" s="1"/>
      <c r="XEE962" s="1"/>
      <c r="XEF962" s="1"/>
      <c r="XEG962" s="1"/>
      <c r="XEH962" s="1"/>
      <c r="XEI962" s="1"/>
      <c r="XEJ962" s="1"/>
      <c r="XEK962" s="1"/>
      <c r="XEL962" s="1"/>
      <c r="XEM962" s="1"/>
      <c r="XEN962" s="1"/>
      <c r="XEO962" s="1"/>
      <c r="XEP962" s="1"/>
      <c r="XEQ962" s="1"/>
      <c r="XER962" s="1"/>
      <c r="XES962" s="1"/>
      <c r="XET962" s="1"/>
      <c r="XEU962" s="1"/>
      <c r="XEV962" s="1"/>
      <c r="XEW962" s="1"/>
      <c r="XEX962" s="1"/>
      <c r="XEY962" s="1"/>
      <c r="XEZ962" s="1"/>
      <c r="XFA962" s="1"/>
      <c r="XFB962" s="1"/>
      <c r="XFC962" s="1"/>
    </row>
    <row r="963" spans="1:150 16226:16383" s="3" customFormat="1" ht="20.25" customHeight="1" x14ac:dyDescent="0.25">
      <c r="A963" s="71" t="s">
        <v>1158</v>
      </c>
      <c r="B963" s="71">
        <v>139.35499999999999</v>
      </c>
      <c r="C963" s="71">
        <f t="shared" si="24"/>
        <v>1500.0172199999997</v>
      </c>
      <c r="D963" s="51">
        <v>0</v>
      </c>
      <c r="E963" s="51">
        <v>0</v>
      </c>
      <c r="F963" s="124">
        <f t="shared" si="25"/>
        <v>2754.0316159199997</v>
      </c>
      <c r="G963" s="130" t="s">
        <v>95</v>
      </c>
      <c r="H963" s="13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WZB963" s="1"/>
      <c r="WZC963" s="1"/>
      <c r="WZD963" s="1"/>
      <c r="WZE963" s="1"/>
      <c r="WZF963" s="1"/>
      <c r="WZG963" s="1"/>
      <c r="WZH963" s="1"/>
      <c r="WZI963" s="1"/>
      <c r="WZJ963" s="1"/>
      <c r="WZK963" s="1"/>
      <c r="WZL963" s="1"/>
      <c r="WZM963" s="1"/>
      <c r="WZN963" s="1"/>
      <c r="WZO963" s="1"/>
      <c r="WZP963" s="1"/>
      <c r="WZQ963" s="1"/>
      <c r="WZR963" s="1"/>
      <c r="WZS963" s="1"/>
      <c r="WZT963" s="1"/>
      <c r="WZU963" s="1"/>
      <c r="WZV963" s="1"/>
      <c r="WZW963" s="1"/>
      <c r="WZX963" s="1"/>
      <c r="WZY963" s="1"/>
      <c r="WZZ963" s="1"/>
      <c r="XAA963" s="1"/>
      <c r="XAB963" s="1"/>
      <c r="XAC963" s="1"/>
      <c r="XAD963" s="1"/>
      <c r="XAE963" s="1"/>
      <c r="XAF963" s="1"/>
      <c r="XAG963" s="1"/>
      <c r="XAH963" s="1"/>
      <c r="XAI963" s="1"/>
      <c r="XAJ963" s="1"/>
      <c r="XAK963" s="1"/>
      <c r="XAL963" s="1"/>
      <c r="XAM963" s="1"/>
      <c r="XAN963" s="1"/>
      <c r="XAO963" s="1"/>
      <c r="XAP963" s="1"/>
      <c r="XAQ963" s="1"/>
      <c r="XAR963" s="1"/>
      <c r="XAS963" s="1"/>
      <c r="XAT963" s="1"/>
      <c r="XAU963" s="1"/>
      <c r="XAV963" s="1"/>
      <c r="XAW963" s="1"/>
      <c r="XAX963" s="1"/>
      <c r="XAY963" s="1"/>
      <c r="XAZ963" s="1"/>
      <c r="XBA963" s="1"/>
      <c r="XBB963" s="1"/>
      <c r="XBC963" s="1"/>
      <c r="XBD963" s="1"/>
      <c r="XBE963" s="1"/>
      <c r="XBF963" s="1"/>
      <c r="XBG963" s="1"/>
      <c r="XBH963" s="1"/>
      <c r="XBI963" s="1"/>
      <c r="XBJ963" s="1"/>
      <c r="XBK963" s="1"/>
      <c r="XBL963" s="1"/>
      <c r="XBM963" s="1"/>
      <c r="XBN963" s="1"/>
      <c r="XBO963" s="1"/>
      <c r="XBP963" s="1"/>
      <c r="XBQ963" s="1"/>
      <c r="XBR963" s="1"/>
      <c r="XBS963" s="1"/>
      <c r="XBT963" s="1"/>
      <c r="XBU963" s="1"/>
      <c r="XBV963" s="1"/>
      <c r="XBW963" s="1"/>
      <c r="XBX963" s="1"/>
      <c r="XBY963" s="1"/>
      <c r="XBZ963" s="1"/>
      <c r="XCA963" s="1"/>
      <c r="XCB963" s="1"/>
      <c r="XCC963" s="1"/>
      <c r="XCD963" s="1"/>
      <c r="XCE963" s="1"/>
      <c r="XCF963" s="1"/>
      <c r="XCG963" s="1"/>
      <c r="XCH963" s="1"/>
      <c r="XCI963" s="1"/>
      <c r="XCJ963" s="1"/>
      <c r="XCK963" s="1"/>
      <c r="XCL963" s="1"/>
      <c r="XCM963" s="1"/>
      <c r="XCN963" s="1"/>
      <c r="XCO963" s="1"/>
      <c r="XCP963" s="1"/>
      <c r="XCQ963" s="1"/>
      <c r="XCR963" s="1"/>
      <c r="XCS963" s="1"/>
      <c r="XCT963" s="1"/>
      <c r="XCU963" s="1"/>
      <c r="XCV963" s="1"/>
      <c r="XCW963" s="1"/>
      <c r="XCX963" s="1"/>
      <c r="XCY963" s="1"/>
      <c r="XCZ963" s="1"/>
      <c r="XDA963" s="1"/>
      <c r="XDB963" s="1"/>
      <c r="XDC963" s="1"/>
      <c r="XDD963" s="1"/>
      <c r="XDE963" s="1"/>
      <c r="XDF963" s="1"/>
      <c r="XDG963" s="1"/>
      <c r="XDH963" s="1"/>
      <c r="XDI963" s="1"/>
      <c r="XDJ963" s="1"/>
      <c r="XDK963" s="1"/>
      <c r="XDL963" s="1"/>
      <c r="XDM963" s="1"/>
      <c r="XDN963" s="1"/>
      <c r="XDO963" s="1"/>
      <c r="XDP963" s="1"/>
      <c r="XDQ963" s="1"/>
      <c r="XDR963" s="1"/>
      <c r="XDS963" s="1"/>
      <c r="XDT963" s="1"/>
      <c r="XDU963" s="1"/>
      <c r="XDV963" s="1"/>
      <c r="XDW963" s="1"/>
      <c r="XDX963" s="1"/>
      <c r="XDY963" s="1"/>
      <c r="XDZ963" s="1"/>
      <c r="XEA963" s="1"/>
      <c r="XEB963" s="1"/>
      <c r="XEC963" s="1"/>
      <c r="XED963" s="1"/>
      <c r="XEE963" s="1"/>
      <c r="XEF963" s="1"/>
      <c r="XEG963" s="1"/>
      <c r="XEH963" s="1"/>
      <c r="XEI963" s="1"/>
      <c r="XEJ963" s="1"/>
      <c r="XEK963" s="1"/>
      <c r="XEL963" s="1"/>
      <c r="XEM963" s="1"/>
      <c r="XEN963" s="1"/>
      <c r="XEO963" s="1"/>
      <c r="XEP963" s="1"/>
      <c r="XEQ963" s="1"/>
      <c r="XER963" s="1"/>
      <c r="XES963" s="1"/>
      <c r="XET963" s="1"/>
      <c r="XEU963" s="1"/>
      <c r="XEV963" s="1"/>
      <c r="XEW963" s="1"/>
      <c r="XEX963" s="1"/>
      <c r="XEY963" s="1"/>
      <c r="XEZ963" s="1"/>
      <c r="XFA963" s="1"/>
      <c r="XFB963" s="1"/>
      <c r="XFC963" s="1"/>
    </row>
    <row r="964" spans="1:150 16226:16383" s="3" customFormat="1" ht="20.25" customHeight="1" x14ac:dyDescent="0.25">
      <c r="A964" s="71" t="s">
        <v>1159</v>
      </c>
      <c r="B964" s="71">
        <v>139.35499999999999</v>
      </c>
      <c r="C964" s="71">
        <f t="shared" si="24"/>
        <v>1500.0172199999997</v>
      </c>
      <c r="D964" s="51">
        <v>0</v>
      </c>
      <c r="E964" s="51">
        <v>0</v>
      </c>
      <c r="F964" s="124">
        <f t="shared" si="25"/>
        <v>2754.0316159199997</v>
      </c>
      <c r="G964" s="130" t="s">
        <v>95</v>
      </c>
      <c r="H964" s="13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WZB964" s="1"/>
      <c r="WZC964" s="1"/>
      <c r="WZD964" s="1"/>
      <c r="WZE964" s="1"/>
      <c r="WZF964" s="1"/>
      <c r="WZG964" s="1"/>
      <c r="WZH964" s="1"/>
      <c r="WZI964" s="1"/>
      <c r="WZJ964" s="1"/>
      <c r="WZK964" s="1"/>
      <c r="WZL964" s="1"/>
      <c r="WZM964" s="1"/>
      <c r="WZN964" s="1"/>
      <c r="WZO964" s="1"/>
      <c r="WZP964" s="1"/>
      <c r="WZQ964" s="1"/>
      <c r="WZR964" s="1"/>
      <c r="WZS964" s="1"/>
      <c r="WZT964" s="1"/>
      <c r="WZU964" s="1"/>
      <c r="WZV964" s="1"/>
      <c r="WZW964" s="1"/>
      <c r="WZX964" s="1"/>
      <c r="WZY964" s="1"/>
      <c r="WZZ964" s="1"/>
      <c r="XAA964" s="1"/>
      <c r="XAB964" s="1"/>
      <c r="XAC964" s="1"/>
      <c r="XAD964" s="1"/>
      <c r="XAE964" s="1"/>
      <c r="XAF964" s="1"/>
      <c r="XAG964" s="1"/>
      <c r="XAH964" s="1"/>
      <c r="XAI964" s="1"/>
      <c r="XAJ964" s="1"/>
      <c r="XAK964" s="1"/>
      <c r="XAL964" s="1"/>
      <c r="XAM964" s="1"/>
      <c r="XAN964" s="1"/>
      <c r="XAO964" s="1"/>
      <c r="XAP964" s="1"/>
      <c r="XAQ964" s="1"/>
      <c r="XAR964" s="1"/>
      <c r="XAS964" s="1"/>
      <c r="XAT964" s="1"/>
      <c r="XAU964" s="1"/>
      <c r="XAV964" s="1"/>
      <c r="XAW964" s="1"/>
      <c r="XAX964" s="1"/>
      <c r="XAY964" s="1"/>
      <c r="XAZ964" s="1"/>
      <c r="XBA964" s="1"/>
      <c r="XBB964" s="1"/>
      <c r="XBC964" s="1"/>
      <c r="XBD964" s="1"/>
      <c r="XBE964" s="1"/>
      <c r="XBF964" s="1"/>
      <c r="XBG964" s="1"/>
      <c r="XBH964" s="1"/>
      <c r="XBI964" s="1"/>
      <c r="XBJ964" s="1"/>
      <c r="XBK964" s="1"/>
      <c r="XBL964" s="1"/>
      <c r="XBM964" s="1"/>
      <c r="XBN964" s="1"/>
      <c r="XBO964" s="1"/>
      <c r="XBP964" s="1"/>
      <c r="XBQ964" s="1"/>
      <c r="XBR964" s="1"/>
      <c r="XBS964" s="1"/>
      <c r="XBT964" s="1"/>
      <c r="XBU964" s="1"/>
      <c r="XBV964" s="1"/>
      <c r="XBW964" s="1"/>
      <c r="XBX964" s="1"/>
      <c r="XBY964" s="1"/>
      <c r="XBZ964" s="1"/>
      <c r="XCA964" s="1"/>
      <c r="XCB964" s="1"/>
      <c r="XCC964" s="1"/>
      <c r="XCD964" s="1"/>
      <c r="XCE964" s="1"/>
      <c r="XCF964" s="1"/>
      <c r="XCG964" s="1"/>
      <c r="XCH964" s="1"/>
      <c r="XCI964" s="1"/>
      <c r="XCJ964" s="1"/>
      <c r="XCK964" s="1"/>
      <c r="XCL964" s="1"/>
      <c r="XCM964" s="1"/>
      <c r="XCN964" s="1"/>
      <c r="XCO964" s="1"/>
      <c r="XCP964" s="1"/>
      <c r="XCQ964" s="1"/>
      <c r="XCR964" s="1"/>
      <c r="XCS964" s="1"/>
      <c r="XCT964" s="1"/>
      <c r="XCU964" s="1"/>
      <c r="XCV964" s="1"/>
      <c r="XCW964" s="1"/>
      <c r="XCX964" s="1"/>
      <c r="XCY964" s="1"/>
      <c r="XCZ964" s="1"/>
      <c r="XDA964" s="1"/>
      <c r="XDB964" s="1"/>
      <c r="XDC964" s="1"/>
      <c r="XDD964" s="1"/>
      <c r="XDE964" s="1"/>
      <c r="XDF964" s="1"/>
      <c r="XDG964" s="1"/>
      <c r="XDH964" s="1"/>
      <c r="XDI964" s="1"/>
      <c r="XDJ964" s="1"/>
      <c r="XDK964" s="1"/>
      <c r="XDL964" s="1"/>
      <c r="XDM964" s="1"/>
      <c r="XDN964" s="1"/>
      <c r="XDO964" s="1"/>
      <c r="XDP964" s="1"/>
      <c r="XDQ964" s="1"/>
      <c r="XDR964" s="1"/>
      <c r="XDS964" s="1"/>
      <c r="XDT964" s="1"/>
      <c r="XDU964" s="1"/>
      <c r="XDV964" s="1"/>
      <c r="XDW964" s="1"/>
      <c r="XDX964" s="1"/>
      <c r="XDY964" s="1"/>
      <c r="XDZ964" s="1"/>
      <c r="XEA964" s="1"/>
      <c r="XEB964" s="1"/>
      <c r="XEC964" s="1"/>
      <c r="XED964" s="1"/>
      <c r="XEE964" s="1"/>
      <c r="XEF964" s="1"/>
      <c r="XEG964" s="1"/>
      <c r="XEH964" s="1"/>
      <c r="XEI964" s="1"/>
      <c r="XEJ964" s="1"/>
      <c r="XEK964" s="1"/>
      <c r="XEL964" s="1"/>
      <c r="XEM964" s="1"/>
      <c r="XEN964" s="1"/>
      <c r="XEO964" s="1"/>
      <c r="XEP964" s="1"/>
      <c r="XEQ964" s="1"/>
      <c r="XER964" s="1"/>
      <c r="XES964" s="1"/>
      <c r="XET964" s="1"/>
      <c r="XEU964" s="1"/>
      <c r="XEV964" s="1"/>
      <c r="XEW964" s="1"/>
      <c r="XEX964" s="1"/>
      <c r="XEY964" s="1"/>
      <c r="XEZ964" s="1"/>
      <c r="XFA964" s="1"/>
      <c r="XFB964" s="1"/>
      <c r="XFC964" s="1"/>
    </row>
    <row r="965" spans="1:150 16226:16383" s="3" customFormat="1" ht="20.25" customHeight="1" x14ac:dyDescent="0.25">
      <c r="A965" s="71" t="s">
        <v>1160</v>
      </c>
      <c r="B965" s="71">
        <v>139.35499999999999</v>
      </c>
      <c r="C965" s="71">
        <f t="shared" si="24"/>
        <v>1500.0172199999997</v>
      </c>
      <c r="D965" s="51">
        <v>0</v>
      </c>
      <c r="E965" s="51">
        <v>0</v>
      </c>
      <c r="F965" s="124">
        <f t="shared" si="25"/>
        <v>2754.0316159199997</v>
      </c>
      <c r="G965" s="130" t="s">
        <v>95</v>
      </c>
      <c r="H965" s="13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WZB965" s="1"/>
      <c r="WZC965" s="1"/>
      <c r="WZD965" s="1"/>
      <c r="WZE965" s="1"/>
      <c r="WZF965" s="1"/>
      <c r="WZG965" s="1"/>
      <c r="WZH965" s="1"/>
      <c r="WZI965" s="1"/>
      <c r="WZJ965" s="1"/>
      <c r="WZK965" s="1"/>
      <c r="WZL965" s="1"/>
      <c r="WZM965" s="1"/>
      <c r="WZN965" s="1"/>
      <c r="WZO965" s="1"/>
      <c r="WZP965" s="1"/>
      <c r="WZQ965" s="1"/>
      <c r="WZR965" s="1"/>
      <c r="WZS965" s="1"/>
      <c r="WZT965" s="1"/>
      <c r="WZU965" s="1"/>
      <c r="WZV965" s="1"/>
      <c r="WZW965" s="1"/>
      <c r="WZX965" s="1"/>
      <c r="WZY965" s="1"/>
      <c r="WZZ965" s="1"/>
      <c r="XAA965" s="1"/>
      <c r="XAB965" s="1"/>
      <c r="XAC965" s="1"/>
      <c r="XAD965" s="1"/>
      <c r="XAE965" s="1"/>
      <c r="XAF965" s="1"/>
      <c r="XAG965" s="1"/>
      <c r="XAH965" s="1"/>
      <c r="XAI965" s="1"/>
      <c r="XAJ965" s="1"/>
      <c r="XAK965" s="1"/>
      <c r="XAL965" s="1"/>
      <c r="XAM965" s="1"/>
      <c r="XAN965" s="1"/>
      <c r="XAO965" s="1"/>
      <c r="XAP965" s="1"/>
      <c r="XAQ965" s="1"/>
      <c r="XAR965" s="1"/>
      <c r="XAS965" s="1"/>
      <c r="XAT965" s="1"/>
      <c r="XAU965" s="1"/>
      <c r="XAV965" s="1"/>
      <c r="XAW965" s="1"/>
      <c r="XAX965" s="1"/>
      <c r="XAY965" s="1"/>
      <c r="XAZ965" s="1"/>
      <c r="XBA965" s="1"/>
      <c r="XBB965" s="1"/>
      <c r="XBC965" s="1"/>
      <c r="XBD965" s="1"/>
      <c r="XBE965" s="1"/>
      <c r="XBF965" s="1"/>
      <c r="XBG965" s="1"/>
      <c r="XBH965" s="1"/>
      <c r="XBI965" s="1"/>
      <c r="XBJ965" s="1"/>
      <c r="XBK965" s="1"/>
      <c r="XBL965" s="1"/>
      <c r="XBM965" s="1"/>
      <c r="XBN965" s="1"/>
      <c r="XBO965" s="1"/>
      <c r="XBP965" s="1"/>
      <c r="XBQ965" s="1"/>
      <c r="XBR965" s="1"/>
      <c r="XBS965" s="1"/>
      <c r="XBT965" s="1"/>
      <c r="XBU965" s="1"/>
      <c r="XBV965" s="1"/>
      <c r="XBW965" s="1"/>
      <c r="XBX965" s="1"/>
      <c r="XBY965" s="1"/>
      <c r="XBZ965" s="1"/>
      <c r="XCA965" s="1"/>
      <c r="XCB965" s="1"/>
      <c r="XCC965" s="1"/>
      <c r="XCD965" s="1"/>
      <c r="XCE965" s="1"/>
      <c r="XCF965" s="1"/>
      <c r="XCG965" s="1"/>
      <c r="XCH965" s="1"/>
      <c r="XCI965" s="1"/>
      <c r="XCJ965" s="1"/>
      <c r="XCK965" s="1"/>
      <c r="XCL965" s="1"/>
      <c r="XCM965" s="1"/>
      <c r="XCN965" s="1"/>
      <c r="XCO965" s="1"/>
      <c r="XCP965" s="1"/>
      <c r="XCQ965" s="1"/>
      <c r="XCR965" s="1"/>
      <c r="XCS965" s="1"/>
      <c r="XCT965" s="1"/>
      <c r="XCU965" s="1"/>
      <c r="XCV965" s="1"/>
      <c r="XCW965" s="1"/>
      <c r="XCX965" s="1"/>
      <c r="XCY965" s="1"/>
      <c r="XCZ965" s="1"/>
      <c r="XDA965" s="1"/>
      <c r="XDB965" s="1"/>
      <c r="XDC965" s="1"/>
      <c r="XDD965" s="1"/>
      <c r="XDE965" s="1"/>
      <c r="XDF965" s="1"/>
      <c r="XDG965" s="1"/>
      <c r="XDH965" s="1"/>
      <c r="XDI965" s="1"/>
      <c r="XDJ965" s="1"/>
      <c r="XDK965" s="1"/>
      <c r="XDL965" s="1"/>
      <c r="XDM965" s="1"/>
      <c r="XDN965" s="1"/>
      <c r="XDO965" s="1"/>
      <c r="XDP965" s="1"/>
      <c r="XDQ965" s="1"/>
      <c r="XDR965" s="1"/>
      <c r="XDS965" s="1"/>
      <c r="XDT965" s="1"/>
      <c r="XDU965" s="1"/>
      <c r="XDV965" s="1"/>
      <c r="XDW965" s="1"/>
      <c r="XDX965" s="1"/>
      <c r="XDY965" s="1"/>
      <c r="XDZ965" s="1"/>
      <c r="XEA965" s="1"/>
      <c r="XEB965" s="1"/>
      <c r="XEC965" s="1"/>
      <c r="XED965" s="1"/>
      <c r="XEE965" s="1"/>
      <c r="XEF965" s="1"/>
      <c r="XEG965" s="1"/>
      <c r="XEH965" s="1"/>
      <c r="XEI965" s="1"/>
      <c r="XEJ965" s="1"/>
      <c r="XEK965" s="1"/>
      <c r="XEL965" s="1"/>
      <c r="XEM965" s="1"/>
      <c r="XEN965" s="1"/>
      <c r="XEO965" s="1"/>
      <c r="XEP965" s="1"/>
      <c r="XEQ965" s="1"/>
      <c r="XER965" s="1"/>
      <c r="XES965" s="1"/>
      <c r="XET965" s="1"/>
      <c r="XEU965" s="1"/>
      <c r="XEV965" s="1"/>
      <c r="XEW965" s="1"/>
      <c r="XEX965" s="1"/>
      <c r="XEY965" s="1"/>
      <c r="XEZ965" s="1"/>
      <c r="XFA965" s="1"/>
      <c r="XFB965" s="1"/>
      <c r="XFC965" s="1"/>
    </row>
    <row r="966" spans="1:150 16226:16383" s="3" customFormat="1" ht="20.25" customHeight="1" x14ac:dyDescent="0.25">
      <c r="A966" s="71" t="s">
        <v>1161</v>
      </c>
      <c r="B966" s="71">
        <v>139.35499999999999</v>
      </c>
      <c r="C966" s="71">
        <f t="shared" si="24"/>
        <v>1500.0172199999997</v>
      </c>
      <c r="D966" s="51">
        <v>0</v>
      </c>
      <c r="E966" s="51">
        <v>0</v>
      </c>
      <c r="F966" s="124">
        <f t="shared" si="25"/>
        <v>2754.0316159199997</v>
      </c>
      <c r="G966" s="130" t="s">
        <v>95</v>
      </c>
      <c r="H966" s="13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WZB966" s="1"/>
      <c r="WZC966" s="1"/>
      <c r="WZD966" s="1"/>
      <c r="WZE966" s="1"/>
      <c r="WZF966" s="1"/>
      <c r="WZG966" s="1"/>
      <c r="WZH966" s="1"/>
      <c r="WZI966" s="1"/>
      <c r="WZJ966" s="1"/>
      <c r="WZK966" s="1"/>
      <c r="WZL966" s="1"/>
      <c r="WZM966" s="1"/>
      <c r="WZN966" s="1"/>
      <c r="WZO966" s="1"/>
      <c r="WZP966" s="1"/>
      <c r="WZQ966" s="1"/>
      <c r="WZR966" s="1"/>
      <c r="WZS966" s="1"/>
      <c r="WZT966" s="1"/>
      <c r="WZU966" s="1"/>
      <c r="WZV966" s="1"/>
      <c r="WZW966" s="1"/>
      <c r="WZX966" s="1"/>
      <c r="WZY966" s="1"/>
      <c r="WZZ966" s="1"/>
      <c r="XAA966" s="1"/>
      <c r="XAB966" s="1"/>
      <c r="XAC966" s="1"/>
      <c r="XAD966" s="1"/>
      <c r="XAE966" s="1"/>
      <c r="XAF966" s="1"/>
      <c r="XAG966" s="1"/>
      <c r="XAH966" s="1"/>
      <c r="XAI966" s="1"/>
      <c r="XAJ966" s="1"/>
      <c r="XAK966" s="1"/>
      <c r="XAL966" s="1"/>
      <c r="XAM966" s="1"/>
      <c r="XAN966" s="1"/>
      <c r="XAO966" s="1"/>
      <c r="XAP966" s="1"/>
      <c r="XAQ966" s="1"/>
      <c r="XAR966" s="1"/>
      <c r="XAS966" s="1"/>
      <c r="XAT966" s="1"/>
      <c r="XAU966" s="1"/>
      <c r="XAV966" s="1"/>
      <c r="XAW966" s="1"/>
      <c r="XAX966" s="1"/>
      <c r="XAY966" s="1"/>
      <c r="XAZ966" s="1"/>
      <c r="XBA966" s="1"/>
      <c r="XBB966" s="1"/>
      <c r="XBC966" s="1"/>
      <c r="XBD966" s="1"/>
      <c r="XBE966" s="1"/>
      <c r="XBF966" s="1"/>
      <c r="XBG966" s="1"/>
      <c r="XBH966" s="1"/>
      <c r="XBI966" s="1"/>
      <c r="XBJ966" s="1"/>
      <c r="XBK966" s="1"/>
      <c r="XBL966" s="1"/>
      <c r="XBM966" s="1"/>
      <c r="XBN966" s="1"/>
      <c r="XBO966" s="1"/>
      <c r="XBP966" s="1"/>
      <c r="XBQ966" s="1"/>
      <c r="XBR966" s="1"/>
      <c r="XBS966" s="1"/>
      <c r="XBT966" s="1"/>
      <c r="XBU966" s="1"/>
      <c r="XBV966" s="1"/>
      <c r="XBW966" s="1"/>
      <c r="XBX966" s="1"/>
      <c r="XBY966" s="1"/>
      <c r="XBZ966" s="1"/>
      <c r="XCA966" s="1"/>
      <c r="XCB966" s="1"/>
      <c r="XCC966" s="1"/>
      <c r="XCD966" s="1"/>
      <c r="XCE966" s="1"/>
      <c r="XCF966" s="1"/>
      <c r="XCG966" s="1"/>
      <c r="XCH966" s="1"/>
      <c r="XCI966" s="1"/>
      <c r="XCJ966" s="1"/>
      <c r="XCK966" s="1"/>
      <c r="XCL966" s="1"/>
      <c r="XCM966" s="1"/>
      <c r="XCN966" s="1"/>
      <c r="XCO966" s="1"/>
      <c r="XCP966" s="1"/>
      <c r="XCQ966" s="1"/>
      <c r="XCR966" s="1"/>
      <c r="XCS966" s="1"/>
      <c r="XCT966" s="1"/>
      <c r="XCU966" s="1"/>
      <c r="XCV966" s="1"/>
      <c r="XCW966" s="1"/>
      <c r="XCX966" s="1"/>
      <c r="XCY966" s="1"/>
      <c r="XCZ966" s="1"/>
      <c r="XDA966" s="1"/>
      <c r="XDB966" s="1"/>
      <c r="XDC966" s="1"/>
      <c r="XDD966" s="1"/>
      <c r="XDE966" s="1"/>
      <c r="XDF966" s="1"/>
      <c r="XDG966" s="1"/>
      <c r="XDH966" s="1"/>
      <c r="XDI966" s="1"/>
      <c r="XDJ966" s="1"/>
      <c r="XDK966" s="1"/>
      <c r="XDL966" s="1"/>
      <c r="XDM966" s="1"/>
      <c r="XDN966" s="1"/>
      <c r="XDO966" s="1"/>
      <c r="XDP966" s="1"/>
      <c r="XDQ966" s="1"/>
      <c r="XDR966" s="1"/>
      <c r="XDS966" s="1"/>
      <c r="XDT966" s="1"/>
      <c r="XDU966" s="1"/>
      <c r="XDV966" s="1"/>
      <c r="XDW966" s="1"/>
      <c r="XDX966" s="1"/>
      <c r="XDY966" s="1"/>
      <c r="XDZ966" s="1"/>
      <c r="XEA966" s="1"/>
      <c r="XEB966" s="1"/>
      <c r="XEC966" s="1"/>
      <c r="XED966" s="1"/>
      <c r="XEE966" s="1"/>
      <c r="XEF966" s="1"/>
      <c r="XEG966" s="1"/>
      <c r="XEH966" s="1"/>
      <c r="XEI966" s="1"/>
      <c r="XEJ966" s="1"/>
      <c r="XEK966" s="1"/>
      <c r="XEL966" s="1"/>
      <c r="XEM966" s="1"/>
      <c r="XEN966" s="1"/>
      <c r="XEO966" s="1"/>
      <c r="XEP966" s="1"/>
      <c r="XEQ966" s="1"/>
      <c r="XER966" s="1"/>
      <c r="XES966" s="1"/>
      <c r="XET966" s="1"/>
      <c r="XEU966" s="1"/>
      <c r="XEV966" s="1"/>
      <c r="XEW966" s="1"/>
      <c r="XEX966" s="1"/>
      <c r="XEY966" s="1"/>
      <c r="XEZ966" s="1"/>
      <c r="XFA966" s="1"/>
      <c r="XFB966" s="1"/>
      <c r="XFC966" s="1"/>
    </row>
    <row r="967" spans="1:150 16226:16383" s="3" customFormat="1" ht="20.25" customHeight="1" x14ac:dyDescent="0.25">
      <c r="A967" s="71" t="s">
        <v>1162</v>
      </c>
      <c r="B967" s="71">
        <v>139.35499999999999</v>
      </c>
      <c r="C967" s="71">
        <f t="shared" si="24"/>
        <v>1500.0172199999997</v>
      </c>
      <c r="D967" s="51">
        <v>0</v>
      </c>
      <c r="E967" s="51">
        <v>0</v>
      </c>
      <c r="F967" s="124">
        <f t="shared" si="25"/>
        <v>2754.0316159199997</v>
      </c>
      <c r="G967" s="130" t="s">
        <v>95</v>
      </c>
      <c r="H967" s="13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WZB967" s="1"/>
      <c r="WZC967" s="1"/>
      <c r="WZD967" s="1"/>
      <c r="WZE967" s="1"/>
      <c r="WZF967" s="1"/>
      <c r="WZG967" s="1"/>
      <c r="WZH967" s="1"/>
      <c r="WZI967" s="1"/>
      <c r="WZJ967" s="1"/>
      <c r="WZK967" s="1"/>
      <c r="WZL967" s="1"/>
      <c r="WZM967" s="1"/>
      <c r="WZN967" s="1"/>
      <c r="WZO967" s="1"/>
      <c r="WZP967" s="1"/>
      <c r="WZQ967" s="1"/>
      <c r="WZR967" s="1"/>
      <c r="WZS967" s="1"/>
      <c r="WZT967" s="1"/>
      <c r="WZU967" s="1"/>
      <c r="WZV967" s="1"/>
      <c r="WZW967" s="1"/>
      <c r="WZX967" s="1"/>
      <c r="WZY967" s="1"/>
      <c r="WZZ967" s="1"/>
      <c r="XAA967" s="1"/>
      <c r="XAB967" s="1"/>
      <c r="XAC967" s="1"/>
      <c r="XAD967" s="1"/>
      <c r="XAE967" s="1"/>
      <c r="XAF967" s="1"/>
      <c r="XAG967" s="1"/>
      <c r="XAH967" s="1"/>
      <c r="XAI967" s="1"/>
      <c r="XAJ967" s="1"/>
      <c r="XAK967" s="1"/>
      <c r="XAL967" s="1"/>
      <c r="XAM967" s="1"/>
      <c r="XAN967" s="1"/>
      <c r="XAO967" s="1"/>
      <c r="XAP967" s="1"/>
      <c r="XAQ967" s="1"/>
      <c r="XAR967" s="1"/>
      <c r="XAS967" s="1"/>
      <c r="XAT967" s="1"/>
      <c r="XAU967" s="1"/>
      <c r="XAV967" s="1"/>
      <c r="XAW967" s="1"/>
      <c r="XAX967" s="1"/>
      <c r="XAY967" s="1"/>
      <c r="XAZ967" s="1"/>
      <c r="XBA967" s="1"/>
      <c r="XBB967" s="1"/>
      <c r="XBC967" s="1"/>
      <c r="XBD967" s="1"/>
      <c r="XBE967" s="1"/>
      <c r="XBF967" s="1"/>
      <c r="XBG967" s="1"/>
      <c r="XBH967" s="1"/>
      <c r="XBI967" s="1"/>
      <c r="XBJ967" s="1"/>
      <c r="XBK967" s="1"/>
      <c r="XBL967" s="1"/>
      <c r="XBM967" s="1"/>
      <c r="XBN967" s="1"/>
      <c r="XBO967" s="1"/>
      <c r="XBP967" s="1"/>
      <c r="XBQ967" s="1"/>
      <c r="XBR967" s="1"/>
      <c r="XBS967" s="1"/>
      <c r="XBT967" s="1"/>
      <c r="XBU967" s="1"/>
      <c r="XBV967" s="1"/>
      <c r="XBW967" s="1"/>
      <c r="XBX967" s="1"/>
      <c r="XBY967" s="1"/>
      <c r="XBZ967" s="1"/>
      <c r="XCA967" s="1"/>
      <c r="XCB967" s="1"/>
      <c r="XCC967" s="1"/>
      <c r="XCD967" s="1"/>
      <c r="XCE967" s="1"/>
      <c r="XCF967" s="1"/>
      <c r="XCG967" s="1"/>
      <c r="XCH967" s="1"/>
      <c r="XCI967" s="1"/>
      <c r="XCJ967" s="1"/>
      <c r="XCK967" s="1"/>
      <c r="XCL967" s="1"/>
      <c r="XCM967" s="1"/>
      <c r="XCN967" s="1"/>
      <c r="XCO967" s="1"/>
      <c r="XCP967" s="1"/>
      <c r="XCQ967" s="1"/>
      <c r="XCR967" s="1"/>
      <c r="XCS967" s="1"/>
      <c r="XCT967" s="1"/>
      <c r="XCU967" s="1"/>
      <c r="XCV967" s="1"/>
      <c r="XCW967" s="1"/>
      <c r="XCX967" s="1"/>
      <c r="XCY967" s="1"/>
      <c r="XCZ967" s="1"/>
      <c r="XDA967" s="1"/>
      <c r="XDB967" s="1"/>
      <c r="XDC967" s="1"/>
      <c r="XDD967" s="1"/>
      <c r="XDE967" s="1"/>
      <c r="XDF967" s="1"/>
      <c r="XDG967" s="1"/>
      <c r="XDH967" s="1"/>
      <c r="XDI967" s="1"/>
      <c r="XDJ967" s="1"/>
      <c r="XDK967" s="1"/>
      <c r="XDL967" s="1"/>
      <c r="XDM967" s="1"/>
      <c r="XDN967" s="1"/>
      <c r="XDO967" s="1"/>
      <c r="XDP967" s="1"/>
      <c r="XDQ967" s="1"/>
      <c r="XDR967" s="1"/>
      <c r="XDS967" s="1"/>
      <c r="XDT967" s="1"/>
      <c r="XDU967" s="1"/>
      <c r="XDV967" s="1"/>
      <c r="XDW967" s="1"/>
      <c r="XDX967" s="1"/>
      <c r="XDY967" s="1"/>
      <c r="XDZ967" s="1"/>
      <c r="XEA967" s="1"/>
      <c r="XEB967" s="1"/>
      <c r="XEC967" s="1"/>
      <c r="XED967" s="1"/>
      <c r="XEE967" s="1"/>
      <c r="XEF967" s="1"/>
      <c r="XEG967" s="1"/>
      <c r="XEH967" s="1"/>
      <c r="XEI967" s="1"/>
      <c r="XEJ967" s="1"/>
      <c r="XEK967" s="1"/>
      <c r="XEL967" s="1"/>
      <c r="XEM967" s="1"/>
      <c r="XEN967" s="1"/>
      <c r="XEO967" s="1"/>
      <c r="XEP967" s="1"/>
      <c r="XEQ967" s="1"/>
      <c r="XER967" s="1"/>
      <c r="XES967" s="1"/>
      <c r="XET967" s="1"/>
      <c r="XEU967" s="1"/>
      <c r="XEV967" s="1"/>
      <c r="XEW967" s="1"/>
      <c r="XEX967" s="1"/>
      <c r="XEY967" s="1"/>
      <c r="XEZ967" s="1"/>
      <c r="XFA967" s="1"/>
      <c r="XFB967" s="1"/>
      <c r="XFC967" s="1"/>
    </row>
    <row r="968" spans="1:150 16226:16383" s="3" customFormat="1" ht="20.25" customHeight="1" x14ac:dyDescent="0.25">
      <c r="A968" s="71" t="s">
        <v>1163</v>
      </c>
      <c r="B968" s="71">
        <v>139.35499999999999</v>
      </c>
      <c r="C968" s="71">
        <f t="shared" si="24"/>
        <v>1500.0172199999997</v>
      </c>
      <c r="D968" s="51">
        <v>0</v>
      </c>
      <c r="E968" s="51">
        <v>0</v>
      </c>
      <c r="F968" s="124">
        <f t="shared" si="25"/>
        <v>2754.0316159199997</v>
      </c>
      <c r="G968" s="130" t="s">
        <v>95</v>
      </c>
      <c r="H968" s="13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WZB968" s="1"/>
      <c r="WZC968" s="1"/>
      <c r="WZD968" s="1"/>
      <c r="WZE968" s="1"/>
      <c r="WZF968" s="1"/>
      <c r="WZG968" s="1"/>
      <c r="WZH968" s="1"/>
      <c r="WZI968" s="1"/>
      <c r="WZJ968" s="1"/>
      <c r="WZK968" s="1"/>
      <c r="WZL968" s="1"/>
      <c r="WZM968" s="1"/>
      <c r="WZN968" s="1"/>
      <c r="WZO968" s="1"/>
      <c r="WZP968" s="1"/>
      <c r="WZQ968" s="1"/>
      <c r="WZR968" s="1"/>
      <c r="WZS968" s="1"/>
      <c r="WZT968" s="1"/>
      <c r="WZU968" s="1"/>
      <c r="WZV968" s="1"/>
      <c r="WZW968" s="1"/>
      <c r="WZX968" s="1"/>
      <c r="WZY968" s="1"/>
      <c r="WZZ968" s="1"/>
      <c r="XAA968" s="1"/>
      <c r="XAB968" s="1"/>
      <c r="XAC968" s="1"/>
      <c r="XAD968" s="1"/>
      <c r="XAE968" s="1"/>
      <c r="XAF968" s="1"/>
      <c r="XAG968" s="1"/>
      <c r="XAH968" s="1"/>
      <c r="XAI968" s="1"/>
      <c r="XAJ968" s="1"/>
      <c r="XAK968" s="1"/>
      <c r="XAL968" s="1"/>
      <c r="XAM968" s="1"/>
      <c r="XAN968" s="1"/>
      <c r="XAO968" s="1"/>
      <c r="XAP968" s="1"/>
      <c r="XAQ968" s="1"/>
      <c r="XAR968" s="1"/>
      <c r="XAS968" s="1"/>
      <c r="XAT968" s="1"/>
      <c r="XAU968" s="1"/>
      <c r="XAV968" s="1"/>
      <c r="XAW968" s="1"/>
      <c r="XAX968" s="1"/>
      <c r="XAY968" s="1"/>
      <c r="XAZ968" s="1"/>
      <c r="XBA968" s="1"/>
      <c r="XBB968" s="1"/>
      <c r="XBC968" s="1"/>
      <c r="XBD968" s="1"/>
      <c r="XBE968" s="1"/>
      <c r="XBF968" s="1"/>
      <c r="XBG968" s="1"/>
      <c r="XBH968" s="1"/>
      <c r="XBI968" s="1"/>
      <c r="XBJ968" s="1"/>
      <c r="XBK968" s="1"/>
      <c r="XBL968" s="1"/>
      <c r="XBM968" s="1"/>
      <c r="XBN968" s="1"/>
      <c r="XBO968" s="1"/>
      <c r="XBP968" s="1"/>
      <c r="XBQ968" s="1"/>
      <c r="XBR968" s="1"/>
      <c r="XBS968" s="1"/>
      <c r="XBT968" s="1"/>
      <c r="XBU968" s="1"/>
      <c r="XBV968" s="1"/>
      <c r="XBW968" s="1"/>
      <c r="XBX968" s="1"/>
      <c r="XBY968" s="1"/>
      <c r="XBZ968" s="1"/>
      <c r="XCA968" s="1"/>
      <c r="XCB968" s="1"/>
      <c r="XCC968" s="1"/>
      <c r="XCD968" s="1"/>
      <c r="XCE968" s="1"/>
      <c r="XCF968" s="1"/>
      <c r="XCG968" s="1"/>
      <c r="XCH968" s="1"/>
      <c r="XCI968" s="1"/>
      <c r="XCJ968" s="1"/>
      <c r="XCK968" s="1"/>
      <c r="XCL968" s="1"/>
      <c r="XCM968" s="1"/>
      <c r="XCN968" s="1"/>
      <c r="XCO968" s="1"/>
      <c r="XCP968" s="1"/>
      <c r="XCQ968" s="1"/>
      <c r="XCR968" s="1"/>
      <c r="XCS968" s="1"/>
      <c r="XCT968" s="1"/>
      <c r="XCU968" s="1"/>
      <c r="XCV968" s="1"/>
      <c r="XCW968" s="1"/>
      <c r="XCX968" s="1"/>
      <c r="XCY968" s="1"/>
      <c r="XCZ968" s="1"/>
      <c r="XDA968" s="1"/>
      <c r="XDB968" s="1"/>
      <c r="XDC968" s="1"/>
      <c r="XDD968" s="1"/>
      <c r="XDE968" s="1"/>
      <c r="XDF968" s="1"/>
      <c r="XDG968" s="1"/>
      <c r="XDH968" s="1"/>
      <c r="XDI968" s="1"/>
      <c r="XDJ968" s="1"/>
      <c r="XDK968" s="1"/>
      <c r="XDL968" s="1"/>
      <c r="XDM968" s="1"/>
      <c r="XDN968" s="1"/>
      <c r="XDO968" s="1"/>
      <c r="XDP968" s="1"/>
      <c r="XDQ968" s="1"/>
      <c r="XDR968" s="1"/>
      <c r="XDS968" s="1"/>
      <c r="XDT968" s="1"/>
      <c r="XDU968" s="1"/>
      <c r="XDV968" s="1"/>
      <c r="XDW968" s="1"/>
      <c r="XDX968" s="1"/>
      <c r="XDY968" s="1"/>
      <c r="XDZ968" s="1"/>
      <c r="XEA968" s="1"/>
      <c r="XEB968" s="1"/>
      <c r="XEC968" s="1"/>
      <c r="XED968" s="1"/>
      <c r="XEE968" s="1"/>
      <c r="XEF968" s="1"/>
      <c r="XEG968" s="1"/>
      <c r="XEH968" s="1"/>
      <c r="XEI968" s="1"/>
      <c r="XEJ968" s="1"/>
      <c r="XEK968" s="1"/>
      <c r="XEL968" s="1"/>
      <c r="XEM968" s="1"/>
      <c r="XEN968" s="1"/>
      <c r="XEO968" s="1"/>
      <c r="XEP968" s="1"/>
      <c r="XEQ968" s="1"/>
      <c r="XER968" s="1"/>
      <c r="XES968" s="1"/>
      <c r="XET968" s="1"/>
      <c r="XEU968" s="1"/>
      <c r="XEV968" s="1"/>
      <c r="XEW968" s="1"/>
      <c r="XEX968" s="1"/>
      <c r="XEY968" s="1"/>
      <c r="XEZ968" s="1"/>
      <c r="XFA968" s="1"/>
      <c r="XFB968" s="1"/>
      <c r="XFC968" s="1"/>
    </row>
    <row r="969" spans="1:150 16226:16383" s="3" customFormat="1" ht="20.25" customHeight="1" x14ac:dyDescent="0.25">
      <c r="A969" s="71" t="s">
        <v>1164</v>
      </c>
      <c r="B969" s="71">
        <v>177.084</v>
      </c>
      <c r="C969" s="71">
        <f t="shared" si="24"/>
        <v>1906.1321759999998</v>
      </c>
      <c r="D969" s="51">
        <v>0</v>
      </c>
      <c r="E969" s="51">
        <v>0</v>
      </c>
      <c r="F969" s="124">
        <f t="shared" si="25"/>
        <v>3499.6586751360001</v>
      </c>
      <c r="G969" s="130" t="s">
        <v>95</v>
      </c>
      <c r="H969" s="13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WZB969" s="1"/>
      <c r="WZC969" s="1"/>
      <c r="WZD969" s="1"/>
      <c r="WZE969" s="1"/>
      <c r="WZF969" s="1"/>
      <c r="WZG969" s="1"/>
      <c r="WZH969" s="1"/>
      <c r="WZI969" s="1"/>
      <c r="WZJ969" s="1"/>
      <c r="WZK969" s="1"/>
      <c r="WZL969" s="1"/>
      <c r="WZM969" s="1"/>
      <c r="WZN969" s="1"/>
      <c r="WZO969" s="1"/>
      <c r="WZP969" s="1"/>
      <c r="WZQ969" s="1"/>
      <c r="WZR969" s="1"/>
      <c r="WZS969" s="1"/>
      <c r="WZT969" s="1"/>
      <c r="WZU969" s="1"/>
      <c r="WZV969" s="1"/>
      <c r="WZW969" s="1"/>
      <c r="WZX969" s="1"/>
      <c r="WZY969" s="1"/>
      <c r="WZZ969" s="1"/>
      <c r="XAA969" s="1"/>
      <c r="XAB969" s="1"/>
      <c r="XAC969" s="1"/>
      <c r="XAD969" s="1"/>
      <c r="XAE969" s="1"/>
      <c r="XAF969" s="1"/>
      <c r="XAG969" s="1"/>
      <c r="XAH969" s="1"/>
      <c r="XAI969" s="1"/>
      <c r="XAJ969" s="1"/>
      <c r="XAK969" s="1"/>
      <c r="XAL969" s="1"/>
      <c r="XAM969" s="1"/>
      <c r="XAN969" s="1"/>
      <c r="XAO969" s="1"/>
      <c r="XAP969" s="1"/>
      <c r="XAQ969" s="1"/>
      <c r="XAR969" s="1"/>
      <c r="XAS969" s="1"/>
      <c r="XAT969" s="1"/>
      <c r="XAU969" s="1"/>
      <c r="XAV969" s="1"/>
      <c r="XAW969" s="1"/>
      <c r="XAX969" s="1"/>
      <c r="XAY969" s="1"/>
      <c r="XAZ969" s="1"/>
      <c r="XBA969" s="1"/>
      <c r="XBB969" s="1"/>
      <c r="XBC969" s="1"/>
      <c r="XBD969" s="1"/>
      <c r="XBE969" s="1"/>
      <c r="XBF969" s="1"/>
      <c r="XBG969" s="1"/>
      <c r="XBH969" s="1"/>
      <c r="XBI969" s="1"/>
      <c r="XBJ969" s="1"/>
      <c r="XBK969" s="1"/>
      <c r="XBL969" s="1"/>
      <c r="XBM969" s="1"/>
      <c r="XBN969" s="1"/>
      <c r="XBO969" s="1"/>
      <c r="XBP969" s="1"/>
      <c r="XBQ969" s="1"/>
      <c r="XBR969" s="1"/>
      <c r="XBS969" s="1"/>
      <c r="XBT969" s="1"/>
      <c r="XBU969" s="1"/>
      <c r="XBV969" s="1"/>
      <c r="XBW969" s="1"/>
      <c r="XBX969" s="1"/>
      <c r="XBY969" s="1"/>
      <c r="XBZ969" s="1"/>
      <c r="XCA969" s="1"/>
      <c r="XCB969" s="1"/>
      <c r="XCC969" s="1"/>
      <c r="XCD969" s="1"/>
      <c r="XCE969" s="1"/>
      <c r="XCF969" s="1"/>
      <c r="XCG969" s="1"/>
      <c r="XCH969" s="1"/>
      <c r="XCI969" s="1"/>
      <c r="XCJ969" s="1"/>
      <c r="XCK969" s="1"/>
      <c r="XCL969" s="1"/>
      <c r="XCM969" s="1"/>
      <c r="XCN969" s="1"/>
      <c r="XCO969" s="1"/>
      <c r="XCP969" s="1"/>
      <c r="XCQ969" s="1"/>
      <c r="XCR969" s="1"/>
      <c r="XCS969" s="1"/>
      <c r="XCT969" s="1"/>
      <c r="XCU969" s="1"/>
      <c r="XCV969" s="1"/>
      <c r="XCW969" s="1"/>
      <c r="XCX969" s="1"/>
      <c r="XCY969" s="1"/>
      <c r="XCZ969" s="1"/>
      <c r="XDA969" s="1"/>
      <c r="XDB969" s="1"/>
      <c r="XDC969" s="1"/>
      <c r="XDD969" s="1"/>
      <c r="XDE969" s="1"/>
      <c r="XDF969" s="1"/>
      <c r="XDG969" s="1"/>
      <c r="XDH969" s="1"/>
      <c r="XDI969" s="1"/>
      <c r="XDJ969" s="1"/>
      <c r="XDK969" s="1"/>
      <c r="XDL969" s="1"/>
      <c r="XDM969" s="1"/>
      <c r="XDN969" s="1"/>
      <c r="XDO969" s="1"/>
      <c r="XDP969" s="1"/>
      <c r="XDQ969" s="1"/>
      <c r="XDR969" s="1"/>
      <c r="XDS969" s="1"/>
      <c r="XDT969" s="1"/>
      <c r="XDU969" s="1"/>
      <c r="XDV969" s="1"/>
      <c r="XDW969" s="1"/>
      <c r="XDX969" s="1"/>
      <c r="XDY969" s="1"/>
      <c r="XDZ969" s="1"/>
      <c r="XEA969" s="1"/>
      <c r="XEB969" s="1"/>
      <c r="XEC969" s="1"/>
      <c r="XED969" s="1"/>
      <c r="XEE969" s="1"/>
      <c r="XEF969" s="1"/>
      <c r="XEG969" s="1"/>
      <c r="XEH969" s="1"/>
      <c r="XEI969" s="1"/>
      <c r="XEJ969" s="1"/>
      <c r="XEK969" s="1"/>
      <c r="XEL969" s="1"/>
      <c r="XEM969" s="1"/>
      <c r="XEN969" s="1"/>
      <c r="XEO969" s="1"/>
      <c r="XEP969" s="1"/>
      <c r="XEQ969" s="1"/>
      <c r="XER969" s="1"/>
      <c r="XES969" s="1"/>
      <c r="XET969" s="1"/>
      <c r="XEU969" s="1"/>
      <c r="XEV969" s="1"/>
      <c r="XEW969" s="1"/>
      <c r="XEX969" s="1"/>
      <c r="XEY969" s="1"/>
      <c r="XEZ969" s="1"/>
      <c r="XFA969" s="1"/>
      <c r="XFB969" s="1"/>
      <c r="XFC969" s="1"/>
    </row>
    <row r="970" spans="1:150 16226:16383" s="3" customFormat="1" ht="20.25" customHeight="1" x14ac:dyDescent="0.25">
      <c r="A970" s="71" t="s">
        <v>1165</v>
      </c>
      <c r="B970" s="71">
        <v>177.084</v>
      </c>
      <c r="C970" s="71">
        <f t="shared" si="24"/>
        <v>1906.1321759999998</v>
      </c>
      <c r="D970" s="51">
        <v>0</v>
      </c>
      <c r="E970" s="51">
        <v>0</v>
      </c>
      <c r="F970" s="124">
        <f t="shared" si="25"/>
        <v>3499.6586751360001</v>
      </c>
      <c r="G970" s="130" t="s">
        <v>95</v>
      </c>
      <c r="H970" s="13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WZB970" s="1"/>
      <c r="WZC970" s="1"/>
      <c r="WZD970" s="1"/>
      <c r="WZE970" s="1"/>
      <c r="WZF970" s="1"/>
      <c r="WZG970" s="1"/>
      <c r="WZH970" s="1"/>
      <c r="WZI970" s="1"/>
      <c r="WZJ970" s="1"/>
      <c r="WZK970" s="1"/>
      <c r="WZL970" s="1"/>
      <c r="WZM970" s="1"/>
      <c r="WZN970" s="1"/>
      <c r="WZO970" s="1"/>
      <c r="WZP970" s="1"/>
      <c r="WZQ970" s="1"/>
      <c r="WZR970" s="1"/>
      <c r="WZS970" s="1"/>
      <c r="WZT970" s="1"/>
      <c r="WZU970" s="1"/>
      <c r="WZV970" s="1"/>
      <c r="WZW970" s="1"/>
      <c r="WZX970" s="1"/>
      <c r="WZY970" s="1"/>
      <c r="WZZ970" s="1"/>
      <c r="XAA970" s="1"/>
      <c r="XAB970" s="1"/>
      <c r="XAC970" s="1"/>
      <c r="XAD970" s="1"/>
      <c r="XAE970" s="1"/>
      <c r="XAF970" s="1"/>
      <c r="XAG970" s="1"/>
      <c r="XAH970" s="1"/>
      <c r="XAI970" s="1"/>
      <c r="XAJ970" s="1"/>
      <c r="XAK970" s="1"/>
      <c r="XAL970" s="1"/>
      <c r="XAM970" s="1"/>
      <c r="XAN970" s="1"/>
      <c r="XAO970" s="1"/>
      <c r="XAP970" s="1"/>
      <c r="XAQ970" s="1"/>
      <c r="XAR970" s="1"/>
      <c r="XAS970" s="1"/>
      <c r="XAT970" s="1"/>
      <c r="XAU970" s="1"/>
      <c r="XAV970" s="1"/>
      <c r="XAW970" s="1"/>
      <c r="XAX970" s="1"/>
      <c r="XAY970" s="1"/>
      <c r="XAZ970" s="1"/>
      <c r="XBA970" s="1"/>
      <c r="XBB970" s="1"/>
      <c r="XBC970" s="1"/>
      <c r="XBD970" s="1"/>
      <c r="XBE970" s="1"/>
      <c r="XBF970" s="1"/>
      <c r="XBG970" s="1"/>
      <c r="XBH970" s="1"/>
      <c r="XBI970" s="1"/>
      <c r="XBJ970" s="1"/>
      <c r="XBK970" s="1"/>
      <c r="XBL970" s="1"/>
      <c r="XBM970" s="1"/>
      <c r="XBN970" s="1"/>
      <c r="XBO970" s="1"/>
      <c r="XBP970" s="1"/>
      <c r="XBQ970" s="1"/>
      <c r="XBR970" s="1"/>
      <c r="XBS970" s="1"/>
      <c r="XBT970" s="1"/>
      <c r="XBU970" s="1"/>
      <c r="XBV970" s="1"/>
      <c r="XBW970" s="1"/>
      <c r="XBX970" s="1"/>
      <c r="XBY970" s="1"/>
      <c r="XBZ970" s="1"/>
      <c r="XCA970" s="1"/>
      <c r="XCB970" s="1"/>
      <c r="XCC970" s="1"/>
      <c r="XCD970" s="1"/>
      <c r="XCE970" s="1"/>
      <c r="XCF970" s="1"/>
      <c r="XCG970" s="1"/>
      <c r="XCH970" s="1"/>
      <c r="XCI970" s="1"/>
      <c r="XCJ970" s="1"/>
      <c r="XCK970" s="1"/>
      <c r="XCL970" s="1"/>
      <c r="XCM970" s="1"/>
      <c r="XCN970" s="1"/>
      <c r="XCO970" s="1"/>
      <c r="XCP970" s="1"/>
      <c r="XCQ970" s="1"/>
      <c r="XCR970" s="1"/>
      <c r="XCS970" s="1"/>
      <c r="XCT970" s="1"/>
      <c r="XCU970" s="1"/>
      <c r="XCV970" s="1"/>
      <c r="XCW970" s="1"/>
      <c r="XCX970" s="1"/>
      <c r="XCY970" s="1"/>
      <c r="XCZ970" s="1"/>
      <c r="XDA970" s="1"/>
      <c r="XDB970" s="1"/>
      <c r="XDC970" s="1"/>
      <c r="XDD970" s="1"/>
      <c r="XDE970" s="1"/>
      <c r="XDF970" s="1"/>
      <c r="XDG970" s="1"/>
      <c r="XDH970" s="1"/>
      <c r="XDI970" s="1"/>
      <c r="XDJ970" s="1"/>
      <c r="XDK970" s="1"/>
      <c r="XDL970" s="1"/>
      <c r="XDM970" s="1"/>
      <c r="XDN970" s="1"/>
      <c r="XDO970" s="1"/>
      <c r="XDP970" s="1"/>
      <c r="XDQ970" s="1"/>
      <c r="XDR970" s="1"/>
      <c r="XDS970" s="1"/>
      <c r="XDT970" s="1"/>
      <c r="XDU970" s="1"/>
      <c r="XDV970" s="1"/>
      <c r="XDW970" s="1"/>
      <c r="XDX970" s="1"/>
      <c r="XDY970" s="1"/>
      <c r="XDZ970" s="1"/>
      <c r="XEA970" s="1"/>
      <c r="XEB970" s="1"/>
      <c r="XEC970" s="1"/>
      <c r="XED970" s="1"/>
      <c r="XEE970" s="1"/>
      <c r="XEF970" s="1"/>
      <c r="XEG970" s="1"/>
      <c r="XEH970" s="1"/>
      <c r="XEI970" s="1"/>
      <c r="XEJ970" s="1"/>
      <c r="XEK970" s="1"/>
      <c r="XEL970" s="1"/>
      <c r="XEM970" s="1"/>
      <c r="XEN970" s="1"/>
      <c r="XEO970" s="1"/>
      <c r="XEP970" s="1"/>
      <c r="XEQ970" s="1"/>
      <c r="XER970" s="1"/>
      <c r="XES970" s="1"/>
      <c r="XET970" s="1"/>
      <c r="XEU970" s="1"/>
      <c r="XEV970" s="1"/>
      <c r="XEW970" s="1"/>
      <c r="XEX970" s="1"/>
      <c r="XEY970" s="1"/>
      <c r="XEZ970" s="1"/>
      <c r="XFA970" s="1"/>
      <c r="XFB970" s="1"/>
      <c r="XFC970" s="1"/>
    </row>
    <row r="971" spans="1:150 16226:16383" s="3" customFormat="1" ht="20.25" customHeight="1" x14ac:dyDescent="0.25">
      <c r="A971" s="71" t="s">
        <v>1166</v>
      </c>
      <c r="B971" s="71">
        <v>139.35499999999999</v>
      </c>
      <c r="C971" s="71">
        <f t="shared" si="24"/>
        <v>1500.0172199999997</v>
      </c>
      <c r="D971" s="51">
        <v>0</v>
      </c>
      <c r="E971" s="51">
        <v>0</v>
      </c>
      <c r="F971" s="124">
        <f t="shared" si="25"/>
        <v>2754.0316159199997</v>
      </c>
      <c r="G971" s="130" t="s">
        <v>95</v>
      </c>
      <c r="H971" s="13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WZB971" s="1"/>
      <c r="WZC971" s="1"/>
      <c r="WZD971" s="1"/>
      <c r="WZE971" s="1"/>
      <c r="WZF971" s="1"/>
      <c r="WZG971" s="1"/>
      <c r="WZH971" s="1"/>
      <c r="WZI971" s="1"/>
      <c r="WZJ971" s="1"/>
      <c r="WZK971" s="1"/>
      <c r="WZL971" s="1"/>
      <c r="WZM971" s="1"/>
      <c r="WZN971" s="1"/>
      <c r="WZO971" s="1"/>
      <c r="WZP971" s="1"/>
      <c r="WZQ971" s="1"/>
      <c r="WZR971" s="1"/>
      <c r="WZS971" s="1"/>
      <c r="WZT971" s="1"/>
      <c r="WZU971" s="1"/>
      <c r="WZV971" s="1"/>
      <c r="WZW971" s="1"/>
      <c r="WZX971" s="1"/>
      <c r="WZY971" s="1"/>
      <c r="WZZ971" s="1"/>
      <c r="XAA971" s="1"/>
      <c r="XAB971" s="1"/>
      <c r="XAC971" s="1"/>
      <c r="XAD971" s="1"/>
      <c r="XAE971" s="1"/>
      <c r="XAF971" s="1"/>
      <c r="XAG971" s="1"/>
      <c r="XAH971" s="1"/>
      <c r="XAI971" s="1"/>
      <c r="XAJ971" s="1"/>
      <c r="XAK971" s="1"/>
      <c r="XAL971" s="1"/>
      <c r="XAM971" s="1"/>
      <c r="XAN971" s="1"/>
      <c r="XAO971" s="1"/>
      <c r="XAP971" s="1"/>
      <c r="XAQ971" s="1"/>
      <c r="XAR971" s="1"/>
      <c r="XAS971" s="1"/>
      <c r="XAT971" s="1"/>
      <c r="XAU971" s="1"/>
      <c r="XAV971" s="1"/>
      <c r="XAW971" s="1"/>
      <c r="XAX971" s="1"/>
      <c r="XAY971" s="1"/>
      <c r="XAZ971" s="1"/>
      <c r="XBA971" s="1"/>
      <c r="XBB971" s="1"/>
      <c r="XBC971" s="1"/>
      <c r="XBD971" s="1"/>
      <c r="XBE971" s="1"/>
      <c r="XBF971" s="1"/>
      <c r="XBG971" s="1"/>
      <c r="XBH971" s="1"/>
      <c r="XBI971" s="1"/>
      <c r="XBJ971" s="1"/>
      <c r="XBK971" s="1"/>
      <c r="XBL971" s="1"/>
      <c r="XBM971" s="1"/>
      <c r="XBN971" s="1"/>
      <c r="XBO971" s="1"/>
      <c r="XBP971" s="1"/>
      <c r="XBQ971" s="1"/>
      <c r="XBR971" s="1"/>
      <c r="XBS971" s="1"/>
      <c r="XBT971" s="1"/>
      <c r="XBU971" s="1"/>
      <c r="XBV971" s="1"/>
      <c r="XBW971" s="1"/>
      <c r="XBX971" s="1"/>
      <c r="XBY971" s="1"/>
      <c r="XBZ971" s="1"/>
      <c r="XCA971" s="1"/>
      <c r="XCB971" s="1"/>
      <c r="XCC971" s="1"/>
      <c r="XCD971" s="1"/>
      <c r="XCE971" s="1"/>
      <c r="XCF971" s="1"/>
      <c r="XCG971" s="1"/>
      <c r="XCH971" s="1"/>
      <c r="XCI971" s="1"/>
      <c r="XCJ971" s="1"/>
      <c r="XCK971" s="1"/>
      <c r="XCL971" s="1"/>
      <c r="XCM971" s="1"/>
      <c r="XCN971" s="1"/>
      <c r="XCO971" s="1"/>
      <c r="XCP971" s="1"/>
      <c r="XCQ971" s="1"/>
      <c r="XCR971" s="1"/>
      <c r="XCS971" s="1"/>
      <c r="XCT971" s="1"/>
      <c r="XCU971" s="1"/>
      <c r="XCV971" s="1"/>
      <c r="XCW971" s="1"/>
      <c r="XCX971" s="1"/>
      <c r="XCY971" s="1"/>
      <c r="XCZ971" s="1"/>
      <c r="XDA971" s="1"/>
      <c r="XDB971" s="1"/>
      <c r="XDC971" s="1"/>
      <c r="XDD971" s="1"/>
      <c r="XDE971" s="1"/>
      <c r="XDF971" s="1"/>
      <c r="XDG971" s="1"/>
      <c r="XDH971" s="1"/>
      <c r="XDI971" s="1"/>
      <c r="XDJ971" s="1"/>
      <c r="XDK971" s="1"/>
      <c r="XDL971" s="1"/>
      <c r="XDM971" s="1"/>
      <c r="XDN971" s="1"/>
      <c r="XDO971" s="1"/>
      <c r="XDP971" s="1"/>
      <c r="XDQ971" s="1"/>
      <c r="XDR971" s="1"/>
      <c r="XDS971" s="1"/>
      <c r="XDT971" s="1"/>
      <c r="XDU971" s="1"/>
      <c r="XDV971" s="1"/>
      <c r="XDW971" s="1"/>
      <c r="XDX971" s="1"/>
      <c r="XDY971" s="1"/>
      <c r="XDZ971" s="1"/>
      <c r="XEA971" s="1"/>
      <c r="XEB971" s="1"/>
      <c r="XEC971" s="1"/>
      <c r="XED971" s="1"/>
      <c r="XEE971" s="1"/>
      <c r="XEF971" s="1"/>
      <c r="XEG971" s="1"/>
      <c r="XEH971" s="1"/>
      <c r="XEI971" s="1"/>
      <c r="XEJ971" s="1"/>
      <c r="XEK971" s="1"/>
      <c r="XEL971" s="1"/>
      <c r="XEM971" s="1"/>
      <c r="XEN971" s="1"/>
      <c r="XEO971" s="1"/>
      <c r="XEP971" s="1"/>
      <c r="XEQ971" s="1"/>
      <c r="XER971" s="1"/>
      <c r="XES971" s="1"/>
      <c r="XET971" s="1"/>
      <c r="XEU971" s="1"/>
      <c r="XEV971" s="1"/>
      <c r="XEW971" s="1"/>
      <c r="XEX971" s="1"/>
      <c r="XEY971" s="1"/>
      <c r="XEZ971" s="1"/>
      <c r="XFA971" s="1"/>
      <c r="XFB971" s="1"/>
      <c r="XFC971" s="1"/>
    </row>
    <row r="972" spans="1:150 16226:16383" s="3" customFormat="1" ht="20.25" customHeight="1" x14ac:dyDescent="0.25">
      <c r="A972" s="71" t="s">
        <v>1167</v>
      </c>
      <c r="B972" s="71">
        <v>139.35499999999999</v>
      </c>
      <c r="C972" s="71">
        <f t="shared" si="24"/>
        <v>1500.0172199999997</v>
      </c>
      <c r="D972" s="51">
        <v>0</v>
      </c>
      <c r="E972" s="51">
        <v>0</v>
      </c>
      <c r="F972" s="124">
        <f t="shared" si="25"/>
        <v>2754.0316159199997</v>
      </c>
      <c r="G972" s="130" t="s">
        <v>95</v>
      </c>
      <c r="H972" s="13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WZB972" s="1"/>
      <c r="WZC972" s="1"/>
      <c r="WZD972" s="1"/>
      <c r="WZE972" s="1"/>
      <c r="WZF972" s="1"/>
      <c r="WZG972" s="1"/>
      <c r="WZH972" s="1"/>
      <c r="WZI972" s="1"/>
      <c r="WZJ972" s="1"/>
      <c r="WZK972" s="1"/>
      <c r="WZL972" s="1"/>
      <c r="WZM972" s="1"/>
      <c r="WZN972" s="1"/>
      <c r="WZO972" s="1"/>
      <c r="WZP972" s="1"/>
      <c r="WZQ972" s="1"/>
      <c r="WZR972" s="1"/>
      <c r="WZS972" s="1"/>
      <c r="WZT972" s="1"/>
      <c r="WZU972" s="1"/>
      <c r="WZV972" s="1"/>
      <c r="WZW972" s="1"/>
      <c r="WZX972" s="1"/>
      <c r="WZY972" s="1"/>
      <c r="WZZ972" s="1"/>
      <c r="XAA972" s="1"/>
      <c r="XAB972" s="1"/>
      <c r="XAC972" s="1"/>
      <c r="XAD972" s="1"/>
      <c r="XAE972" s="1"/>
      <c r="XAF972" s="1"/>
      <c r="XAG972" s="1"/>
      <c r="XAH972" s="1"/>
      <c r="XAI972" s="1"/>
      <c r="XAJ972" s="1"/>
      <c r="XAK972" s="1"/>
      <c r="XAL972" s="1"/>
      <c r="XAM972" s="1"/>
      <c r="XAN972" s="1"/>
      <c r="XAO972" s="1"/>
      <c r="XAP972" s="1"/>
      <c r="XAQ972" s="1"/>
      <c r="XAR972" s="1"/>
      <c r="XAS972" s="1"/>
      <c r="XAT972" s="1"/>
      <c r="XAU972" s="1"/>
      <c r="XAV972" s="1"/>
      <c r="XAW972" s="1"/>
      <c r="XAX972" s="1"/>
      <c r="XAY972" s="1"/>
      <c r="XAZ972" s="1"/>
      <c r="XBA972" s="1"/>
      <c r="XBB972" s="1"/>
      <c r="XBC972" s="1"/>
      <c r="XBD972" s="1"/>
      <c r="XBE972" s="1"/>
      <c r="XBF972" s="1"/>
      <c r="XBG972" s="1"/>
      <c r="XBH972" s="1"/>
      <c r="XBI972" s="1"/>
      <c r="XBJ972" s="1"/>
      <c r="XBK972" s="1"/>
      <c r="XBL972" s="1"/>
      <c r="XBM972" s="1"/>
      <c r="XBN972" s="1"/>
      <c r="XBO972" s="1"/>
      <c r="XBP972" s="1"/>
      <c r="XBQ972" s="1"/>
      <c r="XBR972" s="1"/>
      <c r="XBS972" s="1"/>
      <c r="XBT972" s="1"/>
      <c r="XBU972" s="1"/>
      <c r="XBV972" s="1"/>
      <c r="XBW972" s="1"/>
      <c r="XBX972" s="1"/>
      <c r="XBY972" s="1"/>
      <c r="XBZ972" s="1"/>
      <c r="XCA972" s="1"/>
      <c r="XCB972" s="1"/>
      <c r="XCC972" s="1"/>
      <c r="XCD972" s="1"/>
      <c r="XCE972" s="1"/>
      <c r="XCF972" s="1"/>
      <c r="XCG972" s="1"/>
      <c r="XCH972" s="1"/>
      <c r="XCI972" s="1"/>
      <c r="XCJ972" s="1"/>
      <c r="XCK972" s="1"/>
      <c r="XCL972" s="1"/>
      <c r="XCM972" s="1"/>
      <c r="XCN972" s="1"/>
      <c r="XCO972" s="1"/>
      <c r="XCP972" s="1"/>
      <c r="XCQ972" s="1"/>
      <c r="XCR972" s="1"/>
      <c r="XCS972" s="1"/>
      <c r="XCT972" s="1"/>
      <c r="XCU972" s="1"/>
      <c r="XCV972" s="1"/>
      <c r="XCW972" s="1"/>
      <c r="XCX972" s="1"/>
      <c r="XCY972" s="1"/>
      <c r="XCZ972" s="1"/>
      <c r="XDA972" s="1"/>
      <c r="XDB972" s="1"/>
      <c r="XDC972" s="1"/>
      <c r="XDD972" s="1"/>
      <c r="XDE972" s="1"/>
      <c r="XDF972" s="1"/>
      <c r="XDG972" s="1"/>
      <c r="XDH972" s="1"/>
      <c r="XDI972" s="1"/>
      <c r="XDJ972" s="1"/>
      <c r="XDK972" s="1"/>
      <c r="XDL972" s="1"/>
      <c r="XDM972" s="1"/>
      <c r="XDN972" s="1"/>
      <c r="XDO972" s="1"/>
      <c r="XDP972" s="1"/>
      <c r="XDQ972" s="1"/>
      <c r="XDR972" s="1"/>
      <c r="XDS972" s="1"/>
      <c r="XDT972" s="1"/>
      <c r="XDU972" s="1"/>
      <c r="XDV972" s="1"/>
      <c r="XDW972" s="1"/>
      <c r="XDX972" s="1"/>
      <c r="XDY972" s="1"/>
      <c r="XDZ972" s="1"/>
      <c r="XEA972" s="1"/>
      <c r="XEB972" s="1"/>
      <c r="XEC972" s="1"/>
      <c r="XED972" s="1"/>
      <c r="XEE972" s="1"/>
      <c r="XEF972" s="1"/>
      <c r="XEG972" s="1"/>
      <c r="XEH972" s="1"/>
      <c r="XEI972" s="1"/>
      <c r="XEJ972" s="1"/>
      <c r="XEK972" s="1"/>
      <c r="XEL972" s="1"/>
      <c r="XEM972" s="1"/>
      <c r="XEN972" s="1"/>
      <c r="XEO972" s="1"/>
      <c r="XEP972" s="1"/>
      <c r="XEQ972" s="1"/>
      <c r="XER972" s="1"/>
      <c r="XES972" s="1"/>
      <c r="XET972" s="1"/>
      <c r="XEU972" s="1"/>
      <c r="XEV972" s="1"/>
      <c r="XEW972" s="1"/>
      <c r="XEX972" s="1"/>
      <c r="XEY972" s="1"/>
      <c r="XEZ972" s="1"/>
      <c r="XFA972" s="1"/>
      <c r="XFB972" s="1"/>
      <c r="XFC972" s="1"/>
    </row>
    <row r="973" spans="1:150 16226:16383" s="3" customFormat="1" ht="20.25" customHeight="1" x14ac:dyDescent="0.25">
      <c r="A973" s="71" t="s">
        <v>1168</v>
      </c>
      <c r="B973" s="71">
        <v>139.35499999999999</v>
      </c>
      <c r="C973" s="71">
        <f t="shared" si="24"/>
        <v>1500.0172199999997</v>
      </c>
      <c r="D973" s="51">
        <v>0</v>
      </c>
      <c r="E973" s="51">
        <v>0</v>
      </c>
      <c r="F973" s="124">
        <f t="shared" si="25"/>
        <v>2754.0316159199997</v>
      </c>
      <c r="G973" s="130" t="s">
        <v>95</v>
      </c>
      <c r="H973" s="13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WZB973" s="1"/>
      <c r="WZC973" s="1"/>
      <c r="WZD973" s="1"/>
      <c r="WZE973" s="1"/>
      <c r="WZF973" s="1"/>
      <c r="WZG973" s="1"/>
      <c r="WZH973" s="1"/>
      <c r="WZI973" s="1"/>
      <c r="WZJ973" s="1"/>
      <c r="WZK973" s="1"/>
      <c r="WZL973" s="1"/>
      <c r="WZM973" s="1"/>
      <c r="WZN973" s="1"/>
      <c r="WZO973" s="1"/>
      <c r="WZP973" s="1"/>
      <c r="WZQ973" s="1"/>
      <c r="WZR973" s="1"/>
      <c r="WZS973" s="1"/>
      <c r="WZT973" s="1"/>
      <c r="WZU973" s="1"/>
      <c r="WZV973" s="1"/>
      <c r="WZW973" s="1"/>
      <c r="WZX973" s="1"/>
      <c r="WZY973" s="1"/>
      <c r="WZZ973" s="1"/>
      <c r="XAA973" s="1"/>
      <c r="XAB973" s="1"/>
      <c r="XAC973" s="1"/>
      <c r="XAD973" s="1"/>
      <c r="XAE973" s="1"/>
      <c r="XAF973" s="1"/>
      <c r="XAG973" s="1"/>
      <c r="XAH973" s="1"/>
      <c r="XAI973" s="1"/>
      <c r="XAJ973" s="1"/>
      <c r="XAK973" s="1"/>
      <c r="XAL973" s="1"/>
      <c r="XAM973" s="1"/>
      <c r="XAN973" s="1"/>
      <c r="XAO973" s="1"/>
      <c r="XAP973" s="1"/>
      <c r="XAQ973" s="1"/>
      <c r="XAR973" s="1"/>
      <c r="XAS973" s="1"/>
      <c r="XAT973" s="1"/>
      <c r="XAU973" s="1"/>
      <c r="XAV973" s="1"/>
      <c r="XAW973" s="1"/>
      <c r="XAX973" s="1"/>
      <c r="XAY973" s="1"/>
      <c r="XAZ973" s="1"/>
      <c r="XBA973" s="1"/>
      <c r="XBB973" s="1"/>
      <c r="XBC973" s="1"/>
      <c r="XBD973" s="1"/>
      <c r="XBE973" s="1"/>
      <c r="XBF973" s="1"/>
      <c r="XBG973" s="1"/>
      <c r="XBH973" s="1"/>
      <c r="XBI973" s="1"/>
      <c r="XBJ973" s="1"/>
      <c r="XBK973" s="1"/>
      <c r="XBL973" s="1"/>
      <c r="XBM973" s="1"/>
      <c r="XBN973" s="1"/>
      <c r="XBO973" s="1"/>
      <c r="XBP973" s="1"/>
      <c r="XBQ973" s="1"/>
      <c r="XBR973" s="1"/>
      <c r="XBS973" s="1"/>
      <c r="XBT973" s="1"/>
      <c r="XBU973" s="1"/>
      <c r="XBV973" s="1"/>
      <c r="XBW973" s="1"/>
      <c r="XBX973" s="1"/>
      <c r="XBY973" s="1"/>
      <c r="XBZ973" s="1"/>
      <c r="XCA973" s="1"/>
      <c r="XCB973" s="1"/>
      <c r="XCC973" s="1"/>
      <c r="XCD973" s="1"/>
      <c r="XCE973" s="1"/>
      <c r="XCF973" s="1"/>
      <c r="XCG973" s="1"/>
      <c r="XCH973" s="1"/>
      <c r="XCI973" s="1"/>
      <c r="XCJ973" s="1"/>
      <c r="XCK973" s="1"/>
      <c r="XCL973" s="1"/>
      <c r="XCM973" s="1"/>
      <c r="XCN973" s="1"/>
      <c r="XCO973" s="1"/>
      <c r="XCP973" s="1"/>
      <c r="XCQ973" s="1"/>
      <c r="XCR973" s="1"/>
      <c r="XCS973" s="1"/>
      <c r="XCT973" s="1"/>
      <c r="XCU973" s="1"/>
      <c r="XCV973" s="1"/>
      <c r="XCW973" s="1"/>
      <c r="XCX973" s="1"/>
      <c r="XCY973" s="1"/>
      <c r="XCZ973" s="1"/>
      <c r="XDA973" s="1"/>
      <c r="XDB973" s="1"/>
      <c r="XDC973" s="1"/>
      <c r="XDD973" s="1"/>
      <c r="XDE973" s="1"/>
      <c r="XDF973" s="1"/>
      <c r="XDG973" s="1"/>
      <c r="XDH973" s="1"/>
      <c r="XDI973" s="1"/>
      <c r="XDJ973" s="1"/>
      <c r="XDK973" s="1"/>
      <c r="XDL973" s="1"/>
      <c r="XDM973" s="1"/>
      <c r="XDN973" s="1"/>
      <c r="XDO973" s="1"/>
      <c r="XDP973" s="1"/>
      <c r="XDQ973" s="1"/>
      <c r="XDR973" s="1"/>
      <c r="XDS973" s="1"/>
      <c r="XDT973" s="1"/>
      <c r="XDU973" s="1"/>
      <c r="XDV973" s="1"/>
      <c r="XDW973" s="1"/>
      <c r="XDX973" s="1"/>
      <c r="XDY973" s="1"/>
      <c r="XDZ973" s="1"/>
      <c r="XEA973" s="1"/>
      <c r="XEB973" s="1"/>
      <c r="XEC973" s="1"/>
      <c r="XED973" s="1"/>
      <c r="XEE973" s="1"/>
      <c r="XEF973" s="1"/>
      <c r="XEG973" s="1"/>
      <c r="XEH973" s="1"/>
      <c r="XEI973" s="1"/>
      <c r="XEJ973" s="1"/>
      <c r="XEK973" s="1"/>
      <c r="XEL973" s="1"/>
      <c r="XEM973" s="1"/>
      <c r="XEN973" s="1"/>
      <c r="XEO973" s="1"/>
      <c r="XEP973" s="1"/>
      <c r="XEQ973" s="1"/>
      <c r="XER973" s="1"/>
      <c r="XES973" s="1"/>
      <c r="XET973" s="1"/>
      <c r="XEU973" s="1"/>
      <c r="XEV973" s="1"/>
      <c r="XEW973" s="1"/>
      <c r="XEX973" s="1"/>
      <c r="XEY973" s="1"/>
      <c r="XEZ973" s="1"/>
      <c r="XFA973" s="1"/>
      <c r="XFB973" s="1"/>
      <c r="XFC973" s="1"/>
    </row>
    <row r="974" spans="1:150 16226:16383" s="3" customFormat="1" ht="20.25" customHeight="1" x14ac:dyDescent="0.25">
      <c r="A974" s="71" t="s">
        <v>1169</v>
      </c>
      <c r="B974" s="71">
        <v>139.35499999999999</v>
      </c>
      <c r="C974" s="71">
        <f t="shared" si="24"/>
        <v>1500.0172199999997</v>
      </c>
      <c r="D974" s="51">
        <v>0</v>
      </c>
      <c r="E974" s="51">
        <v>0</v>
      </c>
      <c r="F974" s="124">
        <f t="shared" si="25"/>
        <v>2754.0316159199997</v>
      </c>
      <c r="G974" s="130" t="s">
        <v>95</v>
      </c>
      <c r="H974" s="13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WZB974" s="1"/>
      <c r="WZC974" s="1"/>
      <c r="WZD974" s="1"/>
      <c r="WZE974" s="1"/>
      <c r="WZF974" s="1"/>
      <c r="WZG974" s="1"/>
      <c r="WZH974" s="1"/>
      <c r="WZI974" s="1"/>
      <c r="WZJ974" s="1"/>
      <c r="WZK974" s="1"/>
      <c r="WZL974" s="1"/>
      <c r="WZM974" s="1"/>
      <c r="WZN974" s="1"/>
      <c r="WZO974" s="1"/>
      <c r="WZP974" s="1"/>
      <c r="WZQ974" s="1"/>
      <c r="WZR974" s="1"/>
      <c r="WZS974" s="1"/>
      <c r="WZT974" s="1"/>
      <c r="WZU974" s="1"/>
      <c r="WZV974" s="1"/>
      <c r="WZW974" s="1"/>
      <c r="WZX974" s="1"/>
      <c r="WZY974" s="1"/>
      <c r="WZZ974" s="1"/>
      <c r="XAA974" s="1"/>
      <c r="XAB974" s="1"/>
      <c r="XAC974" s="1"/>
      <c r="XAD974" s="1"/>
      <c r="XAE974" s="1"/>
      <c r="XAF974" s="1"/>
      <c r="XAG974" s="1"/>
      <c r="XAH974" s="1"/>
      <c r="XAI974" s="1"/>
      <c r="XAJ974" s="1"/>
      <c r="XAK974" s="1"/>
      <c r="XAL974" s="1"/>
      <c r="XAM974" s="1"/>
      <c r="XAN974" s="1"/>
      <c r="XAO974" s="1"/>
      <c r="XAP974" s="1"/>
      <c r="XAQ974" s="1"/>
      <c r="XAR974" s="1"/>
      <c r="XAS974" s="1"/>
      <c r="XAT974" s="1"/>
      <c r="XAU974" s="1"/>
      <c r="XAV974" s="1"/>
      <c r="XAW974" s="1"/>
      <c r="XAX974" s="1"/>
      <c r="XAY974" s="1"/>
      <c r="XAZ974" s="1"/>
      <c r="XBA974" s="1"/>
      <c r="XBB974" s="1"/>
      <c r="XBC974" s="1"/>
      <c r="XBD974" s="1"/>
      <c r="XBE974" s="1"/>
      <c r="XBF974" s="1"/>
      <c r="XBG974" s="1"/>
      <c r="XBH974" s="1"/>
      <c r="XBI974" s="1"/>
      <c r="XBJ974" s="1"/>
      <c r="XBK974" s="1"/>
      <c r="XBL974" s="1"/>
      <c r="XBM974" s="1"/>
      <c r="XBN974" s="1"/>
      <c r="XBO974" s="1"/>
      <c r="XBP974" s="1"/>
      <c r="XBQ974" s="1"/>
      <c r="XBR974" s="1"/>
      <c r="XBS974" s="1"/>
      <c r="XBT974" s="1"/>
      <c r="XBU974" s="1"/>
      <c r="XBV974" s="1"/>
      <c r="XBW974" s="1"/>
      <c r="XBX974" s="1"/>
      <c r="XBY974" s="1"/>
      <c r="XBZ974" s="1"/>
      <c r="XCA974" s="1"/>
      <c r="XCB974" s="1"/>
      <c r="XCC974" s="1"/>
      <c r="XCD974" s="1"/>
      <c r="XCE974" s="1"/>
      <c r="XCF974" s="1"/>
      <c r="XCG974" s="1"/>
      <c r="XCH974" s="1"/>
      <c r="XCI974" s="1"/>
      <c r="XCJ974" s="1"/>
      <c r="XCK974" s="1"/>
      <c r="XCL974" s="1"/>
      <c r="XCM974" s="1"/>
      <c r="XCN974" s="1"/>
      <c r="XCO974" s="1"/>
      <c r="XCP974" s="1"/>
      <c r="XCQ974" s="1"/>
      <c r="XCR974" s="1"/>
      <c r="XCS974" s="1"/>
      <c r="XCT974" s="1"/>
      <c r="XCU974" s="1"/>
      <c r="XCV974" s="1"/>
      <c r="XCW974" s="1"/>
      <c r="XCX974" s="1"/>
      <c r="XCY974" s="1"/>
      <c r="XCZ974" s="1"/>
      <c r="XDA974" s="1"/>
      <c r="XDB974" s="1"/>
      <c r="XDC974" s="1"/>
      <c r="XDD974" s="1"/>
      <c r="XDE974" s="1"/>
      <c r="XDF974" s="1"/>
      <c r="XDG974" s="1"/>
      <c r="XDH974" s="1"/>
      <c r="XDI974" s="1"/>
      <c r="XDJ974" s="1"/>
      <c r="XDK974" s="1"/>
      <c r="XDL974" s="1"/>
      <c r="XDM974" s="1"/>
      <c r="XDN974" s="1"/>
      <c r="XDO974" s="1"/>
      <c r="XDP974" s="1"/>
      <c r="XDQ974" s="1"/>
      <c r="XDR974" s="1"/>
      <c r="XDS974" s="1"/>
      <c r="XDT974" s="1"/>
      <c r="XDU974" s="1"/>
      <c r="XDV974" s="1"/>
      <c r="XDW974" s="1"/>
      <c r="XDX974" s="1"/>
      <c r="XDY974" s="1"/>
      <c r="XDZ974" s="1"/>
      <c r="XEA974" s="1"/>
      <c r="XEB974" s="1"/>
      <c r="XEC974" s="1"/>
      <c r="XED974" s="1"/>
      <c r="XEE974" s="1"/>
      <c r="XEF974" s="1"/>
      <c r="XEG974" s="1"/>
      <c r="XEH974" s="1"/>
      <c r="XEI974" s="1"/>
      <c r="XEJ974" s="1"/>
      <c r="XEK974" s="1"/>
      <c r="XEL974" s="1"/>
      <c r="XEM974" s="1"/>
      <c r="XEN974" s="1"/>
      <c r="XEO974" s="1"/>
      <c r="XEP974" s="1"/>
      <c r="XEQ974" s="1"/>
      <c r="XER974" s="1"/>
      <c r="XES974" s="1"/>
      <c r="XET974" s="1"/>
      <c r="XEU974" s="1"/>
      <c r="XEV974" s="1"/>
      <c r="XEW974" s="1"/>
      <c r="XEX974" s="1"/>
      <c r="XEY974" s="1"/>
      <c r="XEZ974" s="1"/>
      <c r="XFA974" s="1"/>
      <c r="XFB974" s="1"/>
      <c r="XFC974" s="1"/>
    </row>
    <row r="975" spans="1:150 16226:16383" s="3" customFormat="1" ht="20.25" customHeight="1" x14ac:dyDescent="0.25">
      <c r="A975" s="71" t="s">
        <v>1170</v>
      </c>
      <c r="B975" s="71">
        <v>139.35499999999999</v>
      </c>
      <c r="C975" s="71">
        <f t="shared" si="24"/>
        <v>1500.0172199999997</v>
      </c>
      <c r="D975" s="51">
        <v>0</v>
      </c>
      <c r="E975" s="51">
        <v>0</v>
      </c>
      <c r="F975" s="124">
        <f t="shared" si="25"/>
        <v>2754.0316159199997</v>
      </c>
      <c r="G975" s="130" t="s">
        <v>95</v>
      </c>
      <c r="H975" s="13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WZB975" s="1"/>
      <c r="WZC975" s="1"/>
      <c r="WZD975" s="1"/>
      <c r="WZE975" s="1"/>
      <c r="WZF975" s="1"/>
      <c r="WZG975" s="1"/>
      <c r="WZH975" s="1"/>
      <c r="WZI975" s="1"/>
      <c r="WZJ975" s="1"/>
      <c r="WZK975" s="1"/>
      <c r="WZL975" s="1"/>
      <c r="WZM975" s="1"/>
      <c r="WZN975" s="1"/>
      <c r="WZO975" s="1"/>
      <c r="WZP975" s="1"/>
      <c r="WZQ975" s="1"/>
      <c r="WZR975" s="1"/>
      <c r="WZS975" s="1"/>
      <c r="WZT975" s="1"/>
      <c r="WZU975" s="1"/>
      <c r="WZV975" s="1"/>
      <c r="WZW975" s="1"/>
      <c r="WZX975" s="1"/>
      <c r="WZY975" s="1"/>
      <c r="WZZ975" s="1"/>
      <c r="XAA975" s="1"/>
      <c r="XAB975" s="1"/>
      <c r="XAC975" s="1"/>
      <c r="XAD975" s="1"/>
      <c r="XAE975" s="1"/>
      <c r="XAF975" s="1"/>
      <c r="XAG975" s="1"/>
      <c r="XAH975" s="1"/>
      <c r="XAI975" s="1"/>
      <c r="XAJ975" s="1"/>
      <c r="XAK975" s="1"/>
      <c r="XAL975" s="1"/>
      <c r="XAM975" s="1"/>
      <c r="XAN975" s="1"/>
      <c r="XAO975" s="1"/>
      <c r="XAP975" s="1"/>
      <c r="XAQ975" s="1"/>
      <c r="XAR975" s="1"/>
      <c r="XAS975" s="1"/>
      <c r="XAT975" s="1"/>
      <c r="XAU975" s="1"/>
      <c r="XAV975" s="1"/>
      <c r="XAW975" s="1"/>
      <c r="XAX975" s="1"/>
      <c r="XAY975" s="1"/>
      <c r="XAZ975" s="1"/>
      <c r="XBA975" s="1"/>
      <c r="XBB975" s="1"/>
      <c r="XBC975" s="1"/>
      <c r="XBD975" s="1"/>
      <c r="XBE975" s="1"/>
      <c r="XBF975" s="1"/>
      <c r="XBG975" s="1"/>
      <c r="XBH975" s="1"/>
      <c r="XBI975" s="1"/>
      <c r="XBJ975" s="1"/>
      <c r="XBK975" s="1"/>
      <c r="XBL975" s="1"/>
      <c r="XBM975" s="1"/>
      <c r="XBN975" s="1"/>
      <c r="XBO975" s="1"/>
      <c r="XBP975" s="1"/>
      <c r="XBQ975" s="1"/>
      <c r="XBR975" s="1"/>
      <c r="XBS975" s="1"/>
      <c r="XBT975" s="1"/>
      <c r="XBU975" s="1"/>
      <c r="XBV975" s="1"/>
      <c r="XBW975" s="1"/>
      <c r="XBX975" s="1"/>
      <c r="XBY975" s="1"/>
      <c r="XBZ975" s="1"/>
      <c r="XCA975" s="1"/>
      <c r="XCB975" s="1"/>
      <c r="XCC975" s="1"/>
      <c r="XCD975" s="1"/>
      <c r="XCE975" s="1"/>
      <c r="XCF975" s="1"/>
      <c r="XCG975" s="1"/>
      <c r="XCH975" s="1"/>
      <c r="XCI975" s="1"/>
      <c r="XCJ975" s="1"/>
      <c r="XCK975" s="1"/>
      <c r="XCL975" s="1"/>
      <c r="XCM975" s="1"/>
      <c r="XCN975" s="1"/>
      <c r="XCO975" s="1"/>
      <c r="XCP975" s="1"/>
      <c r="XCQ975" s="1"/>
      <c r="XCR975" s="1"/>
      <c r="XCS975" s="1"/>
      <c r="XCT975" s="1"/>
      <c r="XCU975" s="1"/>
      <c r="XCV975" s="1"/>
      <c r="XCW975" s="1"/>
      <c r="XCX975" s="1"/>
      <c r="XCY975" s="1"/>
      <c r="XCZ975" s="1"/>
      <c r="XDA975" s="1"/>
      <c r="XDB975" s="1"/>
      <c r="XDC975" s="1"/>
      <c r="XDD975" s="1"/>
      <c r="XDE975" s="1"/>
      <c r="XDF975" s="1"/>
      <c r="XDG975" s="1"/>
      <c r="XDH975" s="1"/>
      <c r="XDI975" s="1"/>
      <c r="XDJ975" s="1"/>
      <c r="XDK975" s="1"/>
      <c r="XDL975" s="1"/>
      <c r="XDM975" s="1"/>
      <c r="XDN975" s="1"/>
      <c r="XDO975" s="1"/>
      <c r="XDP975" s="1"/>
      <c r="XDQ975" s="1"/>
      <c r="XDR975" s="1"/>
      <c r="XDS975" s="1"/>
      <c r="XDT975" s="1"/>
      <c r="XDU975" s="1"/>
      <c r="XDV975" s="1"/>
      <c r="XDW975" s="1"/>
      <c r="XDX975" s="1"/>
      <c r="XDY975" s="1"/>
      <c r="XDZ975" s="1"/>
      <c r="XEA975" s="1"/>
      <c r="XEB975" s="1"/>
      <c r="XEC975" s="1"/>
      <c r="XED975" s="1"/>
      <c r="XEE975" s="1"/>
      <c r="XEF975" s="1"/>
      <c r="XEG975" s="1"/>
      <c r="XEH975" s="1"/>
      <c r="XEI975" s="1"/>
      <c r="XEJ975" s="1"/>
      <c r="XEK975" s="1"/>
      <c r="XEL975" s="1"/>
      <c r="XEM975" s="1"/>
      <c r="XEN975" s="1"/>
      <c r="XEO975" s="1"/>
      <c r="XEP975" s="1"/>
      <c r="XEQ975" s="1"/>
      <c r="XER975" s="1"/>
      <c r="XES975" s="1"/>
      <c r="XET975" s="1"/>
      <c r="XEU975" s="1"/>
      <c r="XEV975" s="1"/>
      <c r="XEW975" s="1"/>
      <c r="XEX975" s="1"/>
      <c r="XEY975" s="1"/>
      <c r="XEZ975" s="1"/>
      <c r="XFA975" s="1"/>
      <c r="XFB975" s="1"/>
      <c r="XFC975" s="1"/>
    </row>
    <row r="976" spans="1:150 16226:16383" s="3" customFormat="1" ht="20.25" customHeight="1" x14ac:dyDescent="0.25">
      <c r="A976" s="71" t="s">
        <v>1171</v>
      </c>
      <c r="B976" s="71">
        <v>139.35499999999999</v>
      </c>
      <c r="C976" s="71">
        <f t="shared" si="24"/>
        <v>1500.0172199999997</v>
      </c>
      <c r="D976" s="51">
        <v>0</v>
      </c>
      <c r="E976" s="51">
        <v>0</v>
      </c>
      <c r="F976" s="124">
        <f t="shared" si="25"/>
        <v>2754.0316159199997</v>
      </c>
      <c r="G976" s="130" t="s">
        <v>95</v>
      </c>
      <c r="H976" s="13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WZB976" s="1"/>
      <c r="WZC976" s="1"/>
      <c r="WZD976" s="1"/>
      <c r="WZE976" s="1"/>
      <c r="WZF976" s="1"/>
      <c r="WZG976" s="1"/>
      <c r="WZH976" s="1"/>
      <c r="WZI976" s="1"/>
      <c r="WZJ976" s="1"/>
      <c r="WZK976" s="1"/>
      <c r="WZL976" s="1"/>
      <c r="WZM976" s="1"/>
      <c r="WZN976" s="1"/>
      <c r="WZO976" s="1"/>
      <c r="WZP976" s="1"/>
      <c r="WZQ976" s="1"/>
      <c r="WZR976" s="1"/>
      <c r="WZS976" s="1"/>
      <c r="WZT976" s="1"/>
      <c r="WZU976" s="1"/>
      <c r="WZV976" s="1"/>
      <c r="WZW976" s="1"/>
      <c r="WZX976" s="1"/>
      <c r="WZY976" s="1"/>
      <c r="WZZ976" s="1"/>
      <c r="XAA976" s="1"/>
      <c r="XAB976" s="1"/>
      <c r="XAC976" s="1"/>
      <c r="XAD976" s="1"/>
      <c r="XAE976" s="1"/>
      <c r="XAF976" s="1"/>
      <c r="XAG976" s="1"/>
      <c r="XAH976" s="1"/>
      <c r="XAI976" s="1"/>
      <c r="XAJ976" s="1"/>
      <c r="XAK976" s="1"/>
      <c r="XAL976" s="1"/>
      <c r="XAM976" s="1"/>
      <c r="XAN976" s="1"/>
      <c r="XAO976" s="1"/>
      <c r="XAP976" s="1"/>
      <c r="XAQ976" s="1"/>
      <c r="XAR976" s="1"/>
      <c r="XAS976" s="1"/>
      <c r="XAT976" s="1"/>
      <c r="XAU976" s="1"/>
      <c r="XAV976" s="1"/>
      <c r="XAW976" s="1"/>
      <c r="XAX976" s="1"/>
      <c r="XAY976" s="1"/>
      <c r="XAZ976" s="1"/>
      <c r="XBA976" s="1"/>
      <c r="XBB976" s="1"/>
      <c r="XBC976" s="1"/>
      <c r="XBD976" s="1"/>
      <c r="XBE976" s="1"/>
      <c r="XBF976" s="1"/>
      <c r="XBG976" s="1"/>
      <c r="XBH976" s="1"/>
      <c r="XBI976" s="1"/>
      <c r="XBJ976" s="1"/>
      <c r="XBK976" s="1"/>
      <c r="XBL976" s="1"/>
      <c r="XBM976" s="1"/>
      <c r="XBN976" s="1"/>
      <c r="XBO976" s="1"/>
      <c r="XBP976" s="1"/>
      <c r="XBQ976" s="1"/>
      <c r="XBR976" s="1"/>
      <c r="XBS976" s="1"/>
      <c r="XBT976" s="1"/>
      <c r="XBU976" s="1"/>
      <c r="XBV976" s="1"/>
      <c r="XBW976" s="1"/>
      <c r="XBX976" s="1"/>
      <c r="XBY976" s="1"/>
      <c r="XBZ976" s="1"/>
      <c r="XCA976" s="1"/>
      <c r="XCB976" s="1"/>
      <c r="XCC976" s="1"/>
      <c r="XCD976" s="1"/>
      <c r="XCE976" s="1"/>
      <c r="XCF976" s="1"/>
      <c r="XCG976" s="1"/>
      <c r="XCH976" s="1"/>
      <c r="XCI976" s="1"/>
      <c r="XCJ976" s="1"/>
      <c r="XCK976" s="1"/>
      <c r="XCL976" s="1"/>
      <c r="XCM976" s="1"/>
      <c r="XCN976" s="1"/>
      <c r="XCO976" s="1"/>
      <c r="XCP976" s="1"/>
      <c r="XCQ976" s="1"/>
      <c r="XCR976" s="1"/>
      <c r="XCS976" s="1"/>
      <c r="XCT976" s="1"/>
      <c r="XCU976" s="1"/>
      <c r="XCV976" s="1"/>
      <c r="XCW976" s="1"/>
      <c r="XCX976" s="1"/>
      <c r="XCY976" s="1"/>
      <c r="XCZ976" s="1"/>
      <c r="XDA976" s="1"/>
      <c r="XDB976" s="1"/>
      <c r="XDC976" s="1"/>
      <c r="XDD976" s="1"/>
      <c r="XDE976" s="1"/>
      <c r="XDF976" s="1"/>
      <c r="XDG976" s="1"/>
      <c r="XDH976" s="1"/>
      <c r="XDI976" s="1"/>
      <c r="XDJ976" s="1"/>
      <c r="XDK976" s="1"/>
      <c r="XDL976" s="1"/>
      <c r="XDM976" s="1"/>
      <c r="XDN976" s="1"/>
      <c r="XDO976" s="1"/>
      <c r="XDP976" s="1"/>
      <c r="XDQ976" s="1"/>
      <c r="XDR976" s="1"/>
      <c r="XDS976" s="1"/>
      <c r="XDT976" s="1"/>
      <c r="XDU976" s="1"/>
      <c r="XDV976" s="1"/>
      <c r="XDW976" s="1"/>
      <c r="XDX976" s="1"/>
      <c r="XDY976" s="1"/>
      <c r="XDZ976" s="1"/>
      <c r="XEA976" s="1"/>
      <c r="XEB976" s="1"/>
      <c r="XEC976" s="1"/>
      <c r="XED976" s="1"/>
      <c r="XEE976" s="1"/>
      <c r="XEF976" s="1"/>
      <c r="XEG976" s="1"/>
      <c r="XEH976" s="1"/>
      <c r="XEI976" s="1"/>
      <c r="XEJ976" s="1"/>
      <c r="XEK976" s="1"/>
      <c r="XEL976" s="1"/>
      <c r="XEM976" s="1"/>
      <c r="XEN976" s="1"/>
      <c r="XEO976" s="1"/>
      <c r="XEP976" s="1"/>
      <c r="XEQ976" s="1"/>
      <c r="XER976" s="1"/>
      <c r="XES976" s="1"/>
      <c r="XET976" s="1"/>
      <c r="XEU976" s="1"/>
      <c r="XEV976" s="1"/>
      <c r="XEW976" s="1"/>
      <c r="XEX976" s="1"/>
      <c r="XEY976" s="1"/>
      <c r="XEZ976" s="1"/>
      <c r="XFA976" s="1"/>
      <c r="XFB976" s="1"/>
      <c r="XFC976" s="1"/>
    </row>
    <row r="977" spans="1:150 16226:16383" s="3" customFormat="1" ht="20.25" customHeight="1" x14ac:dyDescent="0.25">
      <c r="A977" s="71" t="s">
        <v>1172</v>
      </c>
      <c r="B977" s="71">
        <v>111.48399999999999</v>
      </c>
      <c r="C977" s="71">
        <f t="shared" si="24"/>
        <v>1200.0137759999998</v>
      </c>
      <c r="D977" s="51">
        <v>0</v>
      </c>
      <c r="E977" s="51">
        <v>0</v>
      </c>
      <c r="F977" s="124">
        <f t="shared" si="25"/>
        <v>2203.2252927359996</v>
      </c>
      <c r="G977" s="130" t="s">
        <v>95</v>
      </c>
      <c r="H977" s="13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WZB977" s="1"/>
      <c r="WZC977" s="1"/>
      <c r="WZD977" s="1"/>
      <c r="WZE977" s="1"/>
      <c r="WZF977" s="1"/>
      <c r="WZG977" s="1"/>
      <c r="WZH977" s="1"/>
      <c r="WZI977" s="1"/>
      <c r="WZJ977" s="1"/>
      <c r="WZK977" s="1"/>
      <c r="WZL977" s="1"/>
      <c r="WZM977" s="1"/>
      <c r="WZN977" s="1"/>
      <c r="WZO977" s="1"/>
      <c r="WZP977" s="1"/>
      <c r="WZQ977" s="1"/>
      <c r="WZR977" s="1"/>
      <c r="WZS977" s="1"/>
      <c r="WZT977" s="1"/>
      <c r="WZU977" s="1"/>
      <c r="WZV977" s="1"/>
      <c r="WZW977" s="1"/>
      <c r="WZX977" s="1"/>
      <c r="WZY977" s="1"/>
      <c r="WZZ977" s="1"/>
      <c r="XAA977" s="1"/>
      <c r="XAB977" s="1"/>
      <c r="XAC977" s="1"/>
      <c r="XAD977" s="1"/>
      <c r="XAE977" s="1"/>
      <c r="XAF977" s="1"/>
      <c r="XAG977" s="1"/>
      <c r="XAH977" s="1"/>
      <c r="XAI977" s="1"/>
      <c r="XAJ977" s="1"/>
      <c r="XAK977" s="1"/>
      <c r="XAL977" s="1"/>
      <c r="XAM977" s="1"/>
      <c r="XAN977" s="1"/>
      <c r="XAO977" s="1"/>
      <c r="XAP977" s="1"/>
      <c r="XAQ977" s="1"/>
      <c r="XAR977" s="1"/>
      <c r="XAS977" s="1"/>
      <c r="XAT977" s="1"/>
      <c r="XAU977" s="1"/>
      <c r="XAV977" s="1"/>
      <c r="XAW977" s="1"/>
      <c r="XAX977" s="1"/>
      <c r="XAY977" s="1"/>
      <c r="XAZ977" s="1"/>
      <c r="XBA977" s="1"/>
      <c r="XBB977" s="1"/>
      <c r="XBC977" s="1"/>
      <c r="XBD977" s="1"/>
      <c r="XBE977" s="1"/>
      <c r="XBF977" s="1"/>
      <c r="XBG977" s="1"/>
      <c r="XBH977" s="1"/>
      <c r="XBI977" s="1"/>
      <c r="XBJ977" s="1"/>
      <c r="XBK977" s="1"/>
      <c r="XBL977" s="1"/>
      <c r="XBM977" s="1"/>
      <c r="XBN977" s="1"/>
      <c r="XBO977" s="1"/>
      <c r="XBP977" s="1"/>
      <c r="XBQ977" s="1"/>
      <c r="XBR977" s="1"/>
      <c r="XBS977" s="1"/>
      <c r="XBT977" s="1"/>
      <c r="XBU977" s="1"/>
      <c r="XBV977" s="1"/>
      <c r="XBW977" s="1"/>
      <c r="XBX977" s="1"/>
      <c r="XBY977" s="1"/>
      <c r="XBZ977" s="1"/>
      <c r="XCA977" s="1"/>
      <c r="XCB977" s="1"/>
      <c r="XCC977" s="1"/>
      <c r="XCD977" s="1"/>
      <c r="XCE977" s="1"/>
      <c r="XCF977" s="1"/>
      <c r="XCG977" s="1"/>
      <c r="XCH977" s="1"/>
      <c r="XCI977" s="1"/>
      <c r="XCJ977" s="1"/>
      <c r="XCK977" s="1"/>
      <c r="XCL977" s="1"/>
      <c r="XCM977" s="1"/>
      <c r="XCN977" s="1"/>
      <c r="XCO977" s="1"/>
      <c r="XCP977" s="1"/>
      <c r="XCQ977" s="1"/>
      <c r="XCR977" s="1"/>
      <c r="XCS977" s="1"/>
      <c r="XCT977" s="1"/>
      <c r="XCU977" s="1"/>
      <c r="XCV977" s="1"/>
      <c r="XCW977" s="1"/>
      <c r="XCX977" s="1"/>
      <c r="XCY977" s="1"/>
      <c r="XCZ977" s="1"/>
      <c r="XDA977" s="1"/>
      <c r="XDB977" s="1"/>
      <c r="XDC977" s="1"/>
      <c r="XDD977" s="1"/>
      <c r="XDE977" s="1"/>
      <c r="XDF977" s="1"/>
      <c r="XDG977" s="1"/>
      <c r="XDH977" s="1"/>
      <c r="XDI977" s="1"/>
      <c r="XDJ977" s="1"/>
      <c r="XDK977" s="1"/>
      <c r="XDL977" s="1"/>
      <c r="XDM977" s="1"/>
      <c r="XDN977" s="1"/>
      <c r="XDO977" s="1"/>
      <c r="XDP977" s="1"/>
      <c r="XDQ977" s="1"/>
      <c r="XDR977" s="1"/>
      <c r="XDS977" s="1"/>
      <c r="XDT977" s="1"/>
      <c r="XDU977" s="1"/>
      <c r="XDV977" s="1"/>
      <c r="XDW977" s="1"/>
      <c r="XDX977" s="1"/>
      <c r="XDY977" s="1"/>
      <c r="XDZ977" s="1"/>
      <c r="XEA977" s="1"/>
      <c r="XEB977" s="1"/>
      <c r="XEC977" s="1"/>
      <c r="XED977" s="1"/>
      <c r="XEE977" s="1"/>
      <c r="XEF977" s="1"/>
      <c r="XEG977" s="1"/>
      <c r="XEH977" s="1"/>
      <c r="XEI977" s="1"/>
      <c r="XEJ977" s="1"/>
      <c r="XEK977" s="1"/>
      <c r="XEL977" s="1"/>
      <c r="XEM977" s="1"/>
      <c r="XEN977" s="1"/>
      <c r="XEO977" s="1"/>
      <c r="XEP977" s="1"/>
      <c r="XEQ977" s="1"/>
      <c r="XER977" s="1"/>
      <c r="XES977" s="1"/>
      <c r="XET977" s="1"/>
      <c r="XEU977" s="1"/>
      <c r="XEV977" s="1"/>
      <c r="XEW977" s="1"/>
      <c r="XEX977" s="1"/>
      <c r="XEY977" s="1"/>
      <c r="XEZ977" s="1"/>
      <c r="XFA977" s="1"/>
      <c r="XFB977" s="1"/>
      <c r="XFC977" s="1"/>
    </row>
    <row r="978" spans="1:150 16226:16383" s="3" customFormat="1" ht="20.25" customHeight="1" x14ac:dyDescent="0.25">
      <c r="A978" s="71" t="s">
        <v>1173</v>
      </c>
      <c r="B978" s="71">
        <v>111.48399999999999</v>
      </c>
      <c r="C978" s="71">
        <f t="shared" si="24"/>
        <v>1200.0137759999998</v>
      </c>
      <c r="D978" s="51">
        <v>0</v>
      </c>
      <c r="E978" s="51">
        <v>0</v>
      </c>
      <c r="F978" s="124">
        <f t="shared" si="25"/>
        <v>2203.2252927359996</v>
      </c>
      <c r="G978" s="130" t="s">
        <v>95</v>
      </c>
      <c r="H978" s="13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WZB978" s="1"/>
      <c r="WZC978" s="1"/>
      <c r="WZD978" s="1"/>
      <c r="WZE978" s="1"/>
      <c r="WZF978" s="1"/>
      <c r="WZG978" s="1"/>
      <c r="WZH978" s="1"/>
      <c r="WZI978" s="1"/>
      <c r="WZJ978" s="1"/>
      <c r="WZK978" s="1"/>
      <c r="WZL978" s="1"/>
      <c r="WZM978" s="1"/>
      <c r="WZN978" s="1"/>
      <c r="WZO978" s="1"/>
      <c r="WZP978" s="1"/>
      <c r="WZQ978" s="1"/>
      <c r="WZR978" s="1"/>
      <c r="WZS978" s="1"/>
      <c r="WZT978" s="1"/>
      <c r="WZU978" s="1"/>
      <c r="WZV978" s="1"/>
      <c r="WZW978" s="1"/>
      <c r="WZX978" s="1"/>
      <c r="WZY978" s="1"/>
      <c r="WZZ978" s="1"/>
      <c r="XAA978" s="1"/>
      <c r="XAB978" s="1"/>
      <c r="XAC978" s="1"/>
      <c r="XAD978" s="1"/>
      <c r="XAE978" s="1"/>
      <c r="XAF978" s="1"/>
      <c r="XAG978" s="1"/>
      <c r="XAH978" s="1"/>
      <c r="XAI978" s="1"/>
      <c r="XAJ978" s="1"/>
      <c r="XAK978" s="1"/>
      <c r="XAL978" s="1"/>
      <c r="XAM978" s="1"/>
      <c r="XAN978" s="1"/>
      <c r="XAO978" s="1"/>
      <c r="XAP978" s="1"/>
      <c r="XAQ978" s="1"/>
      <c r="XAR978" s="1"/>
      <c r="XAS978" s="1"/>
      <c r="XAT978" s="1"/>
      <c r="XAU978" s="1"/>
      <c r="XAV978" s="1"/>
      <c r="XAW978" s="1"/>
      <c r="XAX978" s="1"/>
      <c r="XAY978" s="1"/>
      <c r="XAZ978" s="1"/>
      <c r="XBA978" s="1"/>
      <c r="XBB978" s="1"/>
      <c r="XBC978" s="1"/>
      <c r="XBD978" s="1"/>
      <c r="XBE978" s="1"/>
      <c r="XBF978" s="1"/>
      <c r="XBG978" s="1"/>
      <c r="XBH978" s="1"/>
      <c r="XBI978" s="1"/>
      <c r="XBJ978" s="1"/>
      <c r="XBK978" s="1"/>
      <c r="XBL978" s="1"/>
      <c r="XBM978" s="1"/>
      <c r="XBN978" s="1"/>
      <c r="XBO978" s="1"/>
      <c r="XBP978" s="1"/>
      <c r="XBQ978" s="1"/>
      <c r="XBR978" s="1"/>
      <c r="XBS978" s="1"/>
      <c r="XBT978" s="1"/>
      <c r="XBU978" s="1"/>
      <c r="XBV978" s="1"/>
      <c r="XBW978" s="1"/>
      <c r="XBX978" s="1"/>
      <c r="XBY978" s="1"/>
      <c r="XBZ978" s="1"/>
      <c r="XCA978" s="1"/>
      <c r="XCB978" s="1"/>
      <c r="XCC978" s="1"/>
      <c r="XCD978" s="1"/>
      <c r="XCE978" s="1"/>
      <c r="XCF978" s="1"/>
      <c r="XCG978" s="1"/>
      <c r="XCH978" s="1"/>
      <c r="XCI978" s="1"/>
      <c r="XCJ978" s="1"/>
      <c r="XCK978" s="1"/>
      <c r="XCL978" s="1"/>
      <c r="XCM978" s="1"/>
      <c r="XCN978" s="1"/>
      <c r="XCO978" s="1"/>
      <c r="XCP978" s="1"/>
      <c r="XCQ978" s="1"/>
      <c r="XCR978" s="1"/>
      <c r="XCS978" s="1"/>
      <c r="XCT978" s="1"/>
      <c r="XCU978" s="1"/>
      <c r="XCV978" s="1"/>
      <c r="XCW978" s="1"/>
      <c r="XCX978" s="1"/>
      <c r="XCY978" s="1"/>
      <c r="XCZ978" s="1"/>
      <c r="XDA978" s="1"/>
      <c r="XDB978" s="1"/>
      <c r="XDC978" s="1"/>
      <c r="XDD978" s="1"/>
      <c r="XDE978" s="1"/>
      <c r="XDF978" s="1"/>
      <c r="XDG978" s="1"/>
      <c r="XDH978" s="1"/>
      <c r="XDI978" s="1"/>
      <c r="XDJ978" s="1"/>
      <c r="XDK978" s="1"/>
      <c r="XDL978" s="1"/>
      <c r="XDM978" s="1"/>
      <c r="XDN978" s="1"/>
      <c r="XDO978" s="1"/>
      <c r="XDP978" s="1"/>
      <c r="XDQ978" s="1"/>
      <c r="XDR978" s="1"/>
      <c r="XDS978" s="1"/>
      <c r="XDT978" s="1"/>
      <c r="XDU978" s="1"/>
      <c r="XDV978" s="1"/>
      <c r="XDW978" s="1"/>
      <c r="XDX978" s="1"/>
      <c r="XDY978" s="1"/>
      <c r="XDZ978" s="1"/>
      <c r="XEA978" s="1"/>
      <c r="XEB978" s="1"/>
      <c r="XEC978" s="1"/>
      <c r="XED978" s="1"/>
      <c r="XEE978" s="1"/>
      <c r="XEF978" s="1"/>
      <c r="XEG978" s="1"/>
      <c r="XEH978" s="1"/>
      <c r="XEI978" s="1"/>
      <c r="XEJ978" s="1"/>
      <c r="XEK978" s="1"/>
      <c r="XEL978" s="1"/>
      <c r="XEM978" s="1"/>
      <c r="XEN978" s="1"/>
      <c r="XEO978" s="1"/>
      <c r="XEP978" s="1"/>
      <c r="XEQ978" s="1"/>
      <c r="XER978" s="1"/>
      <c r="XES978" s="1"/>
      <c r="XET978" s="1"/>
      <c r="XEU978" s="1"/>
      <c r="XEV978" s="1"/>
      <c r="XEW978" s="1"/>
      <c r="XEX978" s="1"/>
      <c r="XEY978" s="1"/>
      <c r="XEZ978" s="1"/>
      <c r="XFA978" s="1"/>
      <c r="XFB978" s="1"/>
      <c r="XFC978" s="1"/>
    </row>
    <row r="979" spans="1:150 16226:16383" s="3" customFormat="1" ht="20.25" customHeight="1" x14ac:dyDescent="0.25">
      <c r="A979" s="71" t="s">
        <v>1174</v>
      </c>
      <c r="B979" s="71">
        <v>111.48399999999999</v>
      </c>
      <c r="C979" s="71">
        <f t="shared" si="24"/>
        <v>1200.0137759999998</v>
      </c>
      <c r="D979" s="51">
        <v>0</v>
      </c>
      <c r="E979" s="51">
        <v>0</v>
      </c>
      <c r="F979" s="124">
        <f t="shared" si="25"/>
        <v>2203.2252927359996</v>
      </c>
      <c r="G979" s="130" t="s">
        <v>95</v>
      </c>
      <c r="H979" s="13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WZB979" s="1"/>
      <c r="WZC979" s="1"/>
      <c r="WZD979" s="1"/>
      <c r="WZE979" s="1"/>
      <c r="WZF979" s="1"/>
      <c r="WZG979" s="1"/>
      <c r="WZH979" s="1"/>
      <c r="WZI979" s="1"/>
      <c r="WZJ979" s="1"/>
      <c r="WZK979" s="1"/>
      <c r="WZL979" s="1"/>
      <c r="WZM979" s="1"/>
      <c r="WZN979" s="1"/>
      <c r="WZO979" s="1"/>
      <c r="WZP979" s="1"/>
      <c r="WZQ979" s="1"/>
      <c r="WZR979" s="1"/>
      <c r="WZS979" s="1"/>
      <c r="WZT979" s="1"/>
      <c r="WZU979" s="1"/>
      <c r="WZV979" s="1"/>
      <c r="WZW979" s="1"/>
      <c r="WZX979" s="1"/>
      <c r="WZY979" s="1"/>
      <c r="WZZ979" s="1"/>
      <c r="XAA979" s="1"/>
      <c r="XAB979" s="1"/>
      <c r="XAC979" s="1"/>
      <c r="XAD979" s="1"/>
      <c r="XAE979" s="1"/>
      <c r="XAF979" s="1"/>
      <c r="XAG979" s="1"/>
      <c r="XAH979" s="1"/>
      <c r="XAI979" s="1"/>
      <c r="XAJ979" s="1"/>
      <c r="XAK979" s="1"/>
      <c r="XAL979" s="1"/>
      <c r="XAM979" s="1"/>
      <c r="XAN979" s="1"/>
      <c r="XAO979" s="1"/>
      <c r="XAP979" s="1"/>
      <c r="XAQ979" s="1"/>
      <c r="XAR979" s="1"/>
      <c r="XAS979" s="1"/>
      <c r="XAT979" s="1"/>
      <c r="XAU979" s="1"/>
      <c r="XAV979" s="1"/>
      <c r="XAW979" s="1"/>
      <c r="XAX979" s="1"/>
      <c r="XAY979" s="1"/>
      <c r="XAZ979" s="1"/>
      <c r="XBA979" s="1"/>
      <c r="XBB979" s="1"/>
      <c r="XBC979" s="1"/>
      <c r="XBD979" s="1"/>
      <c r="XBE979" s="1"/>
      <c r="XBF979" s="1"/>
      <c r="XBG979" s="1"/>
      <c r="XBH979" s="1"/>
      <c r="XBI979" s="1"/>
      <c r="XBJ979" s="1"/>
      <c r="XBK979" s="1"/>
      <c r="XBL979" s="1"/>
      <c r="XBM979" s="1"/>
      <c r="XBN979" s="1"/>
      <c r="XBO979" s="1"/>
      <c r="XBP979" s="1"/>
      <c r="XBQ979" s="1"/>
      <c r="XBR979" s="1"/>
      <c r="XBS979" s="1"/>
      <c r="XBT979" s="1"/>
      <c r="XBU979" s="1"/>
      <c r="XBV979" s="1"/>
      <c r="XBW979" s="1"/>
      <c r="XBX979" s="1"/>
      <c r="XBY979" s="1"/>
      <c r="XBZ979" s="1"/>
      <c r="XCA979" s="1"/>
      <c r="XCB979" s="1"/>
      <c r="XCC979" s="1"/>
      <c r="XCD979" s="1"/>
      <c r="XCE979" s="1"/>
      <c r="XCF979" s="1"/>
      <c r="XCG979" s="1"/>
      <c r="XCH979" s="1"/>
      <c r="XCI979" s="1"/>
      <c r="XCJ979" s="1"/>
      <c r="XCK979" s="1"/>
      <c r="XCL979" s="1"/>
      <c r="XCM979" s="1"/>
      <c r="XCN979" s="1"/>
      <c r="XCO979" s="1"/>
      <c r="XCP979" s="1"/>
      <c r="XCQ979" s="1"/>
      <c r="XCR979" s="1"/>
      <c r="XCS979" s="1"/>
      <c r="XCT979" s="1"/>
      <c r="XCU979" s="1"/>
      <c r="XCV979" s="1"/>
      <c r="XCW979" s="1"/>
      <c r="XCX979" s="1"/>
      <c r="XCY979" s="1"/>
      <c r="XCZ979" s="1"/>
      <c r="XDA979" s="1"/>
      <c r="XDB979" s="1"/>
      <c r="XDC979" s="1"/>
      <c r="XDD979" s="1"/>
      <c r="XDE979" s="1"/>
      <c r="XDF979" s="1"/>
      <c r="XDG979" s="1"/>
      <c r="XDH979" s="1"/>
      <c r="XDI979" s="1"/>
      <c r="XDJ979" s="1"/>
      <c r="XDK979" s="1"/>
      <c r="XDL979" s="1"/>
      <c r="XDM979" s="1"/>
      <c r="XDN979" s="1"/>
      <c r="XDO979" s="1"/>
      <c r="XDP979" s="1"/>
      <c r="XDQ979" s="1"/>
      <c r="XDR979" s="1"/>
      <c r="XDS979" s="1"/>
      <c r="XDT979" s="1"/>
      <c r="XDU979" s="1"/>
      <c r="XDV979" s="1"/>
      <c r="XDW979" s="1"/>
      <c r="XDX979" s="1"/>
      <c r="XDY979" s="1"/>
      <c r="XDZ979" s="1"/>
      <c r="XEA979" s="1"/>
      <c r="XEB979" s="1"/>
      <c r="XEC979" s="1"/>
      <c r="XED979" s="1"/>
      <c r="XEE979" s="1"/>
      <c r="XEF979" s="1"/>
      <c r="XEG979" s="1"/>
      <c r="XEH979" s="1"/>
      <c r="XEI979" s="1"/>
      <c r="XEJ979" s="1"/>
      <c r="XEK979" s="1"/>
      <c r="XEL979" s="1"/>
      <c r="XEM979" s="1"/>
      <c r="XEN979" s="1"/>
      <c r="XEO979" s="1"/>
      <c r="XEP979" s="1"/>
      <c r="XEQ979" s="1"/>
      <c r="XER979" s="1"/>
      <c r="XES979" s="1"/>
      <c r="XET979" s="1"/>
      <c r="XEU979" s="1"/>
      <c r="XEV979" s="1"/>
      <c r="XEW979" s="1"/>
      <c r="XEX979" s="1"/>
      <c r="XEY979" s="1"/>
      <c r="XEZ979" s="1"/>
      <c r="XFA979" s="1"/>
      <c r="XFB979" s="1"/>
      <c r="XFC979" s="1"/>
    </row>
    <row r="980" spans="1:150 16226:16383" s="3" customFormat="1" ht="20.25" customHeight="1" x14ac:dyDescent="0.25">
      <c r="A980" s="71" t="s">
        <v>1175</v>
      </c>
      <c r="B980" s="71">
        <v>140.607</v>
      </c>
      <c r="C980" s="71">
        <f t="shared" si="24"/>
        <v>1513.4937479999999</v>
      </c>
      <c r="D980" s="51">
        <v>0</v>
      </c>
      <c r="E980" s="51">
        <v>0</v>
      </c>
      <c r="F980" s="124">
        <f t="shared" si="25"/>
        <v>2778.774521328</v>
      </c>
      <c r="G980" s="130" t="s">
        <v>95</v>
      </c>
      <c r="H980" s="13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WZB980" s="1"/>
      <c r="WZC980" s="1"/>
      <c r="WZD980" s="1"/>
      <c r="WZE980" s="1"/>
      <c r="WZF980" s="1"/>
      <c r="WZG980" s="1"/>
      <c r="WZH980" s="1"/>
      <c r="WZI980" s="1"/>
      <c r="WZJ980" s="1"/>
      <c r="WZK980" s="1"/>
      <c r="WZL980" s="1"/>
      <c r="WZM980" s="1"/>
      <c r="WZN980" s="1"/>
      <c r="WZO980" s="1"/>
      <c r="WZP980" s="1"/>
      <c r="WZQ980" s="1"/>
      <c r="WZR980" s="1"/>
      <c r="WZS980" s="1"/>
      <c r="WZT980" s="1"/>
      <c r="WZU980" s="1"/>
      <c r="WZV980" s="1"/>
      <c r="WZW980" s="1"/>
      <c r="WZX980" s="1"/>
      <c r="WZY980" s="1"/>
      <c r="WZZ980" s="1"/>
      <c r="XAA980" s="1"/>
      <c r="XAB980" s="1"/>
      <c r="XAC980" s="1"/>
      <c r="XAD980" s="1"/>
      <c r="XAE980" s="1"/>
      <c r="XAF980" s="1"/>
      <c r="XAG980" s="1"/>
      <c r="XAH980" s="1"/>
      <c r="XAI980" s="1"/>
      <c r="XAJ980" s="1"/>
      <c r="XAK980" s="1"/>
      <c r="XAL980" s="1"/>
      <c r="XAM980" s="1"/>
      <c r="XAN980" s="1"/>
      <c r="XAO980" s="1"/>
      <c r="XAP980" s="1"/>
      <c r="XAQ980" s="1"/>
      <c r="XAR980" s="1"/>
      <c r="XAS980" s="1"/>
      <c r="XAT980" s="1"/>
      <c r="XAU980" s="1"/>
      <c r="XAV980" s="1"/>
      <c r="XAW980" s="1"/>
      <c r="XAX980" s="1"/>
      <c r="XAY980" s="1"/>
      <c r="XAZ980" s="1"/>
      <c r="XBA980" s="1"/>
      <c r="XBB980" s="1"/>
      <c r="XBC980" s="1"/>
      <c r="XBD980" s="1"/>
      <c r="XBE980" s="1"/>
      <c r="XBF980" s="1"/>
      <c r="XBG980" s="1"/>
      <c r="XBH980" s="1"/>
      <c r="XBI980" s="1"/>
      <c r="XBJ980" s="1"/>
      <c r="XBK980" s="1"/>
      <c r="XBL980" s="1"/>
      <c r="XBM980" s="1"/>
      <c r="XBN980" s="1"/>
      <c r="XBO980" s="1"/>
      <c r="XBP980" s="1"/>
      <c r="XBQ980" s="1"/>
      <c r="XBR980" s="1"/>
      <c r="XBS980" s="1"/>
      <c r="XBT980" s="1"/>
      <c r="XBU980" s="1"/>
      <c r="XBV980" s="1"/>
      <c r="XBW980" s="1"/>
      <c r="XBX980" s="1"/>
      <c r="XBY980" s="1"/>
      <c r="XBZ980" s="1"/>
      <c r="XCA980" s="1"/>
      <c r="XCB980" s="1"/>
      <c r="XCC980" s="1"/>
      <c r="XCD980" s="1"/>
      <c r="XCE980" s="1"/>
      <c r="XCF980" s="1"/>
      <c r="XCG980" s="1"/>
      <c r="XCH980" s="1"/>
      <c r="XCI980" s="1"/>
      <c r="XCJ980" s="1"/>
      <c r="XCK980" s="1"/>
      <c r="XCL980" s="1"/>
      <c r="XCM980" s="1"/>
      <c r="XCN980" s="1"/>
      <c r="XCO980" s="1"/>
      <c r="XCP980" s="1"/>
      <c r="XCQ980" s="1"/>
      <c r="XCR980" s="1"/>
      <c r="XCS980" s="1"/>
      <c r="XCT980" s="1"/>
      <c r="XCU980" s="1"/>
      <c r="XCV980" s="1"/>
      <c r="XCW980" s="1"/>
      <c r="XCX980" s="1"/>
      <c r="XCY980" s="1"/>
      <c r="XCZ980" s="1"/>
      <c r="XDA980" s="1"/>
      <c r="XDB980" s="1"/>
      <c r="XDC980" s="1"/>
      <c r="XDD980" s="1"/>
      <c r="XDE980" s="1"/>
      <c r="XDF980" s="1"/>
      <c r="XDG980" s="1"/>
      <c r="XDH980" s="1"/>
      <c r="XDI980" s="1"/>
      <c r="XDJ980" s="1"/>
      <c r="XDK980" s="1"/>
      <c r="XDL980" s="1"/>
      <c r="XDM980" s="1"/>
      <c r="XDN980" s="1"/>
      <c r="XDO980" s="1"/>
      <c r="XDP980" s="1"/>
      <c r="XDQ980" s="1"/>
      <c r="XDR980" s="1"/>
      <c r="XDS980" s="1"/>
      <c r="XDT980" s="1"/>
      <c r="XDU980" s="1"/>
      <c r="XDV980" s="1"/>
      <c r="XDW980" s="1"/>
      <c r="XDX980" s="1"/>
      <c r="XDY980" s="1"/>
      <c r="XDZ980" s="1"/>
      <c r="XEA980" s="1"/>
      <c r="XEB980" s="1"/>
      <c r="XEC980" s="1"/>
      <c r="XED980" s="1"/>
      <c r="XEE980" s="1"/>
      <c r="XEF980" s="1"/>
      <c r="XEG980" s="1"/>
      <c r="XEH980" s="1"/>
      <c r="XEI980" s="1"/>
      <c r="XEJ980" s="1"/>
      <c r="XEK980" s="1"/>
      <c r="XEL980" s="1"/>
      <c r="XEM980" s="1"/>
      <c r="XEN980" s="1"/>
      <c r="XEO980" s="1"/>
      <c r="XEP980" s="1"/>
      <c r="XEQ980" s="1"/>
      <c r="XER980" s="1"/>
      <c r="XES980" s="1"/>
      <c r="XET980" s="1"/>
      <c r="XEU980" s="1"/>
      <c r="XEV980" s="1"/>
      <c r="XEW980" s="1"/>
      <c r="XEX980" s="1"/>
      <c r="XEY980" s="1"/>
      <c r="XEZ980" s="1"/>
      <c r="XFA980" s="1"/>
      <c r="XFB980" s="1"/>
      <c r="XFC980" s="1"/>
    </row>
    <row r="981" spans="1:150 16226:16383" s="3" customFormat="1" ht="20.25" customHeight="1" x14ac:dyDescent="0.25">
      <c r="A981" s="71" t="s">
        <v>1176</v>
      </c>
      <c r="B981" s="71">
        <v>177.54499999999999</v>
      </c>
      <c r="C981" s="71">
        <f t="shared" si="24"/>
        <v>1911.0943799999998</v>
      </c>
      <c r="D981" s="51">
        <v>0</v>
      </c>
      <c r="E981" s="51">
        <v>0</v>
      </c>
      <c r="F981" s="124">
        <f t="shared" si="25"/>
        <v>3508.7692816799999</v>
      </c>
      <c r="G981" s="130" t="s">
        <v>95</v>
      </c>
      <c r="H981" s="13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WZB981" s="1"/>
      <c r="WZC981" s="1"/>
      <c r="WZD981" s="1"/>
      <c r="WZE981" s="1"/>
      <c r="WZF981" s="1"/>
      <c r="WZG981" s="1"/>
      <c r="WZH981" s="1"/>
      <c r="WZI981" s="1"/>
      <c r="WZJ981" s="1"/>
      <c r="WZK981" s="1"/>
      <c r="WZL981" s="1"/>
      <c r="WZM981" s="1"/>
      <c r="WZN981" s="1"/>
      <c r="WZO981" s="1"/>
      <c r="WZP981" s="1"/>
      <c r="WZQ981" s="1"/>
      <c r="WZR981" s="1"/>
      <c r="WZS981" s="1"/>
      <c r="WZT981" s="1"/>
      <c r="WZU981" s="1"/>
      <c r="WZV981" s="1"/>
      <c r="WZW981" s="1"/>
      <c r="WZX981" s="1"/>
      <c r="WZY981" s="1"/>
      <c r="WZZ981" s="1"/>
      <c r="XAA981" s="1"/>
      <c r="XAB981" s="1"/>
      <c r="XAC981" s="1"/>
      <c r="XAD981" s="1"/>
      <c r="XAE981" s="1"/>
      <c r="XAF981" s="1"/>
      <c r="XAG981" s="1"/>
      <c r="XAH981" s="1"/>
      <c r="XAI981" s="1"/>
      <c r="XAJ981" s="1"/>
      <c r="XAK981" s="1"/>
      <c r="XAL981" s="1"/>
      <c r="XAM981" s="1"/>
      <c r="XAN981" s="1"/>
      <c r="XAO981" s="1"/>
      <c r="XAP981" s="1"/>
      <c r="XAQ981" s="1"/>
      <c r="XAR981" s="1"/>
      <c r="XAS981" s="1"/>
      <c r="XAT981" s="1"/>
      <c r="XAU981" s="1"/>
      <c r="XAV981" s="1"/>
      <c r="XAW981" s="1"/>
      <c r="XAX981" s="1"/>
      <c r="XAY981" s="1"/>
      <c r="XAZ981" s="1"/>
      <c r="XBA981" s="1"/>
      <c r="XBB981" s="1"/>
      <c r="XBC981" s="1"/>
      <c r="XBD981" s="1"/>
      <c r="XBE981" s="1"/>
      <c r="XBF981" s="1"/>
      <c r="XBG981" s="1"/>
      <c r="XBH981" s="1"/>
      <c r="XBI981" s="1"/>
      <c r="XBJ981" s="1"/>
      <c r="XBK981" s="1"/>
      <c r="XBL981" s="1"/>
      <c r="XBM981" s="1"/>
      <c r="XBN981" s="1"/>
      <c r="XBO981" s="1"/>
      <c r="XBP981" s="1"/>
      <c r="XBQ981" s="1"/>
      <c r="XBR981" s="1"/>
      <c r="XBS981" s="1"/>
      <c r="XBT981" s="1"/>
      <c r="XBU981" s="1"/>
      <c r="XBV981" s="1"/>
      <c r="XBW981" s="1"/>
      <c r="XBX981" s="1"/>
      <c r="XBY981" s="1"/>
      <c r="XBZ981" s="1"/>
      <c r="XCA981" s="1"/>
      <c r="XCB981" s="1"/>
      <c r="XCC981" s="1"/>
      <c r="XCD981" s="1"/>
      <c r="XCE981" s="1"/>
      <c r="XCF981" s="1"/>
      <c r="XCG981" s="1"/>
      <c r="XCH981" s="1"/>
      <c r="XCI981" s="1"/>
      <c r="XCJ981" s="1"/>
      <c r="XCK981" s="1"/>
      <c r="XCL981" s="1"/>
      <c r="XCM981" s="1"/>
      <c r="XCN981" s="1"/>
      <c r="XCO981" s="1"/>
      <c r="XCP981" s="1"/>
      <c r="XCQ981" s="1"/>
      <c r="XCR981" s="1"/>
      <c r="XCS981" s="1"/>
      <c r="XCT981" s="1"/>
      <c r="XCU981" s="1"/>
      <c r="XCV981" s="1"/>
      <c r="XCW981" s="1"/>
      <c r="XCX981" s="1"/>
      <c r="XCY981" s="1"/>
      <c r="XCZ981" s="1"/>
      <c r="XDA981" s="1"/>
      <c r="XDB981" s="1"/>
      <c r="XDC981" s="1"/>
      <c r="XDD981" s="1"/>
      <c r="XDE981" s="1"/>
      <c r="XDF981" s="1"/>
      <c r="XDG981" s="1"/>
      <c r="XDH981" s="1"/>
      <c r="XDI981" s="1"/>
      <c r="XDJ981" s="1"/>
      <c r="XDK981" s="1"/>
      <c r="XDL981" s="1"/>
      <c r="XDM981" s="1"/>
      <c r="XDN981" s="1"/>
      <c r="XDO981" s="1"/>
      <c r="XDP981" s="1"/>
      <c r="XDQ981" s="1"/>
      <c r="XDR981" s="1"/>
      <c r="XDS981" s="1"/>
      <c r="XDT981" s="1"/>
      <c r="XDU981" s="1"/>
      <c r="XDV981" s="1"/>
      <c r="XDW981" s="1"/>
      <c r="XDX981" s="1"/>
      <c r="XDY981" s="1"/>
      <c r="XDZ981" s="1"/>
      <c r="XEA981" s="1"/>
      <c r="XEB981" s="1"/>
      <c r="XEC981" s="1"/>
      <c r="XED981" s="1"/>
      <c r="XEE981" s="1"/>
      <c r="XEF981" s="1"/>
      <c r="XEG981" s="1"/>
      <c r="XEH981" s="1"/>
      <c r="XEI981" s="1"/>
      <c r="XEJ981" s="1"/>
      <c r="XEK981" s="1"/>
      <c r="XEL981" s="1"/>
      <c r="XEM981" s="1"/>
      <c r="XEN981" s="1"/>
      <c r="XEO981" s="1"/>
      <c r="XEP981" s="1"/>
      <c r="XEQ981" s="1"/>
      <c r="XER981" s="1"/>
      <c r="XES981" s="1"/>
      <c r="XET981" s="1"/>
      <c r="XEU981" s="1"/>
      <c r="XEV981" s="1"/>
      <c r="XEW981" s="1"/>
      <c r="XEX981" s="1"/>
      <c r="XEY981" s="1"/>
      <c r="XEZ981" s="1"/>
      <c r="XFA981" s="1"/>
      <c r="XFB981" s="1"/>
      <c r="XFC981" s="1"/>
    </row>
    <row r="982" spans="1:150 16226:16383" s="3" customFormat="1" ht="20.25" customHeight="1" x14ac:dyDescent="0.25">
      <c r="A982" s="71" t="s">
        <v>1177</v>
      </c>
      <c r="B982" s="71">
        <v>139.35499999999999</v>
      </c>
      <c r="C982" s="71">
        <f t="shared" si="24"/>
        <v>1500.0172199999997</v>
      </c>
      <c r="D982" s="51">
        <v>0</v>
      </c>
      <c r="E982" s="51">
        <v>0</v>
      </c>
      <c r="F982" s="124">
        <f t="shared" si="25"/>
        <v>2754.0316159199997</v>
      </c>
      <c r="G982" s="130" t="s">
        <v>95</v>
      </c>
      <c r="H982" s="13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WZB982" s="1"/>
      <c r="WZC982" s="1"/>
      <c r="WZD982" s="1"/>
      <c r="WZE982" s="1"/>
      <c r="WZF982" s="1"/>
      <c r="WZG982" s="1"/>
      <c r="WZH982" s="1"/>
      <c r="WZI982" s="1"/>
      <c r="WZJ982" s="1"/>
      <c r="WZK982" s="1"/>
      <c r="WZL982" s="1"/>
      <c r="WZM982" s="1"/>
      <c r="WZN982" s="1"/>
      <c r="WZO982" s="1"/>
      <c r="WZP982" s="1"/>
      <c r="WZQ982" s="1"/>
      <c r="WZR982" s="1"/>
      <c r="WZS982" s="1"/>
      <c r="WZT982" s="1"/>
      <c r="WZU982" s="1"/>
      <c r="WZV982" s="1"/>
      <c r="WZW982" s="1"/>
      <c r="WZX982" s="1"/>
      <c r="WZY982" s="1"/>
      <c r="WZZ982" s="1"/>
      <c r="XAA982" s="1"/>
      <c r="XAB982" s="1"/>
      <c r="XAC982" s="1"/>
      <c r="XAD982" s="1"/>
      <c r="XAE982" s="1"/>
      <c r="XAF982" s="1"/>
      <c r="XAG982" s="1"/>
      <c r="XAH982" s="1"/>
      <c r="XAI982" s="1"/>
      <c r="XAJ982" s="1"/>
      <c r="XAK982" s="1"/>
      <c r="XAL982" s="1"/>
      <c r="XAM982" s="1"/>
      <c r="XAN982" s="1"/>
      <c r="XAO982" s="1"/>
      <c r="XAP982" s="1"/>
      <c r="XAQ982" s="1"/>
      <c r="XAR982" s="1"/>
      <c r="XAS982" s="1"/>
      <c r="XAT982" s="1"/>
      <c r="XAU982" s="1"/>
      <c r="XAV982" s="1"/>
      <c r="XAW982" s="1"/>
      <c r="XAX982" s="1"/>
      <c r="XAY982" s="1"/>
      <c r="XAZ982" s="1"/>
      <c r="XBA982" s="1"/>
      <c r="XBB982" s="1"/>
      <c r="XBC982" s="1"/>
      <c r="XBD982" s="1"/>
      <c r="XBE982" s="1"/>
      <c r="XBF982" s="1"/>
      <c r="XBG982" s="1"/>
      <c r="XBH982" s="1"/>
      <c r="XBI982" s="1"/>
      <c r="XBJ982" s="1"/>
      <c r="XBK982" s="1"/>
      <c r="XBL982" s="1"/>
      <c r="XBM982" s="1"/>
      <c r="XBN982" s="1"/>
      <c r="XBO982" s="1"/>
      <c r="XBP982" s="1"/>
      <c r="XBQ982" s="1"/>
      <c r="XBR982" s="1"/>
      <c r="XBS982" s="1"/>
      <c r="XBT982" s="1"/>
      <c r="XBU982" s="1"/>
      <c r="XBV982" s="1"/>
      <c r="XBW982" s="1"/>
      <c r="XBX982" s="1"/>
      <c r="XBY982" s="1"/>
      <c r="XBZ982" s="1"/>
      <c r="XCA982" s="1"/>
      <c r="XCB982" s="1"/>
      <c r="XCC982" s="1"/>
      <c r="XCD982" s="1"/>
      <c r="XCE982" s="1"/>
      <c r="XCF982" s="1"/>
      <c r="XCG982" s="1"/>
      <c r="XCH982" s="1"/>
      <c r="XCI982" s="1"/>
      <c r="XCJ982" s="1"/>
      <c r="XCK982" s="1"/>
      <c r="XCL982" s="1"/>
      <c r="XCM982" s="1"/>
      <c r="XCN982" s="1"/>
      <c r="XCO982" s="1"/>
      <c r="XCP982" s="1"/>
      <c r="XCQ982" s="1"/>
      <c r="XCR982" s="1"/>
      <c r="XCS982" s="1"/>
      <c r="XCT982" s="1"/>
      <c r="XCU982" s="1"/>
      <c r="XCV982" s="1"/>
      <c r="XCW982" s="1"/>
      <c r="XCX982" s="1"/>
      <c r="XCY982" s="1"/>
      <c r="XCZ982" s="1"/>
      <c r="XDA982" s="1"/>
      <c r="XDB982" s="1"/>
      <c r="XDC982" s="1"/>
      <c r="XDD982" s="1"/>
      <c r="XDE982" s="1"/>
      <c r="XDF982" s="1"/>
      <c r="XDG982" s="1"/>
      <c r="XDH982" s="1"/>
      <c r="XDI982" s="1"/>
      <c r="XDJ982" s="1"/>
      <c r="XDK982" s="1"/>
      <c r="XDL982" s="1"/>
      <c r="XDM982" s="1"/>
      <c r="XDN982" s="1"/>
      <c r="XDO982" s="1"/>
      <c r="XDP982" s="1"/>
      <c r="XDQ982" s="1"/>
      <c r="XDR982" s="1"/>
      <c r="XDS982" s="1"/>
      <c r="XDT982" s="1"/>
      <c r="XDU982" s="1"/>
      <c r="XDV982" s="1"/>
      <c r="XDW982" s="1"/>
      <c r="XDX982" s="1"/>
      <c r="XDY982" s="1"/>
      <c r="XDZ982" s="1"/>
      <c r="XEA982" s="1"/>
      <c r="XEB982" s="1"/>
      <c r="XEC982" s="1"/>
      <c r="XED982" s="1"/>
      <c r="XEE982" s="1"/>
      <c r="XEF982" s="1"/>
      <c r="XEG982" s="1"/>
      <c r="XEH982" s="1"/>
      <c r="XEI982" s="1"/>
      <c r="XEJ982" s="1"/>
      <c r="XEK982" s="1"/>
      <c r="XEL982" s="1"/>
      <c r="XEM982" s="1"/>
      <c r="XEN982" s="1"/>
      <c r="XEO982" s="1"/>
      <c r="XEP982" s="1"/>
      <c r="XEQ982" s="1"/>
      <c r="XER982" s="1"/>
      <c r="XES982" s="1"/>
      <c r="XET982" s="1"/>
      <c r="XEU982" s="1"/>
      <c r="XEV982" s="1"/>
      <c r="XEW982" s="1"/>
      <c r="XEX982" s="1"/>
      <c r="XEY982" s="1"/>
      <c r="XEZ982" s="1"/>
      <c r="XFA982" s="1"/>
      <c r="XFB982" s="1"/>
      <c r="XFC982" s="1"/>
    </row>
    <row r="983" spans="1:150 16226:16383" s="3" customFormat="1" ht="20.25" customHeight="1" x14ac:dyDescent="0.25">
      <c r="A983" s="71" t="s">
        <v>1178</v>
      </c>
      <c r="B983" s="71">
        <v>139.35499999999999</v>
      </c>
      <c r="C983" s="71">
        <f t="shared" si="24"/>
        <v>1500.0172199999997</v>
      </c>
      <c r="D983" s="51">
        <v>0</v>
      </c>
      <c r="E983" s="51">
        <v>0</v>
      </c>
      <c r="F983" s="124">
        <f t="shared" si="25"/>
        <v>2754.0316159199997</v>
      </c>
      <c r="G983" s="130" t="s">
        <v>95</v>
      </c>
      <c r="H983" s="13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WZB983" s="1"/>
      <c r="WZC983" s="1"/>
      <c r="WZD983" s="1"/>
      <c r="WZE983" s="1"/>
      <c r="WZF983" s="1"/>
      <c r="WZG983" s="1"/>
      <c r="WZH983" s="1"/>
      <c r="WZI983" s="1"/>
      <c r="WZJ983" s="1"/>
      <c r="WZK983" s="1"/>
      <c r="WZL983" s="1"/>
      <c r="WZM983" s="1"/>
      <c r="WZN983" s="1"/>
      <c r="WZO983" s="1"/>
      <c r="WZP983" s="1"/>
      <c r="WZQ983" s="1"/>
      <c r="WZR983" s="1"/>
      <c r="WZS983" s="1"/>
      <c r="WZT983" s="1"/>
      <c r="WZU983" s="1"/>
      <c r="WZV983" s="1"/>
      <c r="WZW983" s="1"/>
      <c r="WZX983" s="1"/>
      <c r="WZY983" s="1"/>
      <c r="WZZ983" s="1"/>
      <c r="XAA983" s="1"/>
      <c r="XAB983" s="1"/>
      <c r="XAC983" s="1"/>
      <c r="XAD983" s="1"/>
      <c r="XAE983" s="1"/>
      <c r="XAF983" s="1"/>
      <c r="XAG983" s="1"/>
      <c r="XAH983" s="1"/>
      <c r="XAI983" s="1"/>
      <c r="XAJ983" s="1"/>
      <c r="XAK983" s="1"/>
      <c r="XAL983" s="1"/>
      <c r="XAM983" s="1"/>
      <c r="XAN983" s="1"/>
      <c r="XAO983" s="1"/>
      <c r="XAP983" s="1"/>
      <c r="XAQ983" s="1"/>
      <c r="XAR983" s="1"/>
      <c r="XAS983" s="1"/>
      <c r="XAT983" s="1"/>
      <c r="XAU983" s="1"/>
      <c r="XAV983" s="1"/>
      <c r="XAW983" s="1"/>
      <c r="XAX983" s="1"/>
      <c r="XAY983" s="1"/>
      <c r="XAZ983" s="1"/>
      <c r="XBA983" s="1"/>
      <c r="XBB983" s="1"/>
      <c r="XBC983" s="1"/>
      <c r="XBD983" s="1"/>
      <c r="XBE983" s="1"/>
      <c r="XBF983" s="1"/>
      <c r="XBG983" s="1"/>
      <c r="XBH983" s="1"/>
      <c r="XBI983" s="1"/>
      <c r="XBJ983" s="1"/>
      <c r="XBK983" s="1"/>
      <c r="XBL983" s="1"/>
      <c r="XBM983" s="1"/>
      <c r="XBN983" s="1"/>
      <c r="XBO983" s="1"/>
      <c r="XBP983" s="1"/>
      <c r="XBQ983" s="1"/>
      <c r="XBR983" s="1"/>
      <c r="XBS983" s="1"/>
      <c r="XBT983" s="1"/>
      <c r="XBU983" s="1"/>
      <c r="XBV983" s="1"/>
      <c r="XBW983" s="1"/>
      <c r="XBX983" s="1"/>
      <c r="XBY983" s="1"/>
      <c r="XBZ983" s="1"/>
      <c r="XCA983" s="1"/>
      <c r="XCB983" s="1"/>
      <c r="XCC983" s="1"/>
      <c r="XCD983" s="1"/>
      <c r="XCE983" s="1"/>
      <c r="XCF983" s="1"/>
      <c r="XCG983" s="1"/>
      <c r="XCH983" s="1"/>
      <c r="XCI983" s="1"/>
      <c r="XCJ983" s="1"/>
      <c r="XCK983" s="1"/>
      <c r="XCL983" s="1"/>
      <c r="XCM983" s="1"/>
      <c r="XCN983" s="1"/>
      <c r="XCO983" s="1"/>
      <c r="XCP983" s="1"/>
      <c r="XCQ983" s="1"/>
      <c r="XCR983" s="1"/>
      <c r="XCS983" s="1"/>
      <c r="XCT983" s="1"/>
      <c r="XCU983" s="1"/>
      <c r="XCV983" s="1"/>
      <c r="XCW983" s="1"/>
      <c r="XCX983" s="1"/>
      <c r="XCY983" s="1"/>
      <c r="XCZ983" s="1"/>
      <c r="XDA983" s="1"/>
      <c r="XDB983" s="1"/>
      <c r="XDC983" s="1"/>
      <c r="XDD983" s="1"/>
      <c r="XDE983" s="1"/>
      <c r="XDF983" s="1"/>
      <c r="XDG983" s="1"/>
      <c r="XDH983" s="1"/>
      <c r="XDI983" s="1"/>
      <c r="XDJ983" s="1"/>
      <c r="XDK983" s="1"/>
      <c r="XDL983" s="1"/>
      <c r="XDM983" s="1"/>
      <c r="XDN983" s="1"/>
      <c r="XDO983" s="1"/>
      <c r="XDP983" s="1"/>
      <c r="XDQ983" s="1"/>
      <c r="XDR983" s="1"/>
      <c r="XDS983" s="1"/>
      <c r="XDT983" s="1"/>
      <c r="XDU983" s="1"/>
      <c r="XDV983" s="1"/>
      <c r="XDW983" s="1"/>
      <c r="XDX983" s="1"/>
      <c r="XDY983" s="1"/>
      <c r="XDZ983" s="1"/>
      <c r="XEA983" s="1"/>
      <c r="XEB983" s="1"/>
      <c r="XEC983" s="1"/>
      <c r="XED983" s="1"/>
      <c r="XEE983" s="1"/>
      <c r="XEF983" s="1"/>
      <c r="XEG983" s="1"/>
      <c r="XEH983" s="1"/>
      <c r="XEI983" s="1"/>
      <c r="XEJ983" s="1"/>
      <c r="XEK983" s="1"/>
      <c r="XEL983" s="1"/>
      <c r="XEM983" s="1"/>
      <c r="XEN983" s="1"/>
      <c r="XEO983" s="1"/>
      <c r="XEP983" s="1"/>
      <c r="XEQ983" s="1"/>
      <c r="XER983" s="1"/>
      <c r="XES983" s="1"/>
      <c r="XET983" s="1"/>
      <c r="XEU983" s="1"/>
      <c r="XEV983" s="1"/>
      <c r="XEW983" s="1"/>
      <c r="XEX983" s="1"/>
      <c r="XEY983" s="1"/>
      <c r="XEZ983" s="1"/>
      <c r="XFA983" s="1"/>
      <c r="XFB983" s="1"/>
      <c r="XFC983" s="1"/>
    </row>
    <row r="984" spans="1:150 16226:16383" s="3" customFormat="1" ht="20.25" customHeight="1" x14ac:dyDescent="0.25">
      <c r="A984" s="71" t="s">
        <v>1179</v>
      </c>
      <c r="B984" s="71">
        <v>139.35499999999999</v>
      </c>
      <c r="C984" s="71">
        <f t="shared" si="24"/>
        <v>1500.0172199999997</v>
      </c>
      <c r="D984" s="51">
        <v>0</v>
      </c>
      <c r="E984" s="51">
        <v>0</v>
      </c>
      <c r="F984" s="124">
        <f t="shared" si="25"/>
        <v>2754.0316159199997</v>
      </c>
      <c r="G984" s="130" t="s">
        <v>95</v>
      </c>
      <c r="H984" s="13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WZB984" s="1"/>
      <c r="WZC984" s="1"/>
      <c r="WZD984" s="1"/>
      <c r="WZE984" s="1"/>
      <c r="WZF984" s="1"/>
      <c r="WZG984" s="1"/>
      <c r="WZH984" s="1"/>
      <c r="WZI984" s="1"/>
      <c r="WZJ984" s="1"/>
      <c r="WZK984" s="1"/>
      <c r="WZL984" s="1"/>
      <c r="WZM984" s="1"/>
      <c r="WZN984" s="1"/>
      <c r="WZO984" s="1"/>
      <c r="WZP984" s="1"/>
      <c r="WZQ984" s="1"/>
      <c r="WZR984" s="1"/>
      <c r="WZS984" s="1"/>
      <c r="WZT984" s="1"/>
      <c r="WZU984" s="1"/>
      <c r="WZV984" s="1"/>
      <c r="WZW984" s="1"/>
      <c r="WZX984" s="1"/>
      <c r="WZY984" s="1"/>
      <c r="WZZ984" s="1"/>
      <c r="XAA984" s="1"/>
      <c r="XAB984" s="1"/>
      <c r="XAC984" s="1"/>
      <c r="XAD984" s="1"/>
      <c r="XAE984" s="1"/>
      <c r="XAF984" s="1"/>
      <c r="XAG984" s="1"/>
      <c r="XAH984" s="1"/>
      <c r="XAI984" s="1"/>
      <c r="XAJ984" s="1"/>
      <c r="XAK984" s="1"/>
      <c r="XAL984" s="1"/>
      <c r="XAM984" s="1"/>
      <c r="XAN984" s="1"/>
      <c r="XAO984" s="1"/>
      <c r="XAP984" s="1"/>
      <c r="XAQ984" s="1"/>
      <c r="XAR984" s="1"/>
      <c r="XAS984" s="1"/>
      <c r="XAT984" s="1"/>
      <c r="XAU984" s="1"/>
      <c r="XAV984" s="1"/>
      <c r="XAW984" s="1"/>
      <c r="XAX984" s="1"/>
      <c r="XAY984" s="1"/>
      <c r="XAZ984" s="1"/>
      <c r="XBA984" s="1"/>
      <c r="XBB984" s="1"/>
      <c r="XBC984" s="1"/>
      <c r="XBD984" s="1"/>
      <c r="XBE984" s="1"/>
      <c r="XBF984" s="1"/>
      <c r="XBG984" s="1"/>
      <c r="XBH984" s="1"/>
      <c r="XBI984" s="1"/>
      <c r="XBJ984" s="1"/>
      <c r="XBK984" s="1"/>
      <c r="XBL984" s="1"/>
      <c r="XBM984" s="1"/>
      <c r="XBN984" s="1"/>
      <c r="XBO984" s="1"/>
      <c r="XBP984" s="1"/>
      <c r="XBQ984" s="1"/>
      <c r="XBR984" s="1"/>
      <c r="XBS984" s="1"/>
      <c r="XBT984" s="1"/>
      <c r="XBU984" s="1"/>
      <c r="XBV984" s="1"/>
      <c r="XBW984" s="1"/>
      <c r="XBX984" s="1"/>
      <c r="XBY984" s="1"/>
      <c r="XBZ984" s="1"/>
      <c r="XCA984" s="1"/>
      <c r="XCB984" s="1"/>
      <c r="XCC984" s="1"/>
      <c r="XCD984" s="1"/>
      <c r="XCE984" s="1"/>
      <c r="XCF984" s="1"/>
      <c r="XCG984" s="1"/>
      <c r="XCH984" s="1"/>
      <c r="XCI984" s="1"/>
      <c r="XCJ984" s="1"/>
      <c r="XCK984" s="1"/>
      <c r="XCL984" s="1"/>
      <c r="XCM984" s="1"/>
      <c r="XCN984" s="1"/>
      <c r="XCO984" s="1"/>
      <c r="XCP984" s="1"/>
      <c r="XCQ984" s="1"/>
      <c r="XCR984" s="1"/>
      <c r="XCS984" s="1"/>
      <c r="XCT984" s="1"/>
      <c r="XCU984" s="1"/>
      <c r="XCV984" s="1"/>
      <c r="XCW984" s="1"/>
      <c r="XCX984" s="1"/>
      <c r="XCY984" s="1"/>
      <c r="XCZ984" s="1"/>
      <c r="XDA984" s="1"/>
      <c r="XDB984" s="1"/>
      <c r="XDC984" s="1"/>
      <c r="XDD984" s="1"/>
      <c r="XDE984" s="1"/>
      <c r="XDF984" s="1"/>
      <c r="XDG984" s="1"/>
      <c r="XDH984" s="1"/>
      <c r="XDI984" s="1"/>
      <c r="XDJ984" s="1"/>
      <c r="XDK984" s="1"/>
      <c r="XDL984" s="1"/>
      <c r="XDM984" s="1"/>
      <c r="XDN984" s="1"/>
      <c r="XDO984" s="1"/>
      <c r="XDP984" s="1"/>
      <c r="XDQ984" s="1"/>
      <c r="XDR984" s="1"/>
      <c r="XDS984" s="1"/>
      <c r="XDT984" s="1"/>
      <c r="XDU984" s="1"/>
      <c r="XDV984" s="1"/>
      <c r="XDW984" s="1"/>
      <c r="XDX984" s="1"/>
      <c r="XDY984" s="1"/>
      <c r="XDZ984" s="1"/>
      <c r="XEA984" s="1"/>
      <c r="XEB984" s="1"/>
      <c r="XEC984" s="1"/>
      <c r="XED984" s="1"/>
      <c r="XEE984" s="1"/>
      <c r="XEF984" s="1"/>
      <c r="XEG984" s="1"/>
      <c r="XEH984" s="1"/>
      <c r="XEI984" s="1"/>
      <c r="XEJ984" s="1"/>
      <c r="XEK984" s="1"/>
      <c r="XEL984" s="1"/>
      <c r="XEM984" s="1"/>
      <c r="XEN984" s="1"/>
      <c r="XEO984" s="1"/>
      <c r="XEP984" s="1"/>
      <c r="XEQ984" s="1"/>
      <c r="XER984" s="1"/>
      <c r="XES984" s="1"/>
      <c r="XET984" s="1"/>
      <c r="XEU984" s="1"/>
      <c r="XEV984" s="1"/>
      <c r="XEW984" s="1"/>
      <c r="XEX984" s="1"/>
      <c r="XEY984" s="1"/>
      <c r="XEZ984" s="1"/>
      <c r="XFA984" s="1"/>
      <c r="XFB984" s="1"/>
      <c r="XFC984" s="1"/>
    </row>
    <row r="985" spans="1:150 16226:16383" s="3" customFormat="1" ht="20.25" customHeight="1" x14ac:dyDescent="0.25">
      <c r="A985" s="71" t="s">
        <v>1180</v>
      </c>
      <c r="B985" s="71">
        <v>139.35499999999999</v>
      </c>
      <c r="C985" s="71">
        <f t="shared" si="24"/>
        <v>1500.0172199999997</v>
      </c>
      <c r="D985" s="51">
        <v>0</v>
      </c>
      <c r="E985" s="51">
        <v>0</v>
      </c>
      <c r="F985" s="124">
        <f t="shared" si="25"/>
        <v>2754.0316159199997</v>
      </c>
      <c r="G985" s="130" t="s">
        <v>95</v>
      </c>
      <c r="H985" s="13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WZB985" s="1"/>
      <c r="WZC985" s="1"/>
      <c r="WZD985" s="1"/>
      <c r="WZE985" s="1"/>
      <c r="WZF985" s="1"/>
      <c r="WZG985" s="1"/>
      <c r="WZH985" s="1"/>
      <c r="WZI985" s="1"/>
      <c r="WZJ985" s="1"/>
      <c r="WZK985" s="1"/>
      <c r="WZL985" s="1"/>
      <c r="WZM985" s="1"/>
      <c r="WZN985" s="1"/>
      <c r="WZO985" s="1"/>
      <c r="WZP985" s="1"/>
      <c r="WZQ985" s="1"/>
      <c r="WZR985" s="1"/>
      <c r="WZS985" s="1"/>
      <c r="WZT985" s="1"/>
      <c r="WZU985" s="1"/>
      <c r="WZV985" s="1"/>
      <c r="WZW985" s="1"/>
      <c r="WZX985" s="1"/>
      <c r="WZY985" s="1"/>
      <c r="WZZ985" s="1"/>
      <c r="XAA985" s="1"/>
      <c r="XAB985" s="1"/>
      <c r="XAC985" s="1"/>
      <c r="XAD985" s="1"/>
      <c r="XAE985" s="1"/>
      <c r="XAF985" s="1"/>
      <c r="XAG985" s="1"/>
      <c r="XAH985" s="1"/>
      <c r="XAI985" s="1"/>
      <c r="XAJ985" s="1"/>
      <c r="XAK985" s="1"/>
      <c r="XAL985" s="1"/>
      <c r="XAM985" s="1"/>
      <c r="XAN985" s="1"/>
      <c r="XAO985" s="1"/>
      <c r="XAP985" s="1"/>
      <c r="XAQ985" s="1"/>
      <c r="XAR985" s="1"/>
      <c r="XAS985" s="1"/>
      <c r="XAT985" s="1"/>
      <c r="XAU985" s="1"/>
      <c r="XAV985" s="1"/>
      <c r="XAW985" s="1"/>
      <c r="XAX985" s="1"/>
      <c r="XAY985" s="1"/>
      <c r="XAZ985" s="1"/>
      <c r="XBA985" s="1"/>
      <c r="XBB985" s="1"/>
      <c r="XBC985" s="1"/>
      <c r="XBD985" s="1"/>
      <c r="XBE985" s="1"/>
      <c r="XBF985" s="1"/>
      <c r="XBG985" s="1"/>
      <c r="XBH985" s="1"/>
      <c r="XBI985" s="1"/>
      <c r="XBJ985" s="1"/>
      <c r="XBK985" s="1"/>
      <c r="XBL985" s="1"/>
      <c r="XBM985" s="1"/>
      <c r="XBN985" s="1"/>
      <c r="XBO985" s="1"/>
      <c r="XBP985" s="1"/>
      <c r="XBQ985" s="1"/>
      <c r="XBR985" s="1"/>
      <c r="XBS985" s="1"/>
      <c r="XBT985" s="1"/>
      <c r="XBU985" s="1"/>
      <c r="XBV985" s="1"/>
      <c r="XBW985" s="1"/>
      <c r="XBX985" s="1"/>
      <c r="XBY985" s="1"/>
      <c r="XBZ985" s="1"/>
      <c r="XCA985" s="1"/>
      <c r="XCB985" s="1"/>
      <c r="XCC985" s="1"/>
      <c r="XCD985" s="1"/>
      <c r="XCE985" s="1"/>
      <c r="XCF985" s="1"/>
      <c r="XCG985" s="1"/>
      <c r="XCH985" s="1"/>
      <c r="XCI985" s="1"/>
      <c r="XCJ985" s="1"/>
      <c r="XCK985" s="1"/>
      <c r="XCL985" s="1"/>
      <c r="XCM985" s="1"/>
      <c r="XCN985" s="1"/>
      <c r="XCO985" s="1"/>
      <c r="XCP985" s="1"/>
      <c r="XCQ985" s="1"/>
      <c r="XCR985" s="1"/>
      <c r="XCS985" s="1"/>
      <c r="XCT985" s="1"/>
      <c r="XCU985" s="1"/>
      <c r="XCV985" s="1"/>
      <c r="XCW985" s="1"/>
      <c r="XCX985" s="1"/>
      <c r="XCY985" s="1"/>
      <c r="XCZ985" s="1"/>
      <c r="XDA985" s="1"/>
      <c r="XDB985" s="1"/>
      <c r="XDC985" s="1"/>
      <c r="XDD985" s="1"/>
      <c r="XDE985" s="1"/>
      <c r="XDF985" s="1"/>
      <c r="XDG985" s="1"/>
      <c r="XDH985" s="1"/>
      <c r="XDI985" s="1"/>
      <c r="XDJ985" s="1"/>
      <c r="XDK985" s="1"/>
      <c r="XDL985" s="1"/>
      <c r="XDM985" s="1"/>
      <c r="XDN985" s="1"/>
      <c r="XDO985" s="1"/>
      <c r="XDP985" s="1"/>
      <c r="XDQ985" s="1"/>
      <c r="XDR985" s="1"/>
      <c r="XDS985" s="1"/>
      <c r="XDT985" s="1"/>
      <c r="XDU985" s="1"/>
      <c r="XDV985" s="1"/>
      <c r="XDW985" s="1"/>
      <c r="XDX985" s="1"/>
      <c r="XDY985" s="1"/>
      <c r="XDZ985" s="1"/>
      <c r="XEA985" s="1"/>
      <c r="XEB985" s="1"/>
      <c r="XEC985" s="1"/>
      <c r="XED985" s="1"/>
      <c r="XEE985" s="1"/>
      <c r="XEF985" s="1"/>
      <c r="XEG985" s="1"/>
      <c r="XEH985" s="1"/>
      <c r="XEI985" s="1"/>
      <c r="XEJ985" s="1"/>
      <c r="XEK985" s="1"/>
      <c r="XEL985" s="1"/>
      <c r="XEM985" s="1"/>
      <c r="XEN985" s="1"/>
      <c r="XEO985" s="1"/>
      <c r="XEP985" s="1"/>
      <c r="XEQ985" s="1"/>
      <c r="XER985" s="1"/>
      <c r="XES985" s="1"/>
      <c r="XET985" s="1"/>
      <c r="XEU985" s="1"/>
      <c r="XEV985" s="1"/>
      <c r="XEW985" s="1"/>
      <c r="XEX985" s="1"/>
      <c r="XEY985" s="1"/>
      <c r="XEZ985" s="1"/>
      <c r="XFA985" s="1"/>
      <c r="XFB985" s="1"/>
      <c r="XFC985" s="1"/>
    </row>
    <row r="986" spans="1:150 16226:16383" s="3" customFormat="1" ht="20.25" customHeight="1" x14ac:dyDescent="0.25">
      <c r="A986" s="71" t="s">
        <v>1181</v>
      </c>
      <c r="B986" s="71">
        <v>176.29300000000001</v>
      </c>
      <c r="C986" s="71">
        <f t="shared" si="24"/>
        <v>1897.6178519999999</v>
      </c>
      <c r="D986" s="51">
        <v>0</v>
      </c>
      <c r="E986" s="51">
        <v>0</v>
      </c>
      <c r="F986" s="124">
        <f t="shared" si="25"/>
        <v>3484.0263762720001</v>
      </c>
      <c r="G986" s="130" t="s">
        <v>95</v>
      </c>
      <c r="H986" s="13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WZB986" s="1"/>
      <c r="WZC986" s="1"/>
      <c r="WZD986" s="1"/>
      <c r="WZE986" s="1"/>
      <c r="WZF986" s="1"/>
      <c r="WZG986" s="1"/>
      <c r="WZH986" s="1"/>
      <c r="WZI986" s="1"/>
      <c r="WZJ986" s="1"/>
      <c r="WZK986" s="1"/>
      <c r="WZL986" s="1"/>
      <c r="WZM986" s="1"/>
      <c r="WZN986" s="1"/>
      <c r="WZO986" s="1"/>
      <c r="WZP986" s="1"/>
      <c r="WZQ986" s="1"/>
      <c r="WZR986" s="1"/>
      <c r="WZS986" s="1"/>
      <c r="WZT986" s="1"/>
      <c r="WZU986" s="1"/>
      <c r="WZV986" s="1"/>
      <c r="WZW986" s="1"/>
      <c r="WZX986" s="1"/>
      <c r="WZY986" s="1"/>
      <c r="WZZ986" s="1"/>
      <c r="XAA986" s="1"/>
      <c r="XAB986" s="1"/>
      <c r="XAC986" s="1"/>
      <c r="XAD986" s="1"/>
      <c r="XAE986" s="1"/>
      <c r="XAF986" s="1"/>
      <c r="XAG986" s="1"/>
      <c r="XAH986" s="1"/>
      <c r="XAI986" s="1"/>
      <c r="XAJ986" s="1"/>
      <c r="XAK986" s="1"/>
      <c r="XAL986" s="1"/>
      <c r="XAM986" s="1"/>
      <c r="XAN986" s="1"/>
      <c r="XAO986" s="1"/>
      <c r="XAP986" s="1"/>
      <c r="XAQ986" s="1"/>
      <c r="XAR986" s="1"/>
      <c r="XAS986" s="1"/>
      <c r="XAT986" s="1"/>
      <c r="XAU986" s="1"/>
      <c r="XAV986" s="1"/>
      <c r="XAW986" s="1"/>
      <c r="XAX986" s="1"/>
      <c r="XAY986" s="1"/>
      <c r="XAZ986" s="1"/>
      <c r="XBA986" s="1"/>
      <c r="XBB986" s="1"/>
      <c r="XBC986" s="1"/>
      <c r="XBD986" s="1"/>
      <c r="XBE986" s="1"/>
      <c r="XBF986" s="1"/>
      <c r="XBG986" s="1"/>
      <c r="XBH986" s="1"/>
      <c r="XBI986" s="1"/>
      <c r="XBJ986" s="1"/>
      <c r="XBK986" s="1"/>
      <c r="XBL986" s="1"/>
      <c r="XBM986" s="1"/>
      <c r="XBN986" s="1"/>
      <c r="XBO986" s="1"/>
      <c r="XBP986" s="1"/>
      <c r="XBQ986" s="1"/>
      <c r="XBR986" s="1"/>
      <c r="XBS986" s="1"/>
      <c r="XBT986" s="1"/>
      <c r="XBU986" s="1"/>
      <c r="XBV986" s="1"/>
      <c r="XBW986" s="1"/>
      <c r="XBX986" s="1"/>
      <c r="XBY986" s="1"/>
      <c r="XBZ986" s="1"/>
      <c r="XCA986" s="1"/>
      <c r="XCB986" s="1"/>
      <c r="XCC986" s="1"/>
      <c r="XCD986" s="1"/>
      <c r="XCE986" s="1"/>
      <c r="XCF986" s="1"/>
      <c r="XCG986" s="1"/>
      <c r="XCH986" s="1"/>
      <c r="XCI986" s="1"/>
      <c r="XCJ986" s="1"/>
      <c r="XCK986" s="1"/>
      <c r="XCL986" s="1"/>
      <c r="XCM986" s="1"/>
      <c r="XCN986" s="1"/>
      <c r="XCO986" s="1"/>
      <c r="XCP986" s="1"/>
      <c r="XCQ986" s="1"/>
      <c r="XCR986" s="1"/>
      <c r="XCS986" s="1"/>
      <c r="XCT986" s="1"/>
      <c r="XCU986" s="1"/>
      <c r="XCV986" s="1"/>
      <c r="XCW986" s="1"/>
      <c r="XCX986" s="1"/>
      <c r="XCY986" s="1"/>
      <c r="XCZ986" s="1"/>
      <c r="XDA986" s="1"/>
      <c r="XDB986" s="1"/>
      <c r="XDC986" s="1"/>
      <c r="XDD986" s="1"/>
      <c r="XDE986" s="1"/>
      <c r="XDF986" s="1"/>
      <c r="XDG986" s="1"/>
      <c r="XDH986" s="1"/>
      <c r="XDI986" s="1"/>
      <c r="XDJ986" s="1"/>
      <c r="XDK986" s="1"/>
      <c r="XDL986" s="1"/>
      <c r="XDM986" s="1"/>
      <c r="XDN986" s="1"/>
      <c r="XDO986" s="1"/>
      <c r="XDP986" s="1"/>
      <c r="XDQ986" s="1"/>
      <c r="XDR986" s="1"/>
      <c r="XDS986" s="1"/>
      <c r="XDT986" s="1"/>
      <c r="XDU986" s="1"/>
      <c r="XDV986" s="1"/>
      <c r="XDW986" s="1"/>
      <c r="XDX986" s="1"/>
      <c r="XDY986" s="1"/>
      <c r="XDZ986" s="1"/>
      <c r="XEA986" s="1"/>
      <c r="XEB986" s="1"/>
      <c r="XEC986" s="1"/>
      <c r="XED986" s="1"/>
      <c r="XEE986" s="1"/>
      <c r="XEF986" s="1"/>
      <c r="XEG986" s="1"/>
      <c r="XEH986" s="1"/>
      <c r="XEI986" s="1"/>
      <c r="XEJ986" s="1"/>
      <c r="XEK986" s="1"/>
      <c r="XEL986" s="1"/>
      <c r="XEM986" s="1"/>
      <c r="XEN986" s="1"/>
      <c r="XEO986" s="1"/>
      <c r="XEP986" s="1"/>
      <c r="XEQ986" s="1"/>
      <c r="XER986" s="1"/>
      <c r="XES986" s="1"/>
      <c r="XET986" s="1"/>
      <c r="XEU986" s="1"/>
      <c r="XEV986" s="1"/>
      <c r="XEW986" s="1"/>
      <c r="XEX986" s="1"/>
      <c r="XEY986" s="1"/>
      <c r="XEZ986" s="1"/>
      <c r="XFA986" s="1"/>
      <c r="XFB986" s="1"/>
      <c r="XFC986" s="1"/>
    </row>
    <row r="987" spans="1:150 16226:16383" s="3" customFormat="1" ht="20.25" customHeight="1" x14ac:dyDescent="0.25">
      <c r="A987" s="71" t="s">
        <v>1182</v>
      </c>
      <c r="B987" s="71">
        <v>176.29300000000001</v>
      </c>
      <c r="C987" s="71">
        <f t="shared" si="24"/>
        <v>1897.6178519999999</v>
      </c>
      <c r="D987" s="51">
        <v>0</v>
      </c>
      <c r="E987" s="51">
        <v>0</v>
      </c>
      <c r="F987" s="124">
        <f t="shared" si="25"/>
        <v>3484.0263762720001</v>
      </c>
      <c r="G987" s="130" t="s">
        <v>95</v>
      </c>
      <c r="H987" s="13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WZB987" s="1"/>
      <c r="WZC987" s="1"/>
      <c r="WZD987" s="1"/>
      <c r="WZE987" s="1"/>
      <c r="WZF987" s="1"/>
      <c r="WZG987" s="1"/>
      <c r="WZH987" s="1"/>
      <c r="WZI987" s="1"/>
      <c r="WZJ987" s="1"/>
      <c r="WZK987" s="1"/>
      <c r="WZL987" s="1"/>
      <c r="WZM987" s="1"/>
      <c r="WZN987" s="1"/>
      <c r="WZO987" s="1"/>
      <c r="WZP987" s="1"/>
      <c r="WZQ987" s="1"/>
      <c r="WZR987" s="1"/>
      <c r="WZS987" s="1"/>
      <c r="WZT987" s="1"/>
      <c r="WZU987" s="1"/>
      <c r="WZV987" s="1"/>
      <c r="WZW987" s="1"/>
      <c r="WZX987" s="1"/>
      <c r="WZY987" s="1"/>
      <c r="WZZ987" s="1"/>
      <c r="XAA987" s="1"/>
      <c r="XAB987" s="1"/>
      <c r="XAC987" s="1"/>
      <c r="XAD987" s="1"/>
      <c r="XAE987" s="1"/>
      <c r="XAF987" s="1"/>
      <c r="XAG987" s="1"/>
      <c r="XAH987" s="1"/>
      <c r="XAI987" s="1"/>
      <c r="XAJ987" s="1"/>
      <c r="XAK987" s="1"/>
      <c r="XAL987" s="1"/>
      <c r="XAM987" s="1"/>
      <c r="XAN987" s="1"/>
      <c r="XAO987" s="1"/>
      <c r="XAP987" s="1"/>
      <c r="XAQ987" s="1"/>
      <c r="XAR987" s="1"/>
      <c r="XAS987" s="1"/>
      <c r="XAT987" s="1"/>
      <c r="XAU987" s="1"/>
      <c r="XAV987" s="1"/>
      <c r="XAW987" s="1"/>
      <c r="XAX987" s="1"/>
      <c r="XAY987" s="1"/>
      <c r="XAZ987" s="1"/>
      <c r="XBA987" s="1"/>
      <c r="XBB987" s="1"/>
      <c r="XBC987" s="1"/>
      <c r="XBD987" s="1"/>
      <c r="XBE987" s="1"/>
      <c r="XBF987" s="1"/>
      <c r="XBG987" s="1"/>
      <c r="XBH987" s="1"/>
      <c r="XBI987" s="1"/>
      <c r="XBJ987" s="1"/>
      <c r="XBK987" s="1"/>
      <c r="XBL987" s="1"/>
      <c r="XBM987" s="1"/>
      <c r="XBN987" s="1"/>
      <c r="XBO987" s="1"/>
      <c r="XBP987" s="1"/>
      <c r="XBQ987" s="1"/>
      <c r="XBR987" s="1"/>
      <c r="XBS987" s="1"/>
      <c r="XBT987" s="1"/>
      <c r="XBU987" s="1"/>
      <c r="XBV987" s="1"/>
      <c r="XBW987" s="1"/>
      <c r="XBX987" s="1"/>
      <c r="XBY987" s="1"/>
      <c r="XBZ987" s="1"/>
      <c r="XCA987" s="1"/>
      <c r="XCB987" s="1"/>
      <c r="XCC987" s="1"/>
      <c r="XCD987" s="1"/>
      <c r="XCE987" s="1"/>
      <c r="XCF987" s="1"/>
      <c r="XCG987" s="1"/>
      <c r="XCH987" s="1"/>
      <c r="XCI987" s="1"/>
      <c r="XCJ987" s="1"/>
      <c r="XCK987" s="1"/>
      <c r="XCL987" s="1"/>
      <c r="XCM987" s="1"/>
      <c r="XCN987" s="1"/>
      <c r="XCO987" s="1"/>
      <c r="XCP987" s="1"/>
      <c r="XCQ987" s="1"/>
      <c r="XCR987" s="1"/>
      <c r="XCS987" s="1"/>
      <c r="XCT987" s="1"/>
      <c r="XCU987" s="1"/>
      <c r="XCV987" s="1"/>
      <c r="XCW987" s="1"/>
      <c r="XCX987" s="1"/>
      <c r="XCY987" s="1"/>
      <c r="XCZ987" s="1"/>
      <c r="XDA987" s="1"/>
      <c r="XDB987" s="1"/>
      <c r="XDC987" s="1"/>
      <c r="XDD987" s="1"/>
      <c r="XDE987" s="1"/>
      <c r="XDF987" s="1"/>
      <c r="XDG987" s="1"/>
      <c r="XDH987" s="1"/>
      <c r="XDI987" s="1"/>
      <c r="XDJ987" s="1"/>
      <c r="XDK987" s="1"/>
      <c r="XDL987" s="1"/>
      <c r="XDM987" s="1"/>
      <c r="XDN987" s="1"/>
      <c r="XDO987" s="1"/>
      <c r="XDP987" s="1"/>
      <c r="XDQ987" s="1"/>
      <c r="XDR987" s="1"/>
      <c r="XDS987" s="1"/>
      <c r="XDT987" s="1"/>
      <c r="XDU987" s="1"/>
      <c r="XDV987" s="1"/>
      <c r="XDW987" s="1"/>
      <c r="XDX987" s="1"/>
      <c r="XDY987" s="1"/>
      <c r="XDZ987" s="1"/>
      <c r="XEA987" s="1"/>
      <c r="XEB987" s="1"/>
      <c r="XEC987" s="1"/>
      <c r="XED987" s="1"/>
      <c r="XEE987" s="1"/>
      <c r="XEF987" s="1"/>
      <c r="XEG987" s="1"/>
      <c r="XEH987" s="1"/>
      <c r="XEI987" s="1"/>
      <c r="XEJ987" s="1"/>
      <c r="XEK987" s="1"/>
      <c r="XEL987" s="1"/>
      <c r="XEM987" s="1"/>
      <c r="XEN987" s="1"/>
      <c r="XEO987" s="1"/>
      <c r="XEP987" s="1"/>
      <c r="XEQ987" s="1"/>
      <c r="XER987" s="1"/>
      <c r="XES987" s="1"/>
      <c r="XET987" s="1"/>
      <c r="XEU987" s="1"/>
      <c r="XEV987" s="1"/>
      <c r="XEW987" s="1"/>
      <c r="XEX987" s="1"/>
      <c r="XEY987" s="1"/>
      <c r="XEZ987" s="1"/>
      <c r="XFA987" s="1"/>
      <c r="XFB987" s="1"/>
      <c r="XFC987" s="1"/>
    </row>
    <row r="988" spans="1:150 16226:16383" s="3" customFormat="1" ht="20.25" customHeight="1" x14ac:dyDescent="0.25">
      <c r="A988" s="71" t="s">
        <v>1183</v>
      </c>
      <c r="B988" s="71">
        <v>176.27699999999999</v>
      </c>
      <c r="C988" s="71">
        <f t="shared" si="24"/>
        <v>1897.4456279999997</v>
      </c>
      <c r="D988" s="51">
        <v>0</v>
      </c>
      <c r="E988" s="51">
        <v>0</v>
      </c>
      <c r="F988" s="124">
        <f t="shared" si="25"/>
        <v>3483.7101730079994</v>
      </c>
      <c r="G988" s="130" t="s">
        <v>95</v>
      </c>
      <c r="H988" s="13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WZB988" s="1"/>
      <c r="WZC988" s="1"/>
      <c r="WZD988" s="1"/>
      <c r="WZE988" s="1"/>
      <c r="WZF988" s="1"/>
      <c r="WZG988" s="1"/>
      <c r="WZH988" s="1"/>
      <c r="WZI988" s="1"/>
      <c r="WZJ988" s="1"/>
      <c r="WZK988" s="1"/>
      <c r="WZL988" s="1"/>
      <c r="WZM988" s="1"/>
      <c r="WZN988" s="1"/>
      <c r="WZO988" s="1"/>
      <c r="WZP988" s="1"/>
      <c r="WZQ988" s="1"/>
      <c r="WZR988" s="1"/>
      <c r="WZS988" s="1"/>
      <c r="WZT988" s="1"/>
      <c r="WZU988" s="1"/>
      <c r="WZV988" s="1"/>
      <c r="WZW988" s="1"/>
      <c r="WZX988" s="1"/>
      <c r="WZY988" s="1"/>
      <c r="WZZ988" s="1"/>
      <c r="XAA988" s="1"/>
      <c r="XAB988" s="1"/>
      <c r="XAC988" s="1"/>
      <c r="XAD988" s="1"/>
      <c r="XAE988" s="1"/>
      <c r="XAF988" s="1"/>
      <c r="XAG988" s="1"/>
      <c r="XAH988" s="1"/>
      <c r="XAI988" s="1"/>
      <c r="XAJ988" s="1"/>
      <c r="XAK988" s="1"/>
      <c r="XAL988" s="1"/>
      <c r="XAM988" s="1"/>
      <c r="XAN988" s="1"/>
      <c r="XAO988" s="1"/>
      <c r="XAP988" s="1"/>
      <c r="XAQ988" s="1"/>
      <c r="XAR988" s="1"/>
      <c r="XAS988" s="1"/>
      <c r="XAT988" s="1"/>
      <c r="XAU988" s="1"/>
      <c r="XAV988" s="1"/>
      <c r="XAW988" s="1"/>
      <c r="XAX988" s="1"/>
      <c r="XAY988" s="1"/>
      <c r="XAZ988" s="1"/>
      <c r="XBA988" s="1"/>
      <c r="XBB988" s="1"/>
      <c r="XBC988" s="1"/>
      <c r="XBD988" s="1"/>
      <c r="XBE988" s="1"/>
      <c r="XBF988" s="1"/>
      <c r="XBG988" s="1"/>
      <c r="XBH988" s="1"/>
      <c r="XBI988" s="1"/>
      <c r="XBJ988" s="1"/>
      <c r="XBK988" s="1"/>
      <c r="XBL988" s="1"/>
      <c r="XBM988" s="1"/>
      <c r="XBN988" s="1"/>
      <c r="XBO988" s="1"/>
      <c r="XBP988" s="1"/>
      <c r="XBQ988" s="1"/>
      <c r="XBR988" s="1"/>
      <c r="XBS988" s="1"/>
      <c r="XBT988" s="1"/>
      <c r="XBU988" s="1"/>
      <c r="XBV988" s="1"/>
      <c r="XBW988" s="1"/>
      <c r="XBX988" s="1"/>
      <c r="XBY988" s="1"/>
      <c r="XBZ988" s="1"/>
      <c r="XCA988" s="1"/>
      <c r="XCB988" s="1"/>
      <c r="XCC988" s="1"/>
      <c r="XCD988" s="1"/>
      <c r="XCE988" s="1"/>
      <c r="XCF988" s="1"/>
      <c r="XCG988" s="1"/>
      <c r="XCH988" s="1"/>
      <c r="XCI988" s="1"/>
      <c r="XCJ988" s="1"/>
      <c r="XCK988" s="1"/>
      <c r="XCL988" s="1"/>
      <c r="XCM988" s="1"/>
      <c r="XCN988" s="1"/>
      <c r="XCO988" s="1"/>
      <c r="XCP988" s="1"/>
      <c r="XCQ988" s="1"/>
      <c r="XCR988" s="1"/>
      <c r="XCS988" s="1"/>
      <c r="XCT988" s="1"/>
      <c r="XCU988" s="1"/>
      <c r="XCV988" s="1"/>
      <c r="XCW988" s="1"/>
      <c r="XCX988" s="1"/>
      <c r="XCY988" s="1"/>
      <c r="XCZ988" s="1"/>
      <c r="XDA988" s="1"/>
      <c r="XDB988" s="1"/>
      <c r="XDC988" s="1"/>
      <c r="XDD988" s="1"/>
      <c r="XDE988" s="1"/>
      <c r="XDF988" s="1"/>
      <c r="XDG988" s="1"/>
      <c r="XDH988" s="1"/>
      <c r="XDI988" s="1"/>
      <c r="XDJ988" s="1"/>
      <c r="XDK988" s="1"/>
      <c r="XDL988" s="1"/>
      <c r="XDM988" s="1"/>
      <c r="XDN988" s="1"/>
      <c r="XDO988" s="1"/>
      <c r="XDP988" s="1"/>
      <c r="XDQ988" s="1"/>
      <c r="XDR988" s="1"/>
      <c r="XDS988" s="1"/>
      <c r="XDT988" s="1"/>
      <c r="XDU988" s="1"/>
      <c r="XDV988" s="1"/>
      <c r="XDW988" s="1"/>
      <c r="XDX988" s="1"/>
      <c r="XDY988" s="1"/>
      <c r="XDZ988" s="1"/>
      <c r="XEA988" s="1"/>
      <c r="XEB988" s="1"/>
      <c r="XEC988" s="1"/>
      <c r="XED988" s="1"/>
      <c r="XEE988" s="1"/>
      <c r="XEF988" s="1"/>
      <c r="XEG988" s="1"/>
      <c r="XEH988" s="1"/>
      <c r="XEI988" s="1"/>
      <c r="XEJ988" s="1"/>
      <c r="XEK988" s="1"/>
      <c r="XEL988" s="1"/>
      <c r="XEM988" s="1"/>
      <c r="XEN988" s="1"/>
      <c r="XEO988" s="1"/>
      <c r="XEP988" s="1"/>
      <c r="XEQ988" s="1"/>
      <c r="XER988" s="1"/>
      <c r="XES988" s="1"/>
      <c r="XET988" s="1"/>
      <c r="XEU988" s="1"/>
      <c r="XEV988" s="1"/>
      <c r="XEW988" s="1"/>
      <c r="XEX988" s="1"/>
      <c r="XEY988" s="1"/>
      <c r="XEZ988" s="1"/>
      <c r="XFA988" s="1"/>
      <c r="XFB988" s="1"/>
      <c r="XFC988" s="1"/>
    </row>
    <row r="989" spans="1:150 16226:16383" s="3" customFormat="1" ht="20.25" customHeight="1" x14ac:dyDescent="0.25">
      <c r="A989" s="71" t="s">
        <v>1184</v>
      </c>
      <c r="B989" s="71">
        <v>205.29300000000001</v>
      </c>
      <c r="C989" s="71">
        <f t="shared" si="24"/>
        <v>2209.7738519999998</v>
      </c>
      <c r="D989" s="51">
        <v>0</v>
      </c>
      <c r="E989" s="51">
        <v>0</v>
      </c>
      <c r="F989" s="124">
        <f t="shared" si="25"/>
        <v>4057.1447922719999</v>
      </c>
      <c r="G989" s="130" t="s">
        <v>95</v>
      </c>
      <c r="H989" s="13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WZB989" s="1"/>
      <c r="WZC989" s="1"/>
      <c r="WZD989" s="1"/>
      <c r="WZE989" s="1"/>
      <c r="WZF989" s="1"/>
      <c r="WZG989" s="1"/>
      <c r="WZH989" s="1"/>
      <c r="WZI989" s="1"/>
      <c r="WZJ989" s="1"/>
      <c r="WZK989" s="1"/>
      <c r="WZL989" s="1"/>
      <c r="WZM989" s="1"/>
      <c r="WZN989" s="1"/>
      <c r="WZO989" s="1"/>
      <c r="WZP989" s="1"/>
      <c r="WZQ989" s="1"/>
      <c r="WZR989" s="1"/>
      <c r="WZS989" s="1"/>
      <c r="WZT989" s="1"/>
      <c r="WZU989" s="1"/>
      <c r="WZV989" s="1"/>
      <c r="WZW989" s="1"/>
      <c r="WZX989" s="1"/>
      <c r="WZY989" s="1"/>
      <c r="WZZ989" s="1"/>
      <c r="XAA989" s="1"/>
      <c r="XAB989" s="1"/>
      <c r="XAC989" s="1"/>
      <c r="XAD989" s="1"/>
      <c r="XAE989" s="1"/>
      <c r="XAF989" s="1"/>
      <c r="XAG989" s="1"/>
      <c r="XAH989" s="1"/>
      <c r="XAI989" s="1"/>
      <c r="XAJ989" s="1"/>
      <c r="XAK989" s="1"/>
      <c r="XAL989" s="1"/>
      <c r="XAM989" s="1"/>
      <c r="XAN989" s="1"/>
      <c r="XAO989" s="1"/>
      <c r="XAP989" s="1"/>
      <c r="XAQ989" s="1"/>
      <c r="XAR989" s="1"/>
      <c r="XAS989" s="1"/>
      <c r="XAT989" s="1"/>
      <c r="XAU989" s="1"/>
      <c r="XAV989" s="1"/>
      <c r="XAW989" s="1"/>
      <c r="XAX989" s="1"/>
      <c r="XAY989" s="1"/>
      <c r="XAZ989" s="1"/>
      <c r="XBA989" s="1"/>
      <c r="XBB989" s="1"/>
      <c r="XBC989" s="1"/>
      <c r="XBD989" s="1"/>
      <c r="XBE989" s="1"/>
      <c r="XBF989" s="1"/>
      <c r="XBG989" s="1"/>
      <c r="XBH989" s="1"/>
      <c r="XBI989" s="1"/>
      <c r="XBJ989" s="1"/>
      <c r="XBK989" s="1"/>
      <c r="XBL989" s="1"/>
      <c r="XBM989" s="1"/>
      <c r="XBN989" s="1"/>
      <c r="XBO989" s="1"/>
      <c r="XBP989" s="1"/>
      <c r="XBQ989" s="1"/>
      <c r="XBR989" s="1"/>
      <c r="XBS989" s="1"/>
      <c r="XBT989" s="1"/>
      <c r="XBU989" s="1"/>
      <c r="XBV989" s="1"/>
      <c r="XBW989" s="1"/>
      <c r="XBX989" s="1"/>
      <c r="XBY989" s="1"/>
      <c r="XBZ989" s="1"/>
      <c r="XCA989" s="1"/>
      <c r="XCB989" s="1"/>
      <c r="XCC989" s="1"/>
      <c r="XCD989" s="1"/>
      <c r="XCE989" s="1"/>
      <c r="XCF989" s="1"/>
      <c r="XCG989" s="1"/>
      <c r="XCH989" s="1"/>
      <c r="XCI989" s="1"/>
      <c r="XCJ989" s="1"/>
      <c r="XCK989" s="1"/>
      <c r="XCL989" s="1"/>
      <c r="XCM989" s="1"/>
      <c r="XCN989" s="1"/>
      <c r="XCO989" s="1"/>
      <c r="XCP989" s="1"/>
      <c r="XCQ989" s="1"/>
      <c r="XCR989" s="1"/>
      <c r="XCS989" s="1"/>
      <c r="XCT989" s="1"/>
      <c r="XCU989" s="1"/>
      <c r="XCV989" s="1"/>
      <c r="XCW989" s="1"/>
      <c r="XCX989" s="1"/>
      <c r="XCY989" s="1"/>
      <c r="XCZ989" s="1"/>
      <c r="XDA989" s="1"/>
      <c r="XDB989" s="1"/>
      <c r="XDC989" s="1"/>
      <c r="XDD989" s="1"/>
      <c r="XDE989" s="1"/>
      <c r="XDF989" s="1"/>
      <c r="XDG989" s="1"/>
      <c r="XDH989" s="1"/>
      <c r="XDI989" s="1"/>
      <c r="XDJ989" s="1"/>
      <c r="XDK989" s="1"/>
      <c r="XDL989" s="1"/>
      <c r="XDM989" s="1"/>
      <c r="XDN989" s="1"/>
      <c r="XDO989" s="1"/>
      <c r="XDP989" s="1"/>
      <c r="XDQ989" s="1"/>
      <c r="XDR989" s="1"/>
      <c r="XDS989" s="1"/>
      <c r="XDT989" s="1"/>
      <c r="XDU989" s="1"/>
      <c r="XDV989" s="1"/>
      <c r="XDW989" s="1"/>
      <c r="XDX989" s="1"/>
      <c r="XDY989" s="1"/>
      <c r="XDZ989" s="1"/>
      <c r="XEA989" s="1"/>
      <c r="XEB989" s="1"/>
      <c r="XEC989" s="1"/>
      <c r="XED989" s="1"/>
      <c r="XEE989" s="1"/>
      <c r="XEF989" s="1"/>
      <c r="XEG989" s="1"/>
      <c r="XEH989" s="1"/>
      <c r="XEI989" s="1"/>
      <c r="XEJ989" s="1"/>
      <c r="XEK989" s="1"/>
      <c r="XEL989" s="1"/>
      <c r="XEM989" s="1"/>
      <c r="XEN989" s="1"/>
      <c r="XEO989" s="1"/>
      <c r="XEP989" s="1"/>
      <c r="XEQ989" s="1"/>
      <c r="XER989" s="1"/>
      <c r="XES989" s="1"/>
      <c r="XET989" s="1"/>
      <c r="XEU989" s="1"/>
      <c r="XEV989" s="1"/>
      <c r="XEW989" s="1"/>
      <c r="XEX989" s="1"/>
      <c r="XEY989" s="1"/>
      <c r="XEZ989" s="1"/>
      <c r="XFA989" s="1"/>
      <c r="XFB989" s="1"/>
      <c r="XFC989" s="1"/>
    </row>
    <row r="990" spans="1:150 16226:16383" s="3" customFormat="1" ht="20.25" customHeight="1" x14ac:dyDescent="0.25">
      <c r="A990" s="71" t="s">
        <v>1185</v>
      </c>
      <c r="B990" s="71">
        <v>111.48399999999999</v>
      </c>
      <c r="C990" s="71">
        <f t="shared" si="24"/>
        <v>1200.0137759999998</v>
      </c>
      <c r="D990" s="51">
        <v>0</v>
      </c>
      <c r="E990" s="51">
        <v>0</v>
      </c>
      <c r="F990" s="124">
        <f t="shared" si="25"/>
        <v>2203.2252927359996</v>
      </c>
      <c r="G990" s="130" t="s">
        <v>95</v>
      </c>
      <c r="H990" s="13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WZB990" s="1"/>
      <c r="WZC990" s="1"/>
      <c r="WZD990" s="1"/>
      <c r="WZE990" s="1"/>
      <c r="WZF990" s="1"/>
      <c r="WZG990" s="1"/>
      <c r="WZH990" s="1"/>
      <c r="WZI990" s="1"/>
      <c r="WZJ990" s="1"/>
      <c r="WZK990" s="1"/>
      <c r="WZL990" s="1"/>
      <c r="WZM990" s="1"/>
      <c r="WZN990" s="1"/>
      <c r="WZO990" s="1"/>
      <c r="WZP990" s="1"/>
      <c r="WZQ990" s="1"/>
      <c r="WZR990" s="1"/>
      <c r="WZS990" s="1"/>
      <c r="WZT990" s="1"/>
      <c r="WZU990" s="1"/>
      <c r="WZV990" s="1"/>
      <c r="WZW990" s="1"/>
      <c r="WZX990" s="1"/>
      <c r="WZY990" s="1"/>
      <c r="WZZ990" s="1"/>
      <c r="XAA990" s="1"/>
      <c r="XAB990" s="1"/>
      <c r="XAC990" s="1"/>
      <c r="XAD990" s="1"/>
      <c r="XAE990" s="1"/>
      <c r="XAF990" s="1"/>
      <c r="XAG990" s="1"/>
      <c r="XAH990" s="1"/>
      <c r="XAI990" s="1"/>
      <c r="XAJ990" s="1"/>
      <c r="XAK990" s="1"/>
      <c r="XAL990" s="1"/>
      <c r="XAM990" s="1"/>
      <c r="XAN990" s="1"/>
      <c r="XAO990" s="1"/>
      <c r="XAP990" s="1"/>
      <c r="XAQ990" s="1"/>
      <c r="XAR990" s="1"/>
      <c r="XAS990" s="1"/>
      <c r="XAT990" s="1"/>
      <c r="XAU990" s="1"/>
      <c r="XAV990" s="1"/>
      <c r="XAW990" s="1"/>
      <c r="XAX990" s="1"/>
      <c r="XAY990" s="1"/>
      <c r="XAZ990" s="1"/>
      <c r="XBA990" s="1"/>
      <c r="XBB990" s="1"/>
      <c r="XBC990" s="1"/>
      <c r="XBD990" s="1"/>
      <c r="XBE990" s="1"/>
      <c r="XBF990" s="1"/>
      <c r="XBG990" s="1"/>
      <c r="XBH990" s="1"/>
      <c r="XBI990" s="1"/>
      <c r="XBJ990" s="1"/>
      <c r="XBK990" s="1"/>
      <c r="XBL990" s="1"/>
      <c r="XBM990" s="1"/>
      <c r="XBN990" s="1"/>
      <c r="XBO990" s="1"/>
      <c r="XBP990" s="1"/>
      <c r="XBQ990" s="1"/>
      <c r="XBR990" s="1"/>
      <c r="XBS990" s="1"/>
      <c r="XBT990" s="1"/>
      <c r="XBU990" s="1"/>
      <c r="XBV990" s="1"/>
      <c r="XBW990" s="1"/>
      <c r="XBX990" s="1"/>
      <c r="XBY990" s="1"/>
      <c r="XBZ990" s="1"/>
      <c r="XCA990" s="1"/>
      <c r="XCB990" s="1"/>
      <c r="XCC990" s="1"/>
      <c r="XCD990" s="1"/>
      <c r="XCE990" s="1"/>
      <c r="XCF990" s="1"/>
      <c r="XCG990" s="1"/>
      <c r="XCH990" s="1"/>
      <c r="XCI990" s="1"/>
      <c r="XCJ990" s="1"/>
      <c r="XCK990" s="1"/>
      <c r="XCL990" s="1"/>
      <c r="XCM990" s="1"/>
      <c r="XCN990" s="1"/>
      <c r="XCO990" s="1"/>
      <c r="XCP990" s="1"/>
      <c r="XCQ990" s="1"/>
      <c r="XCR990" s="1"/>
      <c r="XCS990" s="1"/>
      <c r="XCT990" s="1"/>
      <c r="XCU990" s="1"/>
      <c r="XCV990" s="1"/>
      <c r="XCW990" s="1"/>
      <c r="XCX990" s="1"/>
      <c r="XCY990" s="1"/>
      <c r="XCZ990" s="1"/>
      <c r="XDA990" s="1"/>
      <c r="XDB990" s="1"/>
      <c r="XDC990" s="1"/>
      <c r="XDD990" s="1"/>
      <c r="XDE990" s="1"/>
      <c r="XDF990" s="1"/>
      <c r="XDG990" s="1"/>
      <c r="XDH990" s="1"/>
      <c r="XDI990" s="1"/>
      <c r="XDJ990" s="1"/>
      <c r="XDK990" s="1"/>
      <c r="XDL990" s="1"/>
      <c r="XDM990" s="1"/>
      <c r="XDN990" s="1"/>
      <c r="XDO990" s="1"/>
      <c r="XDP990" s="1"/>
      <c r="XDQ990" s="1"/>
      <c r="XDR990" s="1"/>
      <c r="XDS990" s="1"/>
      <c r="XDT990" s="1"/>
      <c r="XDU990" s="1"/>
      <c r="XDV990" s="1"/>
      <c r="XDW990" s="1"/>
      <c r="XDX990" s="1"/>
      <c r="XDY990" s="1"/>
      <c r="XDZ990" s="1"/>
      <c r="XEA990" s="1"/>
      <c r="XEB990" s="1"/>
      <c r="XEC990" s="1"/>
      <c r="XED990" s="1"/>
      <c r="XEE990" s="1"/>
      <c r="XEF990" s="1"/>
      <c r="XEG990" s="1"/>
      <c r="XEH990" s="1"/>
      <c r="XEI990" s="1"/>
      <c r="XEJ990" s="1"/>
      <c r="XEK990" s="1"/>
      <c r="XEL990" s="1"/>
      <c r="XEM990" s="1"/>
      <c r="XEN990" s="1"/>
      <c r="XEO990" s="1"/>
      <c r="XEP990" s="1"/>
      <c r="XEQ990" s="1"/>
      <c r="XER990" s="1"/>
      <c r="XES990" s="1"/>
      <c r="XET990" s="1"/>
      <c r="XEU990" s="1"/>
      <c r="XEV990" s="1"/>
      <c r="XEW990" s="1"/>
      <c r="XEX990" s="1"/>
      <c r="XEY990" s="1"/>
      <c r="XEZ990" s="1"/>
      <c r="XFA990" s="1"/>
      <c r="XFB990" s="1"/>
      <c r="XFC990" s="1"/>
    </row>
    <row r="991" spans="1:150 16226:16383" s="3" customFormat="1" ht="20.25" customHeight="1" x14ac:dyDescent="0.25">
      <c r="A991" s="71" t="s">
        <v>1186</v>
      </c>
      <c r="B991" s="71">
        <v>111.48399999999999</v>
      </c>
      <c r="C991" s="71">
        <f t="shared" si="24"/>
        <v>1200.0137759999998</v>
      </c>
      <c r="D991" s="51">
        <v>0</v>
      </c>
      <c r="E991" s="51">
        <v>0</v>
      </c>
      <c r="F991" s="124">
        <f t="shared" si="25"/>
        <v>2203.2252927359996</v>
      </c>
      <c r="G991" s="130" t="s">
        <v>95</v>
      </c>
      <c r="H991" s="13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WZB991" s="1"/>
      <c r="WZC991" s="1"/>
      <c r="WZD991" s="1"/>
      <c r="WZE991" s="1"/>
      <c r="WZF991" s="1"/>
      <c r="WZG991" s="1"/>
      <c r="WZH991" s="1"/>
      <c r="WZI991" s="1"/>
      <c r="WZJ991" s="1"/>
      <c r="WZK991" s="1"/>
      <c r="WZL991" s="1"/>
      <c r="WZM991" s="1"/>
      <c r="WZN991" s="1"/>
      <c r="WZO991" s="1"/>
      <c r="WZP991" s="1"/>
      <c r="WZQ991" s="1"/>
      <c r="WZR991" s="1"/>
      <c r="WZS991" s="1"/>
      <c r="WZT991" s="1"/>
      <c r="WZU991" s="1"/>
      <c r="WZV991" s="1"/>
      <c r="WZW991" s="1"/>
      <c r="WZX991" s="1"/>
      <c r="WZY991" s="1"/>
      <c r="WZZ991" s="1"/>
      <c r="XAA991" s="1"/>
      <c r="XAB991" s="1"/>
      <c r="XAC991" s="1"/>
      <c r="XAD991" s="1"/>
      <c r="XAE991" s="1"/>
      <c r="XAF991" s="1"/>
      <c r="XAG991" s="1"/>
      <c r="XAH991" s="1"/>
      <c r="XAI991" s="1"/>
      <c r="XAJ991" s="1"/>
      <c r="XAK991" s="1"/>
      <c r="XAL991" s="1"/>
      <c r="XAM991" s="1"/>
      <c r="XAN991" s="1"/>
      <c r="XAO991" s="1"/>
      <c r="XAP991" s="1"/>
      <c r="XAQ991" s="1"/>
      <c r="XAR991" s="1"/>
      <c r="XAS991" s="1"/>
      <c r="XAT991" s="1"/>
      <c r="XAU991" s="1"/>
      <c r="XAV991" s="1"/>
      <c r="XAW991" s="1"/>
      <c r="XAX991" s="1"/>
      <c r="XAY991" s="1"/>
      <c r="XAZ991" s="1"/>
      <c r="XBA991" s="1"/>
      <c r="XBB991" s="1"/>
      <c r="XBC991" s="1"/>
      <c r="XBD991" s="1"/>
      <c r="XBE991" s="1"/>
      <c r="XBF991" s="1"/>
      <c r="XBG991" s="1"/>
      <c r="XBH991" s="1"/>
      <c r="XBI991" s="1"/>
      <c r="XBJ991" s="1"/>
      <c r="XBK991" s="1"/>
      <c r="XBL991" s="1"/>
      <c r="XBM991" s="1"/>
      <c r="XBN991" s="1"/>
      <c r="XBO991" s="1"/>
      <c r="XBP991" s="1"/>
      <c r="XBQ991" s="1"/>
      <c r="XBR991" s="1"/>
      <c r="XBS991" s="1"/>
      <c r="XBT991" s="1"/>
      <c r="XBU991" s="1"/>
      <c r="XBV991" s="1"/>
      <c r="XBW991" s="1"/>
      <c r="XBX991" s="1"/>
      <c r="XBY991" s="1"/>
      <c r="XBZ991" s="1"/>
      <c r="XCA991" s="1"/>
      <c r="XCB991" s="1"/>
      <c r="XCC991" s="1"/>
      <c r="XCD991" s="1"/>
      <c r="XCE991" s="1"/>
      <c r="XCF991" s="1"/>
      <c r="XCG991" s="1"/>
      <c r="XCH991" s="1"/>
      <c r="XCI991" s="1"/>
      <c r="XCJ991" s="1"/>
      <c r="XCK991" s="1"/>
      <c r="XCL991" s="1"/>
      <c r="XCM991" s="1"/>
      <c r="XCN991" s="1"/>
      <c r="XCO991" s="1"/>
      <c r="XCP991" s="1"/>
      <c r="XCQ991" s="1"/>
      <c r="XCR991" s="1"/>
      <c r="XCS991" s="1"/>
      <c r="XCT991" s="1"/>
      <c r="XCU991" s="1"/>
      <c r="XCV991" s="1"/>
      <c r="XCW991" s="1"/>
      <c r="XCX991" s="1"/>
      <c r="XCY991" s="1"/>
      <c r="XCZ991" s="1"/>
      <c r="XDA991" s="1"/>
      <c r="XDB991" s="1"/>
      <c r="XDC991" s="1"/>
      <c r="XDD991" s="1"/>
      <c r="XDE991" s="1"/>
      <c r="XDF991" s="1"/>
      <c r="XDG991" s="1"/>
      <c r="XDH991" s="1"/>
      <c r="XDI991" s="1"/>
      <c r="XDJ991" s="1"/>
      <c r="XDK991" s="1"/>
      <c r="XDL991" s="1"/>
      <c r="XDM991" s="1"/>
      <c r="XDN991" s="1"/>
      <c r="XDO991" s="1"/>
      <c r="XDP991" s="1"/>
      <c r="XDQ991" s="1"/>
      <c r="XDR991" s="1"/>
      <c r="XDS991" s="1"/>
      <c r="XDT991" s="1"/>
      <c r="XDU991" s="1"/>
      <c r="XDV991" s="1"/>
      <c r="XDW991" s="1"/>
      <c r="XDX991" s="1"/>
      <c r="XDY991" s="1"/>
      <c r="XDZ991" s="1"/>
      <c r="XEA991" s="1"/>
      <c r="XEB991" s="1"/>
      <c r="XEC991" s="1"/>
      <c r="XED991" s="1"/>
      <c r="XEE991" s="1"/>
      <c r="XEF991" s="1"/>
      <c r="XEG991" s="1"/>
      <c r="XEH991" s="1"/>
      <c r="XEI991" s="1"/>
      <c r="XEJ991" s="1"/>
      <c r="XEK991" s="1"/>
      <c r="XEL991" s="1"/>
      <c r="XEM991" s="1"/>
      <c r="XEN991" s="1"/>
      <c r="XEO991" s="1"/>
      <c r="XEP991" s="1"/>
      <c r="XEQ991" s="1"/>
      <c r="XER991" s="1"/>
      <c r="XES991" s="1"/>
      <c r="XET991" s="1"/>
      <c r="XEU991" s="1"/>
      <c r="XEV991" s="1"/>
      <c r="XEW991" s="1"/>
      <c r="XEX991" s="1"/>
      <c r="XEY991" s="1"/>
      <c r="XEZ991" s="1"/>
      <c r="XFA991" s="1"/>
      <c r="XFB991" s="1"/>
      <c r="XFC991" s="1"/>
    </row>
    <row r="992" spans="1:150 16226:16383" s="3" customFormat="1" ht="20.25" customHeight="1" x14ac:dyDescent="0.25">
      <c r="A992" s="71" t="s">
        <v>1187</v>
      </c>
      <c r="B992" s="71">
        <v>111.48399999999999</v>
      </c>
      <c r="C992" s="71">
        <f t="shared" si="24"/>
        <v>1200.0137759999998</v>
      </c>
      <c r="D992" s="51">
        <v>0</v>
      </c>
      <c r="E992" s="51">
        <v>0</v>
      </c>
      <c r="F992" s="124">
        <f t="shared" si="25"/>
        <v>2203.2252927359996</v>
      </c>
      <c r="G992" s="130" t="s">
        <v>95</v>
      </c>
      <c r="H992" s="13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WZB992" s="1"/>
      <c r="WZC992" s="1"/>
      <c r="WZD992" s="1"/>
      <c r="WZE992" s="1"/>
      <c r="WZF992" s="1"/>
      <c r="WZG992" s="1"/>
      <c r="WZH992" s="1"/>
      <c r="WZI992" s="1"/>
      <c r="WZJ992" s="1"/>
      <c r="WZK992" s="1"/>
      <c r="WZL992" s="1"/>
      <c r="WZM992" s="1"/>
      <c r="WZN992" s="1"/>
      <c r="WZO992" s="1"/>
      <c r="WZP992" s="1"/>
      <c r="WZQ992" s="1"/>
      <c r="WZR992" s="1"/>
      <c r="WZS992" s="1"/>
      <c r="WZT992" s="1"/>
      <c r="WZU992" s="1"/>
      <c r="WZV992" s="1"/>
      <c r="WZW992" s="1"/>
      <c r="WZX992" s="1"/>
      <c r="WZY992" s="1"/>
      <c r="WZZ992" s="1"/>
      <c r="XAA992" s="1"/>
      <c r="XAB992" s="1"/>
      <c r="XAC992" s="1"/>
      <c r="XAD992" s="1"/>
      <c r="XAE992" s="1"/>
      <c r="XAF992" s="1"/>
      <c r="XAG992" s="1"/>
      <c r="XAH992" s="1"/>
      <c r="XAI992" s="1"/>
      <c r="XAJ992" s="1"/>
      <c r="XAK992" s="1"/>
      <c r="XAL992" s="1"/>
      <c r="XAM992" s="1"/>
      <c r="XAN992" s="1"/>
      <c r="XAO992" s="1"/>
      <c r="XAP992" s="1"/>
      <c r="XAQ992" s="1"/>
      <c r="XAR992" s="1"/>
      <c r="XAS992" s="1"/>
      <c r="XAT992" s="1"/>
      <c r="XAU992" s="1"/>
      <c r="XAV992" s="1"/>
      <c r="XAW992" s="1"/>
      <c r="XAX992" s="1"/>
      <c r="XAY992" s="1"/>
      <c r="XAZ992" s="1"/>
      <c r="XBA992" s="1"/>
      <c r="XBB992" s="1"/>
      <c r="XBC992" s="1"/>
      <c r="XBD992" s="1"/>
      <c r="XBE992" s="1"/>
      <c r="XBF992" s="1"/>
      <c r="XBG992" s="1"/>
      <c r="XBH992" s="1"/>
      <c r="XBI992" s="1"/>
      <c r="XBJ992" s="1"/>
      <c r="XBK992" s="1"/>
      <c r="XBL992" s="1"/>
      <c r="XBM992" s="1"/>
      <c r="XBN992" s="1"/>
      <c r="XBO992" s="1"/>
      <c r="XBP992" s="1"/>
      <c r="XBQ992" s="1"/>
      <c r="XBR992" s="1"/>
      <c r="XBS992" s="1"/>
      <c r="XBT992" s="1"/>
      <c r="XBU992" s="1"/>
      <c r="XBV992" s="1"/>
      <c r="XBW992" s="1"/>
      <c r="XBX992" s="1"/>
      <c r="XBY992" s="1"/>
      <c r="XBZ992" s="1"/>
      <c r="XCA992" s="1"/>
      <c r="XCB992" s="1"/>
      <c r="XCC992" s="1"/>
      <c r="XCD992" s="1"/>
      <c r="XCE992" s="1"/>
      <c r="XCF992" s="1"/>
      <c r="XCG992" s="1"/>
      <c r="XCH992" s="1"/>
      <c r="XCI992" s="1"/>
      <c r="XCJ992" s="1"/>
      <c r="XCK992" s="1"/>
      <c r="XCL992" s="1"/>
      <c r="XCM992" s="1"/>
      <c r="XCN992" s="1"/>
      <c r="XCO992" s="1"/>
      <c r="XCP992" s="1"/>
      <c r="XCQ992" s="1"/>
      <c r="XCR992" s="1"/>
      <c r="XCS992" s="1"/>
      <c r="XCT992" s="1"/>
      <c r="XCU992" s="1"/>
      <c r="XCV992" s="1"/>
      <c r="XCW992" s="1"/>
      <c r="XCX992" s="1"/>
      <c r="XCY992" s="1"/>
      <c r="XCZ992" s="1"/>
      <c r="XDA992" s="1"/>
      <c r="XDB992" s="1"/>
      <c r="XDC992" s="1"/>
      <c r="XDD992" s="1"/>
      <c r="XDE992" s="1"/>
      <c r="XDF992" s="1"/>
      <c r="XDG992" s="1"/>
      <c r="XDH992" s="1"/>
      <c r="XDI992" s="1"/>
      <c r="XDJ992" s="1"/>
      <c r="XDK992" s="1"/>
      <c r="XDL992" s="1"/>
      <c r="XDM992" s="1"/>
      <c r="XDN992" s="1"/>
      <c r="XDO992" s="1"/>
      <c r="XDP992" s="1"/>
      <c r="XDQ992" s="1"/>
      <c r="XDR992" s="1"/>
      <c r="XDS992" s="1"/>
      <c r="XDT992" s="1"/>
      <c r="XDU992" s="1"/>
      <c r="XDV992" s="1"/>
      <c r="XDW992" s="1"/>
      <c r="XDX992" s="1"/>
      <c r="XDY992" s="1"/>
      <c r="XDZ992" s="1"/>
      <c r="XEA992" s="1"/>
      <c r="XEB992" s="1"/>
      <c r="XEC992" s="1"/>
      <c r="XED992" s="1"/>
      <c r="XEE992" s="1"/>
      <c r="XEF992" s="1"/>
      <c r="XEG992" s="1"/>
      <c r="XEH992" s="1"/>
      <c r="XEI992" s="1"/>
      <c r="XEJ992" s="1"/>
      <c r="XEK992" s="1"/>
      <c r="XEL992" s="1"/>
      <c r="XEM992" s="1"/>
      <c r="XEN992" s="1"/>
      <c r="XEO992" s="1"/>
      <c r="XEP992" s="1"/>
      <c r="XEQ992" s="1"/>
      <c r="XER992" s="1"/>
      <c r="XES992" s="1"/>
      <c r="XET992" s="1"/>
      <c r="XEU992" s="1"/>
      <c r="XEV992" s="1"/>
      <c r="XEW992" s="1"/>
      <c r="XEX992" s="1"/>
      <c r="XEY992" s="1"/>
      <c r="XEZ992" s="1"/>
      <c r="XFA992" s="1"/>
      <c r="XFB992" s="1"/>
      <c r="XFC992" s="1"/>
    </row>
    <row r="993" spans="1:150 16226:16383" s="3" customFormat="1" ht="20.25" customHeight="1" x14ac:dyDescent="0.25">
      <c r="A993" s="71" t="s">
        <v>1188</v>
      </c>
      <c r="B993" s="71">
        <v>111.48399999999999</v>
      </c>
      <c r="C993" s="71">
        <f t="shared" ref="C993:C1056" si="26">B993*10.764</f>
        <v>1200.0137759999998</v>
      </c>
      <c r="D993" s="51">
        <v>0</v>
      </c>
      <c r="E993" s="51">
        <v>0</v>
      </c>
      <c r="F993" s="124">
        <f t="shared" ref="F993:F1056" si="27">(C993*1.836)</f>
        <v>2203.2252927359996</v>
      </c>
      <c r="G993" s="130" t="s">
        <v>95</v>
      </c>
      <c r="H993" s="13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WZB993" s="1"/>
      <c r="WZC993" s="1"/>
      <c r="WZD993" s="1"/>
      <c r="WZE993" s="1"/>
      <c r="WZF993" s="1"/>
      <c r="WZG993" s="1"/>
      <c r="WZH993" s="1"/>
      <c r="WZI993" s="1"/>
      <c r="WZJ993" s="1"/>
      <c r="WZK993" s="1"/>
      <c r="WZL993" s="1"/>
      <c r="WZM993" s="1"/>
      <c r="WZN993" s="1"/>
      <c r="WZO993" s="1"/>
      <c r="WZP993" s="1"/>
      <c r="WZQ993" s="1"/>
      <c r="WZR993" s="1"/>
      <c r="WZS993" s="1"/>
      <c r="WZT993" s="1"/>
      <c r="WZU993" s="1"/>
      <c r="WZV993" s="1"/>
      <c r="WZW993" s="1"/>
      <c r="WZX993" s="1"/>
      <c r="WZY993" s="1"/>
      <c r="WZZ993" s="1"/>
      <c r="XAA993" s="1"/>
      <c r="XAB993" s="1"/>
      <c r="XAC993" s="1"/>
      <c r="XAD993" s="1"/>
      <c r="XAE993" s="1"/>
      <c r="XAF993" s="1"/>
      <c r="XAG993" s="1"/>
      <c r="XAH993" s="1"/>
      <c r="XAI993" s="1"/>
      <c r="XAJ993" s="1"/>
      <c r="XAK993" s="1"/>
      <c r="XAL993" s="1"/>
      <c r="XAM993" s="1"/>
      <c r="XAN993" s="1"/>
      <c r="XAO993" s="1"/>
      <c r="XAP993" s="1"/>
      <c r="XAQ993" s="1"/>
      <c r="XAR993" s="1"/>
      <c r="XAS993" s="1"/>
      <c r="XAT993" s="1"/>
      <c r="XAU993" s="1"/>
      <c r="XAV993" s="1"/>
      <c r="XAW993" s="1"/>
      <c r="XAX993" s="1"/>
      <c r="XAY993" s="1"/>
      <c r="XAZ993" s="1"/>
      <c r="XBA993" s="1"/>
      <c r="XBB993" s="1"/>
      <c r="XBC993" s="1"/>
      <c r="XBD993" s="1"/>
      <c r="XBE993" s="1"/>
      <c r="XBF993" s="1"/>
      <c r="XBG993" s="1"/>
      <c r="XBH993" s="1"/>
      <c r="XBI993" s="1"/>
      <c r="XBJ993" s="1"/>
      <c r="XBK993" s="1"/>
      <c r="XBL993" s="1"/>
      <c r="XBM993" s="1"/>
      <c r="XBN993" s="1"/>
      <c r="XBO993" s="1"/>
      <c r="XBP993" s="1"/>
      <c r="XBQ993" s="1"/>
      <c r="XBR993" s="1"/>
      <c r="XBS993" s="1"/>
      <c r="XBT993" s="1"/>
      <c r="XBU993" s="1"/>
      <c r="XBV993" s="1"/>
      <c r="XBW993" s="1"/>
      <c r="XBX993" s="1"/>
      <c r="XBY993" s="1"/>
      <c r="XBZ993" s="1"/>
      <c r="XCA993" s="1"/>
      <c r="XCB993" s="1"/>
      <c r="XCC993" s="1"/>
      <c r="XCD993" s="1"/>
      <c r="XCE993" s="1"/>
      <c r="XCF993" s="1"/>
      <c r="XCG993" s="1"/>
      <c r="XCH993" s="1"/>
      <c r="XCI993" s="1"/>
      <c r="XCJ993" s="1"/>
      <c r="XCK993" s="1"/>
      <c r="XCL993" s="1"/>
      <c r="XCM993" s="1"/>
      <c r="XCN993" s="1"/>
      <c r="XCO993" s="1"/>
      <c r="XCP993" s="1"/>
      <c r="XCQ993" s="1"/>
      <c r="XCR993" s="1"/>
      <c r="XCS993" s="1"/>
      <c r="XCT993" s="1"/>
      <c r="XCU993" s="1"/>
      <c r="XCV993" s="1"/>
      <c r="XCW993" s="1"/>
      <c r="XCX993" s="1"/>
      <c r="XCY993" s="1"/>
      <c r="XCZ993" s="1"/>
      <c r="XDA993" s="1"/>
      <c r="XDB993" s="1"/>
      <c r="XDC993" s="1"/>
      <c r="XDD993" s="1"/>
      <c r="XDE993" s="1"/>
      <c r="XDF993" s="1"/>
      <c r="XDG993" s="1"/>
      <c r="XDH993" s="1"/>
      <c r="XDI993" s="1"/>
      <c r="XDJ993" s="1"/>
      <c r="XDK993" s="1"/>
      <c r="XDL993" s="1"/>
      <c r="XDM993" s="1"/>
      <c r="XDN993" s="1"/>
      <c r="XDO993" s="1"/>
      <c r="XDP993" s="1"/>
      <c r="XDQ993" s="1"/>
      <c r="XDR993" s="1"/>
      <c r="XDS993" s="1"/>
      <c r="XDT993" s="1"/>
      <c r="XDU993" s="1"/>
      <c r="XDV993" s="1"/>
      <c r="XDW993" s="1"/>
      <c r="XDX993" s="1"/>
      <c r="XDY993" s="1"/>
      <c r="XDZ993" s="1"/>
      <c r="XEA993" s="1"/>
      <c r="XEB993" s="1"/>
      <c r="XEC993" s="1"/>
      <c r="XED993" s="1"/>
      <c r="XEE993" s="1"/>
      <c r="XEF993" s="1"/>
      <c r="XEG993" s="1"/>
      <c r="XEH993" s="1"/>
      <c r="XEI993" s="1"/>
      <c r="XEJ993" s="1"/>
      <c r="XEK993" s="1"/>
      <c r="XEL993" s="1"/>
      <c r="XEM993" s="1"/>
      <c r="XEN993" s="1"/>
      <c r="XEO993" s="1"/>
      <c r="XEP993" s="1"/>
      <c r="XEQ993" s="1"/>
      <c r="XER993" s="1"/>
      <c r="XES993" s="1"/>
      <c r="XET993" s="1"/>
      <c r="XEU993" s="1"/>
      <c r="XEV993" s="1"/>
      <c r="XEW993" s="1"/>
      <c r="XEX993" s="1"/>
      <c r="XEY993" s="1"/>
      <c r="XEZ993" s="1"/>
      <c r="XFA993" s="1"/>
      <c r="XFB993" s="1"/>
      <c r="XFC993" s="1"/>
    </row>
    <row r="994" spans="1:150 16226:16383" s="3" customFormat="1" ht="20.25" customHeight="1" x14ac:dyDescent="0.25">
      <c r="A994" s="71" t="s">
        <v>1189</v>
      </c>
      <c r="B994" s="71">
        <v>111.48399999999999</v>
      </c>
      <c r="C994" s="71">
        <f t="shared" si="26"/>
        <v>1200.0137759999998</v>
      </c>
      <c r="D994" s="51">
        <v>0</v>
      </c>
      <c r="E994" s="51">
        <v>0</v>
      </c>
      <c r="F994" s="124">
        <f t="shared" si="27"/>
        <v>2203.2252927359996</v>
      </c>
      <c r="G994" s="130" t="s">
        <v>95</v>
      </c>
      <c r="H994" s="13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WZB994" s="1"/>
      <c r="WZC994" s="1"/>
      <c r="WZD994" s="1"/>
      <c r="WZE994" s="1"/>
      <c r="WZF994" s="1"/>
      <c r="WZG994" s="1"/>
      <c r="WZH994" s="1"/>
      <c r="WZI994" s="1"/>
      <c r="WZJ994" s="1"/>
      <c r="WZK994" s="1"/>
      <c r="WZL994" s="1"/>
      <c r="WZM994" s="1"/>
      <c r="WZN994" s="1"/>
      <c r="WZO994" s="1"/>
      <c r="WZP994" s="1"/>
      <c r="WZQ994" s="1"/>
      <c r="WZR994" s="1"/>
      <c r="WZS994" s="1"/>
      <c r="WZT994" s="1"/>
      <c r="WZU994" s="1"/>
      <c r="WZV994" s="1"/>
      <c r="WZW994" s="1"/>
      <c r="WZX994" s="1"/>
      <c r="WZY994" s="1"/>
      <c r="WZZ994" s="1"/>
      <c r="XAA994" s="1"/>
      <c r="XAB994" s="1"/>
      <c r="XAC994" s="1"/>
      <c r="XAD994" s="1"/>
      <c r="XAE994" s="1"/>
      <c r="XAF994" s="1"/>
      <c r="XAG994" s="1"/>
      <c r="XAH994" s="1"/>
      <c r="XAI994" s="1"/>
      <c r="XAJ994" s="1"/>
      <c r="XAK994" s="1"/>
      <c r="XAL994" s="1"/>
      <c r="XAM994" s="1"/>
      <c r="XAN994" s="1"/>
      <c r="XAO994" s="1"/>
      <c r="XAP994" s="1"/>
      <c r="XAQ994" s="1"/>
      <c r="XAR994" s="1"/>
      <c r="XAS994" s="1"/>
      <c r="XAT994" s="1"/>
      <c r="XAU994" s="1"/>
      <c r="XAV994" s="1"/>
      <c r="XAW994" s="1"/>
      <c r="XAX994" s="1"/>
      <c r="XAY994" s="1"/>
      <c r="XAZ994" s="1"/>
      <c r="XBA994" s="1"/>
      <c r="XBB994" s="1"/>
      <c r="XBC994" s="1"/>
      <c r="XBD994" s="1"/>
      <c r="XBE994" s="1"/>
      <c r="XBF994" s="1"/>
      <c r="XBG994" s="1"/>
      <c r="XBH994" s="1"/>
      <c r="XBI994" s="1"/>
      <c r="XBJ994" s="1"/>
      <c r="XBK994" s="1"/>
      <c r="XBL994" s="1"/>
      <c r="XBM994" s="1"/>
      <c r="XBN994" s="1"/>
      <c r="XBO994" s="1"/>
      <c r="XBP994" s="1"/>
      <c r="XBQ994" s="1"/>
      <c r="XBR994" s="1"/>
      <c r="XBS994" s="1"/>
      <c r="XBT994" s="1"/>
      <c r="XBU994" s="1"/>
      <c r="XBV994" s="1"/>
      <c r="XBW994" s="1"/>
      <c r="XBX994" s="1"/>
      <c r="XBY994" s="1"/>
      <c r="XBZ994" s="1"/>
      <c r="XCA994" s="1"/>
      <c r="XCB994" s="1"/>
      <c r="XCC994" s="1"/>
      <c r="XCD994" s="1"/>
      <c r="XCE994" s="1"/>
      <c r="XCF994" s="1"/>
      <c r="XCG994" s="1"/>
      <c r="XCH994" s="1"/>
      <c r="XCI994" s="1"/>
      <c r="XCJ994" s="1"/>
      <c r="XCK994" s="1"/>
      <c r="XCL994" s="1"/>
      <c r="XCM994" s="1"/>
      <c r="XCN994" s="1"/>
      <c r="XCO994" s="1"/>
      <c r="XCP994" s="1"/>
      <c r="XCQ994" s="1"/>
      <c r="XCR994" s="1"/>
      <c r="XCS994" s="1"/>
      <c r="XCT994" s="1"/>
      <c r="XCU994" s="1"/>
      <c r="XCV994" s="1"/>
      <c r="XCW994" s="1"/>
      <c r="XCX994" s="1"/>
      <c r="XCY994" s="1"/>
      <c r="XCZ994" s="1"/>
      <c r="XDA994" s="1"/>
      <c r="XDB994" s="1"/>
      <c r="XDC994" s="1"/>
      <c r="XDD994" s="1"/>
      <c r="XDE994" s="1"/>
      <c r="XDF994" s="1"/>
      <c r="XDG994" s="1"/>
      <c r="XDH994" s="1"/>
      <c r="XDI994" s="1"/>
      <c r="XDJ994" s="1"/>
      <c r="XDK994" s="1"/>
      <c r="XDL994" s="1"/>
      <c r="XDM994" s="1"/>
      <c r="XDN994" s="1"/>
      <c r="XDO994" s="1"/>
      <c r="XDP994" s="1"/>
      <c r="XDQ994" s="1"/>
      <c r="XDR994" s="1"/>
      <c r="XDS994" s="1"/>
      <c r="XDT994" s="1"/>
      <c r="XDU994" s="1"/>
      <c r="XDV994" s="1"/>
      <c r="XDW994" s="1"/>
      <c r="XDX994" s="1"/>
      <c r="XDY994" s="1"/>
      <c r="XDZ994" s="1"/>
      <c r="XEA994" s="1"/>
      <c r="XEB994" s="1"/>
      <c r="XEC994" s="1"/>
      <c r="XED994" s="1"/>
      <c r="XEE994" s="1"/>
      <c r="XEF994" s="1"/>
      <c r="XEG994" s="1"/>
      <c r="XEH994" s="1"/>
      <c r="XEI994" s="1"/>
      <c r="XEJ994" s="1"/>
      <c r="XEK994" s="1"/>
      <c r="XEL994" s="1"/>
      <c r="XEM994" s="1"/>
      <c r="XEN994" s="1"/>
      <c r="XEO994" s="1"/>
      <c r="XEP994" s="1"/>
      <c r="XEQ994" s="1"/>
      <c r="XER994" s="1"/>
      <c r="XES994" s="1"/>
      <c r="XET994" s="1"/>
      <c r="XEU994" s="1"/>
      <c r="XEV994" s="1"/>
      <c r="XEW994" s="1"/>
      <c r="XEX994" s="1"/>
      <c r="XEY994" s="1"/>
      <c r="XEZ994" s="1"/>
      <c r="XFA994" s="1"/>
      <c r="XFB994" s="1"/>
      <c r="XFC994" s="1"/>
    </row>
    <row r="995" spans="1:150 16226:16383" s="3" customFormat="1" ht="20.25" customHeight="1" x14ac:dyDescent="0.25">
      <c r="A995" s="71" t="s">
        <v>1190</v>
      </c>
      <c r="B995" s="71">
        <v>111.48399999999999</v>
      </c>
      <c r="C995" s="71">
        <f t="shared" si="26"/>
        <v>1200.0137759999998</v>
      </c>
      <c r="D995" s="51">
        <v>0</v>
      </c>
      <c r="E995" s="51">
        <v>0</v>
      </c>
      <c r="F995" s="124">
        <f t="shared" si="27"/>
        <v>2203.2252927359996</v>
      </c>
      <c r="G995" s="130" t="s">
        <v>95</v>
      </c>
      <c r="H995" s="13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WZB995" s="1"/>
      <c r="WZC995" s="1"/>
      <c r="WZD995" s="1"/>
      <c r="WZE995" s="1"/>
      <c r="WZF995" s="1"/>
      <c r="WZG995" s="1"/>
      <c r="WZH995" s="1"/>
      <c r="WZI995" s="1"/>
      <c r="WZJ995" s="1"/>
      <c r="WZK995" s="1"/>
      <c r="WZL995" s="1"/>
      <c r="WZM995" s="1"/>
      <c r="WZN995" s="1"/>
      <c r="WZO995" s="1"/>
      <c r="WZP995" s="1"/>
      <c r="WZQ995" s="1"/>
      <c r="WZR995" s="1"/>
      <c r="WZS995" s="1"/>
      <c r="WZT995" s="1"/>
      <c r="WZU995" s="1"/>
      <c r="WZV995" s="1"/>
      <c r="WZW995" s="1"/>
      <c r="WZX995" s="1"/>
      <c r="WZY995" s="1"/>
      <c r="WZZ995" s="1"/>
      <c r="XAA995" s="1"/>
      <c r="XAB995" s="1"/>
      <c r="XAC995" s="1"/>
      <c r="XAD995" s="1"/>
      <c r="XAE995" s="1"/>
      <c r="XAF995" s="1"/>
      <c r="XAG995" s="1"/>
      <c r="XAH995" s="1"/>
      <c r="XAI995" s="1"/>
      <c r="XAJ995" s="1"/>
      <c r="XAK995" s="1"/>
      <c r="XAL995" s="1"/>
      <c r="XAM995" s="1"/>
      <c r="XAN995" s="1"/>
      <c r="XAO995" s="1"/>
      <c r="XAP995" s="1"/>
      <c r="XAQ995" s="1"/>
      <c r="XAR995" s="1"/>
      <c r="XAS995" s="1"/>
      <c r="XAT995" s="1"/>
      <c r="XAU995" s="1"/>
      <c r="XAV995" s="1"/>
      <c r="XAW995" s="1"/>
      <c r="XAX995" s="1"/>
      <c r="XAY995" s="1"/>
      <c r="XAZ995" s="1"/>
      <c r="XBA995" s="1"/>
      <c r="XBB995" s="1"/>
      <c r="XBC995" s="1"/>
      <c r="XBD995" s="1"/>
      <c r="XBE995" s="1"/>
      <c r="XBF995" s="1"/>
      <c r="XBG995" s="1"/>
      <c r="XBH995" s="1"/>
      <c r="XBI995" s="1"/>
      <c r="XBJ995" s="1"/>
      <c r="XBK995" s="1"/>
      <c r="XBL995" s="1"/>
      <c r="XBM995" s="1"/>
      <c r="XBN995" s="1"/>
      <c r="XBO995" s="1"/>
      <c r="XBP995" s="1"/>
      <c r="XBQ995" s="1"/>
      <c r="XBR995" s="1"/>
      <c r="XBS995" s="1"/>
      <c r="XBT995" s="1"/>
      <c r="XBU995" s="1"/>
      <c r="XBV995" s="1"/>
      <c r="XBW995" s="1"/>
      <c r="XBX995" s="1"/>
      <c r="XBY995" s="1"/>
      <c r="XBZ995" s="1"/>
      <c r="XCA995" s="1"/>
      <c r="XCB995" s="1"/>
      <c r="XCC995" s="1"/>
      <c r="XCD995" s="1"/>
      <c r="XCE995" s="1"/>
      <c r="XCF995" s="1"/>
      <c r="XCG995" s="1"/>
      <c r="XCH995" s="1"/>
      <c r="XCI995" s="1"/>
      <c r="XCJ995" s="1"/>
      <c r="XCK995" s="1"/>
      <c r="XCL995" s="1"/>
      <c r="XCM995" s="1"/>
      <c r="XCN995" s="1"/>
      <c r="XCO995" s="1"/>
      <c r="XCP995" s="1"/>
      <c r="XCQ995" s="1"/>
      <c r="XCR995" s="1"/>
      <c r="XCS995" s="1"/>
      <c r="XCT995" s="1"/>
      <c r="XCU995" s="1"/>
      <c r="XCV995" s="1"/>
      <c r="XCW995" s="1"/>
      <c r="XCX995" s="1"/>
      <c r="XCY995" s="1"/>
      <c r="XCZ995" s="1"/>
      <c r="XDA995" s="1"/>
      <c r="XDB995" s="1"/>
      <c r="XDC995" s="1"/>
      <c r="XDD995" s="1"/>
      <c r="XDE995" s="1"/>
      <c r="XDF995" s="1"/>
      <c r="XDG995" s="1"/>
      <c r="XDH995" s="1"/>
      <c r="XDI995" s="1"/>
      <c r="XDJ995" s="1"/>
      <c r="XDK995" s="1"/>
      <c r="XDL995" s="1"/>
      <c r="XDM995" s="1"/>
      <c r="XDN995" s="1"/>
      <c r="XDO995" s="1"/>
      <c r="XDP995" s="1"/>
      <c r="XDQ995" s="1"/>
      <c r="XDR995" s="1"/>
      <c r="XDS995" s="1"/>
      <c r="XDT995" s="1"/>
      <c r="XDU995" s="1"/>
      <c r="XDV995" s="1"/>
      <c r="XDW995" s="1"/>
      <c r="XDX995" s="1"/>
      <c r="XDY995" s="1"/>
      <c r="XDZ995" s="1"/>
      <c r="XEA995" s="1"/>
      <c r="XEB995" s="1"/>
      <c r="XEC995" s="1"/>
      <c r="XED995" s="1"/>
      <c r="XEE995" s="1"/>
      <c r="XEF995" s="1"/>
      <c r="XEG995" s="1"/>
      <c r="XEH995" s="1"/>
      <c r="XEI995" s="1"/>
      <c r="XEJ995" s="1"/>
      <c r="XEK995" s="1"/>
      <c r="XEL995" s="1"/>
      <c r="XEM995" s="1"/>
      <c r="XEN995" s="1"/>
      <c r="XEO995" s="1"/>
      <c r="XEP995" s="1"/>
      <c r="XEQ995" s="1"/>
      <c r="XER995" s="1"/>
      <c r="XES995" s="1"/>
      <c r="XET995" s="1"/>
      <c r="XEU995" s="1"/>
      <c r="XEV995" s="1"/>
      <c r="XEW995" s="1"/>
      <c r="XEX995" s="1"/>
      <c r="XEY995" s="1"/>
      <c r="XEZ995" s="1"/>
      <c r="XFA995" s="1"/>
      <c r="XFB995" s="1"/>
      <c r="XFC995" s="1"/>
    </row>
    <row r="996" spans="1:150 16226:16383" s="3" customFormat="1" ht="20.25" customHeight="1" x14ac:dyDescent="0.25">
      <c r="A996" s="71" t="s">
        <v>1191</v>
      </c>
      <c r="B996" s="71">
        <v>176.69800000000001</v>
      </c>
      <c r="C996" s="71">
        <f t="shared" si="26"/>
        <v>1901.9772719999999</v>
      </c>
      <c r="D996" s="51">
        <v>0</v>
      </c>
      <c r="E996" s="51">
        <v>0</v>
      </c>
      <c r="F996" s="124">
        <f t="shared" si="27"/>
        <v>3492.030271392</v>
      </c>
      <c r="G996" s="130" t="s">
        <v>95</v>
      </c>
      <c r="H996" s="13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WZB996" s="1"/>
      <c r="WZC996" s="1"/>
      <c r="WZD996" s="1"/>
      <c r="WZE996" s="1"/>
      <c r="WZF996" s="1"/>
      <c r="WZG996" s="1"/>
      <c r="WZH996" s="1"/>
      <c r="WZI996" s="1"/>
      <c r="WZJ996" s="1"/>
      <c r="WZK996" s="1"/>
      <c r="WZL996" s="1"/>
      <c r="WZM996" s="1"/>
      <c r="WZN996" s="1"/>
      <c r="WZO996" s="1"/>
      <c r="WZP996" s="1"/>
      <c r="WZQ996" s="1"/>
      <c r="WZR996" s="1"/>
      <c r="WZS996" s="1"/>
      <c r="WZT996" s="1"/>
      <c r="WZU996" s="1"/>
      <c r="WZV996" s="1"/>
      <c r="WZW996" s="1"/>
      <c r="WZX996" s="1"/>
      <c r="WZY996" s="1"/>
      <c r="WZZ996" s="1"/>
      <c r="XAA996" s="1"/>
      <c r="XAB996" s="1"/>
      <c r="XAC996" s="1"/>
      <c r="XAD996" s="1"/>
      <c r="XAE996" s="1"/>
      <c r="XAF996" s="1"/>
      <c r="XAG996" s="1"/>
      <c r="XAH996" s="1"/>
      <c r="XAI996" s="1"/>
      <c r="XAJ996" s="1"/>
      <c r="XAK996" s="1"/>
      <c r="XAL996" s="1"/>
      <c r="XAM996" s="1"/>
      <c r="XAN996" s="1"/>
      <c r="XAO996" s="1"/>
      <c r="XAP996" s="1"/>
      <c r="XAQ996" s="1"/>
      <c r="XAR996" s="1"/>
      <c r="XAS996" s="1"/>
      <c r="XAT996" s="1"/>
      <c r="XAU996" s="1"/>
      <c r="XAV996" s="1"/>
      <c r="XAW996" s="1"/>
      <c r="XAX996" s="1"/>
      <c r="XAY996" s="1"/>
      <c r="XAZ996" s="1"/>
      <c r="XBA996" s="1"/>
      <c r="XBB996" s="1"/>
      <c r="XBC996" s="1"/>
      <c r="XBD996" s="1"/>
      <c r="XBE996" s="1"/>
      <c r="XBF996" s="1"/>
      <c r="XBG996" s="1"/>
      <c r="XBH996" s="1"/>
      <c r="XBI996" s="1"/>
      <c r="XBJ996" s="1"/>
      <c r="XBK996" s="1"/>
      <c r="XBL996" s="1"/>
      <c r="XBM996" s="1"/>
      <c r="XBN996" s="1"/>
      <c r="XBO996" s="1"/>
      <c r="XBP996" s="1"/>
      <c r="XBQ996" s="1"/>
      <c r="XBR996" s="1"/>
      <c r="XBS996" s="1"/>
      <c r="XBT996" s="1"/>
      <c r="XBU996" s="1"/>
      <c r="XBV996" s="1"/>
      <c r="XBW996" s="1"/>
      <c r="XBX996" s="1"/>
      <c r="XBY996" s="1"/>
      <c r="XBZ996" s="1"/>
      <c r="XCA996" s="1"/>
      <c r="XCB996" s="1"/>
      <c r="XCC996" s="1"/>
      <c r="XCD996" s="1"/>
      <c r="XCE996" s="1"/>
      <c r="XCF996" s="1"/>
      <c r="XCG996" s="1"/>
      <c r="XCH996" s="1"/>
      <c r="XCI996" s="1"/>
      <c r="XCJ996" s="1"/>
      <c r="XCK996" s="1"/>
      <c r="XCL996" s="1"/>
      <c r="XCM996" s="1"/>
      <c r="XCN996" s="1"/>
      <c r="XCO996" s="1"/>
      <c r="XCP996" s="1"/>
      <c r="XCQ996" s="1"/>
      <c r="XCR996" s="1"/>
      <c r="XCS996" s="1"/>
      <c r="XCT996" s="1"/>
      <c r="XCU996" s="1"/>
      <c r="XCV996" s="1"/>
      <c r="XCW996" s="1"/>
      <c r="XCX996" s="1"/>
      <c r="XCY996" s="1"/>
      <c r="XCZ996" s="1"/>
      <c r="XDA996" s="1"/>
      <c r="XDB996" s="1"/>
      <c r="XDC996" s="1"/>
      <c r="XDD996" s="1"/>
      <c r="XDE996" s="1"/>
      <c r="XDF996" s="1"/>
      <c r="XDG996" s="1"/>
      <c r="XDH996" s="1"/>
      <c r="XDI996" s="1"/>
      <c r="XDJ996" s="1"/>
      <c r="XDK996" s="1"/>
      <c r="XDL996" s="1"/>
      <c r="XDM996" s="1"/>
      <c r="XDN996" s="1"/>
      <c r="XDO996" s="1"/>
      <c r="XDP996" s="1"/>
      <c r="XDQ996" s="1"/>
      <c r="XDR996" s="1"/>
      <c r="XDS996" s="1"/>
      <c r="XDT996" s="1"/>
      <c r="XDU996" s="1"/>
      <c r="XDV996" s="1"/>
      <c r="XDW996" s="1"/>
      <c r="XDX996" s="1"/>
      <c r="XDY996" s="1"/>
      <c r="XDZ996" s="1"/>
      <c r="XEA996" s="1"/>
      <c r="XEB996" s="1"/>
      <c r="XEC996" s="1"/>
      <c r="XED996" s="1"/>
      <c r="XEE996" s="1"/>
      <c r="XEF996" s="1"/>
      <c r="XEG996" s="1"/>
      <c r="XEH996" s="1"/>
      <c r="XEI996" s="1"/>
      <c r="XEJ996" s="1"/>
      <c r="XEK996" s="1"/>
      <c r="XEL996" s="1"/>
      <c r="XEM996" s="1"/>
      <c r="XEN996" s="1"/>
      <c r="XEO996" s="1"/>
      <c r="XEP996" s="1"/>
      <c r="XEQ996" s="1"/>
      <c r="XER996" s="1"/>
      <c r="XES996" s="1"/>
      <c r="XET996" s="1"/>
      <c r="XEU996" s="1"/>
      <c r="XEV996" s="1"/>
      <c r="XEW996" s="1"/>
      <c r="XEX996" s="1"/>
      <c r="XEY996" s="1"/>
      <c r="XEZ996" s="1"/>
      <c r="XFA996" s="1"/>
      <c r="XFB996" s="1"/>
      <c r="XFC996" s="1"/>
    </row>
    <row r="997" spans="1:150 16226:16383" s="3" customFormat="1" ht="20.25" customHeight="1" x14ac:dyDescent="0.25">
      <c r="A997" s="71" t="s">
        <v>1192</v>
      </c>
      <c r="B997" s="71">
        <v>176.69800000000001</v>
      </c>
      <c r="C997" s="71">
        <f t="shared" si="26"/>
        <v>1901.9772719999999</v>
      </c>
      <c r="D997" s="51">
        <v>0</v>
      </c>
      <c r="E997" s="51">
        <v>0</v>
      </c>
      <c r="F997" s="124">
        <f t="shared" si="27"/>
        <v>3492.030271392</v>
      </c>
      <c r="G997" s="130" t="s">
        <v>95</v>
      </c>
      <c r="H997" s="13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WZB997" s="1"/>
      <c r="WZC997" s="1"/>
      <c r="WZD997" s="1"/>
      <c r="WZE997" s="1"/>
      <c r="WZF997" s="1"/>
      <c r="WZG997" s="1"/>
      <c r="WZH997" s="1"/>
      <c r="WZI997" s="1"/>
      <c r="WZJ997" s="1"/>
      <c r="WZK997" s="1"/>
      <c r="WZL997" s="1"/>
      <c r="WZM997" s="1"/>
      <c r="WZN997" s="1"/>
      <c r="WZO997" s="1"/>
      <c r="WZP997" s="1"/>
      <c r="WZQ997" s="1"/>
      <c r="WZR997" s="1"/>
      <c r="WZS997" s="1"/>
      <c r="WZT997" s="1"/>
      <c r="WZU997" s="1"/>
      <c r="WZV997" s="1"/>
      <c r="WZW997" s="1"/>
      <c r="WZX997" s="1"/>
      <c r="WZY997" s="1"/>
      <c r="WZZ997" s="1"/>
      <c r="XAA997" s="1"/>
      <c r="XAB997" s="1"/>
      <c r="XAC997" s="1"/>
      <c r="XAD997" s="1"/>
      <c r="XAE997" s="1"/>
      <c r="XAF997" s="1"/>
      <c r="XAG997" s="1"/>
      <c r="XAH997" s="1"/>
      <c r="XAI997" s="1"/>
      <c r="XAJ997" s="1"/>
      <c r="XAK997" s="1"/>
      <c r="XAL997" s="1"/>
      <c r="XAM997" s="1"/>
      <c r="XAN997" s="1"/>
      <c r="XAO997" s="1"/>
      <c r="XAP997" s="1"/>
      <c r="XAQ997" s="1"/>
      <c r="XAR997" s="1"/>
      <c r="XAS997" s="1"/>
      <c r="XAT997" s="1"/>
      <c r="XAU997" s="1"/>
      <c r="XAV997" s="1"/>
      <c r="XAW997" s="1"/>
      <c r="XAX997" s="1"/>
      <c r="XAY997" s="1"/>
      <c r="XAZ997" s="1"/>
      <c r="XBA997" s="1"/>
      <c r="XBB997" s="1"/>
      <c r="XBC997" s="1"/>
      <c r="XBD997" s="1"/>
      <c r="XBE997" s="1"/>
      <c r="XBF997" s="1"/>
      <c r="XBG997" s="1"/>
      <c r="XBH997" s="1"/>
      <c r="XBI997" s="1"/>
      <c r="XBJ997" s="1"/>
      <c r="XBK997" s="1"/>
      <c r="XBL997" s="1"/>
      <c r="XBM997" s="1"/>
      <c r="XBN997" s="1"/>
      <c r="XBO997" s="1"/>
      <c r="XBP997" s="1"/>
      <c r="XBQ997" s="1"/>
      <c r="XBR997" s="1"/>
      <c r="XBS997" s="1"/>
      <c r="XBT997" s="1"/>
      <c r="XBU997" s="1"/>
      <c r="XBV997" s="1"/>
      <c r="XBW997" s="1"/>
      <c r="XBX997" s="1"/>
      <c r="XBY997" s="1"/>
      <c r="XBZ997" s="1"/>
      <c r="XCA997" s="1"/>
      <c r="XCB997" s="1"/>
      <c r="XCC997" s="1"/>
      <c r="XCD997" s="1"/>
      <c r="XCE997" s="1"/>
      <c r="XCF997" s="1"/>
      <c r="XCG997" s="1"/>
      <c r="XCH997" s="1"/>
      <c r="XCI997" s="1"/>
      <c r="XCJ997" s="1"/>
      <c r="XCK997" s="1"/>
      <c r="XCL997" s="1"/>
      <c r="XCM997" s="1"/>
      <c r="XCN997" s="1"/>
      <c r="XCO997" s="1"/>
      <c r="XCP997" s="1"/>
      <c r="XCQ997" s="1"/>
      <c r="XCR997" s="1"/>
      <c r="XCS997" s="1"/>
      <c r="XCT997" s="1"/>
      <c r="XCU997" s="1"/>
      <c r="XCV997" s="1"/>
      <c r="XCW997" s="1"/>
      <c r="XCX997" s="1"/>
      <c r="XCY997" s="1"/>
      <c r="XCZ997" s="1"/>
      <c r="XDA997" s="1"/>
      <c r="XDB997" s="1"/>
      <c r="XDC997" s="1"/>
      <c r="XDD997" s="1"/>
      <c r="XDE997" s="1"/>
      <c r="XDF997" s="1"/>
      <c r="XDG997" s="1"/>
      <c r="XDH997" s="1"/>
      <c r="XDI997" s="1"/>
      <c r="XDJ997" s="1"/>
      <c r="XDK997" s="1"/>
      <c r="XDL997" s="1"/>
      <c r="XDM997" s="1"/>
      <c r="XDN997" s="1"/>
      <c r="XDO997" s="1"/>
      <c r="XDP997" s="1"/>
      <c r="XDQ997" s="1"/>
      <c r="XDR997" s="1"/>
      <c r="XDS997" s="1"/>
      <c r="XDT997" s="1"/>
      <c r="XDU997" s="1"/>
      <c r="XDV997" s="1"/>
      <c r="XDW997" s="1"/>
      <c r="XDX997" s="1"/>
      <c r="XDY997" s="1"/>
      <c r="XDZ997" s="1"/>
      <c r="XEA997" s="1"/>
      <c r="XEB997" s="1"/>
      <c r="XEC997" s="1"/>
      <c r="XED997" s="1"/>
      <c r="XEE997" s="1"/>
      <c r="XEF997" s="1"/>
      <c r="XEG997" s="1"/>
      <c r="XEH997" s="1"/>
      <c r="XEI997" s="1"/>
      <c r="XEJ997" s="1"/>
      <c r="XEK997" s="1"/>
      <c r="XEL997" s="1"/>
      <c r="XEM997" s="1"/>
      <c r="XEN997" s="1"/>
      <c r="XEO997" s="1"/>
      <c r="XEP997" s="1"/>
      <c r="XEQ997" s="1"/>
      <c r="XER997" s="1"/>
      <c r="XES997" s="1"/>
      <c r="XET997" s="1"/>
      <c r="XEU997" s="1"/>
      <c r="XEV997" s="1"/>
      <c r="XEW997" s="1"/>
      <c r="XEX997" s="1"/>
      <c r="XEY997" s="1"/>
      <c r="XEZ997" s="1"/>
      <c r="XFA997" s="1"/>
      <c r="XFB997" s="1"/>
      <c r="XFC997" s="1"/>
    </row>
    <row r="998" spans="1:150 16226:16383" s="3" customFormat="1" ht="20.25" customHeight="1" x14ac:dyDescent="0.25">
      <c r="A998" s="71" t="s">
        <v>1193</v>
      </c>
      <c r="B998" s="71">
        <v>111.48399999999999</v>
      </c>
      <c r="C998" s="71">
        <f t="shared" si="26"/>
        <v>1200.0137759999998</v>
      </c>
      <c r="D998" s="51">
        <v>0</v>
      </c>
      <c r="E998" s="51">
        <v>0</v>
      </c>
      <c r="F998" s="124">
        <f t="shared" si="27"/>
        <v>2203.2252927359996</v>
      </c>
      <c r="G998" s="130" t="s">
        <v>95</v>
      </c>
      <c r="H998" s="13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WZB998" s="1"/>
      <c r="WZC998" s="1"/>
      <c r="WZD998" s="1"/>
      <c r="WZE998" s="1"/>
      <c r="WZF998" s="1"/>
      <c r="WZG998" s="1"/>
      <c r="WZH998" s="1"/>
      <c r="WZI998" s="1"/>
      <c r="WZJ998" s="1"/>
      <c r="WZK998" s="1"/>
      <c r="WZL998" s="1"/>
      <c r="WZM998" s="1"/>
      <c r="WZN998" s="1"/>
      <c r="WZO998" s="1"/>
      <c r="WZP998" s="1"/>
      <c r="WZQ998" s="1"/>
      <c r="WZR998" s="1"/>
      <c r="WZS998" s="1"/>
      <c r="WZT998" s="1"/>
      <c r="WZU998" s="1"/>
      <c r="WZV998" s="1"/>
      <c r="WZW998" s="1"/>
      <c r="WZX998" s="1"/>
      <c r="WZY998" s="1"/>
      <c r="WZZ998" s="1"/>
      <c r="XAA998" s="1"/>
      <c r="XAB998" s="1"/>
      <c r="XAC998" s="1"/>
      <c r="XAD998" s="1"/>
      <c r="XAE998" s="1"/>
      <c r="XAF998" s="1"/>
      <c r="XAG998" s="1"/>
      <c r="XAH998" s="1"/>
      <c r="XAI998" s="1"/>
      <c r="XAJ998" s="1"/>
      <c r="XAK998" s="1"/>
      <c r="XAL998" s="1"/>
      <c r="XAM998" s="1"/>
      <c r="XAN998" s="1"/>
      <c r="XAO998" s="1"/>
      <c r="XAP998" s="1"/>
      <c r="XAQ998" s="1"/>
      <c r="XAR998" s="1"/>
      <c r="XAS998" s="1"/>
      <c r="XAT998" s="1"/>
      <c r="XAU998" s="1"/>
      <c r="XAV998" s="1"/>
      <c r="XAW998" s="1"/>
      <c r="XAX998" s="1"/>
      <c r="XAY998" s="1"/>
      <c r="XAZ998" s="1"/>
      <c r="XBA998" s="1"/>
      <c r="XBB998" s="1"/>
      <c r="XBC998" s="1"/>
      <c r="XBD998" s="1"/>
      <c r="XBE998" s="1"/>
      <c r="XBF998" s="1"/>
      <c r="XBG998" s="1"/>
      <c r="XBH998" s="1"/>
      <c r="XBI998" s="1"/>
      <c r="XBJ998" s="1"/>
      <c r="XBK998" s="1"/>
      <c r="XBL998" s="1"/>
      <c r="XBM998" s="1"/>
      <c r="XBN998" s="1"/>
      <c r="XBO998" s="1"/>
      <c r="XBP998" s="1"/>
      <c r="XBQ998" s="1"/>
      <c r="XBR998" s="1"/>
      <c r="XBS998" s="1"/>
      <c r="XBT998" s="1"/>
      <c r="XBU998" s="1"/>
      <c r="XBV998" s="1"/>
      <c r="XBW998" s="1"/>
      <c r="XBX998" s="1"/>
      <c r="XBY998" s="1"/>
      <c r="XBZ998" s="1"/>
      <c r="XCA998" s="1"/>
      <c r="XCB998" s="1"/>
      <c r="XCC998" s="1"/>
      <c r="XCD998" s="1"/>
      <c r="XCE998" s="1"/>
      <c r="XCF998" s="1"/>
      <c r="XCG998" s="1"/>
      <c r="XCH998" s="1"/>
      <c r="XCI998" s="1"/>
      <c r="XCJ998" s="1"/>
      <c r="XCK998" s="1"/>
      <c r="XCL998" s="1"/>
      <c r="XCM998" s="1"/>
      <c r="XCN998" s="1"/>
      <c r="XCO998" s="1"/>
      <c r="XCP998" s="1"/>
      <c r="XCQ998" s="1"/>
      <c r="XCR998" s="1"/>
      <c r="XCS998" s="1"/>
      <c r="XCT998" s="1"/>
      <c r="XCU998" s="1"/>
      <c r="XCV998" s="1"/>
      <c r="XCW998" s="1"/>
      <c r="XCX998" s="1"/>
      <c r="XCY998" s="1"/>
      <c r="XCZ998" s="1"/>
      <c r="XDA998" s="1"/>
      <c r="XDB998" s="1"/>
      <c r="XDC998" s="1"/>
      <c r="XDD998" s="1"/>
      <c r="XDE998" s="1"/>
      <c r="XDF998" s="1"/>
      <c r="XDG998" s="1"/>
      <c r="XDH998" s="1"/>
      <c r="XDI998" s="1"/>
      <c r="XDJ998" s="1"/>
      <c r="XDK998" s="1"/>
      <c r="XDL998" s="1"/>
      <c r="XDM998" s="1"/>
      <c r="XDN998" s="1"/>
      <c r="XDO998" s="1"/>
      <c r="XDP998" s="1"/>
      <c r="XDQ998" s="1"/>
      <c r="XDR998" s="1"/>
      <c r="XDS998" s="1"/>
      <c r="XDT998" s="1"/>
      <c r="XDU998" s="1"/>
      <c r="XDV998" s="1"/>
      <c r="XDW998" s="1"/>
      <c r="XDX998" s="1"/>
      <c r="XDY998" s="1"/>
      <c r="XDZ998" s="1"/>
      <c r="XEA998" s="1"/>
      <c r="XEB998" s="1"/>
      <c r="XEC998" s="1"/>
      <c r="XED998" s="1"/>
      <c r="XEE998" s="1"/>
      <c r="XEF998" s="1"/>
      <c r="XEG998" s="1"/>
      <c r="XEH998" s="1"/>
      <c r="XEI998" s="1"/>
      <c r="XEJ998" s="1"/>
      <c r="XEK998" s="1"/>
      <c r="XEL998" s="1"/>
      <c r="XEM998" s="1"/>
      <c r="XEN998" s="1"/>
      <c r="XEO998" s="1"/>
      <c r="XEP998" s="1"/>
      <c r="XEQ998" s="1"/>
      <c r="XER998" s="1"/>
      <c r="XES998" s="1"/>
      <c r="XET998" s="1"/>
      <c r="XEU998" s="1"/>
      <c r="XEV998" s="1"/>
      <c r="XEW998" s="1"/>
      <c r="XEX998" s="1"/>
      <c r="XEY998" s="1"/>
      <c r="XEZ998" s="1"/>
      <c r="XFA998" s="1"/>
      <c r="XFB998" s="1"/>
      <c r="XFC998" s="1"/>
    </row>
    <row r="999" spans="1:150 16226:16383" s="3" customFormat="1" ht="20.25" customHeight="1" x14ac:dyDescent="0.25">
      <c r="A999" s="71" t="s">
        <v>1194</v>
      </c>
      <c r="B999" s="71">
        <v>111.48399999999999</v>
      </c>
      <c r="C999" s="71">
        <f t="shared" si="26"/>
        <v>1200.0137759999998</v>
      </c>
      <c r="D999" s="51">
        <v>0</v>
      </c>
      <c r="E999" s="51">
        <v>0</v>
      </c>
      <c r="F999" s="124">
        <f t="shared" si="27"/>
        <v>2203.2252927359996</v>
      </c>
      <c r="G999" s="130" t="s">
        <v>95</v>
      </c>
      <c r="H999" s="13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WZB999" s="1"/>
      <c r="WZC999" s="1"/>
      <c r="WZD999" s="1"/>
      <c r="WZE999" s="1"/>
      <c r="WZF999" s="1"/>
      <c r="WZG999" s="1"/>
      <c r="WZH999" s="1"/>
      <c r="WZI999" s="1"/>
      <c r="WZJ999" s="1"/>
      <c r="WZK999" s="1"/>
      <c r="WZL999" s="1"/>
      <c r="WZM999" s="1"/>
      <c r="WZN999" s="1"/>
      <c r="WZO999" s="1"/>
      <c r="WZP999" s="1"/>
      <c r="WZQ999" s="1"/>
      <c r="WZR999" s="1"/>
      <c r="WZS999" s="1"/>
      <c r="WZT999" s="1"/>
      <c r="WZU999" s="1"/>
      <c r="WZV999" s="1"/>
      <c r="WZW999" s="1"/>
      <c r="WZX999" s="1"/>
      <c r="WZY999" s="1"/>
      <c r="WZZ999" s="1"/>
      <c r="XAA999" s="1"/>
      <c r="XAB999" s="1"/>
      <c r="XAC999" s="1"/>
      <c r="XAD999" s="1"/>
      <c r="XAE999" s="1"/>
      <c r="XAF999" s="1"/>
      <c r="XAG999" s="1"/>
      <c r="XAH999" s="1"/>
      <c r="XAI999" s="1"/>
      <c r="XAJ999" s="1"/>
      <c r="XAK999" s="1"/>
      <c r="XAL999" s="1"/>
      <c r="XAM999" s="1"/>
      <c r="XAN999" s="1"/>
      <c r="XAO999" s="1"/>
      <c r="XAP999" s="1"/>
      <c r="XAQ999" s="1"/>
      <c r="XAR999" s="1"/>
      <c r="XAS999" s="1"/>
      <c r="XAT999" s="1"/>
      <c r="XAU999" s="1"/>
      <c r="XAV999" s="1"/>
      <c r="XAW999" s="1"/>
      <c r="XAX999" s="1"/>
      <c r="XAY999" s="1"/>
      <c r="XAZ999" s="1"/>
      <c r="XBA999" s="1"/>
      <c r="XBB999" s="1"/>
      <c r="XBC999" s="1"/>
      <c r="XBD999" s="1"/>
      <c r="XBE999" s="1"/>
      <c r="XBF999" s="1"/>
      <c r="XBG999" s="1"/>
      <c r="XBH999" s="1"/>
      <c r="XBI999" s="1"/>
      <c r="XBJ999" s="1"/>
      <c r="XBK999" s="1"/>
      <c r="XBL999" s="1"/>
      <c r="XBM999" s="1"/>
      <c r="XBN999" s="1"/>
      <c r="XBO999" s="1"/>
      <c r="XBP999" s="1"/>
      <c r="XBQ999" s="1"/>
      <c r="XBR999" s="1"/>
      <c r="XBS999" s="1"/>
      <c r="XBT999" s="1"/>
      <c r="XBU999" s="1"/>
      <c r="XBV999" s="1"/>
      <c r="XBW999" s="1"/>
      <c r="XBX999" s="1"/>
      <c r="XBY999" s="1"/>
      <c r="XBZ999" s="1"/>
      <c r="XCA999" s="1"/>
      <c r="XCB999" s="1"/>
      <c r="XCC999" s="1"/>
      <c r="XCD999" s="1"/>
      <c r="XCE999" s="1"/>
      <c r="XCF999" s="1"/>
      <c r="XCG999" s="1"/>
      <c r="XCH999" s="1"/>
      <c r="XCI999" s="1"/>
      <c r="XCJ999" s="1"/>
      <c r="XCK999" s="1"/>
      <c r="XCL999" s="1"/>
      <c r="XCM999" s="1"/>
      <c r="XCN999" s="1"/>
      <c r="XCO999" s="1"/>
      <c r="XCP999" s="1"/>
      <c r="XCQ999" s="1"/>
      <c r="XCR999" s="1"/>
      <c r="XCS999" s="1"/>
      <c r="XCT999" s="1"/>
      <c r="XCU999" s="1"/>
      <c r="XCV999" s="1"/>
      <c r="XCW999" s="1"/>
      <c r="XCX999" s="1"/>
      <c r="XCY999" s="1"/>
      <c r="XCZ999" s="1"/>
      <c r="XDA999" s="1"/>
      <c r="XDB999" s="1"/>
      <c r="XDC999" s="1"/>
      <c r="XDD999" s="1"/>
      <c r="XDE999" s="1"/>
      <c r="XDF999" s="1"/>
      <c r="XDG999" s="1"/>
      <c r="XDH999" s="1"/>
      <c r="XDI999" s="1"/>
      <c r="XDJ999" s="1"/>
      <c r="XDK999" s="1"/>
      <c r="XDL999" s="1"/>
      <c r="XDM999" s="1"/>
      <c r="XDN999" s="1"/>
      <c r="XDO999" s="1"/>
      <c r="XDP999" s="1"/>
      <c r="XDQ999" s="1"/>
      <c r="XDR999" s="1"/>
      <c r="XDS999" s="1"/>
      <c r="XDT999" s="1"/>
      <c r="XDU999" s="1"/>
      <c r="XDV999" s="1"/>
      <c r="XDW999" s="1"/>
      <c r="XDX999" s="1"/>
      <c r="XDY999" s="1"/>
      <c r="XDZ999" s="1"/>
      <c r="XEA999" s="1"/>
      <c r="XEB999" s="1"/>
      <c r="XEC999" s="1"/>
      <c r="XED999" s="1"/>
      <c r="XEE999" s="1"/>
      <c r="XEF999" s="1"/>
      <c r="XEG999" s="1"/>
      <c r="XEH999" s="1"/>
      <c r="XEI999" s="1"/>
      <c r="XEJ999" s="1"/>
      <c r="XEK999" s="1"/>
      <c r="XEL999" s="1"/>
      <c r="XEM999" s="1"/>
      <c r="XEN999" s="1"/>
      <c r="XEO999" s="1"/>
      <c r="XEP999" s="1"/>
      <c r="XEQ999" s="1"/>
      <c r="XER999" s="1"/>
      <c r="XES999" s="1"/>
      <c r="XET999" s="1"/>
      <c r="XEU999" s="1"/>
      <c r="XEV999" s="1"/>
      <c r="XEW999" s="1"/>
      <c r="XEX999" s="1"/>
      <c r="XEY999" s="1"/>
      <c r="XEZ999" s="1"/>
      <c r="XFA999" s="1"/>
      <c r="XFB999" s="1"/>
      <c r="XFC999" s="1"/>
    </row>
    <row r="1000" spans="1:150 16226:16383" s="3" customFormat="1" ht="20.25" customHeight="1" x14ac:dyDescent="0.25">
      <c r="A1000" s="71" t="s">
        <v>1195</v>
      </c>
      <c r="B1000" s="71">
        <v>111.48399999999999</v>
      </c>
      <c r="C1000" s="71">
        <f t="shared" si="26"/>
        <v>1200.0137759999998</v>
      </c>
      <c r="D1000" s="51">
        <v>0</v>
      </c>
      <c r="E1000" s="51">
        <v>0</v>
      </c>
      <c r="F1000" s="124">
        <f t="shared" si="27"/>
        <v>2203.2252927359996</v>
      </c>
      <c r="G1000" s="130" t="s">
        <v>95</v>
      </c>
      <c r="H1000" s="13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WZB1000" s="1"/>
      <c r="WZC1000" s="1"/>
      <c r="WZD1000" s="1"/>
      <c r="WZE1000" s="1"/>
      <c r="WZF1000" s="1"/>
      <c r="WZG1000" s="1"/>
      <c r="WZH1000" s="1"/>
      <c r="WZI1000" s="1"/>
      <c r="WZJ1000" s="1"/>
      <c r="WZK1000" s="1"/>
      <c r="WZL1000" s="1"/>
      <c r="WZM1000" s="1"/>
      <c r="WZN1000" s="1"/>
      <c r="WZO1000" s="1"/>
      <c r="WZP1000" s="1"/>
      <c r="WZQ1000" s="1"/>
      <c r="WZR1000" s="1"/>
      <c r="WZS1000" s="1"/>
      <c r="WZT1000" s="1"/>
      <c r="WZU1000" s="1"/>
      <c r="WZV1000" s="1"/>
      <c r="WZW1000" s="1"/>
      <c r="WZX1000" s="1"/>
      <c r="WZY1000" s="1"/>
      <c r="WZZ1000" s="1"/>
      <c r="XAA1000" s="1"/>
      <c r="XAB1000" s="1"/>
      <c r="XAC1000" s="1"/>
      <c r="XAD1000" s="1"/>
      <c r="XAE1000" s="1"/>
      <c r="XAF1000" s="1"/>
      <c r="XAG1000" s="1"/>
      <c r="XAH1000" s="1"/>
      <c r="XAI1000" s="1"/>
      <c r="XAJ1000" s="1"/>
      <c r="XAK1000" s="1"/>
      <c r="XAL1000" s="1"/>
      <c r="XAM1000" s="1"/>
      <c r="XAN1000" s="1"/>
      <c r="XAO1000" s="1"/>
      <c r="XAP1000" s="1"/>
      <c r="XAQ1000" s="1"/>
      <c r="XAR1000" s="1"/>
      <c r="XAS1000" s="1"/>
      <c r="XAT1000" s="1"/>
      <c r="XAU1000" s="1"/>
      <c r="XAV1000" s="1"/>
      <c r="XAW1000" s="1"/>
      <c r="XAX1000" s="1"/>
      <c r="XAY1000" s="1"/>
      <c r="XAZ1000" s="1"/>
      <c r="XBA1000" s="1"/>
      <c r="XBB1000" s="1"/>
      <c r="XBC1000" s="1"/>
      <c r="XBD1000" s="1"/>
      <c r="XBE1000" s="1"/>
      <c r="XBF1000" s="1"/>
      <c r="XBG1000" s="1"/>
      <c r="XBH1000" s="1"/>
      <c r="XBI1000" s="1"/>
      <c r="XBJ1000" s="1"/>
      <c r="XBK1000" s="1"/>
      <c r="XBL1000" s="1"/>
      <c r="XBM1000" s="1"/>
      <c r="XBN1000" s="1"/>
      <c r="XBO1000" s="1"/>
      <c r="XBP1000" s="1"/>
      <c r="XBQ1000" s="1"/>
      <c r="XBR1000" s="1"/>
      <c r="XBS1000" s="1"/>
      <c r="XBT1000" s="1"/>
      <c r="XBU1000" s="1"/>
      <c r="XBV1000" s="1"/>
      <c r="XBW1000" s="1"/>
      <c r="XBX1000" s="1"/>
      <c r="XBY1000" s="1"/>
      <c r="XBZ1000" s="1"/>
      <c r="XCA1000" s="1"/>
      <c r="XCB1000" s="1"/>
      <c r="XCC1000" s="1"/>
      <c r="XCD1000" s="1"/>
      <c r="XCE1000" s="1"/>
      <c r="XCF1000" s="1"/>
      <c r="XCG1000" s="1"/>
      <c r="XCH1000" s="1"/>
      <c r="XCI1000" s="1"/>
      <c r="XCJ1000" s="1"/>
      <c r="XCK1000" s="1"/>
      <c r="XCL1000" s="1"/>
      <c r="XCM1000" s="1"/>
      <c r="XCN1000" s="1"/>
      <c r="XCO1000" s="1"/>
      <c r="XCP1000" s="1"/>
      <c r="XCQ1000" s="1"/>
      <c r="XCR1000" s="1"/>
      <c r="XCS1000" s="1"/>
      <c r="XCT1000" s="1"/>
      <c r="XCU1000" s="1"/>
      <c r="XCV1000" s="1"/>
      <c r="XCW1000" s="1"/>
      <c r="XCX1000" s="1"/>
      <c r="XCY1000" s="1"/>
      <c r="XCZ1000" s="1"/>
      <c r="XDA1000" s="1"/>
      <c r="XDB1000" s="1"/>
      <c r="XDC1000" s="1"/>
      <c r="XDD1000" s="1"/>
      <c r="XDE1000" s="1"/>
      <c r="XDF1000" s="1"/>
      <c r="XDG1000" s="1"/>
      <c r="XDH1000" s="1"/>
      <c r="XDI1000" s="1"/>
      <c r="XDJ1000" s="1"/>
      <c r="XDK1000" s="1"/>
      <c r="XDL1000" s="1"/>
      <c r="XDM1000" s="1"/>
      <c r="XDN1000" s="1"/>
      <c r="XDO1000" s="1"/>
      <c r="XDP1000" s="1"/>
      <c r="XDQ1000" s="1"/>
      <c r="XDR1000" s="1"/>
      <c r="XDS1000" s="1"/>
      <c r="XDT1000" s="1"/>
      <c r="XDU1000" s="1"/>
      <c r="XDV1000" s="1"/>
      <c r="XDW1000" s="1"/>
      <c r="XDX1000" s="1"/>
      <c r="XDY1000" s="1"/>
      <c r="XDZ1000" s="1"/>
      <c r="XEA1000" s="1"/>
      <c r="XEB1000" s="1"/>
      <c r="XEC1000" s="1"/>
      <c r="XED1000" s="1"/>
      <c r="XEE1000" s="1"/>
      <c r="XEF1000" s="1"/>
      <c r="XEG1000" s="1"/>
      <c r="XEH1000" s="1"/>
      <c r="XEI1000" s="1"/>
      <c r="XEJ1000" s="1"/>
      <c r="XEK1000" s="1"/>
      <c r="XEL1000" s="1"/>
      <c r="XEM1000" s="1"/>
      <c r="XEN1000" s="1"/>
      <c r="XEO1000" s="1"/>
      <c r="XEP1000" s="1"/>
      <c r="XEQ1000" s="1"/>
      <c r="XER1000" s="1"/>
      <c r="XES1000" s="1"/>
      <c r="XET1000" s="1"/>
      <c r="XEU1000" s="1"/>
      <c r="XEV1000" s="1"/>
      <c r="XEW1000" s="1"/>
      <c r="XEX1000" s="1"/>
      <c r="XEY1000" s="1"/>
      <c r="XEZ1000" s="1"/>
      <c r="XFA1000" s="1"/>
      <c r="XFB1000" s="1"/>
      <c r="XFC1000" s="1"/>
    </row>
    <row r="1001" spans="1:150 16226:16383" s="3" customFormat="1" ht="20.25" customHeight="1" x14ac:dyDescent="0.25">
      <c r="A1001" s="71" t="s">
        <v>1196</v>
      </c>
      <c r="B1001" s="71">
        <v>111.48399999999999</v>
      </c>
      <c r="C1001" s="71">
        <f t="shared" si="26"/>
        <v>1200.0137759999998</v>
      </c>
      <c r="D1001" s="51">
        <v>0</v>
      </c>
      <c r="E1001" s="51">
        <v>0</v>
      </c>
      <c r="F1001" s="124">
        <f t="shared" si="27"/>
        <v>2203.2252927359996</v>
      </c>
      <c r="G1001" s="130" t="s">
        <v>95</v>
      </c>
      <c r="H1001" s="13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WZB1001" s="1"/>
      <c r="WZC1001" s="1"/>
      <c r="WZD1001" s="1"/>
      <c r="WZE1001" s="1"/>
      <c r="WZF1001" s="1"/>
      <c r="WZG1001" s="1"/>
      <c r="WZH1001" s="1"/>
      <c r="WZI1001" s="1"/>
      <c r="WZJ1001" s="1"/>
      <c r="WZK1001" s="1"/>
      <c r="WZL1001" s="1"/>
      <c r="WZM1001" s="1"/>
      <c r="WZN1001" s="1"/>
      <c r="WZO1001" s="1"/>
      <c r="WZP1001" s="1"/>
      <c r="WZQ1001" s="1"/>
      <c r="WZR1001" s="1"/>
      <c r="WZS1001" s="1"/>
      <c r="WZT1001" s="1"/>
      <c r="WZU1001" s="1"/>
      <c r="WZV1001" s="1"/>
      <c r="WZW1001" s="1"/>
      <c r="WZX1001" s="1"/>
      <c r="WZY1001" s="1"/>
      <c r="WZZ1001" s="1"/>
      <c r="XAA1001" s="1"/>
      <c r="XAB1001" s="1"/>
      <c r="XAC1001" s="1"/>
      <c r="XAD1001" s="1"/>
      <c r="XAE1001" s="1"/>
      <c r="XAF1001" s="1"/>
      <c r="XAG1001" s="1"/>
      <c r="XAH1001" s="1"/>
      <c r="XAI1001" s="1"/>
      <c r="XAJ1001" s="1"/>
      <c r="XAK1001" s="1"/>
      <c r="XAL1001" s="1"/>
      <c r="XAM1001" s="1"/>
      <c r="XAN1001" s="1"/>
      <c r="XAO1001" s="1"/>
      <c r="XAP1001" s="1"/>
      <c r="XAQ1001" s="1"/>
      <c r="XAR1001" s="1"/>
      <c r="XAS1001" s="1"/>
      <c r="XAT1001" s="1"/>
      <c r="XAU1001" s="1"/>
      <c r="XAV1001" s="1"/>
      <c r="XAW1001" s="1"/>
      <c r="XAX1001" s="1"/>
      <c r="XAY1001" s="1"/>
      <c r="XAZ1001" s="1"/>
      <c r="XBA1001" s="1"/>
      <c r="XBB1001" s="1"/>
      <c r="XBC1001" s="1"/>
      <c r="XBD1001" s="1"/>
      <c r="XBE1001" s="1"/>
      <c r="XBF1001" s="1"/>
      <c r="XBG1001" s="1"/>
      <c r="XBH1001" s="1"/>
      <c r="XBI1001" s="1"/>
      <c r="XBJ1001" s="1"/>
      <c r="XBK1001" s="1"/>
      <c r="XBL1001" s="1"/>
      <c r="XBM1001" s="1"/>
      <c r="XBN1001" s="1"/>
      <c r="XBO1001" s="1"/>
      <c r="XBP1001" s="1"/>
      <c r="XBQ1001" s="1"/>
      <c r="XBR1001" s="1"/>
      <c r="XBS1001" s="1"/>
      <c r="XBT1001" s="1"/>
      <c r="XBU1001" s="1"/>
      <c r="XBV1001" s="1"/>
      <c r="XBW1001" s="1"/>
      <c r="XBX1001" s="1"/>
      <c r="XBY1001" s="1"/>
      <c r="XBZ1001" s="1"/>
      <c r="XCA1001" s="1"/>
      <c r="XCB1001" s="1"/>
      <c r="XCC1001" s="1"/>
      <c r="XCD1001" s="1"/>
      <c r="XCE1001" s="1"/>
      <c r="XCF1001" s="1"/>
      <c r="XCG1001" s="1"/>
      <c r="XCH1001" s="1"/>
      <c r="XCI1001" s="1"/>
      <c r="XCJ1001" s="1"/>
      <c r="XCK1001" s="1"/>
      <c r="XCL1001" s="1"/>
      <c r="XCM1001" s="1"/>
      <c r="XCN1001" s="1"/>
      <c r="XCO1001" s="1"/>
      <c r="XCP1001" s="1"/>
      <c r="XCQ1001" s="1"/>
      <c r="XCR1001" s="1"/>
      <c r="XCS1001" s="1"/>
      <c r="XCT1001" s="1"/>
      <c r="XCU1001" s="1"/>
      <c r="XCV1001" s="1"/>
      <c r="XCW1001" s="1"/>
      <c r="XCX1001" s="1"/>
      <c r="XCY1001" s="1"/>
      <c r="XCZ1001" s="1"/>
      <c r="XDA1001" s="1"/>
      <c r="XDB1001" s="1"/>
      <c r="XDC1001" s="1"/>
      <c r="XDD1001" s="1"/>
      <c r="XDE1001" s="1"/>
      <c r="XDF1001" s="1"/>
      <c r="XDG1001" s="1"/>
      <c r="XDH1001" s="1"/>
      <c r="XDI1001" s="1"/>
      <c r="XDJ1001" s="1"/>
      <c r="XDK1001" s="1"/>
      <c r="XDL1001" s="1"/>
      <c r="XDM1001" s="1"/>
      <c r="XDN1001" s="1"/>
      <c r="XDO1001" s="1"/>
      <c r="XDP1001" s="1"/>
      <c r="XDQ1001" s="1"/>
      <c r="XDR1001" s="1"/>
      <c r="XDS1001" s="1"/>
      <c r="XDT1001" s="1"/>
      <c r="XDU1001" s="1"/>
      <c r="XDV1001" s="1"/>
      <c r="XDW1001" s="1"/>
      <c r="XDX1001" s="1"/>
      <c r="XDY1001" s="1"/>
      <c r="XDZ1001" s="1"/>
      <c r="XEA1001" s="1"/>
      <c r="XEB1001" s="1"/>
      <c r="XEC1001" s="1"/>
      <c r="XED1001" s="1"/>
      <c r="XEE1001" s="1"/>
      <c r="XEF1001" s="1"/>
      <c r="XEG1001" s="1"/>
      <c r="XEH1001" s="1"/>
      <c r="XEI1001" s="1"/>
      <c r="XEJ1001" s="1"/>
      <c r="XEK1001" s="1"/>
      <c r="XEL1001" s="1"/>
      <c r="XEM1001" s="1"/>
      <c r="XEN1001" s="1"/>
      <c r="XEO1001" s="1"/>
      <c r="XEP1001" s="1"/>
      <c r="XEQ1001" s="1"/>
      <c r="XER1001" s="1"/>
      <c r="XES1001" s="1"/>
      <c r="XET1001" s="1"/>
      <c r="XEU1001" s="1"/>
      <c r="XEV1001" s="1"/>
      <c r="XEW1001" s="1"/>
      <c r="XEX1001" s="1"/>
      <c r="XEY1001" s="1"/>
      <c r="XEZ1001" s="1"/>
      <c r="XFA1001" s="1"/>
      <c r="XFB1001" s="1"/>
      <c r="XFC1001" s="1"/>
    </row>
    <row r="1002" spans="1:150 16226:16383" s="3" customFormat="1" ht="20.25" customHeight="1" x14ac:dyDescent="0.25">
      <c r="A1002" s="71" t="s">
        <v>1197</v>
      </c>
      <c r="B1002" s="71">
        <v>111.48399999999999</v>
      </c>
      <c r="C1002" s="71">
        <f t="shared" si="26"/>
        <v>1200.0137759999998</v>
      </c>
      <c r="D1002" s="51">
        <v>0</v>
      </c>
      <c r="E1002" s="51">
        <v>0</v>
      </c>
      <c r="F1002" s="124">
        <f t="shared" si="27"/>
        <v>2203.2252927359996</v>
      </c>
      <c r="G1002" s="130" t="s">
        <v>95</v>
      </c>
      <c r="H1002" s="13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WZB1002" s="1"/>
      <c r="WZC1002" s="1"/>
      <c r="WZD1002" s="1"/>
      <c r="WZE1002" s="1"/>
      <c r="WZF1002" s="1"/>
      <c r="WZG1002" s="1"/>
      <c r="WZH1002" s="1"/>
      <c r="WZI1002" s="1"/>
      <c r="WZJ1002" s="1"/>
      <c r="WZK1002" s="1"/>
      <c r="WZL1002" s="1"/>
      <c r="WZM1002" s="1"/>
      <c r="WZN1002" s="1"/>
      <c r="WZO1002" s="1"/>
      <c r="WZP1002" s="1"/>
      <c r="WZQ1002" s="1"/>
      <c r="WZR1002" s="1"/>
      <c r="WZS1002" s="1"/>
      <c r="WZT1002" s="1"/>
      <c r="WZU1002" s="1"/>
      <c r="WZV1002" s="1"/>
      <c r="WZW1002" s="1"/>
      <c r="WZX1002" s="1"/>
      <c r="WZY1002" s="1"/>
      <c r="WZZ1002" s="1"/>
      <c r="XAA1002" s="1"/>
      <c r="XAB1002" s="1"/>
      <c r="XAC1002" s="1"/>
      <c r="XAD1002" s="1"/>
      <c r="XAE1002" s="1"/>
      <c r="XAF1002" s="1"/>
      <c r="XAG1002" s="1"/>
      <c r="XAH1002" s="1"/>
      <c r="XAI1002" s="1"/>
      <c r="XAJ1002" s="1"/>
      <c r="XAK1002" s="1"/>
      <c r="XAL1002" s="1"/>
      <c r="XAM1002" s="1"/>
      <c r="XAN1002" s="1"/>
      <c r="XAO1002" s="1"/>
      <c r="XAP1002" s="1"/>
      <c r="XAQ1002" s="1"/>
      <c r="XAR1002" s="1"/>
      <c r="XAS1002" s="1"/>
      <c r="XAT1002" s="1"/>
      <c r="XAU1002" s="1"/>
      <c r="XAV1002" s="1"/>
      <c r="XAW1002" s="1"/>
      <c r="XAX1002" s="1"/>
      <c r="XAY1002" s="1"/>
      <c r="XAZ1002" s="1"/>
      <c r="XBA1002" s="1"/>
      <c r="XBB1002" s="1"/>
      <c r="XBC1002" s="1"/>
      <c r="XBD1002" s="1"/>
      <c r="XBE1002" s="1"/>
      <c r="XBF1002" s="1"/>
      <c r="XBG1002" s="1"/>
      <c r="XBH1002" s="1"/>
      <c r="XBI1002" s="1"/>
      <c r="XBJ1002" s="1"/>
      <c r="XBK1002" s="1"/>
      <c r="XBL1002" s="1"/>
      <c r="XBM1002" s="1"/>
      <c r="XBN1002" s="1"/>
      <c r="XBO1002" s="1"/>
      <c r="XBP1002" s="1"/>
      <c r="XBQ1002" s="1"/>
      <c r="XBR1002" s="1"/>
      <c r="XBS1002" s="1"/>
      <c r="XBT1002" s="1"/>
      <c r="XBU1002" s="1"/>
      <c r="XBV1002" s="1"/>
      <c r="XBW1002" s="1"/>
      <c r="XBX1002" s="1"/>
      <c r="XBY1002" s="1"/>
      <c r="XBZ1002" s="1"/>
      <c r="XCA1002" s="1"/>
      <c r="XCB1002" s="1"/>
      <c r="XCC1002" s="1"/>
      <c r="XCD1002" s="1"/>
      <c r="XCE1002" s="1"/>
      <c r="XCF1002" s="1"/>
      <c r="XCG1002" s="1"/>
      <c r="XCH1002" s="1"/>
      <c r="XCI1002" s="1"/>
      <c r="XCJ1002" s="1"/>
      <c r="XCK1002" s="1"/>
      <c r="XCL1002" s="1"/>
      <c r="XCM1002" s="1"/>
      <c r="XCN1002" s="1"/>
      <c r="XCO1002" s="1"/>
      <c r="XCP1002" s="1"/>
      <c r="XCQ1002" s="1"/>
      <c r="XCR1002" s="1"/>
      <c r="XCS1002" s="1"/>
      <c r="XCT1002" s="1"/>
      <c r="XCU1002" s="1"/>
      <c r="XCV1002" s="1"/>
      <c r="XCW1002" s="1"/>
      <c r="XCX1002" s="1"/>
      <c r="XCY1002" s="1"/>
      <c r="XCZ1002" s="1"/>
      <c r="XDA1002" s="1"/>
      <c r="XDB1002" s="1"/>
      <c r="XDC1002" s="1"/>
      <c r="XDD1002" s="1"/>
      <c r="XDE1002" s="1"/>
      <c r="XDF1002" s="1"/>
      <c r="XDG1002" s="1"/>
      <c r="XDH1002" s="1"/>
      <c r="XDI1002" s="1"/>
      <c r="XDJ1002" s="1"/>
      <c r="XDK1002" s="1"/>
      <c r="XDL1002" s="1"/>
      <c r="XDM1002" s="1"/>
      <c r="XDN1002" s="1"/>
      <c r="XDO1002" s="1"/>
      <c r="XDP1002" s="1"/>
      <c r="XDQ1002" s="1"/>
      <c r="XDR1002" s="1"/>
      <c r="XDS1002" s="1"/>
      <c r="XDT1002" s="1"/>
      <c r="XDU1002" s="1"/>
      <c r="XDV1002" s="1"/>
      <c r="XDW1002" s="1"/>
      <c r="XDX1002" s="1"/>
      <c r="XDY1002" s="1"/>
      <c r="XDZ1002" s="1"/>
      <c r="XEA1002" s="1"/>
      <c r="XEB1002" s="1"/>
      <c r="XEC1002" s="1"/>
      <c r="XED1002" s="1"/>
      <c r="XEE1002" s="1"/>
      <c r="XEF1002" s="1"/>
      <c r="XEG1002" s="1"/>
      <c r="XEH1002" s="1"/>
      <c r="XEI1002" s="1"/>
      <c r="XEJ1002" s="1"/>
      <c r="XEK1002" s="1"/>
      <c r="XEL1002" s="1"/>
      <c r="XEM1002" s="1"/>
      <c r="XEN1002" s="1"/>
      <c r="XEO1002" s="1"/>
      <c r="XEP1002" s="1"/>
      <c r="XEQ1002" s="1"/>
      <c r="XER1002" s="1"/>
      <c r="XES1002" s="1"/>
      <c r="XET1002" s="1"/>
      <c r="XEU1002" s="1"/>
      <c r="XEV1002" s="1"/>
      <c r="XEW1002" s="1"/>
      <c r="XEX1002" s="1"/>
      <c r="XEY1002" s="1"/>
      <c r="XEZ1002" s="1"/>
      <c r="XFA1002" s="1"/>
      <c r="XFB1002" s="1"/>
      <c r="XFC1002" s="1"/>
    </row>
    <row r="1003" spans="1:150 16226:16383" s="3" customFormat="1" ht="20.25" customHeight="1" x14ac:dyDescent="0.25">
      <c r="A1003" s="71" t="s">
        <v>1198</v>
      </c>
      <c r="B1003" s="71">
        <v>111.48399999999999</v>
      </c>
      <c r="C1003" s="71">
        <f t="shared" si="26"/>
        <v>1200.0137759999998</v>
      </c>
      <c r="D1003" s="51">
        <v>0</v>
      </c>
      <c r="E1003" s="51">
        <v>0</v>
      </c>
      <c r="F1003" s="124">
        <f t="shared" si="27"/>
        <v>2203.2252927359996</v>
      </c>
      <c r="G1003" s="130" t="s">
        <v>95</v>
      </c>
      <c r="H1003" s="13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WZB1003" s="1"/>
      <c r="WZC1003" s="1"/>
      <c r="WZD1003" s="1"/>
      <c r="WZE1003" s="1"/>
      <c r="WZF1003" s="1"/>
      <c r="WZG1003" s="1"/>
      <c r="WZH1003" s="1"/>
      <c r="WZI1003" s="1"/>
      <c r="WZJ1003" s="1"/>
      <c r="WZK1003" s="1"/>
      <c r="WZL1003" s="1"/>
      <c r="WZM1003" s="1"/>
      <c r="WZN1003" s="1"/>
      <c r="WZO1003" s="1"/>
      <c r="WZP1003" s="1"/>
      <c r="WZQ1003" s="1"/>
      <c r="WZR1003" s="1"/>
      <c r="WZS1003" s="1"/>
      <c r="WZT1003" s="1"/>
      <c r="WZU1003" s="1"/>
      <c r="WZV1003" s="1"/>
      <c r="WZW1003" s="1"/>
      <c r="WZX1003" s="1"/>
      <c r="WZY1003" s="1"/>
      <c r="WZZ1003" s="1"/>
      <c r="XAA1003" s="1"/>
      <c r="XAB1003" s="1"/>
      <c r="XAC1003" s="1"/>
      <c r="XAD1003" s="1"/>
      <c r="XAE1003" s="1"/>
      <c r="XAF1003" s="1"/>
      <c r="XAG1003" s="1"/>
      <c r="XAH1003" s="1"/>
      <c r="XAI1003" s="1"/>
      <c r="XAJ1003" s="1"/>
      <c r="XAK1003" s="1"/>
      <c r="XAL1003" s="1"/>
      <c r="XAM1003" s="1"/>
      <c r="XAN1003" s="1"/>
      <c r="XAO1003" s="1"/>
      <c r="XAP1003" s="1"/>
      <c r="XAQ1003" s="1"/>
      <c r="XAR1003" s="1"/>
      <c r="XAS1003" s="1"/>
      <c r="XAT1003" s="1"/>
      <c r="XAU1003" s="1"/>
      <c r="XAV1003" s="1"/>
      <c r="XAW1003" s="1"/>
      <c r="XAX1003" s="1"/>
      <c r="XAY1003" s="1"/>
      <c r="XAZ1003" s="1"/>
      <c r="XBA1003" s="1"/>
      <c r="XBB1003" s="1"/>
      <c r="XBC1003" s="1"/>
      <c r="XBD1003" s="1"/>
      <c r="XBE1003" s="1"/>
      <c r="XBF1003" s="1"/>
      <c r="XBG1003" s="1"/>
      <c r="XBH1003" s="1"/>
      <c r="XBI1003" s="1"/>
      <c r="XBJ1003" s="1"/>
      <c r="XBK1003" s="1"/>
      <c r="XBL1003" s="1"/>
      <c r="XBM1003" s="1"/>
      <c r="XBN1003" s="1"/>
      <c r="XBO1003" s="1"/>
      <c r="XBP1003" s="1"/>
      <c r="XBQ1003" s="1"/>
      <c r="XBR1003" s="1"/>
      <c r="XBS1003" s="1"/>
      <c r="XBT1003" s="1"/>
      <c r="XBU1003" s="1"/>
      <c r="XBV1003" s="1"/>
      <c r="XBW1003" s="1"/>
      <c r="XBX1003" s="1"/>
      <c r="XBY1003" s="1"/>
      <c r="XBZ1003" s="1"/>
      <c r="XCA1003" s="1"/>
      <c r="XCB1003" s="1"/>
      <c r="XCC1003" s="1"/>
      <c r="XCD1003" s="1"/>
      <c r="XCE1003" s="1"/>
      <c r="XCF1003" s="1"/>
      <c r="XCG1003" s="1"/>
      <c r="XCH1003" s="1"/>
      <c r="XCI1003" s="1"/>
      <c r="XCJ1003" s="1"/>
      <c r="XCK1003" s="1"/>
      <c r="XCL1003" s="1"/>
      <c r="XCM1003" s="1"/>
      <c r="XCN1003" s="1"/>
      <c r="XCO1003" s="1"/>
      <c r="XCP1003" s="1"/>
      <c r="XCQ1003" s="1"/>
      <c r="XCR1003" s="1"/>
      <c r="XCS1003" s="1"/>
      <c r="XCT1003" s="1"/>
      <c r="XCU1003" s="1"/>
      <c r="XCV1003" s="1"/>
      <c r="XCW1003" s="1"/>
      <c r="XCX1003" s="1"/>
      <c r="XCY1003" s="1"/>
      <c r="XCZ1003" s="1"/>
      <c r="XDA1003" s="1"/>
      <c r="XDB1003" s="1"/>
      <c r="XDC1003" s="1"/>
      <c r="XDD1003" s="1"/>
      <c r="XDE1003" s="1"/>
      <c r="XDF1003" s="1"/>
      <c r="XDG1003" s="1"/>
      <c r="XDH1003" s="1"/>
      <c r="XDI1003" s="1"/>
      <c r="XDJ1003" s="1"/>
      <c r="XDK1003" s="1"/>
      <c r="XDL1003" s="1"/>
      <c r="XDM1003" s="1"/>
      <c r="XDN1003" s="1"/>
      <c r="XDO1003" s="1"/>
      <c r="XDP1003" s="1"/>
      <c r="XDQ1003" s="1"/>
      <c r="XDR1003" s="1"/>
      <c r="XDS1003" s="1"/>
      <c r="XDT1003" s="1"/>
      <c r="XDU1003" s="1"/>
      <c r="XDV1003" s="1"/>
      <c r="XDW1003" s="1"/>
      <c r="XDX1003" s="1"/>
      <c r="XDY1003" s="1"/>
      <c r="XDZ1003" s="1"/>
      <c r="XEA1003" s="1"/>
      <c r="XEB1003" s="1"/>
      <c r="XEC1003" s="1"/>
      <c r="XED1003" s="1"/>
      <c r="XEE1003" s="1"/>
      <c r="XEF1003" s="1"/>
      <c r="XEG1003" s="1"/>
      <c r="XEH1003" s="1"/>
      <c r="XEI1003" s="1"/>
      <c r="XEJ1003" s="1"/>
      <c r="XEK1003" s="1"/>
      <c r="XEL1003" s="1"/>
      <c r="XEM1003" s="1"/>
      <c r="XEN1003" s="1"/>
      <c r="XEO1003" s="1"/>
      <c r="XEP1003" s="1"/>
      <c r="XEQ1003" s="1"/>
      <c r="XER1003" s="1"/>
      <c r="XES1003" s="1"/>
      <c r="XET1003" s="1"/>
      <c r="XEU1003" s="1"/>
      <c r="XEV1003" s="1"/>
      <c r="XEW1003" s="1"/>
      <c r="XEX1003" s="1"/>
      <c r="XEY1003" s="1"/>
      <c r="XEZ1003" s="1"/>
      <c r="XFA1003" s="1"/>
      <c r="XFB1003" s="1"/>
      <c r="XFC1003" s="1"/>
    </row>
    <row r="1004" spans="1:150 16226:16383" s="3" customFormat="1" ht="20.25" customHeight="1" x14ac:dyDescent="0.25">
      <c r="A1004" s="71" t="s">
        <v>1199</v>
      </c>
      <c r="B1004" s="71">
        <v>111.48399999999999</v>
      </c>
      <c r="C1004" s="71">
        <f t="shared" si="26"/>
        <v>1200.0137759999998</v>
      </c>
      <c r="D1004" s="51">
        <v>0</v>
      </c>
      <c r="E1004" s="51">
        <v>0</v>
      </c>
      <c r="F1004" s="124">
        <f t="shared" si="27"/>
        <v>2203.2252927359996</v>
      </c>
      <c r="G1004" s="130" t="s">
        <v>95</v>
      </c>
      <c r="H1004" s="13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WZB1004" s="1"/>
      <c r="WZC1004" s="1"/>
      <c r="WZD1004" s="1"/>
      <c r="WZE1004" s="1"/>
      <c r="WZF1004" s="1"/>
      <c r="WZG1004" s="1"/>
      <c r="WZH1004" s="1"/>
      <c r="WZI1004" s="1"/>
      <c r="WZJ1004" s="1"/>
      <c r="WZK1004" s="1"/>
      <c r="WZL1004" s="1"/>
      <c r="WZM1004" s="1"/>
      <c r="WZN1004" s="1"/>
      <c r="WZO1004" s="1"/>
      <c r="WZP1004" s="1"/>
      <c r="WZQ1004" s="1"/>
      <c r="WZR1004" s="1"/>
      <c r="WZS1004" s="1"/>
      <c r="WZT1004" s="1"/>
      <c r="WZU1004" s="1"/>
      <c r="WZV1004" s="1"/>
      <c r="WZW1004" s="1"/>
      <c r="WZX1004" s="1"/>
      <c r="WZY1004" s="1"/>
      <c r="WZZ1004" s="1"/>
      <c r="XAA1004" s="1"/>
      <c r="XAB1004" s="1"/>
      <c r="XAC1004" s="1"/>
      <c r="XAD1004" s="1"/>
      <c r="XAE1004" s="1"/>
      <c r="XAF1004" s="1"/>
      <c r="XAG1004" s="1"/>
      <c r="XAH1004" s="1"/>
      <c r="XAI1004" s="1"/>
      <c r="XAJ1004" s="1"/>
      <c r="XAK1004" s="1"/>
      <c r="XAL1004" s="1"/>
      <c r="XAM1004" s="1"/>
      <c r="XAN1004" s="1"/>
      <c r="XAO1004" s="1"/>
      <c r="XAP1004" s="1"/>
      <c r="XAQ1004" s="1"/>
      <c r="XAR1004" s="1"/>
      <c r="XAS1004" s="1"/>
      <c r="XAT1004" s="1"/>
      <c r="XAU1004" s="1"/>
      <c r="XAV1004" s="1"/>
      <c r="XAW1004" s="1"/>
      <c r="XAX1004" s="1"/>
      <c r="XAY1004" s="1"/>
      <c r="XAZ1004" s="1"/>
      <c r="XBA1004" s="1"/>
      <c r="XBB1004" s="1"/>
      <c r="XBC1004" s="1"/>
      <c r="XBD1004" s="1"/>
      <c r="XBE1004" s="1"/>
      <c r="XBF1004" s="1"/>
      <c r="XBG1004" s="1"/>
      <c r="XBH1004" s="1"/>
      <c r="XBI1004" s="1"/>
      <c r="XBJ1004" s="1"/>
      <c r="XBK1004" s="1"/>
      <c r="XBL1004" s="1"/>
      <c r="XBM1004" s="1"/>
      <c r="XBN1004" s="1"/>
      <c r="XBO1004" s="1"/>
      <c r="XBP1004" s="1"/>
      <c r="XBQ1004" s="1"/>
      <c r="XBR1004" s="1"/>
      <c r="XBS1004" s="1"/>
      <c r="XBT1004" s="1"/>
      <c r="XBU1004" s="1"/>
      <c r="XBV1004" s="1"/>
      <c r="XBW1004" s="1"/>
      <c r="XBX1004" s="1"/>
      <c r="XBY1004" s="1"/>
      <c r="XBZ1004" s="1"/>
      <c r="XCA1004" s="1"/>
      <c r="XCB1004" s="1"/>
      <c r="XCC1004" s="1"/>
      <c r="XCD1004" s="1"/>
      <c r="XCE1004" s="1"/>
      <c r="XCF1004" s="1"/>
      <c r="XCG1004" s="1"/>
      <c r="XCH1004" s="1"/>
      <c r="XCI1004" s="1"/>
      <c r="XCJ1004" s="1"/>
      <c r="XCK1004" s="1"/>
      <c r="XCL1004" s="1"/>
      <c r="XCM1004" s="1"/>
      <c r="XCN1004" s="1"/>
      <c r="XCO1004" s="1"/>
      <c r="XCP1004" s="1"/>
      <c r="XCQ1004" s="1"/>
      <c r="XCR1004" s="1"/>
      <c r="XCS1004" s="1"/>
      <c r="XCT1004" s="1"/>
      <c r="XCU1004" s="1"/>
      <c r="XCV1004" s="1"/>
      <c r="XCW1004" s="1"/>
      <c r="XCX1004" s="1"/>
      <c r="XCY1004" s="1"/>
      <c r="XCZ1004" s="1"/>
      <c r="XDA1004" s="1"/>
      <c r="XDB1004" s="1"/>
      <c r="XDC1004" s="1"/>
      <c r="XDD1004" s="1"/>
      <c r="XDE1004" s="1"/>
      <c r="XDF1004" s="1"/>
      <c r="XDG1004" s="1"/>
      <c r="XDH1004" s="1"/>
      <c r="XDI1004" s="1"/>
      <c r="XDJ1004" s="1"/>
      <c r="XDK1004" s="1"/>
      <c r="XDL1004" s="1"/>
      <c r="XDM1004" s="1"/>
      <c r="XDN1004" s="1"/>
      <c r="XDO1004" s="1"/>
      <c r="XDP1004" s="1"/>
      <c r="XDQ1004" s="1"/>
      <c r="XDR1004" s="1"/>
      <c r="XDS1004" s="1"/>
      <c r="XDT1004" s="1"/>
      <c r="XDU1004" s="1"/>
      <c r="XDV1004" s="1"/>
      <c r="XDW1004" s="1"/>
      <c r="XDX1004" s="1"/>
      <c r="XDY1004" s="1"/>
      <c r="XDZ1004" s="1"/>
      <c r="XEA1004" s="1"/>
      <c r="XEB1004" s="1"/>
      <c r="XEC1004" s="1"/>
      <c r="XED1004" s="1"/>
      <c r="XEE1004" s="1"/>
      <c r="XEF1004" s="1"/>
      <c r="XEG1004" s="1"/>
      <c r="XEH1004" s="1"/>
      <c r="XEI1004" s="1"/>
      <c r="XEJ1004" s="1"/>
      <c r="XEK1004" s="1"/>
      <c r="XEL1004" s="1"/>
      <c r="XEM1004" s="1"/>
      <c r="XEN1004" s="1"/>
      <c r="XEO1004" s="1"/>
      <c r="XEP1004" s="1"/>
      <c r="XEQ1004" s="1"/>
      <c r="XER1004" s="1"/>
      <c r="XES1004" s="1"/>
      <c r="XET1004" s="1"/>
      <c r="XEU1004" s="1"/>
      <c r="XEV1004" s="1"/>
      <c r="XEW1004" s="1"/>
      <c r="XEX1004" s="1"/>
      <c r="XEY1004" s="1"/>
      <c r="XEZ1004" s="1"/>
      <c r="XFA1004" s="1"/>
      <c r="XFB1004" s="1"/>
      <c r="XFC1004" s="1"/>
    </row>
    <row r="1005" spans="1:150 16226:16383" s="3" customFormat="1" ht="20.25" customHeight="1" x14ac:dyDescent="0.25">
      <c r="A1005" s="71" t="s">
        <v>1200</v>
      </c>
      <c r="B1005" s="71">
        <v>111.48399999999999</v>
      </c>
      <c r="C1005" s="71">
        <f t="shared" si="26"/>
        <v>1200.0137759999998</v>
      </c>
      <c r="D1005" s="51">
        <v>0</v>
      </c>
      <c r="E1005" s="51">
        <v>0</v>
      </c>
      <c r="F1005" s="124">
        <f t="shared" si="27"/>
        <v>2203.2252927359996</v>
      </c>
      <c r="G1005" s="130" t="s">
        <v>95</v>
      </c>
      <c r="H1005" s="13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WZB1005" s="1"/>
      <c r="WZC1005" s="1"/>
      <c r="WZD1005" s="1"/>
      <c r="WZE1005" s="1"/>
      <c r="WZF1005" s="1"/>
      <c r="WZG1005" s="1"/>
      <c r="WZH1005" s="1"/>
      <c r="WZI1005" s="1"/>
      <c r="WZJ1005" s="1"/>
      <c r="WZK1005" s="1"/>
      <c r="WZL1005" s="1"/>
      <c r="WZM1005" s="1"/>
      <c r="WZN1005" s="1"/>
      <c r="WZO1005" s="1"/>
      <c r="WZP1005" s="1"/>
      <c r="WZQ1005" s="1"/>
      <c r="WZR1005" s="1"/>
      <c r="WZS1005" s="1"/>
      <c r="WZT1005" s="1"/>
      <c r="WZU1005" s="1"/>
      <c r="WZV1005" s="1"/>
      <c r="WZW1005" s="1"/>
      <c r="WZX1005" s="1"/>
      <c r="WZY1005" s="1"/>
      <c r="WZZ1005" s="1"/>
      <c r="XAA1005" s="1"/>
      <c r="XAB1005" s="1"/>
      <c r="XAC1005" s="1"/>
      <c r="XAD1005" s="1"/>
      <c r="XAE1005" s="1"/>
      <c r="XAF1005" s="1"/>
      <c r="XAG1005" s="1"/>
      <c r="XAH1005" s="1"/>
      <c r="XAI1005" s="1"/>
      <c r="XAJ1005" s="1"/>
      <c r="XAK1005" s="1"/>
      <c r="XAL1005" s="1"/>
      <c r="XAM1005" s="1"/>
      <c r="XAN1005" s="1"/>
      <c r="XAO1005" s="1"/>
      <c r="XAP1005" s="1"/>
      <c r="XAQ1005" s="1"/>
      <c r="XAR1005" s="1"/>
      <c r="XAS1005" s="1"/>
      <c r="XAT1005" s="1"/>
      <c r="XAU1005" s="1"/>
      <c r="XAV1005" s="1"/>
      <c r="XAW1005" s="1"/>
      <c r="XAX1005" s="1"/>
      <c r="XAY1005" s="1"/>
      <c r="XAZ1005" s="1"/>
      <c r="XBA1005" s="1"/>
      <c r="XBB1005" s="1"/>
      <c r="XBC1005" s="1"/>
      <c r="XBD1005" s="1"/>
      <c r="XBE1005" s="1"/>
      <c r="XBF1005" s="1"/>
      <c r="XBG1005" s="1"/>
      <c r="XBH1005" s="1"/>
      <c r="XBI1005" s="1"/>
      <c r="XBJ1005" s="1"/>
      <c r="XBK1005" s="1"/>
      <c r="XBL1005" s="1"/>
      <c r="XBM1005" s="1"/>
      <c r="XBN1005" s="1"/>
      <c r="XBO1005" s="1"/>
      <c r="XBP1005" s="1"/>
      <c r="XBQ1005" s="1"/>
      <c r="XBR1005" s="1"/>
      <c r="XBS1005" s="1"/>
      <c r="XBT1005" s="1"/>
      <c r="XBU1005" s="1"/>
      <c r="XBV1005" s="1"/>
      <c r="XBW1005" s="1"/>
      <c r="XBX1005" s="1"/>
      <c r="XBY1005" s="1"/>
      <c r="XBZ1005" s="1"/>
      <c r="XCA1005" s="1"/>
      <c r="XCB1005" s="1"/>
      <c r="XCC1005" s="1"/>
      <c r="XCD1005" s="1"/>
      <c r="XCE1005" s="1"/>
      <c r="XCF1005" s="1"/>
      <c r="XCG1005" s="1"/>
      <c r="XCH1005" s="1"/>
      <c r="XCI1005" s="1"/>
      <c r="XCJ1005" s="1"/>
      <c r="XCK1005" s="1"/>
      <c r="XCL1005" s="1"/>
      <c r="XCM1005" s="1"/>
      <c r="XCN1005" s="1"/>
      <c r="XCO1005" s="1"/>
      <c r="XCP1005" s="1"/>
      <c r="XCQ1005" s="1"/>
      <c r="XCR1005" s="1"/>
      <c r="XCS1005" s="1"/>
      <c r="XCT1005" s="1"/>
      <c r="XCU1005" s="1"/>
      <c r="XCV1005" s="1"/>
      <c r="XCW1005" s="1"/>
      <c r="XCX1005" s="1"/>
      <c r="XCY1005" s="1"/>
      <c r="XCZ1005" s="1"/>
      <c r="XDA1005" s="1"/>
      <c r="XDB1005" s="1"/>
      <c r="XDC1005" s="1"/>
      <c r="XDD1005" s="1"/>
      <c r="XDE1005" s="1"/>
      <c r="XDF1005" s="1"/>
      <c r="XDG1005" s="1"/>
      <c r="XDH1005" s="1"/>
      <c r="XDI1005" s="1"/>
      <c r="XDJ1005" s="1"/>
      <c r="XDK1005" s="1"/>
      <c r="XDL1005" s="1"/>
      <c r="XDM1005" s="1"/>
      <c r="XDN1005" s="1"/>
      <c r="XDO1005" s="1"/>
      <c r="XDP1005" s="1"/>
      <c r="XDQ1005" s="1"/>
      <c r="XDR1005" s="1"/>
      <c r="XDS1005" s="1"/>
      <c r="XDT1005" s="1"/>
      <c r="XDU1005" s="1"/>
      <c r="XDV1005" s="1"/>
      <c r="XDW1005" s="1"/>
      <c r="XDX1005" s="1"/>
      <c r="XDY1005" s="1"/>
      <c r="XDZ1005" s="1"/>
      <c r="XEA1005" s="1"/>
      <c r="XEB1005" s="1"/>
      <c r="XEC1005" s="1"/>
      <c r="XED1005" s="1"/>
      <c r="XEE1005" s="1"/>
      <c r="XEF1005" s="1"/>
      <c r="XEG1005" s="1"/>
      <c r="XEH1005" s="1"/>
      <c r="XEI1005" s="1"/>
      <c r="XEJ1005" s="1"/>
      <c r="XEK1005" s="1"/>
      <c r="XEL1005" s="1"/>
      <c r="XEM1005" s="1"/>
      <c r="XEN1005" s="1"/>
      <c r="XEO1005" s="1"/>
      <c r="XEP1005" s="1"/>
      <c r="XEQ1005" s="1"/>
      <c r="XER1005" s="1"/>
      <c r="XES1005" s="1"/>
      <c r="XET1005" s="1"/>
      <c r="XEU1005" s="1"/>
      <c r="XEV1005" s="1"/>
      <c r="XEW1005" s="1"/>
      <c r="XEX1005" s="1"/>
      <c r="XEY1005" s="1"/>
      <c r="XEZ1005" s="1"/>
      <c r="XFA1005" s="1"/>
      <c r="XFB1005" s="1"/>
      <c r="XFC1005" s="1"/>
    </row>
    <row r="1006" spans="1:150 16226:16383" s="3" customFormat="1" ht="20.25" customHeight="1" x14ac:dyDescent="0.25">
      <c r="A1006" s="71" t="s">
        <v>1201</v>
      </c>
      <c r="B1006" s="71">
        <v>183.23599999999999</v>
      </c>
      <c r="C1006" s="71">
        <f t="shared" si="26"/>
        <v>1972.3523039999998</v>
      </c>
      <c r="D1006" s="51">
        <v>0</v>
      </c>
      <c r="E1006" s="51">
        <v>0</v>
      </c>
      <c r="F1006" s="124">
        <f t="shared" si="27"/>
        <v>3621.2388301439996</v>
      </c>
      <c r="G1006" s="130" t="s">
        <v>95</v>
      </c>
      <c r="H1006" s="13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WZB1006" s="1"/>
      <c r="WZC1006" s="1"/>
      <c r="WZD1006" s="1"/>
      <c r="WZE1006" s="1"/>
      <c r="WZF1006" s="1"/>
      <c r="WZG1006" s="1"/>
      <c r="WZH1006" s="1"/>
      <c r="WZI1006" s="1"/>
      <c r="WZJ1006" s="1"/>
      <c r="WZK1006" s="1"/>
      <c r="WZL1006" s="1"/>
      <c r="WZM1006" s="1"/>
      <c r="WZN1006" s="1"/>
      <c r="WZO1006" s="1"/>
      <c r="WZP1006" s="1"/>
      <c r="WZQ1006" s="1"/>
      <c r="WZR1006" s="1"/>
      <c r="WZS1006" s="1"/>
      <c r="WZT1006" s="1"/>
      <c r="WZU1006" s="1"/>
      <c r="WZV1006" s="1"/>
      <c r="WZW1006" s="1"/>
      <c r="WZX1006" s="1"/>
      <c r="WZY1006" s="1"/>
      <c r="WZZ1006" s="1"/>
      <c r="XAA1006" s="1"/>
      <c r="XAB1006" s="1"/>
      <c r="XAC1006" s="1"/>
      <c r="XAD1006" s="1"/>
      <c r="XAE1006" s="1"/>
      <c r="XAF1006" s="1"/>
      <c r="XAG1006" s="1"/>
      <c r="XAH1006" s="1"/>
      <c r="XAI1006" s="1"/>
      <c r="XAJ1006" s="1"/>
      <c r="XAK1006" s="1"/>
      <c r="XAL1006" s="1"/>
      <c r="XAM1006" s="1"/>
      <c r="XAN1006" s="1"/>
      <c r="XAO1006" s="1"/>
      <c r="XAP1006" s="1"/>
      <c r="XAQ1006" s="1"/>
      <c r="XAR1006" s="1"/>
      <c r="XAS1006" s="1"/>
      <c r="XAT1006" s="1"/>
      <c r="XAU1006" s="1"/>
      <c r="XAV1006" s="1"/>
      <c r="XAW1006" s="1"/>
      <c r="XAX1006" s="1"/>
      <c r="XAY1006" s="1"/>
      <c r="XAZ1006" s="1"/>
      <c r="XBA1006" s="1"/>
      <c r="XBB1006" s="1"/>
      <c r="XBC1006" s="1"/>
      <c r="XBD1006" s="1"/>
      <c r="XBE1006" s="1"/>
      <c r="XBF1006" s="1"/>
      <c r="XBG1006" s="1"/>
      <c r="XBH1006" s="1"/>
      <c r="XBI1006" s="1"/>
      <c r="XBJ1006" s="1"/>
      <c r="XBK1006" s="1"/>
      <c r="XBL1006" s="1"/>
      <c r="XBM1006" s="1"/>
      <c r="XBN1006" s="1"/>
      <c r="XBO1006" s="1"/>
      <c r="XBP1006" s="1"/>
      <c r="XBQ1006" s="1"/>
      <c r="XBR1006" s="1"/>
      <c r="XBS1006" s="1"/>
      <c r="XBT1006" s="1"/>
      <c r="XBU1006" s="1"/>
      <c r="XBV1006" s="1"/>
      <c r="XBW1006" s="1"/>
      <c r="XBX1006" s="1"/>
      <c r="XBY1006" s="1"/>
      <c r="XBZ1006" s="1"/>
      <c r="XCA1006" s="1"/>
      <c r="XCB1006" s="1"/>
      <c r="XCC1006" s="1"/>
      <c r="XCD1006" s="1"/>
      <c r="XCE1006" s="1"/>
      <c r="XCF1006" s="1"/>
      <c r="XCG1006" s="1"/>
      <c r="XCH1006" s="1"/>
      <c r="XCI1006" s="1"/>
      <c r="XCJ1006" s="1"/>
      <c r="XCK1006" s="1"/>
      <c r="XCL1006" s="1"/>
      <c r="XCM1006" s="1"/>
      <c r="XCN1006" s="1"/>
      <c r="XCO1006" s="1"/>
      <c r="XCP1006" s="1"/>
      <c r="XCQ1006" s="1"/>
      <c r="XCR1006" s="1"/>
      <c r="XCS1006" s="1"/>
      <c r="XCT1006" s="1"/>
      <c r="XCU1006" s="1"/>
      <c r="XCV1006" s="1"/>
      <c r="XCW1006" s="1"/>
      <c r="XCX1006" s="1"/>
      <c r="XCY1006" s="1"/>
      <c r="XCZ1006" s="1"/>
      <c r="XDA1006" s="1"/>
      <c r="XDB1006" s="1"/>
      <c r="XDC1006" s="1"/>
      <c r="XDD1006" s="1"/>
      <c r="XDE1006" s="1"/>
      <c r="XDF1006" s="1"/>
      <c r="XDG1006" s="1"/>
      <c r="XDH1006" s="1"/>
      <c r="XDI1006" s="1"/>
      <c r="XDJ1006" s="1"/>
      <c r="XDK1006" s="1"/>
      <c r="XDL1006" s="1"/>
      <c r="XDM1006" s="1"/>
      <c r="XDN1006" s="1"/>
      <c r="XDO1006" s="1"/>
      <c r="XDP1006" s="1"/>
      <c r="XDQ1006" s="1"/>
      <c r="XDR1006" s="1"/>
      <c r="XDS1006" s="1"/>
      <c r="XDT1006" s="1"/>
      <c r="XDU1006" s="1"/>
      <c r="XDV1006" s="1"/>
      <c r="XDW1006" s="1"/>
      <c r="XDX1006" s="1"/>
      <c r="XDY1006" s="1"/>
      <c r="XDZ1006" s="1"/>
      <c r="XEA1006" s="1"/>
      <c r="XEB1006" s="1"/>
      <c r="XEC1006" s="1"/>
      <c r="XED1006" s="1"/>
      <c r="XEE1006" s="1"/>
      <c r="XEF1006" s="1"/>
      <c r="XEG1006" s="1"/>
      <c r="XEH1006" s="1"/>
      <c r="XEI1006" s="1"/>
      <c r="XEJ1006" s="1"/>
      <c r="XEK1006" s="1"/>
      <c r="XEL1006" s="1"/>
      <c r="XEM1006" s="1"/>
      <c r="XEN1006" s="1"/>
      <c r="XEO1006" s="1"/>
      <c r="XEP1006" s="1"/>
      <c r="XEQ1006" s="1"/>
      <c r="XER1006" s="1"/>
      <c r="XES1006" s="1"/>
      <c r="XET1006" s="1"/>
      <c r="XEU1006" s="1"/>
      <c r="XEV1006" s="1"/>
      <c r="XEW1006" s="1"/>
      <c r="XEX1006" s="1"/>
      <c r="XEY1006" s="1"/>
      <c r="XEZ1006" s="1"/>
      <c r="XFA1006" s="1"/>
      <c r="XFB1006" s="1"/>
      <c r="XFC1006" s="1"/>
    </row>
    <row r="1007" spans="1:150 16226:16383" s="3" customFormat="1" ht="20.25" customHeight="1" x14ac:dyDescent="0.25">
      <c r="A1007" s="71" t="s">
        <v>1202</v>
      </c>
      <c r="B1007" s="71">
        <v>207.38300000000001</v>
      </c>
      <c r="C1007" s="71">
        <f t="shared" si="26"/>
        <v>2232.2706119999998</v>
      </c>
      <c r="D1007" s="51">
        <v>0</v>
      </c>
      <c r="E1007" s="51">
        <v>0</v>
      </c>
      <c r="F1007" s="124">
        <f t="shared" si="27"/>
        <v>4098.4488436319998</v>
      </c>
      <c r="G1007" s="130" t="s">
        <v>95</v>
      </c>
      <c r="H1007" s="13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WZB1007" s="1"/>
      <c r="WZC1007" s="1"/>
      <c r="WZD1007" s="1"/>
      <c r="WZE1007" s="1"/>
      <c r="WZF1007" s="1"/>
      <c r="WZG1007" s="1"/>
      <c r="WZH1007" s="1"/>
      <c r="WZI1007" s="1"/>
      <c r="WZJ1007" s="1"/>
      <c r="WZK1007" s="1"/>
      <c r="WZL1007" s="1"/>
      <c r="WZM1007" s="1"/>
      <c r="WZN1007" s="1"/>
      <c r="WZO1007" s="1"/>
      <c r="WZP1007" s="1"/>
      <c r="WZQ1007" s="1"/>
      <c r="WZR1007" s="1"/>
      <c r="WZS1007" s="1"/>
      <c r="WZT1007" s="1"/>
      <c r="WZU1007" s="1"/>
      <c r="WZV1007" s="1"/>
      <c r="WZW1007" s="1"/>
      <c r="WZX1007" s="1"/>
      <c r="WZY1007" s="1"/>
      <c r="WZZ1007" s="1"/>
      <c r="XAA1007" s="1"/>
      <c r="XAB1007" s="1"/>
      <c r="XAC1007" s="1"/>
      <c r="XAD1007" s="1"/>
      <c r="XAE1007" s="1"/>
      <c r="XAF1007" s="1"/>
      <c r="XAG1007" s="1"/>
      <c r="XAH1007" s="1"/>
      <c r="XAI1007" s="1"/>
      <c r="XAJ1007" s="1"/>
      <c r="XAK1007" s="1"/>
      <c r="XAL1007" s="1"/>
      <c r="XAM1007" s="1"/>
      <c r="XAN1007" s="1"/>
      <c r="XAO1007" s="1"/>
      <c r="XAP1007" s="1"/>
      <c r="XAQ1007" s="1"/>
      <c r="XAR1007" s="1"/>
      <c r="XAS1007" s="1"/>
      <c r="XAT1007" s="1"/>
      <c r="XAU1007" s="1"/>
      <c r="XAV1007" s="1"/>
      <c r="XAW1007" s="1"/>
      <c r="XAX1007" s="1"/>
      <c r="XAY1007" s="1"/>
      <c r="XAZ1007" s="1"/>
      <c r="XBA1007" s="1"/>
      <c r="XBB1007" s="1"/>
      <c r="XBC1007" s="1"/>
      <c r="XBD1007" s="1"/>
      <c r="XBE1007" s="1"/>
      <c r="XBF1007" s="1"/>
      <c r="XBG1007" s="1"/>
      <c r="XBH1007" s="1"/>
      <c r="XBI1007" s="1"/>
      <c r="XBJ1007" s="1"/>
      <c r="XBK1007" s="1"/>
      <c r="XBL1007" s="1"/>
      <c r="XBM1007" s="1"/>
      <c r="XBN1007" s="1"/>
      <c r="XBO1007" s="1"/>
      <c r="XBP1007" s="1"/>
      <c r="XBQ1007" s="1"/>
      <c r="XBR1007" s="1"/>
      <c r="XBS1007" s="1"/>
      <c r="XBT1007" s="1"/>
      <c r="XBU1007" s="1"/>
      <c r="XBV1007" s="1"/>
      <c r="XBW1007" s="1"/>
      <c r="XBX1007" s="1"/>
      <c r="XBY1007" s="1"/>
      <c r="XBZ1007" s="1"/>
      <c r="XCA1007" s="1"/>
      <c r="XCB1007" s="1"/>
      <c r="XCC1007" s="1"/>
      <c r="XCD1007" s="1"/>
      <c r="XCE1007" s="1"/>
      <c r="XCF1007" s="1"/>
      <c r="XCG1007" s="1"/>
      <c r="XCH1007" s="1"/>
      <c r="XCI1007" s="1"/>
      <c r="XCJ1007" s="1"/>
      <c r="XCK1007" s="1"/>
      <c r="XCL1007" s="1"/>
      <c r="XCM1007" s="1"/>
      <c r="XCN1007" s="1"/>
      <c r="XCO1007" s="1"/>
      <c r="XCP1007" s="1"/>
      <c r="XCQ1007" s="1"/>
      <c r="XCR1007" s="1"/>
      <c r="XCS1007" s="1"/>
      <c r="XCT1007" s="1"/>
      <c r="XCU1007" s="1"/>
      <c r="XCV1007" s="1"/>
      <c r="XCW1007" s="1"/>
      <c r="XCX1007" s="1"/>
      <c r="XCY1007" s="1"/>
      <c r="XCZ1007" s="1"/>
      <c r="XDA1007" s="1"/>
      <c r="XDB1007" s="1"/>
      <c r="XDC1007" s="1"/>
      <c r="XDD1007" s="1"/>
      <c r="XDE1007" s="1"/>
      <c r="XDF1007" s="1"/>
      <c r="XDG1007" s="1"/>
      <c r="XDH1007" s="1"/>
      <c r="XDI1007" s="1"/>
      <c r="XDJ1007" s="1"/>
      <c r="XDK1007" s="1"/>
      <c r="XDL1007" s="1"/>
      <c r="XDM1007" s="1"/>
      <c r="XDN1007" s="1"/>
      <c r="XDO1007" s="1"/>
      <c r="XDP1007" s="1"/>
      <c r="XDQ1007" s="1"/>
      <c r="XDR1007" s="1"/>
      <c r="XDS1007" s="1"/>
      <c r="XDT1007" s="1"/>
      <c r="XDU1007" s="1"/>
      <c r="XDV1007" s="1"/>
      <c r="XDW1007" s="1"/>
      <c r="XDX1007" s="1"/>
      <c r="XDY1007" s="1"/>
      <c r="XDZ1007" s="1"/>
      <c r="XEA1007" s="1"/>
      <c r="XEB1007" s="1"/>
      <c r="XEC1007" s="1"/>
      <c r="XED1007" s="1"/>
      <c r="XEE1007" s="1"/>
      <c r="XEF1007" s="1"/>
      <c r="XEG1007" s="1"/>
      <c r="XEH1007" s="1"/>
      <c r="XEI1007" s="1"/>
      <c r="XEJ1007" s="1"/>
      <c r="XEK1007" s="1"/>
      <c r="XEL1007" s="1"/>
      <c r="XEM1007" s="1"/>
      <c r="XEN1007" s="1"/>
      <c r="XEO1007" s="1"/>
      <c r="XEP1007" s="1"/>
      <c r="XEQ1007" s="1"/>
      <c r="XER1007" s="1"/>
      <c r="XES1007" s="1"/>
      <c r="XET1007" s="1"/>
      <c r="XEU1007" s="1"/>
      <c r="XEV1007" s="1"/>
      <c r="XEW1007" s="1"/>
      <c r="XEX1007" s="1"/>
      <c r="XEY1007" s="1"/>
      <c r="XEZ1007" s="1"/>
      <c r="XFA1007" s="1"/>
      <c r="XFB1007" s="1"/>
      <c r="XFC1007" s="1"/>
    </row>
    <row r="1008" spans="1:150 16226:16383" s="3" customFormat="1" ht="20.25" customHeight="1" x14ac:dyDescent="0.25">
      <c r="A1008" s="71" t="s">
        <v>1203</v>
      </c>
      <c r="B1008" s="71">
        <v>188.19</v>
      </c>
      <c r="C1008" s="71">
        <f t="shared" si="26"/>
        <v>2025.67716</v>
      </c>
      <c r="D1008" s="51">
        <v>0</v>
      </c>
      <c r="E1008" s="51">
        <v>0</v>
      </c>
      <c r="F1008" s="124">
        <f t="shared" si="27"/>
        <v>3719.1432657600003</v>
      </c>
      <c r="G1008" s="130" t="s">
        <v>95</v>
      </c>
      <c r="H1008" s="13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WZB1008" s="1"/>
      <c r="WZC1008" s="1"/>
      <c r="WZD1008" s="1"/>
      <c r="WZE1008" s="1"/>
      <c r="WZF1008" s="1"/>
      <c r="WZG1008" s="1"/>
      <c r="WZH1008" s="1"/>
      <c r="WZI1008" s="1"/>
      <c r="WZJ1008" s="1"/>
      <c r="WZK1008" s="1"/>
      <c r="WZL1008" s="1"/>
      <c r="WZM1008" s="1"/>
      <c r="WZN1008" s="1"/>
      <c r="WZO1008" s="1"/>
      <c r="WZP1008" s="1"/>
      <c r="WZQ1008" s="1"/>
      <c r="WZR1008" s="1"/>
      <c r="WZS1008" s="1"/>
      <c r="WZT1008" s="1"/>
      <c r="WZU1008" s="1"/>
      <c r="WZV1008" s="1"/>
      <c r="WZW1008" s="1"/>
      <c r="WZX1008" s="1"/>
      <c r="WZY1008" s="1"/>
      <c r="WZZ1008" s="1"/>
      <c r="XAA1008" s="1"/>
      <c r="XAB1008" s="1"/>
      <c r="XAC1008" s="1"/>
      <c r="XAD1008" s="1"/>
      <c r="XAE1008" s="1"/>
      <c r="XAF1008" s="1"/>
      <c r="XAG1008" s="1"/>
      <c r="XAH1008" s="1"/>
      <c r="XAI1008" s="1"/>
      <c r="XAJ1008" s="1"/>
      <c r="XAK1008" s="1"/>
      <c r="XAL1008" s="1"/>
      <c r="XAM1008" s="1"/>
      <c r="XAN1008" s="1"/>
      <c r="XAO1008" s="1"/>
      <c r="XAP1008" s="1"/>
      <c r="XAQ1008" s="1"/>
      <c r="XAR1008" s="1"/>
      <c r="XAS1008" s="1"/>
      <c r="XAT1008" s="1"/>
      <c r="XAU1008" s="1"/>
      <c r="XAV1008" s="1"/>
      <c r="XAW1008" s="1"/>
      <c r="XAX1008" s="1"/>
      <c r="XAY1008" s="1"/>
      <c r="XAZ1008" s="1"/>
      <c r="XBA1008" s="1"/>
      <c r="XBB1008" s="1"/>
      <c r="XBC1008" s="1"/>
      <c r="XBD1008" s="1"/>
      <c r="XBE1008" s="1"/>
      <c r="XBF1008" s="1"/>
      <c r="XBG1008" s="1"/>
      <c r="XBH1008" s="1"/>
      <c r="XBI1008" s="1"/>
      <c r="XBJ1008" s="1"/>
      <c r="XBK1008" s="1"/>
      <c r="XBL1008" s="1"/>
      <c r="XBM1008" s="1"/>
      <c r="XBN1008" s="1"/>
      <c r="XBO1008" s="1"/>
      <c r="XBP1008" s="1"/>
      <c r="XBQ1008" s="1"/>
      <c r="XBR1008" s="1"/>
      <c r="XBS1008" s="1"/>
      <c r="XBT1008" s="1"/>
      <c r="XBU1008" s="1"/>
      <c r="XBV1008" s="1"/>
      <c r="XBW1008" s="1"/>
      <c r="XBX1008" s="1"/>
      <c r="XBY1008" s="1"/>
      <c r="XBZ1008" s="1"/>
      <c r="XCA1008" s="1"/>
      <c r="XCB1008" s="1"/>
      <c r="XCC1008" s="1"/>
      <c r="XCD1008" s="1"/>
      <c r="XCE1008" s="1"/>
      <c r="XCF1008" s="1"/>
      <c r="XCG1008" s="1"/>
      <c r="XCH1008" s="1"/>
      <c r="XCI1008" s="1"/>
      <c r="XCJ1008" s="1"/>
      <c r="XCK1008" s="1"/>
      <c r="XCL1008" s="1"/>
      <c r="XCM1008" s="1"/>
      <c r="XCN1008" s="1"/>
      <c r="XCO1008" s="1"/>
      <c r="XCP1008" s="1"/>
      <c r="XCQ1008" s="1"/>
      <c r="XCR1008" s="1"/>
      <c r="XCS1008" s="1"/>
      <c r="XCT1008" s="1"/>
      <c r="XCU1008" s="1"/>
      <c r="XCV1008" s="1"/>
      <c r="XCW1008" s="1"/>
      <c r="XCX1008" s="1"/>
      <c r="XCY1008" s="1"/>
      <c r="XCZ1008" s="1"/>
      <c r="XDA1008" s="1"/>
      <c r="XDB1008" s="1"/>
      <c r="XDC1008" s="1"/>
      <c r="XDD1008" s="1"/>
      <c r="XDE1008" s="1"/>
      <c r="XDF1008" s="1"/>
      <c r="XDG1008" s="1"/>
      <c r="XDH1008" s="1"/>
      <c r="XDI1008" s="1"/>
      <c r="XDJ1008" s="1"/>
      <c r="XDK1008" s="1"/>
      <c r="XDL1008" s="1"/>
      <c r="XDM1008" s="1"/>
      <c r="XDN1008" s="1"/>
      <c r="XDO1008" s="1"/>
      <c r="XDP1008" s="1"/>
      <c r="XDQ1008" s="1"/>
      <c r="XDR1008" s="1"/>
      <c r="XDS1008" s="1"/>
      <c r="XDT1008" s="1"/>
      <c r="XDU1008" s="1"/>
      <c r="XDV1008" s="1"/>
      <c r="XDW1008" s="1"/>
      <c r="XDX1008" s="1"/>
      <c r="XDY1008" s="1"/>
      <c r="XDZ1008" s="1"/>
      <c r="XEA1008" s="1"/>
      <c r="XEB1008" s="1"/>
      <c r="XEC1008" s="1"/>
      <c r="XED1008" s="1"/>
      <c r="XEE1008" s="1"/>
      <c r="XEF1008" s="1"/>
      <c r="XEG1008" s="1"/>
      <c r="XEH1008" s="1"/>
      <c r="XEI1008" s="1"/>
      <c r="XEJ1008" s="1"/>
      <c r="XEK1008" s="1"/>
      <c r="XEL1008" s="1"/>
      <c r="XEM1008" s="1"/>
      <c r="XEN1008" s="1"/>
      <c r="XEO1008" s="1"/>
      <c r="XEP1008" s="1"/>
      <c r="XEQ1008" s="1"/>
      <c r="XER1008" s="1"/>
      <c r="XES1008" s="1"/>
      <c r="XET1008" s="1"/>
      <c r="XEU1008" s="1"/>
      <c r="XEV1008" s="1"/>
      <c r="XEW1008" s="1"/>
      <c r="XEX1008" s="1"/>
      <c r="XEY1008" s="1"/>
      <c r="XEZ1008" s="1"/>
      <c r="XFA1008" s="1"/>
      <c r="XFB1008" s="1"/>
      <c r="XFC1008" s="1"/>
    </row>
    <row r="1009" spans="1:150 16226:16383" s="3" customFormat="1" ht="20.25" customHeight="1" x14ac:dyDescent="0.25">
      <c r="A1009" s="71" t="s">
        <v>1204</v>
      </c>
      <c r="B1009" s="71">
        <v>235.36799999999999</v>
      </c>
      <c r="C1009" s="71">
        <f t="shared" si="26"/>
        <v>2533.5011519999998</v>
      </c>
      <c r="D1009" s="51">
        <v>0</v>
      </c>
      <c r="E1009" s="51">
        <v>0</v>
      </c>
      <c r="F1009" s="124">
        <f t="shared" si="27"/>
        <v>4651.5081150719998</v>
      </c>
      <c r="G1009" s="130" t="s">
        <v>95</v>
      </c>
      <c r="H1009" s="13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WZB1009" s="1"/>
      <c r="WZC1009" s="1"/>
      <c r="WZD1009" s="1"/>
      <c r="WZE1009" s="1"/>
      <c r="WZF1009" s="1"/>
      <c r="WZG1009" s="1"/>
      <c r="WZH1009" s="1"/>
      <c r="WZI1009" s="1"/>
      <c r="WZJ1009" s="1"/>
      <c r="WZK1009" s="1"/>
      <c r="WZL1009" s="1"/>
      <c r="WZM1009" s="1"/>
      <c r="WZN1009" s="1"/>
      <c r="WZO1009" s="1"/>
      <c r="WZP1009" s="1"/>
      <c r="WZQ1009" s="1"/>
      <c r="WZR1009" s="1"/>
      <c r="WZS1009" s="1"/>
      <c r="WZT1009" s="1"/>
      <c r="WZU1009" s="1"/>
      <c r="WZV1009" s="1"/>
      <c r="WZW1009" s="1"/>
      <c r="WZX1009" s="1"/>
      <c r="WZY1009" s="1"/>
      <c r="WZZ1009" s="1"/>
      <c r="XAA1009" s="1"/>
      <c r="XAB1009" s="1"/>
      <c r="XAC1009" s="1"/>
      <c r="XAD1009" s="1"/>
      <c r="XAE1009" s="1"/>
      <c r="XAF1009" s="1"/>
      <c r="XAG1009" s="1"/>
      <c r="XAH1009" s="1"/>
      <c r="XAI1009" s="1"/>
      <c r="XAJ1009" s="1"/>
      <c r="XAK1009" s="1"/>
      <c r="XAL1009" s="1"/>
      <c r="XAM1009" s="1"/>
      <c r="XAN1009" s="1"/>
      <c r="XAO1009" s="1"/>
      <c r="XAP1009" s="1"/>
      <c r="XAQ1009" s="1"/>
      <c r="XAR1009" s="1"/>
      <c r="XAS1009" s="1"/>
      <c r="XAT1009" s="1"/>
      <c r="XAU1009" s="1"/>
      <c r="XAV1009" s="1"/>
      <c r="XAW1009" s="1"/>
      <c r="XAX1009" s="1"/>
      <c r="XAY1009" s="1"/>
      <c r="XAZ1009" s="1"/>
      <c r="XBA1009" s="1"/>
      <c r="XBB1009" s="1"/>
      <c r="XBC1009" s="1"/>
      <c r="XBD1009" s="1"/>
      <c r="XBE1009" s="1"/>
      <c r="XBF1009" s="1"/>
      <c r="XBG1009" s="1"/>
      <c r="XBH1009" s="1"/>
      <c r="XBI1009" s="1"/>
      <c r="XBJ1009" s="1"/>
      <c r="XBK1009" s="1"/>
      <c r="XBL1009" s="1"/>
      <c r="XBM1009" s="1"/>
      <c r="XBN1009" s="1"/>
      <c r="XBO1009" s="1"/>
      <c r="XBP1009" s="1"/>
      <c r="XBQ1009" s="1"/>
      <c r="XBR1009" s="1"/>
      <c r="XBS1009" s="1"/>
      <c r="XBT1009" s="1"/>
      <c r="XBU1009" s="1"/>
      <c r="XBV1009" s="1"/>
      <c r="XBW1009" s="1"/>
      <c r="XBX1009" s="1"/>
      <c r="XBY1009" s="1"/>
      <c r="XBZ1009" s="1"/>
      <c r="XCA1009" s="1"/>
      <c r="XCB1009" s="1"/>
      <c r="XCC1009" s="1"/>
      <c r="XCD1009" s="1"/>
      <c r="XCE1009" s="1"/>
      <c r="XCF1009" s="1"/>
      <c r="XCG1009" s="1"/>
      <c r="XCH1009" s="1"/>
      <c r="XCI1009" s="1"/>
      <c r="XCJ1009" s="1"/>
      <c r="XCK1009" s="1"/>
      <c r="XCL1009" s="1"/>
      <c r="XCM1009" s="1"/>
      <c r="XCN1009" s="1"/>
      <c r="XCO1009" s="1"/>
      <c r="XCP1009" s="1"/>
      <c r="XCQ1009" s="1"/>
      <c r="XCR1009" s="1"/>
      <c r="XCS1009" s="1"/>
      <c r="XCT1009" s="1"/>
      <c r="XCU1009" s="1"/>
      <c r="XCV1009" s="1"/>
      <c r="XCW1009" s="1"/>
      <c r="XCX1009" s="1"/>
      <c r="XCY1009" s="1"/>
      <c r="XCZ1009" s="1"/>
      <c r="XDA1009" s="1"/>
      <c r="XDB1009" s="1"/>
      <c r="XDC1009" s="1"/>
      <c r="XDD1009" s="1"/>
      <c r="XDE1009" s="1"/>
      <c r="XDF1009" s="1"/>
      <c r="XDG1009" s="1"/>
      <c r="XDH1009" s="1"/>
      <c r="XDI1009" s="1"/>
      <c r="XDJ1009" s="1"/>
      <c r="XDK1009" s="1"/>
      <c r="XDL1009" s="1"/>
      <c r="XDM1009" s="1"/>
      <c r="XDN1009" s="1"/>
      <c r="XDO1009" s="1"/>
      <c r="XDP1009" s="1"/>
      <c r="XDQ1009" s="1"/>
      <c r="XDR1009" s="1"/>
      <c r="XDS1009" s="1"/>
      <c r="XDT1009" s="1"/>
      <c r="XDU1009" s="1"/>
      <c r="XDV1009" s="1"/>
      <c r="XDW1009" s="1"/>
      <c r="XDX1009" s="1"/>
      <c r="XDY1009" s="1"/>
      <c r="XDZ1009" s="1"/>
      <c r="XEA1009" s="1"/>
      <c r="XEB1009" s="1"/>
      <c r="XEC1009" s="1"/>
      <c r="XED1009" s="1"/>
      <c r="XEE1009" s="1"/>
      <c r="XEF1009" s="1"/>
      <c r="XEG1009" s="1"/>
      <c r="XEH1009" s="1"/>
      <c r="XEI1009" s="1"/>
      <c r="XEJ1009" s="1"/>
      <c r="XEK1009" s="1"/>
      <c r="XEL1009" s="1"/>
      <c r="XEM1009" s="1"/>
      <c r="XEN1009" s="1"/>
      <c r="XEO1009" s="1"/>
      <c r="XEP1009" s="1"/>
      <c r="XEQ1009" s="1"/>
      <c r="XER1009" s="1"/>
      <c r="XES1009" s="1"/>
      <c r="XET1009" s="1"/>
      <c r="XEU1009" s="1"/>
      <c r="XEV1009" s="1"/>
      <c r="XEW1009" s="1"/>
      <c r="XEX1009" s="1"/>
      <c r="XEY1009" s="1"/>
      <c r="XEZ1009" s="1"/>
      <c r="XFA1009" s="1"/>
      <c r="XFB1009" s="1"/>
      <c r="XFC1009" s="1"/>
    </row>
    <row r="1010" spans="1:150 16226:16383" s="3" customFormat="1" ht="20.25" customHeight="1" x14ac:dyDescent="0.25">
      <c r="A1010" s="71" t="s">
        <v>1205</v>
      </c>
      <c r="B1010" s="71">
        <v>223.124</v>
      </c>
      <c r="C1010" s="71">
        <f t="shared" si="26"/>
        <v>2401.7067359999996</v>
      </c>
      <c r="D1010" s="51">
        <v>0</v>
      </c>
      <c r="E1010" s="51">
        <v>0</v>
      </c>
      <c r="F1010" s="124">
        <f t="shared" si="27"/>
        <v>4409.5335672959991</v>
      </c>
      <c r="G1010" s="130" t="s">
        <v>95</v>
      </c>
      <c r="H1010" s="13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WZB1010" s="1"/>
      <c r="WZC1010" s="1"/>
      <c r="WZD1010" s="1"/>
      <c r="WZE1010" s="1"/>
      <c r="WZF1010" s="1"/>
      <c r="WZG1010" s="1"/>
      <c r="WZH1010" s="1"/>
      <c r="WZI1010" s="1"/>
      <c r="WZJ1010" s="1"/>
      <c r="WZK1010" s="1"/>
      <c r="WZL1010" s="1"/>
      <c r="WZM1010" s="1"/>
      <c r="WZN1010" s="1"/>
      <c r="WZO1010" s="1"/>
      <c r="WZP1010" s="1"/>
      <c r="WZQ1010" s="1"/>
      <c r="WZR1010" s="1"/>
      <c r="WZS1010" s="1"/>
      <c r="WZT1010" s="1"/>
      <c r="WZU1010" s="1"/>
      <c r="WZV1010" s="1"/>
      <c r="WZW1010" s="1"/>
      <c r="WZX1010" s="1"/>
      <c r="WZY1010" s="1"/>
      <c r="WZZ1010" s="1"/>
      <c r="XAA1010" s="1"/>
      <c r="XAB1010" s="1"/>
      <c r="XAC1010" s="1"/>
      <c r="XAD1010" s="1"/>
      <c r="XAE1010" s="1"/>
      <c r="XAF1010" s="1"/>
      <c r="XAG1010" s="1"/>
      <c r="XAH1010" s="1"/>
      <c r="XAI1010" s="1"/>
      <c r="XAJ1010" s="1"/>
      <c r="XAK1010" s="1"/>
      <c r="XAL1010" s="1"/>
      <c r="XAM1010" s="1"/>
      <c r="XAN1010" s="1"/>
      <c r="XAO1010" s="1"/>
      <c r="XAP1010" s="1"/>
      <c r="XAQ1010" s="1"/>
      <c r="XAR1010" s="1"/>
      <c r="XAS1010" s="1"/>
      <c r="XAT1010" s="1"/>
      <c r="XAU1010" s="1"/>
      <c r="XAV1010" s="1"/>
      <c r="XAW1010" s="1"/>
      <c r="XAX1010" s="1"/>
      <c r="XAY1010" s="1"/>
      <c r="XAZ1010" s="1"/>
      <c r="XBA1010" s="1"/>
      <c r="XBB1010" s="1"/>
      <c r="XBC1010" s="1"/>
      <c r="XBD1010" s="1"/>
      <c r="XBE1010" s="1"/>
      <c r="XBF1010" s="1"/>
      <c r="XBG1010" s="1"/>
      <c r="XBH1010" s="1"/>
      <c r="XBI1010" s="1"/>
      <c r="XBJ1010" s="1"/>
      <c r="XBK1010" s="1"/>
      <c r="XBL1010" s="1"/>
      <c r="XBM1010" s="1"/>
      <c r="XBN1010" s="1"/>
      <c r="XBO1010" s="1"/>
      <c r="XBP1010" s="1"/>
      <c r="XBQ1010" s="1"/>
      <c r="XBR1010" s="1"/>
      <c r="XBS1010" s="1"/>
      <c r="XBT1010" s="1"/>
      <c r="XBU1010" s="1"/>
      <c r="XBV1010" s="1"/>
      <c r="XBW1010" s="1"/>
      <c r="XBX1010" s="1"/>
      <c r="XBY1010" s="1"/>
      <c r="XBZ1010" s="1"/>
      <c r="XCA1010" s="1"/>
      <c r="XCB1010" s="1"/>
      <c r="XCC1010" s="1"/>
      <c r="XCD1010" s="1"/>
      <c r="XCE1010" s="1"/>
      <c r="XCF1010" s="1"/>
      <c r="XCG1010" s="1"/>
      <c r="XCH1010" s="1"/>
      <c r="XCI1010" s="1"/>
      <c r="XCJ1010" s="1"/>
      <c r="XCK1010" s="1"/>
      <c r="XCL1010" s="1"/>
      <c r="XCM1010" s="1"/>
      <c r="XCN1010" s="1"/>
      <c r="XCO1010" s="1"/>
      <c r="XCP1010" s="1"/>
      <c r="XCQ1010" s="1"/>
      <c r="XCR1010" s="1"/>
      <c r="XCS1010" s="1"/>
      <c r="XCT1010" s="1"/>
      <c r="XCU1010" s="1"/>
      <c r="XCV1010" s="1"/>
      <c r="XCW1010" s="1"/>
      <c r="XCX1010" s="1"/>
      <c r="XCY1010" s="1"/>
      <c r="XCZ1010" s="1"/>
      <c r="XDA1010" s="1"/>
      <c r="XDB1010" s="1"/>
      <c r="XDC1010" s="1"/>
      <c r="XDD1010" s="1"/>
      <c r="XDE1010" s="1"/>
      <c r="XDF1010" s="1"/>
      <c r="XDG1010" s="1"/>
      <c r="XDH1010" s="1"/>
      <c r="XDI1010" s="1"/>
      <c r="XDJ1010" s="1"/>
      <c r="XDK1010" s="1"/>
      <c r="XDL1010" s="1"/>
      <c r="XDM1010" s="1"/>
      <c r="XDN1010" s="1"/>
      <c r="XDO1010" s="1"/>
      <c r="XDP1010" s="1"/>
      <c r="XDQ1010" s="1"/>
      <c r="XDR1010" s="1"/>
      <c r="XDS1010" s="1"/>
      <c r="XDT1010" s="1"/>
      <c r="XDU1010" s="1"/>
      <c r="XDV1010" s="1"/>
      <c r="XDW1010" s="1"/>
      <c r="XDX1010" s="1"/>
      <c r="XDY1010" s="1"/>
      <c r="XDZ1010" s="1"/>
      <c r="XEA1010" s="1"/>
      <c r="XEB1010" s="1"/>
      <c r="XEC1010" s="1"/>
      <c r="XED1010" s="1"/>
      <c r="XEE1010" s="1"/>
      <c r="XEF1010" s="1"/>
      <c r="XEG1010" s="1"/>
      <c r="XEH1010" s="1"/>
      <c r="XEI1010" s="1"/>
      <c r="XEJ1010" s="1"/>
      <c r="XEK1010" s="1"/>
      <c r="XEL1010" s="1"/>
      <c r="XEM1010" s="1"/>
      <c r="XEN1010" s="1"/>
      <c r="XEO1010" s="1"/>
      <c r="XEP1010" s="1"/>
      <c r="XEQ1010" s="1"/>
      <c r="XER1010" s="1"/>
      <c r="XES1010" s="1"/>
      <c r="XET1010" s="1"/>
      <c r="XEU1010" s="1"/>
      <c r="XEV1010" s="1"/>
      <c r="XEW1010" s="1"/>
      <c r="XEX1010" s="1"/>
      <c r="XEY1010" s="1"/>
      <c r="XEZ1010" s="1"/>
      <c r="XFA1010" s="1"/>
      <c r="XFB1010" s="1"/>
      <c r="XFC1010" s="1"/>
    </row>
    <row r="1011" spans="1:150 16226:16383" s="3" customFormat="1" ht="20.25" customHeight="1" x14ac:dyDescent="0.25">
      <c r="A1011" s="71" t="s">
        <v>1206</v>
      </c>
      <c r="B1011" s="71">
        <v>246.202</v>
      </c>
      <c r="C1011" s="71">
        <f t="shared" si="26"/>
        <v>2650.118328</v>
      </c>
      <c r="D1011" s="51">
        <v>0</v>
      </c>
      <c r="E1011" s="51">
        <v>0</v>
      </c>
      <c r="F1011" s="124">
        <f t="shared" si="27"/>
        <v>4865.6172502079999</v>
      </c>
      <c r="G1011" s="130" t="s">
        <v>95</v>
      </c>
      <c r="H1011" s="13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WZB1011" s="1"/>
      <c r="WZC1011" s="1"/>
      <c r="WZD1011" s="1"/>
      <c r="WZE1011" s="1"/>
      <c r="WZF1011" s="1"/>
      <c r="WZG1011" s="1"/>
      <c r="WZH1011" s="1"/>
      <c r="WZI1011" s="1"/>
      <c r="WZJ1011" s="1"/>
      <c r="WZK1011" s="1"/>
      <c r="WZL1011" s="1"/>
      <c r="WZM1011" s="1"/>
      <c r="WZN1011" s="1"/>
      <c r="WZO1011" s="1"/>
      <c r="WZP1011" s="1"/>
      <c r="WZQ1011" s="1"/>
      <c r="WZR1011" s="1"/>
      <c r="WZS1011" s="1"/>
      <c r="WZT1011" s="1"/>
      <c r="WZU1011" s="1"/>
      <c r="WZV1011" s="1"/>
      <c r="WZW1011" s="1"/>
      <c r="WZX1011" s="1"/>
      <c r="WZY1011" s="1"/>
      <c r="WZZ1011" s="1"/>
      <c r="XAA1011" s="1"/>
      <c r="XAB1011" s="1"/>
      <c r="XAC1011" s="1"/>
      <c r="XAD1011" s="1"/>
      <c r="XAE1011" s="1"/>
      <c r="XAF1011" s="1"/>
      <c r="XAG1011" s="1"/>
      <c r="XAH1011" s="1"/>
      <c r="XAI1011" s="1"/>
      <c r="XAJ1011" s="1"/>
      <c r="XAK1011" s="1"/>
      <c r="XAL1011" s="1"/>
      <c r="XAM1011" s="1"/>
      <c r="XAN1011" s="1"/>
      <c r="XAO1011" s="1"/>
      <c r="XAP1011" s="1"/>
      <c r="XAQ1011" s="1"/>
      <c r="XAR1011" s="1"/>
      <c r="XAS1011" s="1"/>
      <c r="XAT1011" s="1"/>
      <c r="XAU1011" s="1"/>
      <c r="XAV1011" s="1"/>
      <c r="XAW1011" s="1"/>
      <c r="XAX1011" s="1"/>
      <c r="XAY1011" s="1"/>
      <c r="XAZ1011" s="1"/>
      <c r="XBA1011" s="1"/>
      <c r="XBB1011" s="1"/>
      <c r="XBC1011" s="1"/>
      <c r="XBD1011" s="1"/>
      <c r="XBE1011" s="1"/>
      <c r="XBF1011" s="1"/>
      <c r="XBG1011" s="1"/>
      <c r="XBH1011" s="1"/>
      <c r="XBI1011" s="1"/>
      <c r="XBJ1011" s="1"/>
      <c r="XBK1011" s="1"/>
      <c r="XBL1011" s="1"/>
      <c r="XBM1011" s="1"/>
      <c r="XBN1011" s="1"/>
      <c r="XBO1011" s="1"/>
      <c r="XBP1011" s="1"/>
      <c r="XBQ1011" s="1"/>
      <c r="XBR1011" s="1"/>
      <c r="XBS1011" s="1"/>
      <c r="XBT1011" s="1"/>
      <c r="XBU1011" s="1"/>
      <c r="XBV1011" s="1"/>
      <c r="XBW1011" s="1"/>
      <c r="XBX1011" s="1"/>
      <c r="XBY1011" s="1"/>
      <c r="XBZ1011" s="1"/>
      <c r="XCA1011" s="1"/>
      <c r="XCB1011" s="1"/>
      <c r="XCC1011" s="1"/>
      <c r="XCD1011" s="1"/>
      <c r="XCE1011" s="1"/>
      <c r="XCF1011" s="1"/>
      <c r="XCG1011" s="1"/>
      <c r="XCH1011" s="1"/>
      <c r="XCI1011" s="1"/>
      <c r="XCJ1011" s="1"/>
      <c r="XCK1011" s="1"/>
      <c r="XCL1011" s="1"/>
      <c r="XCM1011" s="1"/>
      <c r="XCN1011" s="1"/>
      <c r="XCO1011" s="1"/>
      <c r="XCP1011" s="1"/>
      <c r="XCQ1011" s="1"/>
      <c r="XCR1011" s="1"/>
      <c r="XCS1011" s="1"/>
      <c r="XCT1011" s="1"/>
      <c r="XCU1011" s="1"/>
      <c r="XCV1011" s="1"/>
      <c r="XCW1011" s="1"/>
      <c r="XCX1011" s="1"/>
      <c r="XCY1011" s="1"/>
      <c r="XCZ1011" s="1"/>
      <c r="XDA1011" s="1"/>
      <c r="XDB1011" s="1"/>
      <c r="XDC1011" s="1"/>
      <c r="XDD1011" s="1"/>
      <c r="XDE1011" s="1"/>
      <c r="XDF1011" s="1"/>
      <c r="XDG1011" s="1"/>
      <c r="XDH1011" s="1"/>
      <c r="XDI1011" s="1"/>
      <c r="XDJ1011" s="1"/>
      <c r="XDK1011" s="1"/>
      <c r="XDL1011" s="1"/>
      <c r="XDM1011" s="1"/>
      <c r="XDN1011" s="1"/>
      <c r="XDO1011" s="1"/>
      <c r="XDP1011" s="1"/>
      <c r="XDQ1011" s="1"/>
      <c r="XDR1011" s="1"/>
      <c r="XDS1011" s="1"/>
      <c r="XDT1011" s="1"/>
      <c r="XDU1011" s="1"/>
      <c r="XDV1011" s="1"/>
      <c r="XDW1011" s="1"/>
      <c r="XDX1011" s="1"/>
      <c r="XDY1011" s="1"/>
      <c r="XDZ1011" s="1"/>
      <c r="XEA1011" s="1"/>
      <c r="XEB1011" s="1"/>
      <c r="XEC1011" s="1"/>
      <c r="XED1011" s="1"/>
      <c r="XEE1011" s="1"/>
      <c r="XEF1011" s="1"/>
      <c r="XEG1011" s="1"/>
      <c r="XEH1011" s="1"/>
      <c r="XEI1011" s="1"/>
      <c r="XEJ1011" s="1"/>
      <c r="XEK1011" s="1"/>
      <c r="XEL1011" s="1"/>
      <c r="XEM1011" s="1"/>
      <c r="XEN1011" s="1"/>
      <c r="XEO1011" s="1"/>
      <c r="XEP1011" s="1"/>
      <c r="XEQ1011" s="1"/>
      <c r="XER1011" s="1"/>
      <c r="XES1011" s="1"/>
      <c r="XET1011" s="1"/>
      <c r="XEU1011" s="1"/>
      <c r="XEV1011" s="1"/>
      <c r="XEW1011" s="1"/>
      <c r="XEX1011" s="1"/>
      <c r="XEY1011" s="1"/>
      <c r="XEZ1011" s="1"/>
      <c r="XFA1011" s="1"/>
      <c r="XFB1011" s="1"/>
      <c r="XFC1011" s="1"/>
    </row>
    <row r="1012" spans="1:150 16226:16383" s="3" customFormat="1" ht="20.25" customHeight="1" x14ac:dyDescent="0.25">
      <c r="A1012" s="71" t="s">
        <v>1207</v>
      </c>
      <c r="B1012" s="71">
        <v>111.48399999999999</v>
      </c>
      <c r="C1012" s="71">
        <f t="shared" si="26"/>
        <v>1200.0137759999998</v>
      </c>
      <c r="D1012" s="51">
        <v>0</v>
      </c>
      <c r="E1012" s="51">
        <v>0</v>
      </c>
      <c r="F1012" s="124">
        <f t="shared" si="27"/>
        <v>2203.2252927359996</v>
      </c>
      <c r="G1012" s="130" t="s">
        <v>95</v>
      </c>
      <c r="H1012" s="13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WZB1012" s="1"/>
      <c r="WZC1012" s="1"/>
      <c r="WZD1012" s="1"/>
      <c r="WZE1012" s="1"/>
      <c r="WZF1012" s="1"/>
      <c r="WZG1012" s="1"/>
      <c r="WZH1012" s="1"/>
      <c r="WZI1012" s="1"/>
      <c r="WZJ1012" s="1"/>
      <c r="WZK1012" s="1"/>
      <c r="WZL1012" s="1"/>
      <c r="WZM1012" s="1"/>
      <c r="WZN1012" s="1"/>
      <c r="WZO1012" s="1"/>
      <c r="WZP1012" s="1"/>
      <c r="WZQ1012" s="1"/>
      <c r="WZR1012" s="1"/>
      <c r="WZS1012" s="1"/>
      <c r="WZT1012" s="1"/>
      <c r="WZU1012" s="1"/>
      <c r="WZV1012" s="1"/>
      <c r="WZW1012" s="1"/>
      <c r="WZX1012" s="1"/>
      <c r="WZY1012" s="1"/>
      <c r="WZZ1012" s="1"/>
      <c r="XAA1012" s="1"/>
      <c r="XAB1012" s="1"/>
      <c r="XAC1012" s="1"/>
      <c r="XAD1012" s="1"/>
      <c r="XAE1012" s="1"/>
      <c r="XAF1012" s="1"/>
      <c r="XAG1012" s="1"/>
      <c r="XAH1012" s="1"/>
      <c r="XAI1012" s="1"/>
      <c r="XAJ1012" s="1"/>
      <c r="XAK1012" s="1"/>
      <c r="XAL1012" s="1"/>
      <c r="XAM1012" s="1"/>
      <c r="XAN1012" s="1"/>
      <c r="XAO1012" s="1"/>
      <c r="XAP1012" s="1"/>
      <c r="XAQ1012" s="1"/>
      <c r="XAR1012" s="1"/>
      <c r="XAS1012" s="1"/>
      <c r="XAT1012" s="1"/>
      <c r="XAU1012" s="1"/>
      <c r="XAV1012" s="1"/>
      <c r="XAW1012" s="1"/>
      <c r="XAX1012" s="1"/>
      <c r="XAY1012" s="1"/>
      <c r="XAZ1012" s="1"/>
      <c r="XBA1012" s="1"/>
      <c r="XBB1012" s="1"/>
      <c r="XBC1012" s="1"/>
      <c r="XBD1012" s="1"/>
      <c r="XBE1012" s="1"/>
      <c r="XBF1012" s="1"/>
      <c r="XBG1012" s="1"/>
      <c r="XBH1012" s="1"/>
      <c r="XBI1012" s="1"/>
      <c r="XBJ1012" s="1"/>
      <c r="XBK1012" s="1"/>
      <c r="XBL1012" s="1"/>
      <c r="XBM1012" s="1"/>
      <c r="XBN1012" s="1"/>
      <c r="XBO1012" s="1"/>
      <c r="XBP1012" s="1"/>
      <c r="XBQ1012" s="1"/>
      <c r="XBR1012" s="1"/>
      <c r="XBS1012" s="1"/>
      <c r="XBT1012" s="1"/>
      <c r="XBU1012" s="1"/>
      <c r="XBV1012" s="1"/>
      <c r="XBW1012" s="1"/>
      <c r="XBX1012" s="1"/>
      <c r="XBY1012" s="1"/>
      <c r="XBZ1012" s="1"/>
      <c r="XCA1012" s="1"/>
      <c r="XCB1012" s="1"/>
      <c r="XCC1012" s="1"/>
      <c r="XCD1012" s="1"/>
      <c r="XCE1012" s="1"/>
      <c r="XCF1012" s="1"/>
      <c r="XCG1012" s="1"/>
      <c r="XCH1012" s="1"/>
      <c r="XCI1012" s="1"/>
      <c r="XCJ1012" s="1"/>
      <c r="XCK1012" s="1"/>
      <c r="XCL1012" s="1"/>
      <c r="XCM1012" s="1"/>
      <c r="XCN1012" s="1"/>
      <c r="XCO1012" s="1"/>
      <c r="XCP1012" s="1"/>
      <c r="XCQ1012" s="1"/>
      <c r="XCR1012" s="1"/>
      <c r="XCS1012" s="1"/>
      <c r="XCT1012" s="1"/>
      <c r="XCU1012" s="1"/>
      <c r="XCV1012" s="1"/>
      <c r="XCW1012" s="1"/>
      <c r="XCX1012" s="1"/>
      <c r="XCY1012" s="1"/>
      <c r="XCZ1012" s="1"/>
      <c r="XDA1012" s="1"/>
      <c r="XDB1012" s="1"/>
      <c r="XDC1012" s="1"/>
      <c r="XDD1012" s="1"/>
      <c r="XDE1012" s="1"/>
      <c r="XDF1012" s="1"/>
      <c r="XDG1012" s="1"/>
      <c r="XDH1012" s="1"/>
      <c r="XDI1012" s="1"/>
      <c r="XDJ1012" s="1"/>
      <c r="XDK1012" s="1"/>
      <c r="XDL1012" s="1"/>
      <c r="XDM1012" s="1"/>
      <c r="XDN1012" s="1"/>
      <c r="XDO1012" s="1"/>
      <c r="XDP1012" s="1"/>
      <c r="XDQ1012" s="1"/>
      <c r="XDR1012" s="1"/>
      <c r="XDS1012" s="1"/>
      <c r="XDT1012" s="1"/>
      <c r="XDU1012" s="1"/>
      <c r="XDV1012" s="1"/>
      <c r="XDW1012" s="1"/>
      <c r="XDX1012" s="1"/>
      <c r="XDY1012" s="1"/>
      <c r="XDZ1012" s="1"/>
      <c r="XEA1012" s="1"/>
      <c r="XEB1012" s="1"/>
      <c r="XEC1012" s="1"/>
      <c r="XED1012" s="1"/>
      <c r="XEE1012" s="1"/>
      <c r="XEF1012" s="1"/>
      <c r="XEG1012" s="1"/>
      <c r="XEH1012" s="1"/>
      <c r="XEI1012" s="1"/>
      <c r="XEJ1012" s="1"/>
      <c r="XEK1012" s="1"/>
      <c r="XEL1012" s="1"/>
      <c r="XEM1012" s="1"/>
      <c r="XEN1012" s="1"/>
      <c r="XEO1012" s="1"/>
      <c r="XEP1012" s="1"/>
      <c r="XEQ1012" s="1"/>
      <c r="XER1012" s="1"/>
      <c r="XES1012" s="1"/>
      <c r="XET1012" s="1"/>
      <c r="XEU1012" s="1"/>
      <c r="XEV1012" s="1"/>
      <c r="XEW1012" s="1"/>
      <c r="XEX1012" s="1"/>
      <c r="XEY1012" s="1"/>
      <c r="XEZ1012" s="1"/>
      <c r="XFA1012" s="1"/>
      <c r="XFB1012" s="1"/>
      <c r="XFC1012" s="1"/>
    </row>
    <row r="1013" spans="1:150 16226:16383" s="3" customFormat="1" ht="20.25" customHeight="1" x14ac:dyDescent="0.25">
      <c r="A1013" s="71" t="s">
        <v>1208</v>
      </c>
      <c r="B1013" s="71">
        <v>111.48399999999999</v>
      </c>
      <c r="C1013" s="71">
        <f t="shared" si="26"/>
        <v>1200.0137759999998</v>
      </c>
      <c r="D1013" s="51">
        <v>0</v>
      </c>
      <c r="E1013" s="51">
        <v>0</v>
      </c>
      <c r="F1013" s="124">
        <f t="shared" si="27"/>
        <v>2203.2252927359996</v>
      </c>
      <c r="G1013" s="130" t="s">
        <v>95</v>
      </c>
      <c r="H1013" s="13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WZB1013" s="1"/>
      <c r="WZC1013" s="1"/>
      <c r="WZD1013" s="1"/>
      <c r="WZE1013" s="1"/>
      <c r="WZF1013" s="1"/>
      <c r="WZG1013" s="1"/>
      <c r="WZH1013" s="1"/>
      <c r="WZI1013" s="1"/>
      <c r="WZJ1013" s="1"/>
      <c r="WZK1013" s="1"/>
      <c r="WZL1013" s="1"/>
      <c r="WZM1013" s="1"/>
      <c r="WZN1013" s="1"/>
      <c r="WZO1013" s="1"/>
      <c r="WZP1013" s="1"/>
      <c r="WZQ1013" s="1"/>
      <c r="WZR1013" s="1"/>
      <c r="WZS1013" s="1"/>
      <c r="WZT1013" s="1"/>
      <c r="WZU1013" s="1"/>
      <c r="WZV1013" s="1"/>
      <c r="WZW1013" s="1"/>
      <c r="WZX1013" s="1"/>
      <c r="WZY1013" s="1"/>
      <c r="WZZ1013" s="1"/>
      <c r="XAA1013" s="1"/>
      <c r="XAB1013" s="1"/>
      <c r="XAC1013" s="1"/>
      <c r="XAD1013" s="1"/>
      <c r="XAE1013" s="1"/>
      <c r="XAF1013" s="1"/>
      <c r="XAG1013" s="1"/>
      <c r="XAH1013" s="1"/>
      <c r="XAI1013" s="1"/>
      <c r="XAJ1013" s="1"/>
      <c r="XAK1013" s="1"/>
      <c r="XAL1013" s="1"/>
      <c r="XAM1013" s="1"/>
      <c r="XAN1013" s="1"/>
      <c r="XAO1013" s="1"/>
      <c r="XAP1013" s="1"/>
      <c r="XAQ1013" s="1"/>
      <c r="XAR1013" s="1"/>
      <c r="XAS1013" s="1"/>
      <c r="XAT1013" s="1"/>
      <c r="XAU1013" s="1"/>
      <c r="XAV1013" s="1"/>
      <c r="XAW1013" s="1"/>
      <c r="XAX1013" s="1"/>
      <c r="XAY1013" s="1"/>
      <c r="XAZ1013" s="1"/>
      <c r="XBA1013" s="1"/>
      <c r="XBB1013" s="1"/>
      <c r="XBC1013" s="1"/>
      <c r="XBD1013" s="1"/>
      <c r="XBE1013" s="1"/>
      <c r="XBF1013" s="1"/>
      <c r="XBG1013" s="1"/>
      <c r="XBH1013" s="1"/>
      <c r="XBI1013" s="1"/>
      <c r="XBJ1013" s="1"/>
      <c r="XBK1013" s="1"/>
      <c r="XBL1013" s="1"/>
      <c r="XBM1013" s="1"/>
      <c r="XBN1013" s="1"/>
      <c r="XBO1013" s="1"/>
      <c r="XBP1013" s="1"/>
      <c r="XBQ1013" s="1"/>
      <c r="XBR1013" s="1"/>
      <c r="XBS1013" s="1"/>
      <c r="XBT1013" s="1"/>
      <c r="XBU1013" s="1"/>
      <c r="XBV1013" s="1"/>
      <c r="XBW1013" s="1"/>
      <c r="XBX1013" s="1"/>
      <c r="XBY1013" s="1"/>
      <c r="XBZ1013" s="1"/>
      <c r="XCA1013" s="1"/>
      <c r="XCB1013" s="1"/>
      <c r="XCC1013" s="1"/>
      <c r="XCD1013" s="1"/>
      <c r="XCE1013" s="1"/>
      <c r="XCF1013" s="1"/>
      <c r="XCG1013" s="1"/>
      <c r="XCH1013" s="1"/>
      <c r="XCI1013" s="1"/>
      <c r="XCJ1013" s="1"/>
      <c r="XCK1013" s="1"/>
      <c r="XCL1013" s="1"/>
      <c r="XCM1013" s="1"/>
      <c r="XCN1013" s="1"/>
      <c r="XCO1013" s="1"/>
      <c r="XCP1013" s="1"/>
      <c r="XCQ1013" s="1"/>
      <c r="XCR1013" s="1"/>
      <c r="XCS1013" s="1"/>
      <c r="XCT1013" s="1"/>
      <c r="XCU1013" s="1"/>
      <c r="XCV1013" s="1"/>
      <c r="XCW1013" s="1"/>
      <c r="XCX1013" s="1"/>
      <c r="XCY1013" s="1"/>
      <c r="XCZ1013" s="1"/>
      <c r="XDA1013" s="1"/>
      <c r="XDB1013" s="1"/>
      <c r="XDC1013" s="1"/>
      <c r="XDD1013" s="1"/>
      <c r="XDE1013" s="1"/>
      <c r="XDF1013" s="1"/>
      <c r="XDG1013" s="1"/>
      <c r="XDH1013" s="1"/>
      <c r="XDI1013" s="1"/>
      <c r="XDJ1013" s="1"/>
      <c r="XDK1013" s="1"/>
      <c r="XDL1013" s="1"/>
      <c r="XDM1013" s="1"/>
      <c r="XDN1013" s="1"/>
      <c r="XDO1013" s="1"/>
      <c r="XDP1013" s="1"/>
      <c r="XDQ1013" s="1"/>
      <c r="XDR1013" s="1"/>
      <c r="XDS1013" s="1"/>
      <c r="XDT1013" s="1"/>
      <c r="XDU1013" s="1"/>
      <c r="XDV1013" s="1"/>
      <c r="XDW1013" s="1"/>
      <c r="XDX1013" s="1"/>
      <c r="XDY1013" s="1"/>
      <c r="XDZ1013" s="1"/>
      <c r="XEA1013" s="1"/>
      <c r="XEB1013" s="1"/>
      <c r="XEC1013" s="1"/>
      <c r="XED1013" s="1"/>
      <c r="XEE1013" s="1"/>
      <c r="XEF1013" s="1"/>
      <c r="XEG1013" s="1"/>
      <c r="XEH1013" s="1"/>
      <c r="XEI1013" s="1"/>
      <c r="XEJ1013" s="1"/>
      <c r="XEK1013" s="1"/>
      <c r="XEL1013" s="1"/>
      <c r="XEM1013" s="1"/>
      <c r="XEN1013" s="1"/>
      <c r="XEO1013" s="1"/>
      <c r="XEP1013" s="1"/>
      <c r="XEQ1013" s="1"/>
      <c r="XER1013" s="1"/>
      <c r="XES1013" s="1"/>
      <c r="XET1013" s="1"/>
      <c r="XEU1013" s="1"/>
      <c r="XEV1013" s="1"/>
      <c r="XEW1013" s="1"/>
      <c r="XEX1013" s="1"/>
      <c r="XEY1013" s="1"/>
      <c r="XEZ1013" s="1"/>
      <c r="XFA1013" s="1"/>
      <c r="XFB1013" s="1"/>
      <c r="XFC1013" s="1"/>
    </row>
    <row r="1014" spans="1:150 16226:16383" s="3" customFormat="1" ht="20.25" customHeight="1" x14ac:dyDescent="0.25">
      <c r="A1014" s="71" t="s">
        <v>1209</v>
      </c>
      <c r="B1014" s="71">
        <v>111.48399999999999</v>
      </c>
      <c r="C1014" s="71">
        <f t="shared" si="26"/>
        <v>1200.0137759999998</v>
      </c>
      <c r="D1014" s="51">
        <v>0</v>
      </c>
      <c r="E1014" s="51">
        <v>0</v>
      </c>
      <c r="F1014" s="124">
        <f t="shared" si="27"/>
        <v>2203.2252927359996</v>
      </c>
      <c r="G1014" s="130" t="s">
        <v>95</v>
      </c>
      <c r="H1014" s="13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WZB1014" s="1"/>
      <c r="WZC1014" s="1"/>
      <c r="WZD1014" s="1"/>
      <c r="WZE1014" s="1"/>
      <c r="WZF1014" s="1"/>
      <c r="WZG1014" s="1"/>
      <c r="WZH1014" s="1"/>
      <c r="WZI1014" s="1"/>
      <c r="WZJ1014" s="1"/>
      <c r="WZK1014" s="1"/>
      <c r="WZL1014" s="1"/>
      <c r="WZM1014" s="1"/>
      <c r="WZN1014" s="1"/>
      <c r="WZO1014" s="1"/>
      <c r="WZP1014" s="1"/>
      <c r="WZQ1014" s="1"/>
      <c r="WZR1014" s="1"/>
      <c r="WZS1014" s="1"/>
      <c r="WZT1014" s="1"/>
      <c r="WZU1014" s="1"/>
      <c r="WZV1014" s="1"/>
      <c r="WZW1014" s="1"/>
      <c r="WZX1014" s="1"/>
      <c r="WZY1014" s="1"/>
      <c r="WZZ1014" s="1"/>
      <c r="XAA1014" s="1"/>
      <c r="XAB1014" s="1"/>
      <c r="XAC1014" s="1"/>
      <c r="XAD1014" s="1"/>
      <c r="XAE1014" s="1"/>
      <c r="XAF1014" s="1"/>
      <c r="XAG1014" s="1"/>
      <c r="XAH1014" s="1"/>
      <c r="XAI1014" s="1"/>
      <c r="XAJ1014" s="1"/>
      <c r="XAK1014" s="1"/>
      <c r="XAL1014" s="1"/>
      <c r="XAM1014" s="1"/>
      <c r="XAN1014" s="1"/>
      <c r="XAO1014" s="1"/>
      <c r="XAP1014" s="1"/>
      <c r="XAQ1014" s="1"/>
      <c r="XAR1014" s="1"/>
      <c r="XAS1014" s="1"/>
      <c r="XAT1014" s="1"/>
      <c r="XAU1014" s="1"/>
      <c r="XAV1014" s="1"/>
      <c r="XAW1014" s="1"/>
      <c r="XAX1014" s="1"/>
      <c r="XAY1014" s="1"/>
      <c r="XAZ1014" s="1"/>
      <c r="XBA1014" s="1"/>
      <c r="XBB1014" s="1"/>
      <c r="XBC1014" s="1"/>
      <c r="XBD1014" s="1"/>
      <c r="XBE1014" s="1"/>
      <c r="XBF1014" s="1"/>
      <c r="XBG1014" s="1"/>
      <c r="XBH1014" s="1"/>
      <c r="XBI1014" s="1"/>
      <c r="XBJ1014" s="1"/>
      <c r="XBK1014" s="1"/>
      <c r="XBL1014" s="1"/>
      <c r="XBM1014" s="1"/>
      <c r="XBN1014" s="1"/>
      <c r="XBO1014" s="1"/>
      <c r="XBP1014" s="1"/>
      <c r="XBQ1014" s="1"/>
      <c r="XBR1014" s="1"/>
      <c r="XBS1014" s="1"/>
      <c r="XBT1014" s="1"/>
      <c r="XBU1014" s="1"/>
      <c r="XBV1014" s="1"/>
      <c r="XBW1014" s="1"/>
      <c r="XBX1014" s="1"/>
      <c r="XBY1014" s="1"/>
      <c r="XBZ1014" s="1"/>
      <c r="XCA1014" s="1"/>
      <c r="XCB1014" s="1"/>
      <c r="XCC1014" s="1"/>
      <c r="XCD1014" s="1"/>
      <c r="XCE1014" s="1"/>
      <c r="XCF1014" s="1"/>
      <c r="XCG1014" s="1"/>
      <c r="XCH1014" s="1"/>
      <c r="XCI1014" s="1"/>
      <c r="XCJ1014" s="1"/>
      <c r="XCK1014" s="1"/>
      <c r="XCL1014" s="1"/>
      <c r="XCM1014" s="1"/>
      <c r="XCN1014" s="1"/>
      <c r="XCO1014" s="1"/>
      <c r="XCP1014" s="1"/>
      <c r="XCQ1014" s="1"/>
      <c r="XCR1014" s="1"/>
      <c r="XCS1014" s="1"/>
      <c r="XCT1014" s="1"/>
      <c r="XCU1014" s="1"/>
      <c r="XCV1014" s="1"/>
      <c r="XCW1014" s="1"/>
      <c r="XCX1014" s="1"/>
      <c r="XCY1014" s="1"/>
      <c r="XCZ1014" s="1"/>
      <c r="XDA1014" s="1"/>
      <c r="XDB1014" s="1"/>
      <c r="XDC1014" s="1"/>
      <c r="XDD1014" s="1"/>
      <c r="XDE1014" s="1"/>
      <c r="XDF1014" s="1"/>
      <c r="XDG1014" s="1"/>
      <c r="XDH1014" s="1"/>
      <c r="XDI1014" s="1"/>
      <c r="XDJ1014" s="1"/>
      <c r="XDK1014" s="1"/>
      <c r="XDL1014" s="1"/>
      <c r="XDM1014" s="1"/>
      <c r="XDN1014" s="1"/>
      <c r="XDO1014" s="1"/>
      <c r="XDP1014" s="1"/>
      <c r="XDQ1014" s="1"/>
      <c r="XDR1014" s="1"/>
      <c r="XDS1014" s="1"/>
      <c r="XDT1014" s="1"/>
      <c r="XDU1014" s="1"/>
      <c r="XDV1014" s="1"/>
      <c r="XDW1014" s="1"/>
      <c r="XDX1014" s="1"/>
      <c r="XDY1014" s="1"/>
      <c r="XDZ1014" s="1"/>
      <c r="XEA1014" s="1"/>
      <c r="XEB1014" s="1"/>
      <c r="XEC1014" s="1"/>
      <c r="XED1014" s="1"/>
      <c r="XEE1014" s="1"/>
      <c r="XEF1014" s="1"/>
      <c r="XEG1014" s="1"/>
      <c r="XEH1014" s="1"/>
      <c r="XEI1014" s="1"/>
      <c r="XEJ1014" s="1"/>
      <c r="XEK1014" s="1"/>
      <c r="XEL1014" s="1"/>
      <c r="XEM1014" s="1"/>
      <c r="XEN1014" s="1"/>
      <c r="XEO1014" s="1"/>
      <c r="XEP1014" s="1"/>
      <c r="XEQ1014" s="1"/>
      <c r="XER1014" s="1"/>
      <c r="XES1014" s="1"/>
      <c r="XET1014" s="1"/>
      <c r="XEU1014" s="1"/>
      <c r="XEV1014" s="1"/>
      <c r="XEW1014" s="1"/>
      <c r="XEX1014" s="1"/>
      <c r="XEY1014" s="1"/>
      <c r="XEZ1014" s="1"/>
      <c r="XFA1014" s="1"/>
      <c r="XFB1014" s="1"/>
      <c r="XFC1014" s="1"/>
    </row>
    <row r="1015" spans="1:150 16226:16383" s="3" customFormat="1" ht="20.25" customHeight="1" x14ac:dyDescent="0.25">
      <c r="A1015" s="71" t="s">
        <v>1210</v>
      </c>
      <c r="B1015" s="71">
        <v>111.48399999999999</v>
      </c>
      <c r="C1015" s="71">
        <f t="shared" si="26"/>
        <v>1200.0137759999998</v>
      </c>
      <c r="D1015" s="51">
        <v>0</v>
      </c>
      <c r="E1015" s="51">
        <v>0</v>
      </c>
      <c r="F1015" s="124">
        <f t="shared" si="27"/>
        <v>2203.2252927359996</v>
      </c>
      <c r="G1015" s="130" t="s">
        <v>95</v>
      </c>
      <c r="H1015" s="13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WZB1015" s="1"/>
      <c r="WZC1015" s="1"/>
      <c r="WZD1015" s="1"/>
      <c r="WZE1015" s="1"/>
      <c r="WZF1015" s="1"/>
      <c r="WZG1015" s="1"/>
      <c r="WZH1015" s="1"/>
      <c r="WZI1015" s="1"/>
      <c r="WZJ1015" s="1"/>
      <c r="WZK1015" s="1"/>
      <c r="WZL1015" s="1"/>
      <c r="WZM1015" s="1"/>
      <c r="WZN1015" s="1"/>
      <c r="WZO1015" s="1"/>
      <c r="WZP1015" s="1"/>
      <c r="WZQ1015" s="1"/>
      <c r="WZR1015" s="1"/>
      <c r="WZS1015" s="1"/>
      <c r="WZT1015" s="1"/>
      <c r="WZU1015" s="1"/>
      <c r="WZV1015" s="1"/>
      <c r="WZW1015" s="1"/>
      <c r="WZX1015" s="1"/>
      <c r="WZY1015" s="1"/>
      <c r="WZZ1015" s="1"/>
      <c r="XAA1015" s="1"/>
      <c r="XAB1015" s="1"/>
      <c r="XAC1015" s="1"/>
      <c r="XAD1015" s="1"/>
      <c r="XAE1015" s="1"/>
      <c r="XAF1015" s="1"/>
      <c r="XAG1015" s="1"/>
      <c r="XAH1015" s="1"/>
      <c r="XAI1015" s="1"/>
      <c r="XAJ1015" s="1"/>
      <c r="XAK1015" s="1"/>
      <c r="XAL1015" s="1"/>
      <c r="XAM1015" s="1"/>
      <c r="XAN1015" s="1"/>
      <c r="XAO1015" s="1"/>
      <c r="XAP1015" s="1"/>
      <c r="XAQ1015" s="1"/>
      <c r="XAR1015" s="1"/>
      <c r="XAS1015" s="1"/>
      <c r="XAT1015" s="1"/>
      <c r="XAU1015" s="1"/>
      <c r="XAV1015" s="1"/>
      <c r="XAW1015" s="1"/>
      <c r="XAX1015" s="1"/>
      <c r="XAY1015" s="1"/>
      <c r="XAZ1015" s="1"/>
      <c r="XBA1015" s="1"/>
      <c r="XBB1015" s="1"/>
      <c r="XBC1015" s="1"/>
      <c r="XBD1015" s="1"/>
      <c r="XBE1015" s="1"/>
      <c r="XBF1015" s="1"/>
      <c r="XBG1015" s="1"/>
      <c r="XBH1015" s="1"/>
      <c r="XBI1015" s="1"/>
      <c r="XBJ1015" s="1"/>
      <c r="XBK1015" s="1"/>
      <c r="XBL1015" s="1"/>
      <c r="XBM1015" s="1"/>
      <c r="XBN1015" s="1"/>
      <c r="XBO1015" s="1"/>
      <c r="XBP1015" s="1"/>
      <c r="XBQ1015" s="1"/>
      <c r="XBR1015" s="1"/>
      <c r="XBS1015" s="1"/>
      <c r="XBT1015" s="1"/>
      <c r="XBU1015" s="1"/>
      <c r="XBV1015" s="1"/>
      <c r="XBW1015" s="1"/>
      <c r="XBX1015" s="1"/>
      <c r="XBY1015" s="1"/>
      <c r="XBZ1015" s="1"/>
      <c r="XCA1015" s="1"/>
      <c r="XCB1015" s="1"/>
      <c r="XCC1015" s="1"/>
      <c r="XCD1015" s="1"/>
      <c r="XCE1015" s="1"/>
      <c r="XCF1015" s="1"/>
      <c r="XCG1015" s="1"/>
      <c r="XCH1015" s="1"/>
      <c r="XCI1015" s="1"/>
      <c r="XCJ1015" s="1"/>
      <c r="XCK1015" s="1"/>
      <c r="XCL1015" s="1"/>
      <c r="XCM1015" s="1"/>
      <c r="XCN1015" s="1"/>
      <c r="XCO1015" s="1"/>
      <c r="XCP1015" s="1"/>
      <c r="XCQ1015" s="1"/>
      <c r="XCR1015" s="1"/>
      <c r="XCS1015" s="1"/>
      <c r="XCT1015" s="1"/>
      <c r="XCU1015" s="1"/>
      <c r="XCV1015" s="1"/>
      <c r="XCW1015" s="1"/>
      <c r="XCX1015" s="1"/>
      <c r="XCY1015" s="1"/>
      <c r="XCZ1015" s="1"/>
      <c r="XDA1015" s="1"/>
      <c r="XDB1015" s="1"/>
      <c r="XDC1015" s="1"/>
      <c r="XDD1015" s="1"/>
      <c r="XDE1015" s="1"/>
      <c r="XDF1015" s="1"/>
      <c r="XDG1015" s="1"/>
      <c r="XDH1015" s="1"/>
      <c r="XDI1015" s="1"/>
      <c r="XDJ1015" s="1"/>
      <c r="XDK1015" s="1"/>
      <c r="XDL1015" s="1"/>
      <c r="XDM1015" s="1"/>
      <c r="XDN1015" s="1"/>
      <c r="XDO1015" s="1"/>
      <c r="XDP1015" s="1"/>
      <c r="XDQ1015" s="1"/>
      <c r="XDR1015" s="1"/>
      <c r="XDS1015" s="1"/>
      <c r="XDT1015" s="1"/>
      <c r="XDU1015" s="1"/>
      <c r="XDV1015" s="1"/>
      <c r="XDW1015" s="1"/>
      <c r="XDX1015" s="1"/>
      <c r="XDY1015" s="1"/>
      <c r="XDZ1015" s="1"/>
      <c r="XEA1015" s="1"/>
      <c r="XEB1015" s="1"/>
      <c r="XEC1015" s="1"/>
      <c r="XED1015" s="1"/>
      <c r="XEE1015" s="1"/>
      <c r="XEF1015" s="1"/>
      <c r="XEG1015" s="1"/>
      <c r="XEH1015" s="1"/>
      <c r="XEI1015" s="1"/>
      <c r="XEJ1015" s="1"/>
      <c r="XEK1015" s="1"/>
      <c r="XEL1015" s="1"/>
      <c r="XEM1015" s="1"/>
      <c r="XEN1015" s="1"/>
      <c r="XEO1015" s="1"/>
      <c r="XEP1015" s="1"/>
      <c r="XEQ1015" s="1"/>
      <c r="XER1015" s="1"/>
      <c r="XES1015" s="1"/>
      <c r="XET1015" s="1"/>
      <c r="XEU1015" s="1"/>
      <c r="XEV1015" s="1"/>
      <c r="XEW1015" s="1"/>
      <c r="XEX1015" s="1"/>
      <c r="XEY1015" s="1"/>
      <c r="XEZ1015" s="1"/>
      <c r="XFA1015" s="1"/>
      <c r="XFB1015" s="1"/>
      <c r="XFC1015" s="1"/>
    </row>
    <row r="1016" spans="1:150 16226:16383" s="3" customFormat="1" ht="20.25" customHeight="1" x14ac:dyDescent="0.25">
      <c r="A1016" s="71" t="s">
        <v>1211</v>
      </c>
      <c r="B1016" s="71">
        <v>111.48399999999999</v>
      </c>
      <c r="C1016" s="71">
        <f t="shared" si="26"/>
        <v>1200.0137759999998</v>
      </c>
      <c r="D1016" s="51">
        <v>0</v>
      </c>
      <c r="E1016" s="51">
        <v>0</v>
      </c>
      <c r="F1016" s="124">
        <f t="shared" si="27"/>
        <v>2203.2252927359996</v>
      </c>
      <c r="G1016" s="130" t="s">
        <v>95</v>
      </c>
      <c r="H1016" s="13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WZB1016" s="1"/>
      <c r="WZC1016" s="1"/>
      <c r="WZD1016" s="1"/>
      <c r="WZE1016" s="1"/>
      <c r="WZF1016" s="1"/>
      <c r="WZG1016" s="1"/>
      <c r="WZH1016" s="1"/>
      <c r="WZI1016" s="1"/>
      <c r="WZJ1016" s="1"/>
      <c r="WZK1016" s="1"/>
      <c r="WZL1016" s="1"/>
      <c r="WZM1016" s="1"/>
      <c r="WZN1016" s="1"/>
      <c r="WZO1016" s="1"/>
      <c r="WZP1016" s="1"/>
      <c r="WZQ1016" s="1"/>
      <c r="WZR1016" s="1"/>
      <c r="WZS1016" s="1"/>
      <c r="WZT1016" s="1"/>
      <c r="WZU1016" s="1"/>
      <c r="WZV1016" s="1"/>
      <c r="WZW1016" s="1"/>
      <c r="WZX1016" s="1"/>
      <c r="WZY1016" s="1"/>
      <c r="WZZ1016" s="1"/>
      <c r="XAA1016" s="1"/>
      <c r="XAB1016" s="1"/>
      <c r="XAC1016" s="1"/>
      <c r="XAD1016" s="1"/>
      <c r="XAE1016" s="1"/>
      <c r="XAF1016" s="1"/>
      <c r="XAG1016" s="1"/>
      <c r="XAH1016" s="1"/>
      <c r="XAI1016" s="1"/>
      <c r="XAJ1016" s="1"/>
      <c r="XAK1016" s="1"/>
      <c r="XAL1016" s="1"/>
      <c r="XAM1016" s="1"/>
      <c r="XAN1016" s="1"/>
      <c r="XAO1016" s="1"/>
      <c r="XAP1016" s="1"/>
      <c r="XAQ1016" s="1"/>
      <c r="XAR1016" s="1"/>
      <c r="XAS1016" s="1"/>
      <c r="XAT1016" s="1"/>
      <c r="XAU1016" s="1"/>
      <c r="XAV1016" s="1"/>
      <c r="XAW1016" s="1"/>
      <c r="XAX1016" s="1"/>
      <c r="XAY1016" s="1"/>
      <c r="XAZ1016" s="1"/>
      <c r="XBA1016" s="1"/>
      <c r="XBB1016" s="1"/>
      <c r="XBC1016" s="1"/>
      <c r="XBD1016" s="1"/>
      <c r="XBE1016" s="1"/>
      <c r="XBF1016" s="1"/>
      <c r="XBG1016" s="1"/>
      <c r="XBH1016" s="1"/>
      <c r="XBI1016" s="1"/>
      <c r="XBJ1016" s="1"/>
      <c r="XBK1016" s="1"/>
      <c r="XBL1016" s="1"/>
      <c r="XBM1016" s="1"/>
      <c r="XBN1016" s="1"/>
      <c r="XBO1016" s="1"/>
      <c r="XBP1016" s="1"/>
      <c r="XBQ1016" s="1"/>
      <c r="XBR1016" s="1"/>
      <c r="XBS1016" s="1"/>
      <c r="XBT1016" s="1"/>
      <c r="XBU1016" s="1"/>
      <c r="XBV1016" s="1"/>
      <c r="XBW1016" s="1"/>
      <c r="XBX1016" s="1"/>
      <c r="XBY1016" s="1"/>
      <c r="XBZ1016" s="1"/>
      <c r="XCA1016" s="1"/>
      <c r="XCB1016" s="1"/>
      <c r="XCC1016" s="1"/>
      <c r="XCD1016" s="1"/>
      <c r="XCE1016" s="1"/>
      <c r="XCF1016" s="1"/>
      <c r="XCG1016" s="1"/>
      <c r="XCH1016" s="1"/>
      <c r="XCI1016" s="1"/>
      <c r="XCJ1016" s="1"/>
      <c r="XCK1016" s="1"/>
      <c r="XCL1016" s="1"/>
      <c r="XCM1016" s="1"/>
      <c r="XCN1016" s="1"/>
      <c r="XCO1016" s="1"/>
      <c r="XCP1016" s="1"/>
      <c r="XCQ1016" s="1"/>
      <c r="XCR1016" s="1"/>
      <c r="XCS1016" s="1"/>
      <c r="XCT1016" s="1"/>
      <c r="XCU1016" s="1"/>
      <c r="XCV1016" s="1"/>
      <c r="XCW1016" s="1"/>
      <c r="XCX1016" s="1"/>
      <c r="XCY1016" s="1"/>
      <c r="XCZ1016" s="1"/>
      <c r="XDA1016" s="1"/>
      <c r="XDB1016" s="1"/>
      <c r="XDC1016" s="1"/>
      <c r="XDD1016" s="1"/>
      <c r="XDE1016" s="1"/>
      <c r="XDF1016" s="1"/>
      <c r="XDG1016" s="1"/>
      <c r="XDH1016" s="1"/>
      <c r="XDI1016" s="1"/>
      <c r="XDJ1016" s="1"/>
      <c r="XDK1016" s="1"/>
      <c r="XDL1016" s="1"/>
      <c r="XDM1016" s="1"/>
      <c r="XDN1016" s="1"/>
      <c r="XDO1016" s="1"/>
      <c r="XDP1016" s="1"/>
      <c r="XDQ1016" s="1"/>
      <c r="XDR1016" s="1"/>
      <c r="XDS1016" s="1"/>
      <c r="XDT1016" s="1"/>
      <c r="XDU1016" s="1"/>
      <c r="XDV1016" s="1"/>
      <c r="XDW1016" s="1"/>
      <c r="XDX1016" s="1"/>
      <c r="XDY1016" s="1"/>
      <c r="XDZ1016" s="1"/>
      <c r="XEA1016" s="1"/>
      <c r="XEB1016" s="1"/>
      <c r="XEC1016" s="1"/>
      <c r="XED1016" s="1"/>
      <c r="XEE1016" s="1"/>
      <c r="XEF1016" s="1"/>
      <c r="XEG1016" s="1"/>
      <c r="XEH1016" s="1"/>
      <c r="XEI1016" s="1"/>
      <c r="XEJ1016" s="1"/>
      <c r="XEK1016" s="1"/>
      <c r="XEL1016" s="1"/>
      <c r="XEM1016" s="1"/>
      <c r="XEN1016" s="1"/>
      <c r="XEO1016" s="1"/>
      <c r="XEP1016" s="1"/>
      <c r="XEQ1016" s="1"/>
      <c r="XER1016" s="1"/>
      <c r="XES1016" s="1"/>
      <c r="XET1016" s="1"/>
      <c r="XEU1016" s="1"/>
      <c r="XEV1016" s="1"/>
      <c r="XEW1016" s="1"/>
      <c r="XEX1016" s="1"/>
      <c r="XEY1016" s="1"/>
      <c r="XEZ1016" s="1"/>
      <c r="XFA1016" s="1"/>
      <c r="XFB1016" s="1"/>
      <c r="XFC1016" s="1"/>
    </row>
    <row r="1017" spans="1:150 16226:16383" s="3" customFormat="1" ht="20.25" customHeight="1" x14ac:dyDescent="0.25">
      <c r="A1017" s="71" t="s">
        <v>1212</v>
      </c>
      <c r="B1017" s="71">
        <v>111.48399999999999</v>
      </c>
      <c r="C1017" s="71">
        <f t="shared" si="26"/>
        <v>1200.0137759999998</v>
      </c>
      <c r="D1017" s="51">
        <v>0</v>
      </c>
      <c r="E1017" s="51">
        <v>0</v>
      </c>
      <c r="F1017" s="124">
        <f t="shared" si="27"/>
        <v>2203.2252927359996</v>
      </c>
      <c r="G1017" s="130" t="s">
        <v>95</v>
      </c>
      <c r="H1017" s="13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WZB1017" s="1"/>
      <c r="WZC1017" s="1"/>
      <c r="WZD1017" s="1"/>
      <c r="WZE1017" s="1"/>
      <c r="WZF1017" s="1"/>
      <c r="WZG1017" s="1"/>
      <c r="WZH1017" s="1"/>
      <c r="WZI1017" s="1"/>
      <c r="WZJ1017" s="1"/>
      <c r="WZK1017" s="1"/>
      <c r="WZL1017" s="1"/>
      <c r="WZM1017" s="1"/>
      <c r="WZN1017" s="1"/>
      <c r="WZO1017" s="1"/>
      <c r="WZP1017" s="1"/>
      <c r="WZQ1017" s="1"/>
      <c r="WZR1017" s="1"/>
      <c r="WZS1017" s="1"/>
      <c r="WZT1017" s="1"/>
      <c r="WZU1017" s="1"/>
      <c r="WZV1017" s="1"/>
      <c r="WZW1017" s="1"/>
      <c r="WZX1017" s="1"/>
      <c r="WZY1017" s="1"/>
      <c r="WZZ1017" s="1"/>
      <c r="XAA1017" s="1"/>
      <c r="XAB1017" s="1"/>
      <c r="XAC1017" s="1"/>
      <c r="XAD1017" s="1"/>
      <c r="XAE1017" s="1"/>
      <c r="XAF1017" s="1"/>
      <c r="XAG1017" s="1"/>
      <c r="XAH1017" s="1"/>
      <c r="XAI1017" s="1"/>
      <c r="XAJ1017" s="1"/>
      <c r="XAK1017" s="1"/>
      <c r="XAL1017" s="1"/>
      <c r="XAM1017" s="1"/>
      <c r="XAN1017" s="1"/>
      <c r="XAO1017" s="1"/>
      <c r="XAP1017" s="1"/>
      <c r="XAQ1017" s="1"/>
      <c r="XAR1017" s="1"/>
      <c r="XAS1017" s="1"/>
      <c r="XAT1017" s="1"/>
      <c r="XAU1017" s="1"/>
      <c r="XAV1017" s="1"/>
      <c r="XAW1017" s="1"/>
      <c r="XAX1017" s="1"/>
      <c r="XAY1017" s="1"/>
      <c r="XAZ1017" s="1"/>
      <c r="XBA1017" s="1"/>
      <c r="XBB1017" s="1"/>
      <c r="XBC1017" s="1"/>
      <c r="XBD1017" s="1"/>
      <c r="XBE1017" s="1"/>
      <c r="XBF1017" s="1"/>
      <c r="XBG1017" s="1"/>
      <c r="XBH1017" s="1"/>
      <c r="XBI1017" s="1"/>
      <c r="XBJ1017" s="1"/>
      <c r="XBK1017" s="1"/>
      <c r="XBL1017" s="1"/>
      <c r="XBM1017" s="1"/>
      <c r="XBN1017" s="1"/>
      <c r="XBO1017" s="1"/>
      <c r="XBP1017" s="1"/>
      <c r="XBQ1017" s="1"/>
      <c r="XBR1017" s="1"/>
      <c r="XBS1017" s="1"/>
      <c r="XBT1017" s="1"/>
      <c r="XBU1017" s="1"/>
      <c r="XBV1017" s="1"/>
      <c r="XBW1017" s="1"/>
      <c r="XBX1017" s="1"/>
      <c r="XBY1017" s="1"/>
      <c r="XBZ1017" s="1"/>
      <c r="XCA1017" s="1"/>
      <c r="XCB1017" s="1"/>
      <c r="XCC1017" s="1"/>
      <c r="XCD1017" s="1"/>
      <c r="XCE1017" s="1"/>
      <c r="XCF1017" s="1"/>
      <c r="XCG1017" s="1"/>
      <c r="XCH1017" s="1"/>
      <c r="XCI1017" s="1"/>
      <c r="XCJ1017" s="1"/>
      <c r="XCK1017" s="1"/>
      <c r="XCL1017" s="1"/>
      <c r="XCM1017" s="1"/>
      <c r="XCN1017" s="1"/>
      <c r="XCO1017" s="1"/>
      <c r="XCP1017" s="1"/>
      <c r="XCQ1017" s="1"/>
      <c r="XCR1017" s="1"/>
      <c r="XCS1017" s="1"/>
      <c r="XCT1017" s="1"/>
      <c r="XCU1017" s="1"/>
      <c r="XCV1017" s="1"/>
      <c r="XCW1017" s="1"/>
      <c r="XCX1017" s="1"/>
      <c r="XCY1017" s="1"/>
      <c r="XCZ1017" s="1"/>
      <c r="XDA1017" s="1"/>
      <c r="XDB1017" s="1"/>
      <c r="XDC1017" s="1"/>
      <c r="XDD1017" s="1"/>
      <c r="XDE1017" s="1"/>
      <c r="XDF1017" s="1"/>
      <c r="XDG1017" s="1"/>
      <c r="XDH1017" s="1"/>
      <c r="XDI1017" s="1"/>
      <c r="XDJ1017" s="1"/>
      <c r="XDK1017" s="1"/>
      <c r="XDL1017" s="1"/>
      <c r="XDM1017" s="1"/>
      <c r="XDN1017" s="1"/>
      <c r="XDO1017" s="1"/>
      <c r="XDP1017" s="1"/>
      <c r="XDQ1017" s="1"/>
      <c r="XDR1017" s="1"/>
      <c r="XDS1017" s="1"/>
      <c r="XDT1017" s="1"/>
      <c r="XDU1017" s="1"/>
      <c r="XDV1017" s="1"/>
      <c r="XDW1017" s="1"/>
      <c r="XDX1017" s="1"/>
      <c r="XDY1017" s="1"/>
      <c r="XDZ1017" s="1"/>
      <c r="XEA1017" s="1"/>
      <c r="XEB1017" s="1"/>
      <c r="XEC1017" s="1"/>
      <c r="XED1017" s="1"/>
      <c r="XEE1017" s="1"/>
      <c r="XEF1017" s="1"/>
      <c r="XEG1017" s="1"/>
      <c r="XEH1017" s="1"/>
      <c r="XEI1017" s="1"/>
      <c r="XEJ1017" s="1"/>
      <c r="XEK1017" s="1"/>
      <c r="XEL1017" s="1"/>
      <c r="XEM1017" s="1"/>
      <c r="XEN1017" s="1"/>
      <c r="XEO1017" s="1"/>
      <c r="XEP1017" s="1"/>
      <c r="XEQ1017" s="1"/>
      <c r="XER1017" s="1"/>
      <c r="XES1017" s="1"/>
      <c r="XET1017" s="1"/>
      <c r="XEU1017" s="1"/>
      <c r="XEV1017" s="1"/>
      <c r="XEW1017" s="1"/>
      <c r="XEX1017" s="1"/>
      <c r="XEY1017" s="1"/>
      <c r="XEZ1017" s="1"/>
      <c r="XFA1017" s="1"/>
      <c r="XFB1017" s="1"/>
      <c r="XFC1017" s="1"/>
    </row>
    <row r="1018" spans="1:150 16226:16383" s="3" customFormat="1" ht="20.25" customHeight="1" x14ac:dyDescent="0.25">
      <c r="A1018" s="71" t="s">
        <v>1213</v>
      </c>
      <c r="B1018" s="71">
        <v>111.48399999999999</v>
      </c>
      <c r="C1018" s="71">
        <f t="shared" si="26"/>
        <v>1200.0137759999998</v>
      </c>
      <c r="D1018" s="51">
        <v>0</v>
      </c>
      <c r="E1018" s="51">
        <v>0</v>
      </c>
      <c r="F1018" s="124">
        <f t="shared" si="27"/>
        <v>2203.2252927359996</v>
      </c>
      <c r="G1018" s="130" t="s">
        <v>95</v>
      </c>
      <c r="H1018" s="13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WZB1018" s="1"/>
      <c r="WZC1018" s="1"/>
      <c r="WZD1018" s="1"/>
      <c r="WZE1018" s="1"/>
      <c r="WZF1018" s="1"/>
      <c r="WZG1018" s="1"/>
      <c r="WZH1018" s="1"/>
      <c r="WZI1018" s="1"/>
      <c r="WZJ1018" s="1"/>
      <c r="WZK1018" s="1"/>
      <c r="WZL1018" s="1"/>
      <c r="WZM1018" s="1"/>
      <c r="WZN1018" s="1"/>
      <c r="WZO1018" s="1"/>
      <c r="WZP1018" s="1"/>
      <c r="WZQ1018" s="1"/>
      <c r="WZR1018" s="1"/>
      <c r="WZS1018" s="1"/>
      <c r="WZT1018" s="1"/>
      <c r="WZU1018" s="1"/>
      <c r="WZV1018" s="1"/>
      <c r="WZW1018" s="1"/>
      <c r="WZX1018" s="1"/>
      <c r="WZY1018" s="1"/>
      <c r="WZZ1018" s="1"/>
      <c r="XAA1018" s="1"/>
      <c r="XAB1018" s="1"/>
      <c r="XAC1018" s="1"/>
      <c r="XAD1018" s="1"/>
      <c r="XAE1018" s="1"/>
      <c r="XAF1018" s="1"/>
      <c r="XAG1018" s="1"/>
      <c r="XAH1018" s="1"/>
      <c r="XAI1018" s="1"/>
      <c r="XAJ1018" s="1"/>
      <c r="XAK1018" s="1"/>
      <c r="XAL1018" s="1"/>
      <c r="XAM1018" s="1"/>
      <c r="XAN1018" s="1"/>
      <c r="XAO1018" s="1"/>
      <c r="XAP1018" s="1"/>
      <c r="XAQ1018" s="1"/>
      <c r="XAR1018" s="1"/>
      <c r="XAS1018" s="1"/>
      <c r="XAT1018" s="1"/>
      <c r="XAU1018" s="1"/>
      <c r="XAV1018" s="1"/>
      <c r="XAW1018" s="1"/>
      <c r="XAX1018" s="1"/>
      <c r="XAY1018" s="1"/>
      <c r="XAZ1018" s="1"/>
      <c r="XBA1018" s="1"/>
      <c r="XBB1018" s="1"/>
      <c r="XBC1018" s="1"/>
      <c r="XBD1018" s="1"/>
      <c r="XBE1018" s="1"/>
      <c r="XBF1018" s="1"/>
      <c r="XBG1018" s="1"/>
      <c r="XBH1018" s="1"/>
      <c r="XBI1018" s="1"/>
      <c r="XBJ1018" s="1"/>
      <c r="XBK1018" s="1"/>
      <c r="XBL1018" s="1"/>
      <c r="XBM1018" s="1"/>
      <c r="XBN1018" s="1"/>
      <c r="XBO1018" s="1"/>
      <c r="XBP1018" s="1"/>
      <c r="XBQ1018" s="1"/>
      <c r="XBR1018" s="1"/>
      <c r="XBS1018" s="1"/>
      <c r="XBT1018" s="1"/>
      <c r="XBU1018" s="1"/>
      <c r="XBV1018" s="1"/>
      <c r="XBW1018" s="1"/>
      <c r="XBX1018" s="1"/>
      <c r="XBY1018" s="1"/>
      <c r="XBZ1018" s="1"/>
      <c r="XCA1018" s="1"/>
      <c r="XCB1018" s="1"/>
      <c r="XCC1018" s="1"/>
      <c r="XCD1018" s="1"/>
      <c r="XCE1018" s="1"/>
      <c r="XCF1018" s="1"/>
      <c r="XCG1018" s="1"/>
      <c r="XCH1018" s="1"/>
      <c r="XCI1018" s="1"/>
      <c r="XCJ1018" s="1"/>
      <c r="XCK1018" s="1"/>
      <c r="XCL1018" s="1"/>
      <c r="XCM1018" s="1"/>
      <c r="XCN1018" s="1"/>
      <c r="XCO1018" s="1"/>
      <c r="XCP1018" s="1"/>
      <c r="XCQ1018" s="1"/>
      <c r="XCR1018" s="1"/>
      <c r="XCS1018" s="1"/>
      <c r="XCT1018" s="1"/>
      <c r="XCU1018" s="1"/>
      <c r="XCV1018" s="1"/>
      <c r="XCW1018" s="1"/>
      <c r="XCX1018" s="1"/>
      <c r="XCY1018" s="1"/>
      <c r="XCZ1018" s="1"/>
      <c r="XDA1018" s="1"/>
      <c r="XDB1018" s="1"/>
      <c r="XDC1018" s="1"/>
      <c r="XDD1018" s="1"/>
      <c r="XDE1018" s="1"/>
      <c r="XDF1018" s="1"/>
      <c r="XDG1018" s="1"/>
      <c r="XDH1018" s="1"/>
      <c r="XDI1018" s="1"/>
      <c r="XDJ1018" s="1"/>
      <c r="XDK1018" s="1"/>
      <c r="XDL1018" s="1"/>
      <c r="XDM1018" s="1"/>
      <c r="XDN1018" s="1"/>
      <c r="XDO1018" s="1"/>
      <c r="XDP1018" s="1"/>
      <c r="XDQ1018" s="1"/>
      <c r="XDR1018" s="1"/>
      <c r="XDS1018" s="1"/>
      <c r="XDT1018" s="1"/>
      <c r="XDU1018" s="1"/>
      <c r="XDV1018" s="1"/>
      <c r="XDW1018" s="1"/>
      <c r="XDX1018" s="1"/>
      <c r="XDY1018" s="1"/>
      <c r="XDZ1018" s="1"/>
      <c r="XEA1018" s="1"/>
      <c r="XEB1018" s="1"/>
      <c r="XEC1018" s="1"/>
      <c r="XED1018" s="1"/>
      <c r="XEE1018" s="1"/>
      <c r="XEF1018" s="1"/>
      <c r="XEG1018" s="1"/>
      <c r="XEH1018" s="1"/>
      <c r="XEI1018" s="1"/>
      <c r="XEJ1018" s="1"/>
      <c r="XEK1018" s="1"/>
      <c r="XEL1018" s="1"/>
      <c r="XEM1018" s="1"/>
      <c r="XEN1018" s="1"/>
      <c r="XEO1018" s="1"/>
      <c r="XEP1018" s="1"/>
      <c r="XEQ1018" s="1"/>
      <c r="XER1018" s="1"/>
      <c r="XES1018" s="1"/>
      <c r="XET1018" s="1"/>
      <c r="XEU1018" s="1"/>
      <c r="XEV1018" s="1"/>
      <c r="XEW1018" s="1"/>
      <c r="XEX1018" s="1"/>
      <c r="XEY1018" s="1"/>
      <c r="XEZ1018" s="1"/>
      <c r="XFA1018" s="1"/>
      <c r="XFB1018" s="1"/>
      <c r="XFC1018" s="1"/>
    </row>
    <row r="1019" spans="1:150 16226:16383" s="3" customFormat="1" ht="20.25" customHeight="1" x14ac:dyDescent="0.25">
      <c r="A1019" s="71" t="s">
        <v>1214</v>
      </c>
      <c r="B1019" s="71">
        <v>111.48399999999999</v>
      </c>
      <c r="C1019" s="71">
        <f t="shared" si="26"/>
        <v>1200.0137759999998</v>
      </c>
      <c r="D1019" s="51">
        <v>0</v>
      </c>
      <c r="E1019" s="51">
        <v>0</v>
      </c>
      <c r="F1019" s="124">
        <f t="shared" si="27"/>
        <v>2203.2252927359996</v>
      </c>
      <c r="G1019" s="130" t="s">
        <v>95</v>
      </c>
      <c r="H1019" s="13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WZB1019" s="1"/>
      <c r="WZC1019" s="1"/>
      <c r="WZD1019" s="1"/>
      <c r="WZE1019" s="1"/>
      <c r="WZF1019" s="1"/>
      <c r="WZG1019" s="1"/>
      <c r="WZH1019" s="1"/>
      <c r="WZI1019" s="1"/>
      <c r="WZJ1019" s="1"/>
      <c r="WZK1019" s="1"/>
      <c r="WZL1019" s="1"/>
      <c r="WZM1019" s="1"/>
      <c r="WZN1019" s="1"/>
      <c r="WZO1019" s="1"/>
      <c r="WZP1019" s="1"/>
      <c r="WZQ1019" s="1"/>
      <c r="WZR1019" s="1"/>
      <c r="WZS1019" s="1"/>
      <c r="WZT1019" s="1"/>
      <c r="WZU1019" s="1"/>
      <c r="WZV1019" s="1"/>
      <c r="WZW1019" s="1"/>
      <c r="WZX1019" s="1"/>
      <c r="WZY1019" s="1"/>
      <c r="WZZ1019" s="1"/>
      <c r="XAA1019" s="1"/>
      <c r="XAB1019" s="1"/>
      <c r="XAC1019" s="1"/>
      <c r="XAD1019" s="1"/>
      <c r="XAE1019" s="1"/>
      <c r="XAF1019" s="1"/>
      <c r="XAG1019" s="1"/>
      <c r="XAH1019" s="1"/>
      <c r="XAI1019" s="1"/>
      <c r="XAJ1019" s="1"/>
      <c r="XAK1019" s="1"/>
      <c r="XAL1019" s="1"/>
      <c r="XAM1019" s="1"/>
      <c r="XAN1019" s="1"/>
      <c r="XAO1019" s="1"/>
      <c r="XAP1019" s="1"/>
      <c r="XAQ1019" s="1"/>
      <c r="XAR1019" s="1"/>
      <c r="XAS1019" s="1"/>
      <c r="XAT1019" s="1"/>
      <c r="XAU1019" s="1"/>
      <c r="XAV1019" s="1"/>
      <c r="XAW1019" s="1"/>
      <c r="XAX1019" s="1"/>
      <c r="XAY1019" s="1"/>
      <c r="XAZ1019" s="1"/>
      <c r="XBA1019" s="1"/>
      <c r="XBB1019" s="1"/>
      <c r="XBC1019" s="1"/>
      <c r="XBD1019" s="1"/>
      <c r="XBE1019" s="1"/>
      <c r="XBF1019" s="1"/>
      <c r="XBG1019" s="1"/>
      <c r="XBH1019" s="1"/>
      <c r="XBI1019" s="1"/>
      <c r="XBJ1019" s="1"/>
      <c r="XBK1019" s="1"/>
      <c r="XBL1019" s="1"/>
      <c r="XBM1019" s="1"/>
      <c r="XBN1019" s="1"/>
      <c r="XBO1019" s="1"/>
      <c r="XBP1019" s="1"/>
      <c r="XBQ1019" s="1"/>
      <c r="XBR1019" s="1"/>
      <c r="XBS1019" s="1"/>
      <c r="XBT1019" s="1"/>
      <c r="XBU1019" s="1"/>
      <c r="XBV1019" s="1"/>
      <c r="XBW1019" s="1"/>
      <c r="XBX1019" s="1"/>
      <c r="XBY1019" s="1"/>
      <c r="XBZ1019" s="1"/>
      <c r="XCA1019" s="1"/>
      <c r="XCB1019" s="1"/>
      <c r="XCC1019" s="1"/>
      <c r="XCD1019" s="1"/>
      <c r="XCE1019" s="1"/>
      <c r="XCF1019" s="1"/>
      <c r="XCG1019" s="1"/>
      <c r="XCH1019" s="1"/>
      <c r="XCI1019" s="1"/>
      <c r="XCJ1019" s="1"/>
      <c r="XCK1019" s="1"/>
      <c r="XCL1019" s="1"/>
      <c r="XCM1019" s="1"/>
      <c r="XCN1019" s="1"/>
      <c r="XCO1019" s="1"/>
      <c r="XCP1019" s="1"/>
      <c r="XCQ1019" s="1"/>
      <c r="XCR1019" s="1"/>
      <c r="XCS1019" s="1"/>
      <c r="XCT1019" s="1"/>
      <c r="XCU1019" s="1"/>
      <c r="XCV1019" s="1"/>
      <c r="XCW1019" s="1"/>
      <c r="XCX1019" s="1"/>
      <c r="XCY1019" s="1"/>
      <c r="XCZ1019" s="1"/>
      <c r="XDA1019" s="1"/>
      <c r="XDB1019" s="1"/>
      <c r="XDC1019" s="1"/>
      <c r="XDD1019" s="1"/>
      <c r="XDE1019" s="1"/>
      <c r="XDF1019" s="1"/>
      <c r="XDG1019" s="1"/>
      <c r="XDH1019" s="1"/>
      <c r="XDI1019" s="1"/>
      <c r="XDJ1019" s="1"/>
      <c r="XDK1019" s="1"/>
      <c r="XDL1019" s="1"/>
      <c r="XDM1019" s="1"/>
      <c r="XDN1019" s="1"/>
      <c r="XDO1019" s="1"/>
      <c r="XDP1019" s="1"/>
      <c r="XDQ1019" s="1"/>
      <c r="XDR1019" s="1"/>
      <c r="XDS1019" s="1"/>
      <c r="XDT1019" s="1"/>
      <c r="XDU1019" s="1"/>
      <c r="XDV1019" s="1"/>
      <c r="XDW1019" s="1"/>
      <c r="XDX1019" s="1"/>
      <c r="XDY1019" s="1"/>
      <c r="XDZ1019" s="1"/>
      <c r="XEA1019" s="1"/>
      <c r="XEB1019" s="1"/>
      <c r="XEC1019" s="1"/>
      <c r="XED1019" s="1"/>
      <c r="XEE1019" s="1"/>
      <c r="XEF1019" s="1"/>
      <c r="XEG1019" s="1"/>
      <c r="XEH1019" s="1"/>
      <c r="XEI1019" s="1"/>
      <c r="XEJ1019" s="1"/>
      <c r="XEK1019" s="1"/>
      <c r="XEL1019" s="1"/>
      <c r="XEM1019" s="1"/>
      <c r="XEN1019" s="1"/>
      <c r="XEO1019" s="1"/>
      <c r="XEP1019" s="1"/>
      <c r="XEQ1019" s="1"/>
      <c r="XER1019" s="1"/>
      <c r="XES1019" s="1"/>
      <c r="XET1019" s="1"/>
      <c r="XEU1019" s="1"/>
      <c r="XEV1019" s="1"/>
      <c r="XEW1019" s="1"/>
      <c r="XEX1019" s="1"/>
      <c r="XEY1019" s="1"/>
      <c r="XEZ1019" s="1"/>
      <c r="XFA1019" s="1"/>
      <c r="XFB1019" s="1"/>
      <c r="XFC1019" s="1"/>
    </row>
    <row r="1020" spans="1:150 16226:16383" s="3" customFormat="1" ht="20.25" customHeight="1" x14ac:dyDescent="0.25">
      <c r="A1020" s="71" t="s">
        <v>1215</v>
      </c>
      <c r="B1020" s="71">
        <v>111.48399999999999</v>
      </c>
      <c r="C1020" s="71">
        <f t="shared" si="26"/>
        <v>1200.0137759999998</v>
      </c>
      <c r="D1020" s="51">
        <v>0</v>
      </c>
      <c r="E1020" s="51">
        <v>0</v>
      </c>
      <c r="F1020" s="124">
        <f t="shared" si="27"/>
        <v>2203.2252927359996</v>
      </c>
      <c r="G1020" s="130" t="s">
        <v>95</v>
      </c>
      <c r="H1020" s="13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WZB1020" s="1"/>
      <c r="WZC1020" s="1"/>
      <c r="WZD1020" s="1"/>
      <c r="WZE1020" s="1"/>
      <c r="WZF1020" s="1"/>
      <c r="WZG1020" s="1"/>
      <c r="WZH1020" s="1"/>
      <c r="WZI1020" s="1"/>
      <c r="WZJ1020" s="1"/>
      <c r="WZK1020" s="1"/>
      <c r="WZL1020" s="1"/>
      <c r="WZM1020" s="1"/>
      <c r="WZN1020" s="1"/>
      <c r="WZO1020" s="1"/>
      <c r="WZP1020" s="1"/>
      <c r="WZQ1020" s="1"/>
      <c r="WZR1020" s="1"/>
      <c r="WZS1020" s="1"/>
      <c r="WZT1020" s="1"/>
      <c r="WZU1020" s="1"/>
      <c r="WZV1020" s="1"/>
      <c r="WZW1020" s="1"/>
      <c r="WZX1020" s="1"/>
      <c r="WZY1020" s="1"/>
      <c r="WZZ1020" s="1"/>
      <c r="XAA1020" s="1"/>
      <c r="XAB1020" s="1"/>
      <c r="XAC1020" s="1"/>
      <c r="XAD1020" s="1"/>
      <c r="XAE1020" s="1"/>
      <c r="XAF1020" s="1"/>
      <c r="XAG1020" s="1"/>
      <c r="XAH1020" s="1"/>
      <c r="XAI1020" s="1"/>
      <c r="XAJ1020" s="1"/>
      <c r="XAK1020" s="1"/>
      <c r="XAL1020" s="1"/>
      <c r="XAM1020" s="1"/>
      <c r="XAN1020" s="1"/>
      <c r="XAO1020" s="1"/>
      <c r="XAP1020" s="1"/>
      <c r="XAQ1020" s="1"/>
      <c r="XAR1020" s="1"/>
      <c r="XAS1020" s="1"/>
      <c r="XAT1020" s="1"/>
      <c r="XAU1020" s="1"/>
      <c r="XAV1020" s="1"/>
      <c r="XAW1020" s="1"/>
      <c r="XAX1020" s="1"/>
      <c r="XAY1020" s="1"/>
      <c r="XAZ1020" s="1"/>
      <c r="XBA1020" s="1"/>
      <c r="XBB1020" s="1"/>
      <c r="XBC1020" s="1"/>
      <c r="XBD1020" s="1"/>
      <c r="XBE1020" s="1"/>
      <c r="XBF1020" s="1"/>
      <c r="XBG1020" s="1"/>
      <c r="XBH1020" s="1"/>
      <c r="XBI1020" s="1"/>
      <c r="XBJ1020" s="1"/>
      <c r="XBK1020" s="1"/>
      <c r="XBL1020" s="1"/>
      <c r="XBM1020" s="1"/>
      <c r="XBN1020" s="1"/>
      <c r="XBO1020" s="1"/>
      <c r="XBP1020" s="1"/>
      <c r="XBQ1020" s="1"/>
      <c r="XBR1020" s="1"/>
      <c r="XBS1020" s="1"/>
      <c r="XBT1020" s="1"/>
      <c r="XBU1020" s="1"/>
      <c r="XBV1020" s="1"/>
      <c r="XBW1020" s="1"/>
      <c r="XBX1020" s="1"/>
      <c r="XBY1020" s="1"/>
      <c r="XBZ1020" s="1"/>
      <c r="XCA1020" s="1"/>
      <c r="XCB1020" s="1"/>
      <c r="XCC1020" s="1"/>
      <c r="XCD1020" s="1"/>
      <c r="XCE1020" s="1"/>
      <c r="XCF1020" s="1"/>
      <c r="XCG1020" s="1"/>
      <c r="XCH1020" s="1"/>
      <c r="XCI1020" s="1"/>
      <c r="XCJ1020" s="1"/>
      <c r="XCK1020" s="1"/>
      <c r="XCL1020" s="1"/>
      <c r="XCM1020" s="1"/>
      <c r="XCN1020" s="1"/>
      <c r="XCO1020" s="1"/>
      <c r="XCP1020" s="1"/>
      <c r="XCQ1020" s="1"/>
      <c r="XCR1020" s="1"/>
      <c r="XCS1020" s="1"/>
      <c r="XCT1020" s="1"/>
      <c r="XCU1020" s="1"/>
      <c r="XCV1020" s="1"/>
      <c r="XCW1020" s="1"/>
      <c r="XCX1020" s="1"/>
      <c r="XCY1020" s="1"/>
      <c r="XCZ1020" s="1"/>
      <c r="XDA1020" s="1"/>
      <c r="XDB1020" s="1"/>
      <c r="XDC1020" s="1"/>
      <c r="XDD1020" s="1"/>
      <c r="XDE1020" s="1"/>
      <c r="XDF1020" s="1"/>
      <c r="XDG1020" s="1"/>
      <c r="XDH1020" s="1"/>
      <c r="XDI1020" s="1"/>
      <c r="XDJ1020" s="1"/>
      <c r="XDK1020" s="1"/>
      <c r="XDL1020" s="1"/>
      <c r="XDM1020" s="1"/>
      <c r="XDN1020" s="1"/>
      <c r="XDO1020" s="1"/>
      <c r="XDP1020" s="1"/>
      <c r="XDQ1020" s="1"/>
      <c r="XDR1020" s="1"/>
      <c r="XDS1020" s="1"/>
      <c r="XDT1020" s="1"/>
      <c r="XDU1020" s="1"/>
      <c r="XDV1020" s="1"/>
      <c r="XDW1020" s="1"/>
      <c r="XDX1020" s="1"/>
      <c r="XDY1020" s="1"/>
      <c r="XDZ1020" s="1"/>
      <c r="XEA1020" s="1"/>
      <c r="XEB1020" s="1"/>
      <c r="XEC1020" s="1"/>
      <c r="XED1020" s="1"/>
      <c r="XEE1020" s="1"/>
      <c r="XEF1020" s="1"/>
      <c r="XEG1020" s="1"/>
      <c r="XEH1020" s="1"/>
      <c r="XEI1020" s="1"/>
      <c r="XEJ1020" s="1"/>
      <c r="XEK1020" s="1"/>
      <c r="XEL1020" s="1"/>
      <c r="XEM1020" s="1"/>
      <c r="XEN1020" s="1"/>
      <c r="XEO1020" s="1"/>
      <c r="XEP1020" s="1"/>
      <c r="XEQ1020" s="1"/>
      <c r="XER1020" s="1"/>
      <c r="XES1020" s="1"/>
      <c r="XET1020" s="1"/>
      <c r="XEU1020" s="1"/>
      <c r="XEV1020" s="1"/>
      <c r="XEW1020" s="1"/>
      <c r="XEX1020" s="1"/>
      <c r="XEY1020" s="1"/>
      <c r="XEZ1020" s="1"/>
      <c r="XFA1020" s="1"/>
      <c r="XFB1020" s="1"/>
      <c r="XFC1020" s="1"/>
    </row>
    <row r="1021" spans="1:150 16226:16383" s="3" customFormat="1" ht="20.25" customHeight="1" x14ac:dyDescent="0.25">
      <c r="A1021" s="71" t="s">
        <v>1216</v>
      </c>
      <c r="B1021" s="71">
        <v>111.48399999999999</v>
      </c>
      <c r="C1021" s="71">
        <f t="shared" si="26"/>
        <v>1200.0137759999998</v>
      </c>
      <c r="D1021" s="51">
        <v>0</v>
      </c>
      <c r="E1021" s="51">
        <v>0</v>
      </c>
      <c r="F1021" s="124">
        <f t="shared" si="27"/>
        <v>2203.2252927359996</v>
      </c>
      <c r="G1021" s="130" t="s">
        <v>95</v>
      </c>
      <c r="H1021" s="13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WZB1021" s="1"/>
      <c r="WZC1021" s="1"/>
      <c r="WZD1021" s="1"/>
      <c r="WZE1021" s="1"/>
      <c r="WZF1021" s="1"/>
      <c r="WZG1021" s="1"/>
      <c r="WZH1021" s="1"/>
      <c r="WZI1021" s="1"/>
      <c r="WZJ1021" s="1"/>
      <c r="WZK1021" s="1"/>
      <c r="WZL1021" s="1"/>
      <c r="WZM1021" s="1"/>
      <c r="WZN1021" s="1"/>
      <c r="WZO1021" s="1"/>
      <c r="WZP1021" s="1"/>
      <c r="WZQ1021" s="1"/>
      <c r="WZR1021" s="1"/>
      <c r="WZS1021" s="1"/>
      <c r="WZT1021" s="1"/>
      <c r="WZU1021" s="1"/>
      <c r="WZV1021" s="1"/>
      <c r="WZW1021" s="1"/>
      <c r="WZX1021" s="1"/>
      <c r="WZY1021" s="1"/>
      <c r="WZZ1021" s="1"/>
      <c r="XAA1021" s="1"/>
      <c r="XAB1021" s="1"/>
      <c r="XAC1021" s="1"/>
      <c r="XAD1021" s="1"/>
      <c r="XAE1021" s="1"/>
      <c r="XAF1021" s="1"/>
      <c r="XAG1021" s="1"/>
      <c r="XAH1021" s="1"/>
      <c r="XAI1021" s="1"/>
      <c r="XAJ1021" s="1"/>
      <c r="XAK1021" s="1"/>
      <c r="XAL1021" s="1"/>
      <c r="XAM1021" s="1"/>
      <c r="XAN1021" s="1"/>
      <c r="XAO1021" s="1"/>
      <c r="XAP1021" s="1"/>
      <c r="XAQ1021" s="1"/>
      <c r="XAR1021" s="1"/>
      <c r="XAS1021" s="1"/>
      <c r="XAT1021" s="1"/>
      <c r="XAU1021" s="1"/>
      <c r="XAV1021" s="1"/>
      <c r="XAW1021" s="1"/>
      <c r="XAX1021" s="1"/>
      <c r="XAY1021" s="1"/>
      <c r="XAZ1021" s="1"/>
      <c r="XBA1021" s="1"/>
      <c r="XBB1021" s="1"/>
      <c r="XBC1021" s="1"/>
      <c r="XBD1021" s="1"/>
      <c r="XBE1021" s="1"/>
      <c r="XBF1021" s="1"/>
      <c r="XBG1021" s="1"/>
      <c r="XBH1021" s="1"/>
      <c r="XBI1021" s="1"/>
      <c r="XBJ1021" s="1"/>
      <c r="XBK1021" s="1"/>
      <c r="XBL1021" s="1"/>
      <c r="XBM1021" s="1"/>
      <c r="XBN1021" s="1"/>
      <c r="XBO1021" s="1"/>
      <c r="XBP1021" s="1"/>
      <c r="XBQ1021" s="1"/>
      <c r="XBR1021" s="1"/>
      <c r="XBS1021" s="1"/>
      <c r="XBT1021" s="1"/>
      <c r="XBU1021" s="1"/>
      <c r="XBV1021" s="1"/>
      <c r="XBW1021" s="1"/>
      <c r="XBX1021" s="1"/>
      <c r="XBY1021" s="1"/>
      <c r="XBZ1021" s="1"/>
      <c r="XCA1021" s="1"/>
      <c r="XCB1021" s="1"/>
      <c r="XCC1021" s="1"/>
      <c r="XCD1021" s="1"/>
      <c r="XCE1021" s="1"/>
      <c r="XCF1021" s="1"/>
      <c r="XCG1021" s="1"/>
      <c r="XCH1021" s="1"/>
      <c r="XCI1021" s="1"/>
      <c r="XCJ1021" s="1"/>
      <c r="XCK1021" s="1"/>
      <c r="XCL1021" s="1"/>
      <c r="XCM1021" s="1"/>
      <c r="XCN1021" s="1"/>
      <c r="XCO1021" s="1"/>
      <c r="XCP1021" s="1"/>
      <c r="XCQ1021" s="1"/>
      <c r="XCR1021" s="1"/>
      <c r="XCS1021" s="1"/>
      <c r="XCT1021" s="1"/>
      <c r="XCU1021" s="1"/>
      <c r="XCV1021" s="1"/>
      <c r="XCW1021" s="1"/>
      <c r="XCX1021" s="1"/>
      <c r="XCY1021" s="1"/>
      <c r="XCZ1021" s="1"/>
      <c r="XDA1021" s="1"/>
      <c r="XDB1021" s="1"/>
      <c r="XDC1021" s="1"/>
      <c r="XDD1021" s="1"/>
      <c r="XDE1021" s="1"/>
      <c r="XDF1021" s="1"/>
      <c r="XDG1021" s="1"/>
      <c r="XDH1021" s="1"/>
      <c r="XDI1021" s="1"/>
      <c r="XDJ1021" s="1"/>
      <c r="XDK1021" s="1"/>
      <c r="XDL1021" s="1"/>
      <c r="XDM1021" s="1"/>
      <c r="XDN1021" s="1"/>
      <c r="XDO1021" s="1"/>
      <c r="XDP1021" s="1"/>
      <c r="XDQ1021" s="1"/>
      <c r="XDR1021" s="1"/>
      <c r="XDS1021" s="1"/>
      <c r="XDT1021" s="1"/>
      <c r="XDU1021" s="1"/>
      <c r="XDV1021" s="1"/>
      <c r="XDW1021" s="1"/>
      <c r="XDX1021" s="1"/>
      <c r="XDY1021" s="1"/>
      <c r="XDZ1021" s="1"/>
      <c r="XEA1021" s="1"/>
      <c r="XEB1021" s="1"/>
      <c r="XEC1021" s="1"/>
      <c r="XED1021" s="1"/>
      <c r="XEE1021" s="1"/>
      <c r="XEF1021" s="1"/>
      <c r="XEG1021" s="1"/>
      <c r="XEH1021" s="1"/>
      <c r="XEI1021" s="1"/>
      <c r="XEJ1021" s="1"/>
      <c r="XEK1021" s="1"/>
      <c r="XEL1021" s="1"/>
      <c r="XEM1021" s="1"/>
      <c r="XEN1021" s="1"/>
      <c r="XEO1021" s="1"/>
      <c r="XEP1021" s="1"/>
      <c r="XEQ1021" s="1"/>
      <c r="XER1021" s="1"/>
      <c r="XES1021" s="1"/>
      <c r="XET1021" s="1"/>
      <c r="XEU1021" s="1"/>
      <c r="XEV1021" s="1"/>
      <c r="XEW1021" s="1"/>
      <c r="XEX1021" s="1"/>
      <c r="XEY1021" s="1"/>
      <c r="XEZ1021" s="1"/>
      <c r="XFA1021" s="1"/>
      <c r="XFB1021" s="1"/>
      <c r="XFC1021" s="1"/>
    </row>
    <row r="1022" spans="1:150 16226:16383" s="3" customFormat="1" ht="20.25" customHeight="1" x14ac:dyDescent="0.25">
      <c r="A1022" s="71" t="s">
        <v>1217</v>
      </c>
      <c r="B1022" s="71">
        <v>111.48399999999999</v>
      </c>
      <c r="C1022" s="71">
        <f t="shared" si="26"/>
        <v>1200.0137759999998</v>
      </c>
      <c r="D1022" s="51">
        <v>0</v>
      </c>
      <c r="E1022" s="51">
        <v>0</v>
      </c>
      <c r="F1022" s="124">
        <f t="shared" si="27"/>
        <v>2203.2252927359996</v>
      </c>
      <c r="G1022" s="130" t="s">
        <v>95</v>
      </c>
      <c r="H1022" s="13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WZB1022" s="1"/>
      <c r="WZC1022" s="1"/>
      <c r="WZD1022" s="1"/>
      <c r="WZE1022" s="1"/>
      <c r="WZF1022" s="1"/>
      <c r="WZG1022" s="1"/>
      <c r="WZH1022" s="1"/>
      <c r="WZI1022" s="1"/>
      <c r="WZJ1022" s="1"/>
      <c r="WZK1022" s="1"/>
      <c r="WZL1022" s="1"/>
      <c r="WZM1022" s="1"/>
      <c r="WZN1022" s="1"/>
      <c r="WZO1022" s="1"/>
      <c r="WZP1022" s="1"/>
      <c r="WZQ1022" s="1"/>
      <c r="WZR1022" s="1"/>
      <c r="WZS1022" s="1"/>
      <c r="WZT1022" s="1"/>
      <c r="WZU1022" s="1"/>
      <c r="WZV1022" s="1"/>
      <c r="WZW1022" s="1"/>
      <c r="WZX1022" s="1"/>
      <c r="WZY1022" s="1"/>
      <c r="WZZ1022" s="1"/>
      <c r="XAA1022" s="1"/>
      <c r="XAB1022" s="1"/>
      <c r="XAC1022" s="1"/>
      <c r="XAD1022" s="1"/>
      <c r="XAE1022" s="1"/>
      <c r="XAF1022" s="1"/>
      <c r="XAG1022" s="1"/>
      <c r="XAH1022" s="1"/>
      <c r="XAI1022" s="1"/>
      <c r="XAJ1022" s="1"/>
      <c r="XAK1022" s="1"/>
      <c r="XAL1022" s="1"/>
      <c r="XAM1022" s="1"/>
      <c r="XAN1022" s="1"/>
      <c r="XAO1022" s="1"/>
      <c r="XAP1022" s="1"/>
      <c r="XAQ1022" s="1"/>
      <c r="XAR1022" s="1"/>
      <c r="XAS1022" s="1"/>
      <c r="XAT1022" s="1"/>
      <c r="XAU1022" s="1"/>
      <c r="XAV1022" s="1"/>
      <c r="XAW1022" s="1"/>
      <c r="XAX1022" s="1"/>
      <c r="XAY1022" s="1"/>
      <c r="XAZ1022" s="1"/>
      <c r="XBA1022" s="1"/>
      <c r="XBB1022" s="1"/>
      <c r="XBC1022" s="1"/>
      <c r="XBD1022" s="1"/>
      <c r="XBE1022" s="1"/>
      <c r="XBF1022" s="1"/>
      <c r="XBG1022" s="1"/>
      <c r="XBH1022" s="1"/>
      <c r="XBI1022" s="1"/>
      <c r="XBJ1022" s="1"/>
      <c r="XBK1022" s="1"/>
      <c r="XBL1022" s="1"/>
      <c r="XBM1022" s="1"/>
      <c r="XBN1022" s="1"/>
      <c r="XBO1022" s="1"/>
      <c r="XBP1022" s="1"/>
      <c r="XBQ1022" s="1"/>
      <c r="XBR1022" s="1"/>
      <c r="XBS1022" s="1"/>
      <c r="XBT1022" s="1"/>
      <c r="XBU1022" s="1"/>
      <c r="XBV1022" s="1"/>
      <c r="XBW1022" s="1"/>
      <c r="XBX1022" s="1"/>
      <c r="XBY1022" s="1"/>
      <c r="XBZ1022" s="1"/>
      <c r="XCA1022" s="1"/>
      <c r="XCB1022" s="1"/>
      <c r="XCC1022" s="1"/>
      <c r="XCD1022" s="1"/>
      <c r="XCE1022" s="1"/>
      <c r="XCF1022" s="1"/>
      <c r="XCG1022" s="1"/>
      <c r="XCH1022" s="1"/>
      <c r="XCI1022" s="1"/>
      <c r="XCJ1022" s="1"/>
      <c r="XCK1022" s="1"/>
      <c r="XCL1022" s="1"/>
      <c r="XCM1022" s="1"/>
      <c r="XCN1022" s="1"/>
      <c r="XCO1022" s="1"/>
      <c r="XCP1022" s="1"/>
      <c r="XCQ1022" s="1"/>
      <c r="XCR1022" s="1"/>
      <c r="XCS1022" s="1"/>
      <c r="XCT1022" s="1"/>
      <c r="XCU1022" s="1"/>
      <c r="XCV1022" s="1"/>
      <c r="XCW1022" s="1"/>
      <c r="XCX1022" s="1"/>
      <c r="XCY1022" s="1"/>
      <c r="XCZ1022" s="1"/>
      <c r="XDA1022" s="1"/>
      <c r="XDB1022" s="1"/>
      <c r="XDC1022" s="1"/>
      <c r="XDD1022" s="1"/>
      <c r="XDE1022" s="1"/>
      <c r="XDF1022" s="1"/>
      <c r="XDG1022" s="1"/>
      <c r="XDH1022" s="1"/>
      <c r="XDI1022" s="1"/>
      <c r="XDJ1022" s="1"/>
      <c r="XDK1022" s="1"/>
      <c r="XDL1022" s="1"/>
      <c r="XDM1022" s="1"/>
      <c r="XDN1022" s="1"/>
      <c r="XDO1022" s="1"/>
      <c r="XDP1022" s="1"/>
      <c r="XDQ1022" s="1"/>
      <c r="XDR1022" s="1"/>
      <c r="XDS1022" s="1"/>
      <c r="XDT1022" s="1"/>
      <c r="XDU1022" s="1"/>
      <c r="XDV1022" s="1"/>
      <c r="XDW1022" s="1"/>
      <c r="XDX1022" s="1"/>
      <c r="XDY1022" s="1"/>
      <c r="XDZ1022" s="1"/>
      <c r="XEA1022" s="1"/>
      <c r="XEB1022" s="1"/>
      <c r="XEC1022" s="1"/>
      <c r="XED1022" s="1"/>
      <c r="XEE1022" s="1"/>
      <c r="XEF1022" s="1"/>
      <c r="XEG1022" s="1"/>
      <c r="XEH1022" s="1"/>
      <c r="XEI1022" s="1"/>
      <c r="XEJ1022" s="1"/>
      <c r="XEK1022" s="1"/>
      <c r="XEL1022" s="1"/>
      <c r="XEM1022" s="1"/>
      <c r="XEN1022" s="1"/>
      <c r="XEO1022" s="1"/>
      <c r="XEP1022" s="1"/>
      <c r="XEQ1022" s="1"/>
      <c r="XER1022" s="1"/>
      <c r="XES1022" s="1"/>
      <c r="XET1022" s="1"/>
      <c r="XEU1022" s="1"/>
      <c r="XEV1022" s="1"/>
      <c r="XEW1022" s="1"/>
      <c r="XEX1022" s="1"/>
      <c r="XEY1022" s="1"/>
      <c r="XEZ1022" s="1"/>
      <c r="XFA1022" s="1"/>
      <c r="XFB1022" s="1"/>
      <c r="XFC1022" s="1"/>
    </row>
    <row r="1023" spans="1:150 16226:16383" s="3" customFormat="1" ht="20.25" customHeight="1" x14ac:dyDescent="0.25">
      <c r="A1023" s="71" t="s">
        <v>1218</v>
      </c>
      <c r="B1023" s="71">
        <v>176.69800000000001</v>
      </c>
      <c r="C1023" s="71">
        <f t="shared" si="26"/>
        <v>1901.9772719999999</v>
      </c>
      <c r="D1023" s="51">
        <v>0</v>
      </c>
      <c r="E1023" s="51">
        <v>0</v>
      </c>
      <c r="F1023" s="124">
        <f t="shared" si="27"/>
        <v>3492.030271392</v>
      </c>
      <c r="G1023" s="130" t="s">
        <v>95</v>
      </c>
      <c r="H1023" s="13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WZB1023" s="1"/>
      <c r="WZC1023" s="1"/>
      <c r="WZD1023" s="1"/>
      <c r="WZE1023" s="1"/>
      <c r="WZF1023" s="1"/>
      <c r="WZG1023" s="1"/>
      <c r="WZH1023" s="1"/>
      <c r="WZI1023" s="1"/>
      <c r="WZJ1023" s="1"/>
      <c r="WZK1023" s="1"/>
      <c r="WZL1023" s="1"/>
      <c r="WZM1023" s="1"/>
      <c r="WZN1023" s="1"/>
      <c r="WZO1023" s="1"/>
      <c r="WZP1023" s="1"/>
      <c r="WZQ1023" s="1"/>
      <c r="WZR1023" s="1"/>
      <c r="WZS1023" s="1"/>
      <c r="WZT1023" s="1"/>
      <c r="WZU1023" s="1"/>
      <c r="WZV1023" s="1"/>
      <c r="WZW1023" s="1"/>
      <c r="WZX1023" s="1"/>
      <c r="WZY1023" s="1"/>
      <c r="WZZ1023" s="1"/>
      <c r="XAA1023" s="1"/>
      <c r="XAB1023" s="1"/>
      <c r="XAC1023" s="1"/>
      <c r="XAD1023" s="1"/>
      <c r="XAE1023" s="1"/>
      <c r="XAF1023" s="1"/>
      <c r="XAG1023" s="1"/>
      <c r="XAH1023" s="1"/>
      <c r="XAI1023" s="1"/>
      <c r="XAJ1023" s="1"/>
      <c r="XAK1023" s="1"/>
      <c r="XAL1023" s="1"/>
      <c r="XAM1023" s="1"/>
      <c r="XAN1023" s="1"/>
      <c r="XAO1023" s="1"/>
      <c r="XAP1023" s="1"/>
      <c r="XAQ1023" s="1"/>
      <c r="XAR1023" s="1"/>
      <c r="XAS1023" s="1"/>
      <c r="XAT1023" s="1"/>
      <c r="XAU1023" s="1"/>
      <c r="XAV1023" s="1"/>
      <c r="XAW1023" s="1"/>
      <c r="XAX1023" s="1"/>
      <c r="XAY1023" s="1"/>
      <c r="XAZ1023" s="1"/>
      <c r="XBA1023" s="1"/>
      <c r="XBB1023" s="1"/>
      <c r="XBC1023" s="1"/>
      <c r="XBD1023" s="1"/>
      <c r="XBE1023" s="1"/>
      <c r="XBF1023" s="1"/>
      <c r="XBG1023" s="1"/>
      <c r="XBH1023" s="1"/>
      <c r="XBI1023" s="1"/>
      <c r="XBJ1023" s="1"/>
      <c r="XBK1023" s="1"/>
      <c r="XBL1023" s="1"/>
      <c r="XBM1023" s="1"/>
      <c r="XBN1023" s="1"/>
      <c r="XBO1023" s="1"/>
      <c r="XBP1023" s="1"/>
      <c r="XBQ1023" s="1"/>
      <c r="XBR1023" s="1"/>
      <c r="XBS1023" s="1"/>
      <c r="XBT1023" s="1"/>
      <c r="XBU1023" s="1"/>
      <c r="XBV1023" s="1"/>
      <c r="XBW1023" s="1"/>
      <c r="XBX1023" s="1"/>
      <c r="XBY1023" s="1"/>
      <c r="XBZ1023" s="1"/>
      <c r="XCA1023" s="1"/>
      <c r="XCB1023" s="1"/>
      <c r="XCC1023" s="1"/>
      <c r="XCD1023" s="1"/>
      <c r="XCE1023" s="1"/>
      <c r="XCF1023" s="1"/>
      <c r="XCG1023" s="1"/>
      <c r="XCH1023" s="1"/>
      <c r="XCI1023" s="1"/>
      <c r="XCJ1023" s="1"/>
      <c r="XCK1023" s="1"/>
      <c r="XCL1023" s="1"/>
      <c r="XCM1023" s="1"/>
      <c r="XCN1023" s="1"/>
      <c r="XCO1023" s="1"/>
      <c r="XCP1023" s="1"/>
      <c r="XCQ1023" s="1"/>
      <c r="XCR1023" s="1"/>
      <c r="XCS1023" s="1"/>
      <c r="XCT1023" s="1"/>
      <c r="XCU1023" s="1"/>
      <c r="XCV1023" s="1"/>
      <c r="XCW1023" s="1"/>
      <c r="XCX1023" s="1"/>
      <c r="XCY1023" s="1"/>
      <c r="XCZ1023" s="1"/>
      <c r="XDA1023" s="1"/>
      <c r="XDB1023" s="1"/>
      <c r="XDC1023" s="1"/>
      <c r="XDD1023" s="1"/>
      <c r="XDE1023" s="1"/>
      <c r="XDF1023" s="1"/>
      <c r="XDG1023" s="1"/>
      <c r="XDH1023" s="1"/>
      <c r="XDI1023" s="1"/>
      <c r="XDJ1023" s="1"/>
      <c r="XDK1023" s="1"/>
      <c r="XDL1023" s="1"/>
      <c r="XDM1023" s="1"/>
      <c r="XDN1023" s="1"/>
      <c r="XDO1023" s="1"/>
      <c r="XDP1023" s="1"/>
      <c r="XDQ1023" s="1"/>
      <c r="XDR1023" s="1"/>
      <c r="XDS1023" s="1"/>
      <c r="XDT1023" s="1"/>
      <c r="XDU1023" s="1"/>
      <c r="XDV1023" s="1"/>
      <c r="XDW1023" s="1"/>
      <c r="XDX1023" s="1"/>
      <c r="XDY1023" s="1"/>
      <c r="XDZ1023" s="1"/>
      <c r="XEA1023" s="1"/>
      <c r="XEB1023" s="1"/>
      <c r="XEC1023" s="1"/>
      <c r="XED1023" s="1"/>
      <c r="XEE1023" s="1"/>
      <c r="XEF1023" s="1"/>
      <c r="XEG1023" s="1"/>
      <c r="XEH1023" s="1"/>
      <c r="XEI1023" s="1"/>
      <c r="XEJ1023" s="1"/>
      <c r="XEK1023" s="1"/>
      <c r="XEL1023" s="1"/>
      <c r="XEM1023" s="1"/>
      <c r="XEN1023" s="1"/>
      <c r="XEO1023" s="1"/>
      <c r="XEP1023" s="1"/>
      <c r="XEQ1023" s="1"/>
      <c r="XER1023" s="1"/>
      <c r="XES1023" s="1"/>
      <c r="XET1023" s="1"/>
      <c r="XEU1023" s="1"/>
      <c r="XEV1023" s="1"/>
      <c r="XEW1023" s="1"/>
      <c r="XEX1023" s="1"/>
      <c r="XEY1023" s="1"/>
      <c r="XEZ1023" s="1"/>
      <c r="XFA1023" s="1"/>
      <c r="XFB1023" s="1"/>
      <c r="XFC1023" s="1"/>
    </row>
    <row r="1024" spans="1:150 16226:16383" s="3" customFormat="1" ht="20.25" customHeight="1" x14ac:dyDescent="0.25">
      <c r="A1024" s="71" t="s">
        <v>1219</v>
      </c>
      <c r="B1024" s="71">
        <v>176.69800000000001</v>
      </c>
      <c r="C1024" s="71">
        <f t="shared" si="26"/>
        <v>1901.9772719999999</v>
      </c>
      <c r="D1024" s="51">
        <v>0</v>
      </c>
      <c r="E1024" s="51">
        <v>0</v>
      </c>
      <c r="F1024" s="124">
        <f t="shared" si="27"/>
        <v>3492.030271392</v>
      </c>
      <c r="G1024" s="130" t="s">
        <v>95</v>
      </c>
      <c r="H1024" s="13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WZB1024" s="1"/>
      <c r="WZC1024" s="1"/>
      <c r="WZD1024" s="1"/>
      <c r="WZE1024" s="1"/>
      <c r="WZF1024" s="1"/>
      <c r="WZG1024" s="1"/>
      <c r="WZH1024" s="1"/>
      <c r="WZI1024" s="1"/>
      <c r="WZJ1024" s="1"/>
      <c r="WZK1024" s="1"/>
      <c r="WZL1024" s="1"/>
      <c r="WZM1024" s="1"/>
      <c r="WZN1024" s="1"/>
      <c r="WZO1024" s="1"/>
      <c r="WZP1024" s="1"/>
      <c r="WZQ1024" s="1"/>
      <c r="WZR1024" s="1"/>
      <c r="WZS1024" s="1"/>
      <c r="WZT1024" s="1"/>
      <c r="WZU1024" s="1"/>
      <c r="WZV1024" s="1"/>
      <c r="WZW1024" s="1"/>
      <c r="WZX1024" s="1"/>
      <c r="WZY1024" s="1"/>
      <c r="WZZ1024" s="1"/>
      <c r="XAA1024" s="1"/>
      <c r="XAB1024" s="1"/>
      <c r="XAC1024" s="1"/>
      <c r="XAD1024" s="1"/>
      <c r="XAE1024" s="1"/>
      <c r="XAF1024" s="1"/>
      <c r="XAG1024" s="1"/>
      <c r="XAH1024" s="1"/>
      <c r="XAI1024" s="1"/>
      <c r="XAJ1024" s="1"/>
      <c r="XAK1024" s="1"/>
      <c r="XAL1024" s="1"/>
      <c r="XAM1024" s="1"/>
      <c r="XAN1024" s="1"/>
      <c r="XAO1024" s="1"/>
      <c r="XAP1024" s="1"/>
      <c r="XAQ1024" s="1"/>
      <c r="XAR1024" s="1"/>
      <c r="XAS1024" s="1"/>
      <c r="XAT1024" s="1"/>
      <c r="XAU1024" s="1"/>
      <c r="XAV1024" s="1"/>
      <c r="XAW1024" s="1"/>
      <c r="XAX1024" s="1"/>
      <c r="XAY1024" s="1"/>
      <c r="XAZ1024" s="1"/>
      <c r="XBA1024" s="1"/>
      <c r="XBB1024" s="1"/>
      <c r="XBC1024" s="1"/>
      <c r="XBD1024" s="1"/>
      <c r="XBE1024" s="1"/>
      <c r="XBF1024" s="1"/>
      <c r="XBG1024" s="1"/>
      <c r="XBH1024" s="1"/>
      <c r="XBI1024" s="1"/>
      <c r="XBJ1024" s="1"/>
      <c r="XBK1024" s="1"/>
      <c r="XBL1024" s="1"/>
      <c r="XBM1024" s="1"/>
      <c r="XBN1024" s="1"/>
      <c r="XBO1024" s="1"/>
      <c r="XBP1024" s="1"/>
      <c r="XBQ1024" s="1"/>
      <c r="XBR1024" s="1"/>
      <c r="XBS1024" s="1"/>
      <c r="XBT1024" s="1"/>
      <c r="XBU1024" s="1"/>
      <c r="XBV1024" s="1"/>
      <c r="XBW1024" s="1"/>
      <c r="XBX1024" s="1"/>
      <c r="XBY1024" s="1"/>
      <c r="XBZ1024" s="1"/>
      <c r="XCA1024" s="1"/>
      <c r="XCB1024" s="1"/>
      <c r="XCC1024" s="1"/>
      <c r="XCD1024" s="1"/>
      <c r="XCE1024" s="1"/>
      <c r="XCF1024" s="1"/>
      <c r="XCG1024" s="1"/>
      <c r="XCH1024" s="1"/>
      <c r="XCI1024" s="1"/>
      <c r="XCJ1024" s="1"/>
      <c r="XCK1024" s="1"/>
      <c r="XCL1024" s="1"/>
      <c r="XCM1024" s="1"/>
      <c r="XCN1024" s="1"/>
      <c r="XCO1024" s="1"/>
      <c r="XCP1024" s="1"/>
      <c r="XCQ1024" s="1"/>
      <c r="XCR1024" s="1"/>
      <c r="XCS1024" s="1"/>
      <c r="XCT1024" s="1"/>
      <c r="XCU1024" s="1"/>
      <c r="XCV1024" s="1"/>
      <c r="XCW1024" s="1"/>
      <c r="XCX1024" s="1"/>
      <c r="XCY1024" s="1"/>
      <c r="XCZ1024" s="1"/>
      <c r="XDA1024" s="1"/>
      <c r="XDB1024" s="1"/>
      <c r="XDC1024" s="1"/>
      <c r="XDD1024" s="1"/>
      <c r="XDE1024" s="1"/>
      <c r="XDF1024" s="1"/>
      <c r="XDG1024" s="1"/>
      <c r="XDH1024" s="1"/>
      <c r="XDI1024" s="1"/>
      <c r="XDJ1024" s="1"/>
      <c r="XDK1024" s="1"/>
      <c r="XDL1024" s="1"/>
      <c r="XDM1024" s="1"/>
      <c r="XDN1024" s="1"/>
      <c r="XDO1024" s="1"/>
      <c r="XDP1024" s="1"/>
      <c r="XDQ1024" s="1"/>
      <c r="XDR1024" s="1"/>
      <c r="XDS1024" s="1"/>
      <c r="XDT1024" s="1"/>
      <c r="XDU1024" s="1"/>
      <c r="XDV1024" s="1"/>
      <c r="XDW1024" s="1"/>
      <c r="XDX1024" s="1"/>
      <c r="XDY1024" s="1"/>
      <c r="XDZ1024" s="1"/>
      <c r="XEA1024" s="1"/>
      <c r="XEB1024" s="1"/>
      <c r="XEC1024" s="1"/>
      <c r="XED1024" s="1"/>
      <c r="XEE1024" s="1"/>
      <c r="XEF1024" s="1"/>
      <c r="XEG1024" s="1"/>
      <c r="XEH1024" s="1"/>
      <c r="XEI1024" s="1"/>
      <c r="XEJ1024" s="1"/>
      <c r="XEK1024" s="1"/>
      <c r="XEL1024" s="1"/>
      <c r="XEM1024" s="1"/>
      <c r="XEN1024" s="1"/>
      <c r="XEO1024" s="1"/>
      <c r="XEP1024" s="1"/>
      <c r="XEQ1024" s="1"/>
      <c r="XER1024" s="1"/>
      <c r="XES1024" s="1"/>
      <c r="XET1024" s="1"/>
      <c r="XEU1024" s="1"/>
      <c r="XEV1024" s="1"/>
      <c r="XEW1024" s="1"/>
      <c r="XEX1024" s="1"/>
      <c r="XEY1024" s="1"/>
      <c r="XEZ1024" s="1"/>
      <c r="XFA1024" s="1"/>
      <c r="XFB1024" s="1"/>
      <c r="XFC1024" s="1"/>
    </row>
    <row r="1025" spans="1:150 16226:16383" s="3" customFormat="1" ht="20.25" customHeight="1" x14ac:dyDescent="0.25">
      <c r="A1025" s="71" t="s">
        <v>1220</v>
      </c>
      <c r="B1025" s="71">
        <v>111.48399999999999</v>
      </c>
      <c r="C1025" s="71">
        <f t="shared" si="26"/>
        <v>1200.0137759999998</v>
      </c>
      <c r="D1025" s="51">
        <v>0</v>
      </c>
      <c r="E1025" s="51">
        <v>0</v>
      </c>
      <c r="F1025" s="124">
        <f t="shared" si="27"/>
        <v>2203.2252927359996</v>
      </c>
      <c r="G1025" s="130" t="s">
        <v>95</v>
      </c>
      <c r="H1025" s="13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WZB1025" s="1"/>
      <c r="WZC1025" s="1"/>
      <c r="WZD1025" s="1"/>
      <c r="WZE1025" s="1"/>
      <c r="WZF1025" s="1"/>
      <c r="WZG1025" s="1"/>
      <c r="WZH1025" s="1"/>
      <c r="WZI1025" s="1"/>
      <c r="WZJ1025" s="1"/>
      <c r="WZK1025" s="1"/>
      <c r="WZL1025" s="1"/>
      <c r="WZM1025" s="1"/>
      <c r="WZN1025" s="1"/>
      <c r="WZO1025" s="1"/>
      <c r="WZP1025" s="1"/>
      <c r="WZQ1025" s="1"/>
      <c r="WZR1025" s="1"/>
      <c r="WZS1025" s="1"/>
      <c r="WZT1025" s="1"/>
      <c r="WZU1025" s="1"/>
      <c r="WZV1025" s="1"/>
      <c r="WZW1025" s="1"/>
      <c r="WZX1025" s="1"/>
      <c r="WZY1025" s="1"/>
      <c r="WZZ1025" s="1"/>
      <c r="XAA1025" s="1"/>
      <c r="XAB1025" s="1"/>
      <c r="XAC1025" s="1"/>
      <c r="XAD1025" s="1"/>
      <c r="XAE1025" s="1"/>
      <c r="XAF1025" s="1"/>
      <c r="XAG1025" s="1"/>
      <c r="XAH1025" s="1"/>
      <c r="XAI1025" s="1"/>
      <c r="XAJ1025" s="1"/>
      <c r="XAK1025" s="1"/>
      <c r="XAL1025" s="1"/>
      <c r="XAM1025" s="1"/>
      <c r="XAN1025" s="1"/>
      <c r="XAO1025" s="1"/>
      <c r="XAP1025" s="1"/>
      <c r="XAQ1025" s="1"/>
      <c r="XAR1025" s="1"/>
      <c r="XAS1025" s="1"/>
      <c r="XAT1025" s="1"/>
      <c r="XAU1025" s="1"/>
      <c r="XAV1025" s="1"/>
      <c r="XAW1025" s="1"/>
      <c r="XAX1025" s="1"/>
      <c r="XAY1025" s="1"/>
      <c r="XAZ1025" s="1"/>
      <c r="XBA1025" s="1"/>
      <c r="XBB1025" s="1"/>
      <c r="XBC1025" s="1"/>
      <c r="XBD1025" s="1"/>
      <c r="XBE1025" s="1"/>
      <c r="XBF1025" s="1"/>
      <c r="XBG1025" s="1"/>
      <c r="XBH1025" s="1"/>
      <c r="XBI1025" s="1"/>
      <c r="XBJ1025" s="1"/>
      <c r="XBK1025" s="1"/>
      <c r="XBL1025" s="1"/>
      <c r="XBM1025" s="1"/>
      <c r="XBN1025" s="1"/>
      <c r="XBO1025" s="1"/>
      <c r="XBP1025" s="1"/>
      <c r="XBQ1025" s="1"/>
      <c r="XBR1025" s="1"/>
      <c r="XBS1025" s="1"/>
      <c r="XBT1025" s="1"/>
      <c r="XBU1025" s="1"/>
      <c r="XBV1025" s="1"/>
      <c r="XBW1025" s="1"/>
      <c r="XBX1025" s="1"/>
      <c r="XBY1025" s="1"/>
      <c r="XBZ1025" s="1"/>
      <c r="XCA1025" s="1"/>
      <c r="XCB1025" s="1"/>
      <c r="XCC1025" s="1"/>
      <c r="XCD1025" s="1"/>
      <c r="XCE1025" s="1"/>
      <c r="XCF1025" s="1"/>
      <c r="XCG1025" s="1"/>
      <c r="XCH1025" s="1"/>
      <c r="XCI1025" s="1"/>
      <c r="XCJ1025" s="1"/>
      <c r="XCK1025" s="1"/>
      <c r="XCL1025" s="1"/>
      <c r="XCM1025" s="1"/>
      <c r="XCN1025" s="1"/>
      <c r="XCO1025" s="1"/>
      <c r="XCP1025" s="1"/>
      <c r="XCQ1025" s="1"/>
      <c r="XCR1025" s="1"/>
      <c r="XCS1025" s="1"/>
      <c r="XCT1025" s="1"/>
      <c r="XCU1025" s="1"/>
      <c r="XCV1025" s="1"/>
      <c r="XCW1025" s="1"/>
      <c r="XCX1025" s="1"/>
      <c r="XCY1025" s="1"/>
      <c r="XCZ1025" s="1"/>
      <c r="XDA1025" s="1"/>
      <c r="XDB1025" s="1"/>
      <c r="XDC1025" s="1"/>
      <c r="XDD1025" s="1"/>
      <c r="XDE1025" s="1"/>
      <c r="XDF1025" s="1"/>
      <c r="XDG1025" s="1"/>
      <c r="XDH1025" s="1"/>
      <c r="XDI1025" s="1"/>
      <c r="XDJ1025" s="1"/>
      <c r="XDK1025" s="1"/>
      <c r="XDL1025" s="1"/>
      <c r="XDM1025" s="1"/>
      <c r="XDN1025" s="1"/>
      <c r="XDO1025" s="1"/>
      <c r="XDP1025" s="1"/>
      <c r="XDQ1025" s="1"/>
      <c r="XDR1025" s="1"/>
      <c r="XDS1025" s="1"/>
      <c r="XDT1025" s="1"/>
      <c r="XDU1025" s="1"/>
      <c r="XDV1025" s="1"/>
      <c r="XDW1025" s="1"/>
      <c r="XDX1025" s="1"/>
      <c r="XDY1025" s="1"/>
      <c r="XDZ1025" s="1"/>
      <c r="XEA1025" s="1"/>
      <c r="XEB1025" s="1"/>
      <c r="XEC1025" s="1"/>
      <c r="XED1025" s="1"/>
      <c r="XEE1025" s="1"/>
      <c r="XEF1025" s="1"/>
      <c r="XEG1025" s="1"/>
      <c r="XEH1025" s="1"/>
      <c r="XEI1025" s="1"/>
      <c r="XEJ1025" s="1"/>
      <c r="XEK1025" s="1"/>
      <c r="XEL1025" s="1"/>
      <c r="XEM1025" s="1"/>
      <c r="XEN1025" s="1"/>
      <c r="XEO1025" s="1"/>
      <c r="XEP1025" s="1"/>
      <c r="XEQ1025" s="1"/>
      <c r="XER1025" s="1"/>
      <c r="XES1025" s="1"/>
      <c r="XET1025" s="1"/>
      <c r="XEU1025" s="1"/>
      <c r="XEV1025" s="1"/>
      <c r="XEW1025" s="1"/>
      <c r="XEX1025" s="1"/>
      <c r="XEY1025" s="1"/>
      <c r="XEZ1025" s="1"/>
      <c r="XFA1025" s="1"/>
      <c r="XFB1025" s="1"/>
      <c r="XFC1025" s="1"/>
    </row>
    <row r="1026" spans="1:150 16226:16383" s="3" customFormat="1" ht="20.25" customHeight="1" x14ac:dyDescent="0.25">
      <c r="A1026" s="71" t="s">
        <v>1221</v>
      </c>
      <c r="B1026" s="71">
        <v>111.48399999999999</v>
      </c>
      <c r="C1026" s="71">
        <f t="shared" si="26"/>
        <v>1200.0137759999998</v>
      </c>
      <c r="D1026" s="51">
        <v>0</v>
      </c>
      <c r="E1026" s="51">
        <v>0</v>
      </c>
      <c r="F1026" s="124">
        <f t="shared" si="27"/>
        <v>2203.2252927359996</v>
      </c>
      <c r="G1026" s="130" t="s">
        <v>95</v>
      </c>
      <c r="H1026" s="13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WZB1026" s="1"/>
      <c r="WZC1026" s="1"/>
      <c r="WZD1026" s="1"/>
      <c r="WZE1026" s="1"/>
      <c r="WZF1026" s="1"/>
      <c r="WZG1026" s="1"/>
      <c r="WZH1026" s="1"/>
      <c r="WZI1026" s="1"/>
      <c r="WZJ1026" s="1"/>
      <c r="WZK1026" s="1"/>
      <c r="WZL1026" s="1"/>
      <c r="WZM1026" s="1"/>
      <c r="WZN1026" s="1"/>
      <c r="WZO1026" s="1"/>
      <c r="WZP1026" s="1"/>
      <c r="WZQ1026" s="1"/>
      <c r="WZR1026" s="1"/>
      <c r="WZS1026" s="1"/>
      <c r="WZT1026" s="1"/>
      <c r="WZU1026" s="1"/>
      <c r="WZV1026" s="1"/>
      <c r="WZW1026" s="1"/>
      <c r="WZX1026" s="1"/>
      <c r="WZY1026" s="1"/>
      <c r="WZZ1026" s="1"/>
      <c r="XAA1026" s="1"/>
      <c r="XAB1026" s="1"/>
      <c r="XAC1026" s="1"/>
      <c r="XAD1026" s="1"/>
      <c r="XAE1026" s="1"/>
      <c r="XAF1026" s="1"/>
      <c r="XAG1026" s="1"/>
      <c r="XAH1026" s="1"/>
      <c r="XAI1026" s="1"/>
      <c r="XAJ1026" s="1"/>
      <c r="XAK1026" s="1"/>
      <c r="XAL1026" s="1"/>
      <c r="XAM1026" s="1"/>
      <c r="XAN1026" s="1"/>
      <c r="XAO1026" s="1"/>
      <c r="XAP1026" s="1"/>
      <c r="XAQ1026" s="1"/>
      <c r="XAR1026" s="1"/>
      <c r="XAS1026" s="1"/>
      <c r="XAT1026" s="1"/>
      <c r="XAU1026" s="1"/>
      <c r="XAV1026" s="1"/>
      <c r="XAW1026" s="1"/>
      <c r="XAX1026" s="1"/>
      <c r="XAY1026" s="1"/>
      <c r="XAZ1026" s="1"/>
      <c r="XBA1026" s="1"/>
      <c r="XBB1026" s="1"/>
      <c r="XBC1026" s="1"/>
      <c r="XBD1026" s="1"/>
      <c r="XBE1026" s="1"/>
      <c r="XBF1026" s="1"/>
      <c r="XBG1026" s="1"/>
      <c r="XBH1026" s="1"/>
      <c r="XBI1026" s="1"/>
      <c r="XBJ1026" s="1"/>
      <c r="XBK1026" s="1"/>
      <c r="XBL1026" s="1"/>
      <c r="XBM1026" s="1"/>
      <c r="XBN1026" s="1"/>
      <c r="XBO1026" s="1"/>
      <c r="XBP1026" s="1"/>
      <c r="XBQ1026" s="1"/>
      <c r="XBR1026" s="1"/>
      <c r="XBS1026" s="1"/>
      <c r="XBT1026" s="1"/>
      <c r="XBU1026" s="1"/>
      <c r="XBV1026" s="1"/>
      <c r="XBW1026" s="1"/>
      <c r="XBX1026" s="1"/>
      <c r="XBY1026" s="1"/>
      <c r="XBZ1026" s="1"/>
      <c r="XCA1026" s="1"/>
      <c r="XCB1026" s="1"/>
      <c r="XCC1026" s="1"/>
      <c r="XCD1026" s="1"/>
      <c r="XCE1026" s="1"/>
      <c r="XCF1026" s="1"/>
      <c r="XCG1026" s="1"/>
      <c r="XCH1026" s="1"/>
      <c r="XCI1026" s="1"/>
      <c r="XCJ1026" s="1"/>
      <c r="XCK1026" s="1"/>
      <c r="XCL1026" s="1"/>
      <c r="XCM1026" s="1"/>
      <c r="XCN1026" s="1"/>
      <c r="XCO1026" s="1"/>
      <c r="XCP1026" s="1"/>
      <c r="XCQ1026" s="1"/>
      <c r="XCR1026" s="1"/>
      <c r="XCS1026" s="1"/>
      <c r="XCT1026" s="1"/>
      <c r="XCU1026" s="1"/>
      <c r="XCV1026" s="1"/>
      <c r="XCW1026" s="1"/>
      <c r="XCX1026" s="1"/>
      <c r="XCY1026" s="1"/>
      <c r="XCZ1026" s="1"/>
      <c r="XDA1026" s="1"/>
      <c r="XDB1026" s="1"/>
      <c r="XDC1026" s="1"/>
      <c r="XDD1026" s="1"/>
      <c r="XDE1026" s="1"/>
      <c r="XDF1026" s="1"/>
      <c r="XDG1026" s="1"/>
      <c r="XDH1026" s="1"/>
      <c r="XDI1026" s="1"/>
      <c r="XDJ1026" s="1"/>
      <c r="XDK1026" s="1"/>
      <c r="XDL1026" s="1"/>
      <c r="XDM1026" s="1"/>
      <c r="XDN1026" s="1"/>
      <c r="XDO1026" s="1"/>
      <c r="XDP1026" s="1"/>
      <c r="XDQ1026" s="1"/>
      <c r="XDR1026" s="1"/>
      <c r="XDS1026" s="1"/>
      <c r="XDT1026" s="1"/>
      <c r="XDU1026" s="1"/>
      <c r="XDV1026" s="1"/>
      <c r="XDW1026" s="1"/>
      <c r="XDX1026" s="1"/>
      <c r="XDY1026" s="1"/>
      <c r="XDZ1026" s="1"/>
      <c r="XEA1026" s="1"/>
      <c r="XEB1026" s="1"/>
      <c r="XEC1026" s="1"/>
      <c r="XED1026" s="1"/>
      <c r="XEE1026" s="1"/>
      <c r="XEF1026" s="1"/>
      <c r="XEG1026" s="1"/>
      <c r="XEH1026" s="1"/>
      <c r="XEI1026" s="1"/>
      <c r="XEJ1026" s="1"/>
      <c r="XEK1026" s="1"/>
      <c r="XEL1026" s="1"/>
      <c r="XEM1026" s="1"/>
      <c r="XEN1026" s="1"/>
      <c r="XEO1026" s="1"/>
      <c r="XEP1026" s="1"/>
      <c r="XEQ1026" s="1"/>
      <c r="XER1026" s="1"/>
      <c r="XES1026" s="1"/>
      <c r="XET1026" s="1"/>
      <c r="XEU1026" s="1"/>
      <c r="XEV1026" s="1"/>
      <c r="XEW1026" s="1"/>
      <c r="XEX1026" s="1"/>
      <c r="XEY1026" s="1"/>
      <c r="XEZ1026" s="1"/>
      <c r="XFA1026" s="1"/>
      <c r="XFB1026" s="1"/>
      <c r="XFC1026" s="1"/>
    </row>
    <row r="1027" spans="1:150 16226:16383" s="3" customFormat="1" ht="20.25" customHeight="1" x14ac:dyDescent="0.25">
      <c r="A1027" s="71" t="s">
        <v>1222</v>
      </c>
      <c r="B1027" s="71">
        <v>111.48399999999999</v>
      </c>
      <c r="C1027" s="71">
        <f t="shared" si="26"/>
        <v>1200.0137759999998</v>
      </c>
      <c r="D1027" s="51">
        <v>0</v>
      </c>
      <c r="E1027" s="51">
        <v>0</v>
      </c>
      <c r="F1027" s="124">
        <f t="shared" si="27"/>
        <v>2203.2252927359996</v>
      </c>
      <c r="G1027" s="130" t="s">
        <v>95</v>
      </c>
      <c r="H1027" s="13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WZB1027" s="1"/>
      <c r="WZC1027" s="1"/>
      <c r="WZD1027" s="1"/>
      <c r="WZE1027" s="1"/>
      <c r="WZF1027" s="1"/>
      <c r="WZG1027" s="1"/>
      <c r="WZH1027" s="1"/>
      <c r="WZI1027" s="1"/>
      <c r="WZJ1027" s="1"/>
      <c r="WZK1027" s="1"/>
      <c r="WZL1027" s="1"/>
      <c r="WZM1027" s="1"/>
      <c r="WZN1027" s="1"/>
      <c r="WZO1027" s="1"/>
      <c r="WZP1027" s="1"/>
      <c r="WZQ1027" s="1"/>
      <c r="WZR1027" s="1"/>
      <c r="WZS1027" s="1"/>
      <c r="WZT1027" s="1"/>
      <c r="WZU1027" s="1"/>
      <c r="WZV1027" s="1"/>
      <c r="WZW1027" s="1"/>
      <c r="WZX1027" s="1"/>
      <c r="WZY1027" s="1"/>
      <c r="WZZ1027" s="1"/>
      <c r="XAA1027" s="1"/>
      <c r="XAB1027" s="1"/>
      <c r="XAC1027" s="1"/>
      <c r="XAD1027" s="1"/>
      <c r="XAE1027" s="1"/>
      <c r="XAF1027" s="1"/>
      <c r="XAG1027" s="1"/>
      <c r="XAH1027" s="1"/>
      <c r="XAI1027" s="1"/>
      <c r="XAJ1027" s="1"/>
      <c r="XAK1027" s="1"/>
      <c r="XAL1027" s="1"/>
      <c r="XAM1027" s="1"/>
      <c r="XAN1027" s="1"/>
      <c r="XAO1027" s="1"/>
      <c r="XAP1027" s="1"/>
      <c r="XAQ1027" s="1"/>
      <c r="XAR1027" s="1"/>
      <c r="XAS1027" s="1"/>
      <c r="XAT1027" s="1"/>
      <c r="XAU1027" s="1"/>
      <c r="XAV1027" s="1"/>
      <c r="XAW1027" s="1"/>
      <c r="XAX1027" s="1"/>
      <c r="XAY1027" s="1"/>
      <c r="XAZ1027" s="1"/>
      <c r="XBA1027" s="1"/>
      <c r="XBB1027" s="1"/>
      <c r="XBC1027" s="1"/>
      <c r="XBD1027" s="1"/>
      <c r="XBE1027" s="1"/>
      <c r="XBF1027" s="1"/>
      <c r="XBG1027" s="1"/>
      <c r="XBH1027" s="1"/>
      <c r="XBI1027" s="1"/>
      <c r="XBJ1027" s="1"/>
      <c r="XBK1027" s="1"/>
      <c r="XBL1027" s="1"/>
      <c r="XBM1027" s="1"/>
      <c r="XBN1027" s="1"/>
      <c r="XBO1027" s="1"/>
      <c r="XBP1027" s="1"/>
      <c r="XBQ1027" s="1"/>
      <c r="XBR1027" s="1"/>
      <c r="XBS1027" s="1"/>
      <c r="XBT1027" s="1"/>
      <c r="XBU1027" s="1"/>
      <c r="XBV1027" s="1"/>
      <c r="XBW1027" s="1"/>
      <c r="XBX1027" s="1"/>
      <c r="XBY1027" s="1"/>
      <c r="XBZ1027" s="1"/>
      <c r="XCA1027" s="1"/>
      <c r="XCB1027" s="1"/>
      <c r="XCC1027" s="1"/>
      <c r="XCD1027" s="1"/>
      <c r="XCE1027" s="1"/>
      <c r="XCF1027" s="1"/>
      <c r="XCG1027" s="1"/>
      <c r="XCH1027" s="1"/>
      <c r="XCI1027" s="1"/>
      <c r="XCJ1027" s="1"/>
      <c r="XCK1027" s="1"/>
      <c r="XCL1027" s="1"/>
      <c r="XCM1027" s="1"/>
      <c r="XCN1027" s="1"/>
      <c r="XCO1027" s="1"/>
      <c r="XCP1027" s="1"/>
      <c r="XCQ1027" s="1"/>
      <c r="XCR1027" s="1"/>
      <c r="XCS1027" s="1"/>
      <c r="XCT1027" s="1"/>
      <c r="XCU1027" s="1"/>
      <c r="XCV1027" s="1"/>
      <c r="XCW1027" s="1"/>
      <c r="XCX1027" s="1"/>
      <c r="XCY1027" s="1"/>
      <c r="XCZ1027" s="1"/>
      <c r="XDA1027" s="1"/>
      <c r="XDB1027" s="1"/>
      <c r="XDC1027" s="1"/>
      <c r="XDD1027" s="1"/>
      <c r="XDE1027" s="1"/>
      <c r="XDF1027" s="1"/>
      <c r="XDG1027" s="1"/>
      <c r="XDH1027" s="1"/>
      <c r="XDI1027" s="1"/>
      <c r="XDJ1027" s="1"/>
      <c r="XDK1027" s="1"/>
      <c r="XDL1027" s="1"/>
      <c r="XDM1027" s="1"/>
      <c r="XDN1027" s="1"/>
      <c r="XDO1027" s="1"/>
      <c r="XDP1027" s="1"/>
      <c r="XDQ1027" s="1"/>
      <c r="XDR1027" s="1"/>
      <c r="XDS1027" s="1"/>
      <c r="XDT1027" s="1"/>
      <c r="XDU1027" s="1"/>
      <c r="XDV1027" s="1"/>
      <c r="XDW1027" s="1"/>
      <c r="XDX1027" s="1"/>
      <c r="XDY1027" s="1"/>
      <c r="XDZ1027" s="1"/>
      <c r="XEA1027" s="1"/>
      <c r="XEB1027" s="1"/>
      <c r="XEC1027" s="1"/>
      <c r="XED1027" s="1"/>
      <c r="XEE1027" s="1"/>
      <c r="XEF1027" s="1"/>
      <c r="XEG1027" s="1"/>
      <c r="XEH1027" s="1"/>
      <c r="XEI1027" s="1"/>
      <c r="XEJ1027" s="1"/>
      <c r="XEK1027" s="1"/>
      <c r="XEL1027" s="1"/>
      <c r="XEM1027" s="1"/>
      <c r="XEN1027" s="1"/>
      <c r="XEO1027" s="1"/>
      <c r="XEP1027" s="1"/>
      <c r="XEQ1027" s="1"/>
      <c r="XER1027" s="1"/>
      <c r="XES1027" s="1"/>
      <c r="XET1027" s="1"/>
      <c r="XEU1027" s="1"/>
      <c r="XEV1027" s="1"/>
      <c r="XEW1027" s="1"/>
      <c r="XEX1027" s="1"/>
      <c r="XEY1027" s="1"/>
      <c r="XEZ1027" s="1"/>
      <c r="XFA1027" s="1"/>
      <c r="XFB1027" s="1"/>
      <c r="XFC1027" s="1"/>
    </row>
    <row r="1028" spans="1:150 16226:16383" s="3" customFormat="1" ht="20.25" customHeight="1" x14ac:dyDescent="0.25">
      <c r="A1028" s="71" t="s">
        <v>1223</v>
      </c>
      <c r="B1028" s="71">
        <v>111.48399999999999</v>
      </c>
      <c r="C1028" s="71">
        <f t="shared" si="26"/>
        <v>1200.0137759999998</v>
      </c>
      <c r="D1028" s="51">
        <v>0</v>
      </c>
      <c r="E1028" s="51">
        <v>0</v>
      </c>
      <c r="F1028" s="124">
        <f t="shared" si="27"/>
        <v>2203.2252927359996</v>
      </c>
      <c r="G1028" s="130" t="s">
        <v>95</v>
      </c>
      <c r="H1028" s="13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WZB1028" s="1"/>
      <c r="WZC1028" s="1"/>
      <c r="WZD1028" s="1"/>
      <c r="WZE1028" s="1"/>
      <c r="WZF1028" s="1"/>
      <c r="WZG1028" s="1"/>
      <c r="WZH1028" s="1"/>
      <c r="WZI1028" s="1"/>
      <c r="WZJ1028" s="1"/>
      <c r="WZK1028" s="1"/>
      <c r="WZL1028" s="1"/>
      <c r="WZM1028" s="1"/>
      <c r="WZN1028" s="1"/>
      <c r="WZO1028" s="1"/>
      <c r="WZP1028" s="1"/>
      <c r="WZQ1028" s="1"/>
      <c r="WZR1028" s="1"/>
      <c r="WZS1028" s="1"/>
      <c r="WZT1028" s="1"/>
      <c r="WZU1028" s="1"/>
      <c r="WZV1028" s="1"/>
      <c r="WZW1028" s="1"/>
      <c r="WZX1028" s="1"/>
      <c r="WZY1028" s="1"/>
      <c r="WZZ1028" s="1"/>
      <c r="XAA1028" s="1"/>
      <c r="XAB1028" s="1"/>
      <c r="XAC1028" s="1"/>
      <c r="XAD1028" s="1"/>
      <c r="XAE1028" s="1"/>
      <c r="XAF1028" s="1"/>
      <c r="XAG1028" s="1"/>
      <c r="XAH1028" s="1"/>
      <c r="XAI1028" s="1"/>
      <c r="XAJ1028" s="1"/>
      <c r="XAK1028" s="1"/>
      <c r="XAL1028" s="1"/>
      <c r="XAM1028" s="1"/>
      <c r="XAN1028" s="1"/>
      <c r="XAO1028" s="1"/>
      <c r="XAP1028" s="1"/>
      <c r="XAQ1028" s="1"/>
      <c r="XAR1028" s="1"/>
      <c r="XAS1028" s="1"/>
      <c r="XAT1028" s="1"/>
      <c r="XAU1028" s="1"/>
      <c r="XAV1028" s="1"/>
      <c r="XAW1028" s="1"/>
      <c r="XAX1028" s="1"/>
      <c r="XAY1028" s="1"/>
      <c r="XAZ1028" s="1"/>
      <c r="XBA1028" s="1"/>
      <c r="XBB1028" s="1"/>
      <c r="XBC1028" s="1"/>
      <c r="XBD1028" s="1"/>
      <c r="XBE1028" s="1"/>
      <c r="XBF1028" s="1"/>
      <c r="XBG1028" s="1"/>
      <c r="XBH1028" s="1"/>
      <c r="XBI1028" s="1"/>
      <c r="XBJ1028" s="1"/>
      <c r="XBK1028" s="1"/>
      <c r="XBL1028" s="1"/>
      <c r="XBM1028" s="1"/>
      <c r="XBN1028" s="1"/>
      <c r="XBO1028" s="1"/>
      <c r="XBP1028" s="1"/>
      <c r="XBQ1028" s="1"/>
      <c r="XBR1028" s="1"/>
      <c r="XBS1028" s="1"/>
      <c r="XBT1028" s="1"/>
      <c r="XBU1028" s="1"/>
      <c r="XBV1028" s="1"/>
      <c r="XBW1028" s="1"/>
      <c r="XBX1028" s="1"/>
      <c r="XBY1028" s="1"/>
      <c r="XBZ1028" s="1"/>
      <c r="XCA1028" s="1"/>
      <c r="XCB1028" s="1"/>
      <c r="XCC1028" s="1"/>
      <c r="XCD1028" s="1"/>
      <c r="XCE1028" s="1"/>
      <c r="XCF1028" s="1"/>
      <c r="XCG1028" s="1"/>
      <c r="XCH1028" s="1"/>
      <c r="XCI1028" s="1"/>
      <c r="XCJ1028" s="1"/>
      <c r="XCK1028" s="1"/>
      <c r="XCL1028" s="1"/>
      <c r="XCM1028" s="1"/>
      <c r="XCN1028" s="1"/>
      <c r="XCO1028" s="1"/>
      <c r="XCP1028" s="1"/>
      <c r="XCQ1028" s="1"/>
      <c r="XCR1028" s="1"/>
      <c r="XCS1028" s="1"/>
      <c r="XCT1028" s="1"/>
      <c r="XCU1028" s="1"/>
      <c r="XCV1028" s="1"/>
      <c r="XCW1028" s="1"/>
      <c r="XCX1028" s="1"/>
      <c r="XCY1028" s="1"/>
      <c r="XCZ1028" s="1"/>
      <c r="XDA1028" s="1"/>
      <c r="XDB1028" s="1"/>
      <c r="XDC1028" s="1"/>
      <c r="XDD1028" s="1"/>
      <c r="XDE1028" s="1"/>
      <c r="XDF1028" s="1"/>
      <c r="XDG1028" s="1"/>
      <c r="XDH1028" s="1"/>
      <c r="XDI1028" s="1"/>
      <c r="XDJ1028" s="1"/>
      <c r="XDK1028" s="1"/>
      <c r="XDL1028" s="1"/>
      <c r="XDM1028" s="1"/>
      <c r="XDN1028" s="1"/>
      <c r="XDO1028" s="1"/>
      <c r="XDP1028" s="1"/>
      <c r="XDQ1028" s="1"/>
      <c r="XDR1028" s="1"/>
      <c r="XDS1028" s="1"/>
      <c r="XDT1028" s="1"/>
      <c r="XDU1028" s="1"/>
      <c r="XDV1028" s="1"/>
      <c r="XDW1028" s="1"/>
      <c r="XDX1028" s="1"/>
      <c r="XDY1028" s="1"/>
      <c r="XDZ1028" s="1"/>
      <c r="XEA1028" s="1"/>
      <c r="XEB1028" s="1"/>
      <c r="XEC1028" s="1"/>
      <c r="XED1028" s="1"/>
      <c r="XEE1028" s="1"/>
      <c r="XEF1028" s="1"/>
      <c r="XEG1028" s="1"/>
      <c r="XEH1028" s="1"/>
      <c r="XEI1028" s="1"/>
      <c r="XEJ1028" s="1"/>
      <c r="XEK1028" s="1"/>
      <c r="XEL1028" s="1"/>
      <c r="XEM1028" s="1"/>
      <c r="XEN1028" s="1"/>
      <c r="XEO1028" s="1"/>
      <c r="XEP1028" s="1"/>
      <c r="XEQ1028" s="1"/>
      <c r="XER1028" s="1"/>
      <c r="XES1028" s="1"/>
      <c r="XET1028" s="1"/>
      <c r="XEU1028" s="1"/>
      <c r="XEV1028" s="1"/>
      <c r="XEW1028" s="1"/>
      <c r="XEX1028" s="1"/>
      <c r="XEY1028" s="1"/>
      <c r="XEZ1028" s="1"/>
      <c r="XFA1028" s="1"/>
      <c r="XFB1028" s="1"/>
      <c r="XFC1028" s="1"/>
    </row>
    <row r="1029" spans="1:150 16226:16383" s="3" customFormat="1" ht="20.25" customHeight="1" x14ac:dyDescent="0.25">
      <c r="A1029" s="71" t="s">
        <v>1224</v>
      </c>
      <c r="B1029" s="71">
        <v>111.48399999999999</v>
      </c>
      <c r="C1029" s="71">
        <f t="shared" si="26"/>
        <v>1200.0137759999998</v>
      </c>
      <c r="D1029" s="51">
        <v>0</v>
      </c>
      <c r="E1029" s="51">
        <v>0</v>
      </c>
      <c r="F1029" s="124">
        <f t="shared" si="27"/>
        <v>2203.2252927359996</v>
      </c>
      <c r="G1029" s="130" t="s">
        <v>95</v>
      </c>
      <c r="H1029" s="13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WZB1029" s="1"/>
      <c r="WZC1029" s="1"/>
      <c r="WZD1029" s="1"/>
      <c r="WZE1029" s="1"/>
      <c r="WZF1029" s="1"/>
      <c r="WZG1029" s="1"/>
      <c r="WZH1029" s="1"/>
      <c r="WZI1029" s="1"/>
      <c r="WZJ1029" s="1"/>
      <c r="WZK1029" s="1"/>
      <c r="WZL1029" s="1"/>
      <c r="WZM1029" s="1"/>
      <c r="WZN1029" s="1"/>
      <c r="WZO1029" s="1"/>
      <c r="WZP1029" s="1"/>
      <c r="WZQ1029" s="1"/>
      <c r="WZR1029" s="1"/>
      <c r="WZS1029" s="1"/>
      <c r="WZT1029" s="1"/>
      <c r="WZU1029" s="1"/>
      <c r="WZV1029" s="1"/>
      <c r="WZW1029" s="1"/>
      <c r="WZX1029" s="1"/>
      <c r="WZY1029" s="1"/>
      <c r="WZZ1029" s="1"/>
      <c r="XAA1029" s="1"/>
      <c r="XAB1029" s="1"/>
      <c r="XAC1029" s="1"/>
      <c r="XAD1029" s="1"/>
      <c r="XAE1029" s="1"/>
      <c r="XAF1029" s="1"/>
      <c r="XAG1029" s="1"/>
      <c r="XAH1029" s="1"/>
      <c r="XAI1029" s="1"/>
      <c r="XAJ1029" s="1"/>
      <c r="XAK1029" s="1"/>
      <c r="XAL1029" s="1"/>
      <c r="XAM1029" s="1"/>
      <c r="XAN1029" s="1"/>
      <c r="XAO1029" s="1"/>
      <c r="XAP1029" s="1"/>
      <c r="XAQ1029" s="1"/>
      <c r="XAR1029" s="1"/>
      <c r="XAS1029" s="1"/>
      <c r="XAT1029" s="1"/>
      <c r="XAU1029" s="1"/>
      <c r="XAV1029" s="1"/>
      <c r="XAW1029" s="1"/>
      <c r="XAX1029" s="1"/>
      <c r="XAY1029" s="1"/>
      <c r="XAZ1029" s="1"/>
      <c r="XBA1029" s="1"/>
      <c r="XBB1029" s="1"/>
      <c r="XBC1029" s="1"/>
      <c r="XBD1029" s="1"/>
      <c r="XBE1029" s="1"/>
      <c r="XBF1029" s="1"/>
      <c r="XBG1029" s="1"/>
      <c r="XBH1029" s="1"/>
      <c r="XBI1029" s="1"/>
      <c r="XBJ1029" s="1"/>
      <c r="XBK1029" s="1"/>
      <c r="XBL1029" s="1"/>
      <c r="XBM1029" s="1"/>
      <c r="XBN1029" s="1"/>
      <c r="XBO1029" s="1"/>
      <c r="XBP1029" s="1"/>
      <c r="XBQ1029" s="1"/>
      <c r="XBR1029" s="1"/>
      <c r="XBS1029" s="1"/>
      <c r="XBT1029" s="1"/>
      <c r="XBU1029" s="1"/>
      <c r="XBV1029" s="1"/>
      <c r="XBW1029" s="1"/>
      <c r="XBX1029" s="1"/>
      <c r="XBY1029" s="1"/>
      <c r="XBZ1029" s="1"/>
      <c r="XCA1029" s="1"/>
      <c r="XCB1029" s="1"/>
      <c r="XCC1029" s="1"/>
      <c r="XCD1029" s="1"/>
      <c r="XCE1029" s="1"/>
      <c r="XCF1029" s="1"/>
      <c r="XCG1029" s="1"/>
      <c r="XCH1029" s="1"/>
      <c r="XCI1029" s="1"/>
      <c r="XCJ1029" s="1"/>
      <c r="XCK1029" s="1"/>
      <c r="XCL1029" s="1"/>
      <c r="XCM1029" s="1"/>
      <c r="XCN1029" s="1"/>
      <c r="XCO1029" s="1"/>
      <c r="XCP1029" s="1"/>
      <c r="XCQ1029" s="1"/>
      <c r="XCR1029" s="1"/>
      <c r="XCS1029" s="1"/>
      <c r="XCT1029" s="1"/>
      <c r="XCU1029" s="1"/>
      <c r="XCV1029" s="1"/>
      <c r="XCW1029" s="1"/>
      <c r="XCX1029" s="1"/>
      <c r="XCY1029" s="1"/>
      <c r="XCZ1029" s="1"/>
      <c r="XDA1029" s="1"/>
      <c r="XDB1029" s="1"/>
      <c r="XDC1029" s="1"/>
      <c r="XDD1029" s="1"/>
      <c r="XDE1029" s="1"/>
      <c r="XDF1029" s="1"/>
      <c r="XDG1029" s="1"/>
      <c r="XDH1029" s="1"/>
      <c r="XDI1029" s="1"/>
      <c r="XDJ1029" s="1"/>
      <c r="XDK1029" s="1"/>
      <c r="XDL1029" s="1"/>
      <c r="XDM1029" s="1"/>
      <c r="XDN1029" s="1"/>
      <c r="XDO1029" s="1"/>
      <c r="XDP1029" s="1"/>
      <c r="XDQ1029" s="1"/>
      <c r="XDR1029" s="1"/>
      <c r="XDS1029" s="1"/>
      <c r="XDT1029" s="1"/>
      <c r="XDU1029" s="1"/>
      <c r="XDV1029" s="1"/>
      <c r="XDW1029" s="1"/>
      <c r="XDX1029" s="1"/>
      <c r="XDY1029" s="1"/>
      <c r="XDZ1029" s="1"/>
      <c r="XEA1029" s="1"/>
      <c r="XEB1029" s="1"/>
      <c r="XEC1029" s="1"/>
      <c r="XED1029" s="1"/>
      <c r="XEE1029" s="1"/>
      <c r="XEF1029" s="1"/>
      <c r="XEG1029" s="1"/>
      <c r="XEH1029" s="1"/>
      <c r="XEI1029" s="1"/>
      <c r="XEJ1029" s="1"/>
      <c r="XEK1029" s="1"/>
      <c r="XEL1029" s="1"/>
      <c r="XEM1029" s="1"/>
      <c r="XEN1029" s="1"/>
      <c r="XEO1029" s="1"/>
      <c r="XEP1029" s="1"/>
      <c r="XEQ1029" s="1"/>
      <c r="XER1029" s="1"/>
      <c r="XES1029" s="1"/>
      <c r="XET1029" s="1"/>
      <c r="XEU1029" s="1"/>
      <c r="XEV1029" s="1"/>
      <c r="XEW1029" s="1"/>
      <c r="XEX1029" s="1"/>
      <c r="XEY1029" s="1"/>
      <c r="XEZ1029" s="1"/>
      <c r="XFA1029" s="1"/>
      <c r="XFB1029" s="1"/>
      <c r="XFC1029" s="1"/>
    </row>
    <row r="1030" spans="1:150 16226:16383" s="3" customFormat="1" ht="20.25" customHeight="1" x14ac:dyDescent="0.25">
      <c r="A1030" s="71" t="s">
        <v>1225</v>
      </c>
      <c r="B1030" s="71">
        <v>111.48399999999999</v>
      </c>
      <c r="C1030" s="71">
        <f t="shared" si="26"/>
        <v>1200.0137759999998</v>
      </c>
      <c r="D1030" s="51">
        <v>0</v>
      </c>
      <c r="E1030" s="51">
        <v>0</v>
      </c>
      <c r="F1030" s="124">
        <f t="shared" si="27"/>
        <v>2203.2252927359996</v>
      </c>
      <c r="G1030" s="130" t="s">
        <v>95</v>
      </c>
      <c r="H1030" s="13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WZB1030" s="1"/>
      <c r="WZC1030" s="1"/>
      <c r="WZD1030" s="1"/>
      <c r="WZE1030" s="1"/>
      <c r="WZF1030" s="1"/>
      <c r="WZG1030" s="1"/>
      <c r="WZH1030" s="1"/>
      <c r="WZI1030" s="1"/>
      <c r="WZJ1030" s="1"/>
      <c r="WZK1030" s="1"/>
      <c r="WZL1030" s="1"/>
      <c r="WZM1030" s="1"/>
      <c r="WZN1030" s="1"/>
      <c r="WZO1030" s="1"/>
      <c r="WZP1030" s="1"/>
      <c r="WZQ1030" s="1"/>
      <c r="WZR1030" s="1"/>
      <c r="WZS1030" s="1"/>
      <c r="WZT1030" s="1"/>
      <c r="WZU1030" s="1"/>
      <c r="WZV1030" s="1"/>
      <c r="WZW1030" s="1"/>
      <c r="WZX1030" s="1"/>
      <c r="WZY1030" s="1"/>
      <c r="WZZ1030" s="1"/>
      <c r="XAA1030" s="1"/>
      <c r="XAB1030" s="1"/>
      <c r="XAC1030" s="1"/>
      <c r="XAD1030" s="1"/>
      <c r="XAE1030" s="1"/>
      <c r="XAF1030" s="1"/>
      <c r="XAG1030" s="1"/>
      <c r="XAH1030" s="1"/>
      <c r="XAI1030" s="1"/>
      <c r="XAJ1030" s="1"/>
      <c r="XAK1030" s="1"/>
      <c r="XAL1030" s="1"/>
      <c r="XAM1030" s="1"/>
      <c r="XAN1030" s="1"/>
      <c r="XAO1030" s="1"/>
      <c r="XAP1030" s="1"/>
      <c r="XAQ1030" s="1"/>
      <c r="XAR1030" s="1"/>
      <c r="XAS1030" s="1"/>
      <c r="XAT1030" s="1"/>
      <c r="XAU1030" s="1"/>
      <c r="XAV1030" s="1"/>
      <c r="XAW1030" s="1"/>
      <c r="XAX1030" s="1"/>
      <c r="XAY1030" s="1"/>
      <c r="XAZ1030" s="1"/>
      <c r="XBA1030" s="1"/>
      <c r="XBB1030" s="1"/>
      <c r="XBC1030" s="1"/>
      <c r="XBD1030" s="1"/>
      <c r="XBE1030" s="1"/>
      <c r="XBF1030" s="1"/>
      <c r="XBG1030" s="1"/>
      <c r="XBH1030" s="1"/>
      <c r="XBI1030" s="1"/>
      <c r="XBJ1030" s="1"/>
      <c r="XBK1030" s="1"/>
      <c r="XBL1030" s="1"/>
      <c r="XBM1030" s="1"/>
      <c r="XBN1030" s="1"/>
      <c r="XBO1030" s="1"/>
      <c r="XBP1030" s="1"/>
      <c r="XBQ1030" s="1"/>
      <c r="XBR1030" s="1"/>
      <c r="XBS1030" s="1"/>
      <c r="XBT1030" s="1"/>
      <c r="XBU1030" s="1"/>
      <c r="XBV1030" s="1"/>
      <c r="XBW1030" s="1"/>
      <c r="XBX1030" s="1"/>
      <c r="XBY1030" s="1"/>
      <c r="XBZ1030" s="1"/>
      <c r="XCA1030" s="1"/>
      <c r="XCB1030" s="1"/>
      <c r="XCC1030" s="1"/>
      <c r="XCD1030" s="1"/>
      <c r="XCE1030" s="1"/>
      <c r="XCF1030" s="1"/>
      <c r="XCG1030" s="1"/>
      <c r="XCH1030" s="1"/>
      <c r="XCI1030" s="1"/>
      <c r="XCJ1030" s="1"/>
      <c r="XCK1030" s="1"/>
      <c r="XCL1030" s="1"/>
      <c r="XCM1030" s="1"/>
      <c r="XCN1030" s="1"/>
      <c r="XCO1030" s="1"/>
      <c r="XCP1030" s="1"/>
      <c r="XCQ1030" s="1"/>
      <c r="XCR1030" s="1"/>
      <c r="XCS1030" s="1"/>
      <c r="XCT1030" s="1"/>
      <c r="XCU1030" s="1"/>
      <c r="XCV1030" s="1"/>
      <c r="XCW1030" s="1"/>
      <c r="XCX1030" s="1"/>
      <c r="XCY1030" s="1"/>
      <c r="XCZ1030" s="1"/>
      <c r="XDA1030" s="1"/>
      <c r="XDB1030" s="1"/>
      <c r="XDC1030" s="1"/>
      <c r="XDD1030" s="1"/>
      <c r="XDE1030" s="1"/>
      <c r="XDF1030" s="1"/>
      <c r="XDG1030" s="1"/>
      <c r="XDH1030" s="1"/>
      <c r="XDI1030" s="1"/>
      <c r="XDJ1030" s="1"/>
      <c r="XDK1030" s="1"/>
      <c r="XDL1030" s="1"/>
      <c r="XDM1030" s="1"/>
      <c r="XDN1030" s="1"/>
      <c r="XDO1030" s="1"/>
      <c r="XDP1030" s="1"/>
      <c r="XDQ1030" s="1"/>
      <c r="XDR1030" s="1"/>
      <c r="XDS1030" s="1"/>
      <c r="XDT1030" s="1"/>
      <c r="XDU1030" s="1"/>
      <c r="XDV1030" s="1"/>
      <c r="XDW1030" s="1"/>
      <c r="XDX1030" s="1"/>
      <c r="XDY1030" s="1"/>
      <c r="XDZ1030" s="1"/>
      <c r="XEA1030" s="1"/>
      <c r="XEB1030" s="1"/>
      <c r="XEC1030" s="1"/>
      <c r="XED1030" s="1"/>
      <c r="XEE1030" s="1"/>
      <c r="XEF1030" s="1"/>
      <c r="XEG1030" s="1"/>
      <c r="XEH1030" s="1"/>
      <c r="XEI1030" s="1"/>
      <c r="XEJ1030" s="1"/>
      <c r="XEK1030" s="1"/>
      <c r="XEL1030" s="1"/>
      <c r="XEM1030" s="1"/>
      <c r="XEN1030" s="1"/>
      <c r="XEO1030" s="1"/>
      <c r="XEP1030" s="1"/>
      <c r="XEQ1030" s="1"/>
      <c r="XER1030" s="1"/>
      <c r="XES1030" s="1"/>
      <c r="XET1030" s="1"/>
      <c r="XEU1030" s="1"/>
      <c r="XEV1030" s="1"/>
      <c r="XEW1030" s="1"/>
      <c r="XEX1030" s="1"/>
      <c r="XEY1030" s="1"/>
      <c r="XEZ1030" s="1"/>
      <c r="XFA1030" s="1"/>
      <c r="XFB1030" s="1"/>
      <c r="XFC1030" s="1"/>
    </row>
    <row r="1031" spans="1:150 16226:16383" s="3" customFormat="1" ht="20.25" customHeight="1" x14ac:dyDescent="0.25">
      <c r="A1031" s="71" t="s">
        <v>1226</v>
      </c>
      <c r="B1031" s="71">
        <v>111.48399999999999</v>
      </c>
      <c r="C1031" s="71">
        <f t="shared" si="26"/>
        <v>1200.0137759999998</v>
      </c>
      <c r="D1031" s="51">
        <v>0</v>
      </c>
      <c r="E1031" s="51">
        <v>0</v>
      </c>
      <c r="F1031" s="124">
        <f t="shared" si="27"/>
        <v>2203.2252927359996</v>
      </c>
      <c r="G1031" s="130" t="s">
        <v>95</v>
      </c>
      <c r="H1031" s="13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WZB1031" s="1"/>
      <c r="WZC1031" s="1"/>
      <c r="WZD1031" s="1"/>
      <c r="WZE1031" s="1"/>
      <c r="WZF1031" s="1"/>
      <c r="WZG1031" s="1"/>
      <c r="WZH1031" s="1"/>
      <c r="WZI1031" s="1"/>
      <c r="WZJ1031" s="1"/>
      <c r="WZK1031" s="1"/>
      <c r="WZL1031" s="1"/>
      <c r="WZM1031" s="1"/>
      <c r="WZN1031" s="1"/>
      <c r="WZO1031" s="1"/>
      <c r="WZP1031" s="1"/>
      <c r="WZQ1031" s="1"/>
      <c r="WZR1031" s="1"/>
      <c r="WZS1031" s="1"/>
      <c r="WZT1031" s="1"/>
      <c r="WZU1031" s="1"/>
      <c r="WZV1031" s="1"/>
      <c r="WZW1031" s="1"/>
      <c r="WZX1031" s="1"/>
      <c r="WZY1031" s="1"/>
      <c r="WZZ1031" s="1"/>
      <c r="XAA1031" s="1"/>
      <c r="XAB1031" s="1"/>
      <c r="XAC1031" s="1"/>
      <c r="XAD1031" s="1"/>
      <c r="XAE1031" s="1"/>
      <c r="XAF1031" s="1"/>
      <c r="XAG1031" s="1"/>
      <c r="XAH1031" s="1"/>
      <c r="XAI1031" s="1"/>
      <c r="XAJ1031" s="1"/>
      <c r="XAK1031" s="1"/>
      <c r="XAL1031" s="1"/>
      <c r="XAM1031" s="1"/>
      <c r="XAN1031" s="1"/>
      <c r="XAO1031" s="1"/>
      <c r="XAP1031" s="1"/>
      <c r="XAQ1031" s="1"/>
      <c r="XAR1031" s="1"/>
      <c r="XAS1031" s="1"/>
      <c r="XAT1031" s="1"/>
      <c r="XAU1031" s="1"/>
      <c r="XAV1031" s="1"/>
      <c r="XAW1031" s="1"/>
      <c r="XAX1031" s="1"/>
      <c r="XAY1031" s="1"/>
      <c r="XAZ1031" s="1"/>
      <c r="XBA1031" s="1"/>
      <c r="XBB1031" s="1"/>
      <c r="XBC1031" s="1"/>
      <c r="XBD1031" s="1"/>
      <c r="XBE1031" s="1"/>
      <c r="XBF1031" s="1"/>
      <c r="XBG1031" s="1"/>
      <c r="XBH1031" s="1"/>
      <c r="XBI1031" s="1"/>
      <c r="XBJ1031" s="1"/>
      <c r="XBK1031" s="1"/>
      <c r="XBL1031" s="1"/>
      <c r="XBM1031" s="1"/>
      <c r="XBN1031" s="1"/>
      <c r="XBO1031" s="1"/>
      <c r="XBP1031" s="1"/>
      <c r="XBQ1031" s="1"/>
      <c r="XBR1031" s="1"/>
      <c r="XBS1031" s="1"/>
      <c r="XBT1031" s="1"/>
      <c r="XBU1031" s="1"/>
      <c r="XBV1031" s="1"/>
      <c r="XBW1031" s="1"/>
      <c r="XBX1031" s="1"/>
      <c r="XBY1031" s="1"/>
      <c r="XBZ1031" s="1"/>
      <c r="XCA1031" s="1"/>
      <c r="XCB1031" s="1"/>
      <c r="XCC1031" s="1"/>
      <c r="XCD1031" s="1"/>
      <c r="XCE1031" s="1"/>
      <c r="XCF1031" s="1"/>
      <c r="XCG1031" s="1"/>
      <c r="XCH1031" s="1"/>
      <c r="XCI1031" s="1"/>
      <c r="XCJ1031" s="1"/>
      <c r="XCK1031" s="1"/>
      <c r="XCL1031" s="1"/>
      <c r="XCM1031" s="1"/>
      <c r="XCN1031" s="1"/>
      <c r="XCO1031" s="1"/>
      <c r="XCP1031" s="1"/>
      <c r="XCQ1031" s="1"/>
      <c r="XCR1031" s="1"/>
      <c r="XCS1031" s="1"/>
      <c r="XCT1031" s="1"/>
      <c r="XCU1031" s="1"/>
      <c r="XCV1031" s="1"/>
      <c r="XCW1031" s="1"/>
      <c r="XCX1031" s="1"/>
      <c r="XCY1031" s="1"/>
      <c r="XCZ1031" s="1"/>
      <c r="XDA1031" s="1"/>
      <c r="XDB1031" s="1"/>
      <c r="XDC1031" s="1"/>
      <c r="XDD1031" s="1"/>
      <c r="XDE1031" s="1"/>
      <c r="XDF1031" s="1"/>
      <c r="XDG1031" s="1"/>
      <c r="XDH1031" s="1"/>
      <c r="XDI1031" s="1"/>
      <c r="XDJ1031" s="1"/>
      <c r="XDK1031" s="1"/>
      <c r="XDL1031" s="1"/>
      <c r="XDM1031" s="1"/>
      <c r="XDN1031" s="1"/>
      <c r="XDO1031" s="1"/>
      <c r="XDP1031" s="1"/>
      <c r="XDQ1031" s="1"/>
      <c r="XDR1031" s="1"/>
      <c r="XDS1031" s="1"/>
      <c r="XDT1031" s="1"/>
      <c r="XDU1031" s="1"/>
      <c r="XDV1031" s="1"/>
      <c r="XDW1031" s="1"/>
      <c r="XDX1031" s="1"/>
      <c r="XDY1031" s="1"/>
      <c r="XDZ1031" s="1"/>
      <c r="XEA1031" s="1"/>
      <c r="XEB1031" s="1"/>
      <c r="XEC1031" s="1"/>
      <c r="XED1031" s="1"/>
      <c r="XEE1031" s="1"/>
      <c r="XEF1031" s="1"/>
      <c r="XEG1031" s="1"/>
      <c r="XEH1031" s="1"/>
      <c r="XEI1031" s="1"/>
      <c r="XEJ1031" s="1"/>
      <c r="XEK1031" s="1"/>
      <c r="XEL1031" s="1"/>
      <c r="XEM1031" s="1"/>
      <c r="XEN1031" s="1"/>
      <c r="XEO1031" s="1"/>
      <c r="XEP1031" s="1"/>
      <c r="XEQ1031" s="1"/>
      <c r="XER1031" s="1"/>
      <c r="XES1031" s="1"/>
      <c r="XET1031" s="1"/>
      <c r="XEU1031" s="1"/>
      <c r="XEV1031" s="1"/>
      <c r="XEW1031" s="1"/>
      <c r="XEX1031" s="1"/>
      <c r="XEY1031" s="1"/>
      <c r="XEZ1031" s="1"/>
      <c r="XFA1031" s="1"/>
      <c r="XFB1031" s="1"/>
      <c r="XFC1031" s="1"/>
    </row>
    <row r="1032" spans="1:150 16226:16383" s="3" customFormat="1" ht="20.25" customHeight="1" x14ac:dyDescent="0.25">
      <c r="A1032" s="71" t="s">
        <v>1227</v>
      </c>
      <c r="B1032" s="71">
        <v>111.48399999999999</v>
      </c>
      <c r="C1032" s="71">
        <f t="shared" si="26"/>
        <v>1200.0137759999998</v>
      </c>
      <c r="D1032" s="51">
        <v>0</v>
      </c>
      <c r="E1032" s="51">
        <v>0</v>
      </c>
      <c r="F1032" s="124">
        <f t="shared" si="27"/>
        <v>2203.2252927359996</v>
      </c>
      <c r="G1032" s="130" t="s">
        <v>95</v>
      </c>
      <c r="H1032" s="13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WZB1032" s="1"/>
      <c r="WZC1032" s="1"/>
      <c r="WZD1032" s="1"/>
      <c r="WZE1032" s="1"/>
      <c r="WZF1032" s="1"/>
      <c r="WZG1032" s="1"/>
      <c r="WZH1032" s="1"/>
      <c r="WZI1032" s="1"/>
      <c r="WZJ1032" s="1"/>
      <c r="WZK1032" s="1"/>
      <c r="WZL1032" s="1"/>
      <c r="WZM1032" s="1"/>
      <c r="WZN1032" s="1"/>
      <c r="WZO1032" s="1"/>
      <c r="WZP1032" s="1"/>
      <c r="WZQ1032" s="1"/>
      <c r="WZR1032" s="1"/>
      <c r="WZS1032" s="1"/>
      <c r="WZT1032" s="1"/>
      <c r="WZU1032" s="1"/>
      <c r="WZV1032" s="1"/>
      <c r="WZW1032" s="1"/>
      <c r="WZX1032" s="1"/>
      <c r="WZY1032" s="1"/>
      <c r="WZZ1032" s="1"/>
      <c r="XAA1032" s="1"/>
      <c r="XAB1032" s="1"/>
      <c r="XAC1032" s="1"/>
      <c r="XAD1032" s="1"/>
      <c r="XAE1032" s="1"/>
      <c r="XAF1032" s="1"/>
      <c r="XAG1032" s="1"/>
      <c r="XAH1032" s="1"/>
      <c r="XAI1032" s="1"/>
      <c r="XAJ1032" s="1"/>
      <c r="XAK1032" s="1"/>
      <c r="XAL1032" s="1"/>
      <c r="XAM1032" s="1"/>
      <c r="XAN1032" s="1"/>
      <c r="XAO1032" s="1"/>
      <c r="XAP1032" s="1"/>
      <c r="XAQ1032" s="1"/>
      <c r="XAR1032" s="1"/>
      <c r="XAS1032" s="1"/>
      <c r="XAT1032" s="1"/>
      <c r="XAU1032" s="1"/>
      <c r="XAV1032" s="1"/>
      <c r="XAW1032" s="1"/>
      <c r="XAX1032" s="1"/>
      <c r="XAY1032" s="1"/>
      <c r="XAZ1032" s="1"/>
      <c r="XBA1032" s="1"/>
      <c r="XBB1032" s="1"/>
      <c r="XBC1032" s="1"/>
      <c r="XBD1032" s="1"/>
      <c r="XBE1032" s="1"/>
      <c r="XBF1032" s="1"/>
      <c r="XBG1032" s="1"/>
      <c r="XBH1032" s="1"/>
      <c r="XBI1032" s="1"/>
      <c r="XBJ1032" s="1"/>
      <c r="XBK1032" s="1"/>
      <c r="XBL1032" s="1"/>
      <c r="XBM1032" s="1"/>
      <c r="XBN1032" s="1"/>
      <c r="XBO1032" s="1"/>
      <c r="XBP1032" s="1"/>
      <c r="XBQ1032" s="1"/>
      <c r="XBR1032" s="1"/>
      <c r="XBS1032" s="1"/>
      <c r="XBT1032" s="1"/>
      <c r="XBU1032" s="1"/>
      <c r="XBV1032" s="1"/>
      <c r="XBW1032" s="1"/>
      <c r="XBX1032" s="1"/>
      <c r="XBY1032" s="1"/>
      <c r="XBZ1032" s="1"/>
      <c r="XCA1032" s="1"/>
      <c r="XCB1032" s="1"/>
      <c r="XCC1032" s="1"/>
      <c r="XCD1032" s="1"/>
      <c r="XCE1032" s="1"/>
      <c r="XCF1032" s="1"/>
      <c r="XCG1032" s="1"/>
      <c r="XCH1032" s="1"/>
      <c r="XCI1032" s="1"/>
      <c r="XCJ1032" s="1"/>
      <c r="XCK1032" s="1"/>
      <c r="XCL1032" s="1"/>
      <c r="XCM1032" s="1"/>
      <c r="XCN1032" s="1"/>
      <c r="XCO1032" s="1"/>
      <c r="XCP1032" s="1"/>
      <c r="XCQ1032" s="1"/>
      <c r="XCR1032" s="1"/>
      <c r="XCS1032" s="1"/>
      <c r="XCT1032" s="1"/>
      <c r="XCU1032" s="1"/>
      <c r="XCV1032" s="1"/>
      <c r="XCW1032" s="1"/>
      <c r="XCX1032" s="1"/>
      <c r="XCY1032" s="1"/>
      <c r="XCZ1032" s="1"/>
      <c r="XDA1032" s="1"/>
      <c r="XDB1032" s="1"/>
      <c r="XDC1032" s="1"/>
      <c r="XDD1032" s="1"/>
      <c r="XDE1032" s="1"/>
      <c r="XDF1032" s="1"/>
      <c r="XDG1032" s="1"/>
      <c r="XDH1032" s="1"/>
      <c r="XDI1032" s="1"/>
      <c r="XDJ1032" s="1"/>
      <c r="XDK1032" s="1"/>
      <c r="XDL1032" s="1"/>
      <c r="XDM1032" s="1"/>
      <c r="XDN1032" s="1"/>
      <c r="XDO1032" s="1"/>
      <c r="XDP1032" s="1"/>
      <c r="XDQ1032" s="1"/>
      <c r="XDR1032" s="1"/>
      <c r="XDS1032" s="1"/>
      <c r="XDT1032" s="1"/>
      <c r="XDU1032" s="1"/>
      <c r="XDV1032" s="1"/>
      <c r="XDW1032" s="1"/>
      <c r="XDX1032" s="1"/>
      <c r="XDY1032" s="1"/>
      <c r="XDZ1032" s="1"/>
      <c r="XEA1032" s="1"/>
      <c r="XEB1032" s="1"/>
      <c r="XEC1032" s="1"/>
      <c r="XED1032" s="1"/>
      <c r="XEE1032" s="1"/>
      <c r="XEF1032" s="1"/>
      <c r="XEG1032" s="1"/>
      <c r="XEH1032" s="1"/>
      <c r="XEI1032" s="1"/>
      <c r="XEJ1032" s="1"/>
      <c r="XEK1032" s="1"/>
      <c r="XEL1032" s="1"/>
      <c r="XEM1032" s="1"/>
      <c r="XEN1032" s="1"/>
      <c r="XEO1032" s="1"/>
      <c r="XEP1032" s="1"/>
      <c r="XEQ1032" s="1"/>
      <c r="XER1032" s="1"/>
      <c r="XES1032" s="1"/>
      <c r="XET1032" s="1"/>
      <c r="XEU1032" s="1"/>
      <c r="XEV1032" s="1"/>
      <c r="XEW1032" s="1"/>
      <c r="XEX1032" s="1"/>
      <c r="XEY1032" s="1"/>
      <c r="XEZ1032" s="1"/>
      <c r="XFA1032" s="1"/>
      <c r="XFB1032" s="1"/>
      <c r="XFC1032" s="1"/>
    </row>
    <row r="1033" spans="1:150 16226:16383" s="3" customFormat="1" ht="20.25" customHeight="1" x14ac:dyDescent="0.25">
      <c r="A1033" s="71" t="s">
        <v>1228</v>
      </c>
      <c r="B1033" s="71">
        <v>111.48399999999999</v>
      </c>
      <c r="C1033" s="71">
        <f t="shared" si="26"/>
        <v>1200.0137759999998</v>
      </c>
      <c r="D1033" s="51">
        <v>0</v>
      </c>
      <c r="E1033" s="51">
        <v>0</v>
      </c>
      <c r="F1033" s="124">
        <f t="shared" si="27"/>
        <v>2203.2252927359996</v>
      </c>
      <c r="G1033" s="130" t="s">
        <v>95</v>
      </c>
      <c r="H1033" s="13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WZB1033" s="1"/>
      <c r="WZC1033" s="1"/>
      <c r="WZD1033" s="1"/>
      <c r="WZE1033" s="1"/>
      <c r="WZF1033" s="1"/>
      <c r="WZG1033" s="1"/>
      <c r="WZH1033" s="1"/>
      <c r="WZI1033" s="1"/>
      <c r="WZJ1033" s="1"/>
      <c r="WZK1033" s="1"/>
      <c r="WZL1033" s="1"/>
      <c r="WZM1033" s="1"/>
      <c r="WZN1033" s="1"/>
      <c r="WZO1033" s="1"/>
      <c r="WZP1033" s="1"/>
      <c r="WZQ1033" s="1"/>
      <c r="WZR1033" s="1"/>
      <c r="WZS1033" s="1"/>
      <c r="WZT1033" s="1"/>
      <c r="WZU1033" s="1"/>
      <c r="WZV1033" s="1"/>
      <c r="WZW1033" s="1"/>
      <c r="WZX1033" s="1"/>
      <c r="WZY1033" s="1"/>
      <c r="WZZ1033" s="1"/>
      <c r="XAA1033" s="1"/>
      <c r="XAB1033" s="1"/>
      <c r="XAC1033" s="1"/>
      <c r="XAD1033" s="1"/>
      <c r="XAE1033" s="1"/>
      <c r="XAF1033" s="1"/>
      <c r="XAG1033" s="1"/>
      <c r="XAH1033" s="1"/>
      <c r="XAI1033" s="1"/>
      <c r="XAJ1033" s="1"/>
      <c r="XAK1033" s="1"/>
      <c r="XAL1033" s="1"/>
      <c r="XAM1033" s="1"/>
      <c r="XAN1033" s="1"/>
      <c r="XAO1033" s="1"/>
      <c r="XAP1033" s="1"/>
      <c r="XAQ1033" s="1"/>
      <c r="XAR1033" s="1"/>
      <c r="XAS1033" s="1"/>
      <c r="XAT1033" s="1"/>
      <c r="XAU1033" s="1"/>
      <c r="XAV1033" s="1"/>
      <c r="XAW1033" s="1"/>
      <c r="XAX1033" s="1"/>
      <c r="XAY1033" s="1"/>
      <c r="XAZ1033" s="1"/>
      <c r="XBA1033" s="1"/>
      <c r="XBB1033" s="1"/>
      <c r="XBC1033" s="1"/>
      <c r="XBD1033" s="1"/>
      <c r="XBE1033" s="1"/>
      <c r="XBF1033" s="1"/>
      <c r="XBG1033" s="1"/>
      <c r="XBH1033" s="1"/>
      <c r="XBI1033" s="1"/>
      <c r="XBJ1033" s="1"/>
      <c r="XBK1033" s="1"/>
      <c r="XBL1033" s="1"/>
      <c r="XBM1033" s="1"/>
      <c r="XBN1033" s="1"/>
      <c r="XBO1033" s="1"/>
      <c r="XBP1033" s="1"/>
      <c r="XBQ1033" s="1"/>
      <c r="XBR1033" s="1"/>
      <c r="XBS1033" s="1"/>
      <c r="XBT1033" s="1"/>
      <c r="XBU1033" s="1"/>
      <c r="XBV1033" s="1"/>
      <c r="XBW1033" s="1"/>
      <c r="XBX1033" s="1"/>
      <c r="XBY1033" s="1"/>
      <c r="XBZ1033" s="1"/>
      <c r="XCA1033" s="1"/>
      <c r="XCB1033" s="1"/>
      <c r="XCC1033" s="1"/>
      <c r="XCD1033" s="1"/>
      <c r="XCE1033" s="1"/>
      <c r="XCF1033" s="1"/>
      <c r="XCG1033" s="1"/>
      <c r="XCH1033" s="1"/>
      <c r="XCI1033" s="1"/>
      <c r="XCJ1033" s="1"/>
      <c r="XCK1033" s="1"/>
      <c r="XCL1033" s="1"/>
      <c r="XCM1033" s="1"/>
      <c r="XCN1033" s="1"/>
      <c r="XCO1033" s="1"/>
      <c r="XCP1033" s="1"/>
      <c r="XCQ1033" s="1"/>
      <c r="XCR1033" s="1"/>
      <c r="XCS1033" s="1"/>
      <c r="XCT1033" s="1"/>
      <c r="XCU1033" s="1"/>
      <c r="XCV1033" s="1"/>
      <c r="XCW1033" s="1"/>
      <c r="XCX1033" s="1"/>
      <c r="XCY1033" s="1"/>
      <c r="XCZ1033" s="1"/>
      <c r="XDA1033" s="1"/>
      <c r="XDB1033" s="1"/>
      <c r="XDC1033" s="1"/>
      <c r="XDD1033" s="1"/>
      <c r="XDE1033" s="1"/>
      <c r="XDF1033" s="1"/>
      <c r="XDG1033" s="1"/>
      <c r="XDH1033" s="1"/>
      <c r="XDI1033" s="1"/>
      <c r="XDJ1033" s="1"/>
      <c r="XDK1033" s="1"/>
      <c r="XDL1033" s="1"/>
      <c r="XDM1033" s="1"/>
      <c r="XDN1033" s="1"/>
      <c r="XDO1033" s="1"/>
      <c r="XDP1033" s="1"/>
      <c r="XDQ1033" s="1"/>
      <c r="XDR1033" s="1"/>
      <c r="XDS1033" s="1"/>
      <c r="XDT1033" s="1"/>
      <c r="XDU1033" s="1"/>
      <c r="XDV1033" s="1"/>
      <c r="XDW1033" s="1"/>
      <c r="XDX1033" s="1"/>
      <c r="XDY1033" s="1"/>
      <c r="XDZ1033" s="1"/>
      <c r="XEA1033" s="1"/>
      <c r="XEB1033" s="1"/>
      <c r="XEC1033" s="1"/>
      <c r="XED1033" s="1"/>
      <c r="XEE1033" s="1"/>
      <c r="XEF1033" s="1"/>
      <c r="XEG1033" s="1"/>
      <c r="XEH1033" s="1"/>
      <c r="XEI1033" s="1"/>
      <c r="XEJ1033" s="1"/>
      <c r="XEK1033" s="1"/>
      <c r="XEL1033" s="1"/>
      <c r="XEM1033" s="1"/>
      <c r="XEN1033" s="1"/>
      <c r="XEO1033" s="1"/>
      <c r="XEP1033" s="1"/>
      <c r="XEQ1033" s="1"/>
      <c r="XER1033" s="1"/>
      <c r="XES1033" s="1"/>
      <c r="XET1033" s="1"/>
      <c r="XEU1033" s="1"/>
      <c r="XEV1033" s="1"/>
      <c r="XEW1033" s="1"/>
      <c r="XEX1033" s="1"/>
      <c r="XEY1033" s="1"/>
      <c r="XEZ1033" s="1"/>
      <c r="XFA1033" s="1"/>
      <c r="XFB1033" s="1"/>
      <c r="XFC1033" s="1"/>
    </row>
    <row r="1034" spans="1:150 16226:16383" s="3" customFormat="1" ht="20.25" customHeight="1" x14ac:dyDescent="0.25">
      <c r="A1034" s="71" t="s">
        <v>1229</v>
      </c>
      <c r="B1034" s="71">
        <v>111.48399999999999</v>
      </c>
      <c r="C1034" s="71">
        <f t="shared" si="26"/>
        <v>1200.0137759999998</v>
      </c>
      <c r="D1034" s="51">
        <v>0</v>
      </c>
      <c r="E1034" s="51">
        <v>0</v>
      </c>
      <c r="F1034" s="124">
        <f t="shared" si="27"/>
        <v>2203.2252927359996</v>
      </c>
      <c r="G1034" s="130" t="s">
        <v>95</v>
      </c>
      <c r="H1034" s="13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WZB1034" s="1"/>
      <c r="WZC1034" s="1"/>
      <c r="WZD1034" s="1"/>
      <c r="WZE1034" s="1"/>
      <c r="WZF1034" s="1"/>
      <c r="WZG1034" s="1"/>
      <c r="WZH1034" s="1"/>
      <c r="WZI1034" s="1"/>
      <c r="WZJ1034" s="1"/>
      <c r="WZK1034" s="1"/>
      <c r="WZL1034" s="1"/>
      <c r="WZM1034" s="1"/>
      <c r="WZN1034" s="1"/>
      <c r="WZO1034" s="1"/>
      <c r="WZP1034" s="1"/>
      <c r="WZQ1034" s="1"/>
      <c r="WZR1034" s="1"/>
      <c r="WZS1034" s="1"/>
      <c r="WZT1034" s="1"/>
      <c r="WZU1034" s="1"/>
      <c r="WZV1034" s="1"/>
      <c r="WZW1034" s="1"/>
      <c r="WZX1034" s="1"/>
      <c r="WZY1034" s="1"/>
      <c r="WZZ1034" s="1"/>
      <c r="XAA1034" s="1"/>
      <c r="XAB1034" s="1"/>
      <c r="XAC1034" s="1"/>
      <c r="XAD1034" s="1"/>
      <c r="XAE1034" s="1"/>
      <c r="XAF1034" s="1"/>
      <c r="XAG1034" s="1"/>
      <c r="XAH1034" s="1"/>
      <c r="XAI1034" s="1"/>
      <c r="XAJ1034" s="1"/>
      <c r="XAK1034" s="1"/>
      <c r="XAL1034" s="1"/>
      <c r="XAM1034" s="1"/>
      <c r="XAN1034" s="1"/>
      <c r="XAO1034" s="1"/>
      <c r="XAP1034" s="1"/>
      <c r="XAQ1034" s="1"/>
      <c r="XAR1034" s="1"/>
      <c r="XAS1034" s="1"/>
      <c r="XAT1034" s="1"/>
      <c r="XAU1034" s="1"/>
      <c r="XAV1034" s="1"/>
      <c r="XAW1034" s="1"/>
      <c r="XAX1034" s="1"/>
      <c r="XAY1034" s="1"/>
      <c r="XAZ1034" s="1"/>
      <c r="XBA1034" s="1"/>
      <c r="XBB1034" s="1"/>
      <c r="XBC1034" s="1"/>
      <c r="XBD1034" s="1"/>
      <c r="XBE1034" s="1"/>
      <c r="XBF1034" s="1"/>
      <c r="XBG1034" s="1"/>
      <c r="XBH1034" s="1"/>
      <c r="XBI1034" s="1"/>
      <c r="XBJ1034" s="1"/>
      <c r="XBK1034" s="1"/>
      <c r="XBL1034" s="1"/>
      <c r="XBM1034" s="1"/>
      <c r="XBN1034" s="1"/>
      <c r="XBO1034" s="1"/>
      <c r="XBP1034" s="1"/>
      <c r="XBQ1034" s="1"/>
      <c r="XBR1034" s="1"/>
      <c r="XBS1034" s="1"/>
      <c r="XBT1034" s="1"/>
      <c r="XBU1034" s="1"/>
      <c r="XBV1034" s="1"/>
      <c r="XBW1034" s="1"/>
      <c r="XBX1034" s="1"/>
      <c r="XBY1034" s="1"/>
      <c r="XBZ1034" s="1"/>
      <c r="XCA1034" s="1"/>
      <c r="XCB1034" s="1"/>
      <c r="XCC1034" s="1"/>
      <c r="XCD1034" s="1"/>
      <c r="XCE1034" s="1"/>
      <c r="XCF1034" s="1"/>
      <c r="XCG1034" s="1"/>
      <c r="XCH1034" s="1"/>
      <c r="XCI1034" s="1"/>
      <c r="XCJ1034" s="1"/>
      <c r="XCK1034" s="1"/>
      <c r="XCL1034" s="1"/>
      <c r="XCM1034" s="1"/>
      <c r="XCN1034" s="1"/>
      <c r="XCO1034" s="1"/>
      <c r="XCP1034" s="1"/>
      <c r="XCQ1034" s="1"/>
      <c r="XCR1034" s="1"/>
      <c r="XCS1034" s="1"/>
      <c r="XCT1034" s="1"/>
      <c r="XCU1034" s="1"/>
      <c r="XCV1034" s="1"/>
      <c r="XCW1034" s="1"/>
      <c r="XCX1034" s="1"/>
      <c r="XCY1034" s="1"/>
      <c r="XCZ1034" s="1"/>
      <c r="XDA1034" s="1"/>
      <c r="XDB1034" s="1"/>
      <c r="XDC1034" s="1"/>
      <c r="XDD1034" s="1"/>
      <c r="XDE1034" s="1"/>
      <c r="XDF1034" s="1"/>
      <c r="XDG1034" s="1"/>
      <c r="XDH1034" s="1"/>
      <c r="XDI1034" s="1"/>
      <c r="XDJ1034" s="1"/>
      <c r="XDK1034" s="1"/>
      <c r="XDL1034" s="1"/>
      <c r="XDM1034" s="1"/>
      <c r="XDN1034" s="1"/>
      <c r="XDO1034" s="1"/>
      <c r="XDP1034" s="1"/>
      <c r="XDQ1034" s="1"/>
      <c r="XDR1034" s="1"/>
      <c r="XDS1034" s="1"/>
      <c r="XDT1034" s="1"/>
      <c r="XDU1034" s="1"/>
      <c r="XDV1034" s="1"/>
      <c r="XDW1034" s="1"/>
      <c r="XDX1034" s="1"/>
      <c r="XDY1034" s="1"/>
      <c r="XDZ1034" s="1"/>
      <c r="XEA1034" s="1"/>
      <c r="XEB1034" s="1"/>
      <c r="XEC1034" s="1"/>
      <c r="XED1034" s="1"/>
      <c r="XEE1034" s="1"/>
      <c r="XEF1034" s="1"/>
      <c r="XEG1034" s="1"/>
      <c r="XEH1034" s="1"/>
      <c r="XEI1034" s="1"/>
      <c r="XEJ1034" s="1"/>
      <c r="XEK1034" s="1"/>
      <c r="XEL1034" s="1"/>
      <c r="XEM1034" s="1"/>
      <c r="XEN1034" s="1"/>
      <c r="XEO1034" s="1"/>
      <c r="XEP1034" s="1"/>
      <c r="XEQ1034" s="1"/>
      <c r="XER1034" s="1"/>
      <c r="XES1034" s="1"/>
      <c r="XET1034" s="1"/>
      <c r="XEU1034" s="1"/>
      <c r="XEV1034" s="1"/>
      <c r="XEW1034" s="1"/>
      <c r="XEX1034" s="1"/>
      <c r="XEY1034" s="1"/>
      <c r="XEZ1034" s="1"/>
      <c r="XFA1034" s="1"/>
      <c r="XFB1034" s="1"/>
      <c r="XFC1034" s="1"/>
    </row>
    <row r="1035" spans="1:150 16226:16383" s="3" customFormat="1" ht="20.25" customHeight="1" x14ac:dyDescent="0.25">
      <c r="A1035" s="71" t="s">
        <v>1230</v>
      </c>
      <c r="B1035" s="71">
        <v>111.48399999999999</v>
      </c>
      <c r="C1035" s="71">
        <f t="shared" si="26"/>
        <v>1200.0137759999998</v>
      </c>
      <c r="D1035" s="51">
        <v>0</v>
      </c>
      <c r="E1035" s="51">
        <v>0</v>
      </c>
      <c r="F1035" s="124">
        <f t="shared" si="27"/>
        <v>2203.2252927359996</v>
      </c>
      <c r="G1035" s="130" t="s">
        <v>95</v>
      </c>
      <c r="H1035" s="13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WZB1035" s="1"/>
      <c r="WZC1035" s="1"/>
      <c r="WZD1035" s="1"/>
      <c r="WZE1035" s="1"/>
      <c r="WZF1035" s="1"/>
      <c r="WZG1035" s="1"/>
      <c r="WZH1035" s="1"/>
      <c r="WZI1035" s="1"/>
      <c r="WZJ1035" s="1"/>
      <c r="WZK1035" s="1"/>
      <c r="WZL1035" s="1"/>
      <c r="WZM1035" s="1"/>
      <c r="WZN1035" s="1"/>
      <c r="WZO1035" s="1"/>
      <c r="WZP1035" s="1"/>
      <c r="WZQ1035" s="1"/>
      <c r="WZR1035" s="1"/>
      <c r="WZS1035" s="1"/>
      <c r="WZT1035" s="1"/>
      <c r="WZU1035" s="1"/>
      <c r="WZV1035" s="1"/>
      <c r="WZW1035" s="1"/>
      <c r="WZX1035" s="1"/>
      <c r="WZY1035" s="1"/>
      <c r="WZZ1035" s="1"/>
      <c r="XAA1035" s="1"/>
      <c r="XAB1035" s="1"/>
      <c r="XAC1035" s="1"/>
      <c r="XAD1035" s="1"/>
      <c r="XAE1035" s="1"/>
      <c r="XAF1035" s="1"/>
      <c r="XAG1035" s="1"/>
      <c r="XAH1035" s="1"/>
      <c r="XAI1035" s="1"/>
      <c r="XAJ1035" s="1"/>
      <c r="XAK1035" s="1"/>
      <c r="XAL1035" s="1"/>
      <c r="XAM1035" s="1"/>
      <c r="XAN1035" s="1"/>
      <c r="XAO1035" s="1"/>
      <c r="XAP1035" s="1"/>
      <c r="XAQ1035" s="1"/>
      <c r="XAR1035" s="1"/>
      <c r="XAS1035" s="1"/>
      <c r="XAT1035" s="1"/>
      <c r="XAU1035" s="1"/>
      <c r="XAV1035" s="1"/>
      <c r="XAW1035" s="1"/>
      <c r="XAX1035" s="1"/>
      <c r="XAY1035" s="1"/>
      <c r="XAZ1035" s="1"/>
      <c r="XBA1035" s="1"/>
      <c r="XBB1035" s="1"/>
      <c r="XBC1035" s="1"/>
      <c r="XBD1035" s="1"/>
      <c r="XBE1035" s="1"/>
      <c r="XBF1035" s="1"/>
      <c r="XBG1035" s="1"/>
      <c r="XBH1035" s="1"/>
      <c r="XBI1035" s="1"/>
      <c r="XBJ1035" s="1"/>
      <c r="XBK1035" s="1"/>
      <c r="XBL1035" s="1"/>
      <c r="XBM1035" s="1"/>
      <c r="XBN1035" s="1"/>
      <c r="XBO1035" s="1"/>
      <c r="XBP1035" s="1"/>
      <c r="XBQ1035" s="1"/>
      <c r="XBR1035" s="1"/>
      <c r="XBS1035" s="1"/>
      <c r="XBT1035" s="1"/>
      <c r="XBU1035" s="1"/>
      <c r="XBV1035" s="1"/>
      <c r="XBW1035" s="1"/>
      <c r="XBX1035" s="1"/>
      <c r="XBY1035" s="1"/>
      <c r="XBZ1035" s="1"/>
      <c r="XCA1035" s="1"/>
      <c r="XCB1035" s="1"/>
      <c r="XCC1035" s="1"/>
      <c r="XCD1035" s="1"/>
      <c r="XCE1035" s="1"/>
      <c r="XCF1035" s="1"/>
      <c r="XCG1035" s="1"/>
      <c r="XCH1035" s="1"/>
      <c r="XCI1035" s="1"/>
      <c r="XCJ1035" s="1"/>
      <c r="XCK1035" s="1"/>
      <c r="XCL1035" s="1"/>
      <c r="XCM1035" s="1"/>
      <c r="XCN1035" s="1"/>
      <c r="XCO1035" s="1"/>
      <c r="XCP1035" s="1"/>
      <c r="XCQ1035" s="1"/>
      <c r="XCR1035" s="1"/>
      <c r="XCS1035" s="1"/>
      <c r="XCT1035" s="1"/>
      <c r="XCU1035" s="1"/>
      <c r="XCV1035" s="1"/>
      <c r="XCW1035" s="1"/>
      <c r="XCX1035" s="1"/>
      <c r="XCY1035" s="1"/>
      <c r="XCZ1035" s="1"/>
      <c r="XDA1035" s="1"/>
      <c r="XDB1035" s="1"/>
      <c r="XDC1035" s="1"/>
      <c r="XDD1035" s="1"/>
      <c r="XDE1035" s="1"/>
      <c r="XDF1035" s="1"/>
      <c r="XDG1035" s="1"/>
      <c r="XDH1035" s="1"/>
      <c r="XDI1035" s="1"/>
      <c r="XDJ1035" s="1"/>
      <c r="XDK1035" s="1"/>
      <c r="XDL1035" s="1"/>
      <c r="XDM1035" s="1"/>
      <c r="XDN1035" s="1"/>
      <c r="XDO1035" s="1"/>
      <c r="XDP1035" s="1"/>
      <c r="XDQ1035" s="1"/>
      <c r="XDR1035" s="1"/>
      <c r="XDS1035" s="1"/>
      <c r="XDT1035" s="1"/>
      <c r="XDU1035" s="1"/>
      <c r="XDV1035" s="1"/>
      <c r="XDW1035" s="1"/>
      <c r="XDX1035" s="1"/>
      <c r="XDY1035" s="1"/>
      <c r="XDZ1035" s="1"/>
      <c r="XEA1035" s="1"/>
      <c r="XEB1035" s="1"/>
      <c r="XEC1035" s="1"/>
      <c r="XED1035" s="1"/>
      <c r="XEE1035" s="1"/>
      <c r="XEF1035" s="1"/>
      <c r="XEG1035" s="1"/>
      <c r="XEH1035" s="1"/>
      <c r="XEI1035" s="1"/>
      <c r="XEJ1035" s="1"/>
      <c r="XEK1035" s="1"/>
      <c r="XEL1035" s="1"/>
      <c r="XEM1035" s="1"/>
      <c r="XEN1035" s="1"/>
      <c r="XEO1035" s="1"/>
      <c r="XEP1035" s="1"/>
      <c r="XEQ1035" s="1"/>
      <c r="XER1035" s="1"/>
      <c r="XES1035" s="1"/>
      <c r="XET1035" s="1"/>
      <c r="XEU1035" s="1"/>
      <c r="XEV1035" s="1"/>
      <c r="XEW1035" s="1"/>
      <c r="XEX1035" s="1"/>
      <c r="XEY1035" s="1"/>
      <c r="XEZ1035" s="1"/>
      <c r="XFA1035" s="1"/>
      <c r="XFB1035" s="1"/>
      <c r="XFC1035" s="1"/>
    </row>
    <row r="1036" spans="1:150 16226:16383" s="3" customFormat="1" ht="20.25" customHeight="1" x14ac:dyDescent="0.25">
      <c r="A1036" s="71" t="s">
        <v>1231</v>
      </c>
      <c r="B1036" s="71">
        <v>246.20400000000001</v>
      </c>
      <c r="C1036" s="71">
        <f t="shared" si="26"/>
        <v>2650.1398559999998</v>
      </c>
      <c r="D1036" s="51">
        <v>0</v>
      </c>
      <c r="E1036" s="51">
        <v>0</v>
      </c>
      <c r="F1036" s="124">
        <f t="shared" si="27"/>
        <v>4865.6567756160002</v>
      </c>
      <c r="G1036" s="130" t="s">
        <v>95</v>
      </c>
      <c r="H1036" s="13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WZB1036" s="1"/>
      <c r="WZC1036" s="1"/>
      <c r="WZD1036" s="1"/>
      <c r="WZE1036" s="1"/>
      <c r="WZF1036" s="1"/>
      <c r="WZG1036" s="1"/>
      <c r="WZH1036" s="1"/>
      <c r="WZI1036" s="1"/>
      <c r="WZJ1036" s="1"/>
      <c r="WZK1036" s="1"/>
      <c r="WZL1036" s="1"/>
      <c r="WZM1036" s="1"/>
      <c r="WZN1036" s="1"/>
      <c r="WZO1036" s="1"/>
      <c r="WZP1036" s="1"/>
      <c r="WZQ1036" s="1"/>
      <c r="WZR1036" s="1"/>
      <c r="WZS1036" s="1"/>
      <c r="WZT1036" s="1"/>
      <c r="WZU1036" s="1"/>
      <c r="WZV1036" s="1"/>
      <c r="WZW1036" s="1"/>
      <c r="WZX1036" s="1"/>
      <c r="WZY1036" s="1"/>
      <c r="WZZ1036" s="1"/>
      <c r="XAA1036" s="1"/>
      <c r="XAB1036" s="1"/>
      <c r="XAC1036" s="1"/>
      <c r="XAD1036" s="1"/>
      <c r="XAE1036" s="1"/>
      <c r="XAF1036" s="1"/>
      <c r="XAG1036" s="1"/>
      <c r="XAH1036" s="1"/>
      <c r="XAI1036" s="1"/>
      <c r="XAJ1036" s="1"/>
      <c r="XAK1036" s="1"/>
      <c r="XAL1036" s="1"/>
      <c r="XAM1036" s="1"/>
      <c r="XAN1036" s="1"/>
      <c r="XAO1036" s="1"/>
      <c r="XAP1036" s="1"/>
      <c r="XAQ1036" s="1"/>
      <c r="XAR1036" s="1"/>
      <c r="XAS1036" s="1"/>
      <c r="XAT1036" s="1"/>
      <c r="XAU1036" s="1"/>
      <c r="XAV1036" s="1"/>
      <c r="XAW1036" s="1"/>
      <c r="XAX1036" s="1"/>
      <c r="XAY1036" s="1"/>
      <c r="XAZ1036" s="1"/>
      <c r="XBA1036" s="1"/>
      <c r="XBB1036" s="1"/>
      <c r="XBC1036" s="1"/>
      <c r="XBD1036" s="1"/>
      <c r="XBE1036" s="1"/>
      <c r="XBF1036" s="1"/>
      <c r="XBG1036" s="1"/>
      <c r="XBH1036" s="1"/>
      <c r="XBI1036" s="1"/>
      <c r="XBJ1036" s="1"/>
      <c r="XBK1036" s="1"/>
      <c r="XBL1036" s="1"/>
      <c r="XBM1036" s="1"/>
      <c r="XBN1036" s="1"/>
      <c r="XBO1036" s="1"/>
      <c r="XBP1036" s="1"/>
      <c r="XBQ1036" s="1"/>
      <c r="XBR1036" s="1"/>
      <c r="XBS1036" s="1"/>
      <c r="XBT1036" s="1"/>
      <c r="XBU1036" s="1"/>
      <c r="XBV1036" s="1"/>
      <c r="XBW1036" s="1"/>
      <c r="XBX1036" s="1"/>
      <c r="XBY1036" s="1"/>
      <c r="XBZ1036" s="1"/>
      <c r="XCA1036" s="1"/>
      <c r="XCB1036" s="1"/>
      <c r="XCC1036" s="1"/>
      <c r="XCD1036" s="1"/>
      <c r="XCE1036" s="1"/>
      <c r="XCF1036" s="1"/>
      <c r="XCG1036" s="1"/>
      <c r="XCH1036" s="1"/>
      <c r="XCI1036" s="1"/>
      <c r="XCJ1036" s="1"/>
      <c r="XCK1036" s="1"/>
      <c r="XCL1036" s="1"/>
      <c r="XCM1036" s="1"/>
      <c r="XCN1036" s="1"/>
      <c r="XCO1036" s="1"/>
      <c r="XCP1036" s="1"/>
      <c r="XCQ1036" s="1"/>
      <c r="XCR1036" s="1"/>
      <c r="XCS1036" s="1"/>
      <c r="XCT1036" s="1"/>
      <c r="XCU1036" s="1"/>
      <c r="XCV1036" s="1"/>
      <c r="XCW1036" s="1"/>
      <c r="XCX1036" s="1"/>
      <c r="XCY1036" s="1"/>
      <c r="XCZ1036" s="1"/>
      <c r="XDA1036" s="1"/>
      <c r="XDB1036" s="1"/>
      <c r="XDC1036" s="1"/>
      <c r="XDD1036" s="1"/>
      <c r="XDE1036" s="1"/>
      <c r="XDF1036" s="1"/>
      <c r="XDG1036" s="1"/>
      <c r="XDH1036" s="1"/>
      <c r="XDI1036" s="1"/>
      <c r="XDJ1036" s="1"/>
      <c r="XDK1036" s="1"/>
      <c r="XDL1036" s="1"/>
      <c r="XDM1036" s="1"/>
      <c r="XDN1036" s="1"/>
      <c r="XDO1036" s="1"/>
      <c r="XDP1036" s="1"/>
      <c r="XDQ1036" s="1"/>
      <c r="XDR1036" s="1"/>
      <c r="XDS1036" s="1"/>
      <c r="XDT1036" s="1"/>
      <c r="XDU1036" s="1"/>
      <c r="XDV1036" s="1"/>
      <c r="XDW1036" s="1"/>
      <c r="XDX1036" s="1"/>
      <c r="XDY1036" s="1"/>
      <c r="XDZ1036" s="1"/>
      <c r="XEA1036" s="1"/>
      <c r="XEB1036" s="1"/>
      <c r="XEC1036" s="1"/>
      <c r="XED1036" s="1"/>
      <c r="XEE1036" s="1"/>
      <c r="XEF1036" s="1"/>
      <c r="XEG1036" s="1"/>
      <c r="XEH1036" s="1"/>
      <c r="XEI1036" s="1"/>
      <c r="XEJ1036" s="1"/>
      <c r="XEK1036" s="1"/>
      <c r="XEL1036" s="1"/>
      <c r="XEM1036" s="1"/>
      <c r="XEN1036" s="1"/>
      <c r="XEO1036" s="1"/>
      <c r="XEP1036" s="1"/>
      <c r="XEQ1036" s="1"/>
      <c r="XER1036" s="1"/>
      <c r="XES1036" s="1"/>
      <c r="XET1036" s="1"/>
      <c r="XEU1036" s="1"/>
      <c r="XEV1036" s="1"/>
      <c r="XEW1036" s="1"/>
      <c r="XEX1036" s="1"/>
      <c r="XEY1036" s="1"/>
      <c r="XEZ1036" s="1"/>
      <c r="XFA1036" s="1"/>
      <c r="XFB1036" s="1"/>
      <c r="XFC1036" s="1"/>
    </row>
    <row r="1037" spans="1:150 16226:16383" s="3" customFormat="1" ht="20.25" customHeight="1" x14ac:dyDescent="0.25">
      <c r="A1037" s="71" t="s">
        <v>1232</v>
      </c>
      <c r="B1037" s="71">
        <v>217.13200000000001</v>
      </c>
      <c r="C1037" s="71">
        <f t="shared" si="26"/>
        <v>2337.2088479999998</v>
      </c>
      <c r="D1037" s="51">
        <v>0</v>
      </c>
      <c r="E1037" s="51">
        <v>0</v>
      </c>
      <c r="F1037" s="124">
        <f t="shared" si="27"/>
        <v>4291.1154449279993</v>
      </c>
      <c r="G1037" s="130" t="s">
        <v>95</v>
      </c>
      <c r="H1037" s="13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WZB1037" s="1"/>
      <c r="WZC1037" s="1"/>
      <c r="WZD1037" s="1"/>
      <c r="WZE1037" s="1"/>
      <c r="WZF1037" s="1"/>
      <c r="WZG1037" s="1"/>
      <c r="WZH1037" s="1"/>
      <c r="WZI1037" s="1"/>
      <c r="WZJ1037" s="1"/>
      <c r="WZK1037" s="1"/>
      <c r="WZL1037" s="1"/>
      <c r="WZM1037" s="1"/>
      <c r="WZN1037" s="1"/>
      <c r="WZO1037" s="1"/>
      <c r="WZP1037" s="1"/>
      <c r="WZQ1037" s="1"/>
      <c r="WZR1037" s="1"/>
      <c r="WZS1037" s="1"/>
      <c r="WZT1037" s="1"/>
      <c r="WZU1037" s="1"/>
      <c r="WZV1037" s="1"/>
      <c r="WZW1037" s="1"/>
      <c r="WZX1037" s="1"/>
      <c r="WZY1037" s="1"/>
      <c r="WZZ1037" s="1"/>
      <c r="XAA1037" s="1"/>
      <c r="XAB1037" s="1"/>
      <c r="XAC1037" s="1"/>
      <c r="XAD1037" s="1"/>
      <c r="XAE1037" s="1"/>
      <c r="XAF1037" s="1"/>
      <c r="XAG1037" s="1"/>
      <c r="XAH1037" s="1"/>
      <c r="XAI1037" s="1"/>
      <c r="XAJ1037" s="1"/>
      <c r="XAK1037" s="1"/>
      <c r="XAL1037" s="1"/>
      <c r="XAM1037" s="1"/>
      <c r="XAN1037" s="1"/>
      <c r="XAO1037" s="1"/>
      <c r="XAP1037" s="1"/>
      <c r="XAQ1037" s="1"/>
      <c r="XAR1037" s="1"/>
      <c r="XAS1037" s="1"/>
      <c r="XAT1037" s="1"/>
      <c r="XAU1037" s="1"/>
      <c r="XAV1037" s="1"/>
      <c r="XAW1037" s="1"/>
      <c r="XAX1037" s="1"/>
      <c r="XAY1037" s="1"/>
      <c r="XAZ1037" s="1"/>
      <c r="XBA1037" s="1"/>
      <c r="XBB1037" s="1"/>
      <c r="XBC1037" s="1"/>
      <c r="XBD1037" s="1"/>
      <c r="XBE1037" s="1"/>
      <c r="XBF1037" s="1"/>
      <c r="XBG1037" s="1"/>
      <c r="XBH1037" s="1"/>
      <c r="XBI1037" s="1"/>
      <c r="XBJ1037" s="1"/>
      <c r="XBK1037" s="1"/>
      <c r="XBL1037" s="1"/>
      <c r="XBM1037" s="1"/>
      <c r="XBN1037" s="1"/>
      <c r="XBO1037" s="1"/>
      <c r="XBP1037" s="1"/>
      <c r="XBQ1037" s="1"/>
      <c r="XBR1037" s="1"/>
      <c r="XBS1037" s="1"/>
      <c r="XBT1037" s="1"/>
      <c r="XBU1037" s="1"/>
      <c r="XBV1037" s="1"/>
      <c r="XBW1037" s="1"/>
      <c r="XBX1037" s="1"/>
      <c r="XBY1037" s="1"/>
      <c r="XBZ1037" s="1"/>
      <c r="XCA1037" s="1"/>
      <c r="XCB1037" s="1"/>
      <c r="XCC1037" s="1"/>
      <c r="XCD1037" s="1"/>
      <c r="XCE1037" s="1"/>
      <c r="XCF1037" s="1"/>
      <c r="XCG1037" s="1"/>
      <c r="XCH1037" s="1"/>
      <c r="XCI1037" s="1"/>
      <c r="XCJ1037" s="1"/>
      <c r="XCK1037" s="1"/>
      <c r="XCL1037" s="1"/>
      <c r="XCM1037" s="1"/>
      <c r="XCN1037" s="1"/>
      <c r="XCO1037" s="1"/>
      <c r="XCP1037" s="1"/>
      <c r="XCQ1037" s="1"/>
      <c r="XCR1037" s="1"/>
      <c r="XCS1037" s="1"/>
      <c r="XCT1037" s="1"/>
      <c r="XCU1037" s="1"/>
      <c r="XCV1037" s="1"/>
      <c r="XCW1037" s="1"/>
      <c r="XCX1037" s="1"/>
      <c r="XCY1037" s="1"/>
      <c r="XCZ1037" s="1"/>
      <c r="XDA1037" s="1"/>
      <c r="XDB1037" s="1"/>
      <c r="XDC1037" s="1"/>
      <c r="XDD1037" s="1"/>
      <c r="XDE1037" s="1"/>
      <c r="XDF1037" s="1"/>
      <c r="XDG1037" s="1"/>
      <c r="XDH1037" s="1"/>
      <c r="XDI1037" s="1"/>
      <c r="XDJ1037" s="1"/>
      <c r="XDK1037" s="1"/>
      <c r="XDL1037" s="1"/>
      <c r="XDM1037" s="1"/>
      <c r="XDN1037" s="1"/>
      <c r="XDO1037" s="1"/>
      <c r="XDP1037" s="1"/>
      <c r="XDQ1037" s="1"/>
      <c r="XDR1037" s="1"/>
      <c r="XDS1037" s="1"/>
      <c r="XDT1037" s="1"/>
      <c r="XDU1037" s="1"/>
      <c r="XDV1037" s="1"/>
      <c r="XDW1037" s="1"/>
      <c r="XDX1037" s="1"/>
      <c r="XDY1037" s="1"/>
      <c r="XDZ1037" s="1"/>
      <c r="XEA1037" s="1"/>
      <c r="XEB1037" s="1"/>
      <c r="XEC1037" s="1"/>
      <c r="XED1037" s="1"/>
      <c r="XEE1037" s="1"/>
      <c r="XEF1037" s="1"/>
      <c r="XEG1037" s="1"/>
      <c r="XEH1037" s="1"/>
      <c r="XEI1037" s="1"/>
      <c r="XEJ1037" s="1"/>
      <c r="XEK1037" s="1"/>
      <c r="XEL1037" s="1"/>
      <c r="XEM1037" s="1"/>
      <c r="XEN1037" s="1"/>
      <c r="XEO1037" s="1"/>
      <c r="XEP1037" s="1"/>
      <c r="XEQ1037" s="1"/>
      <c r="XER1037" s="1"/>
      <c r="XES1037" s="1"/>
      <c r="XET1037" s="1"/>
      <c r="XEU1037" s="1"/>
      <c r="XEV1037" s="1"/>
      <c r="XEW1037" s="1"/>
      <c r="XEX1037" s="1"/>
      <c r="XEY1037" s="1"/>
      <c r="XEZ1037" s="1"/>
      <c r="XFA1037" s="1"/>
      <c r="XFB1037" s="1"/>
      <c r="XFC1037" s="1"/>
    </row>
    <row r="1038" spans="1:150 16226:16383" s="3" customFormat="1" ht="20.25" customHeight="1" x14ac:dyDescent="0.25">
      <c r="A1038" s="71" t="s">
        <v>1233</v>
      </c>
      <c r="B1038" s="71">
        <v>139.35499999999999</v>
      </c>
      <c r="C1038" s="71">
        <f t="shared" si="26"/>
        <v>1500.0172199999997</v>
      </c>
      <c r="D1038" s="51">
        <v>0</v>
      </c>
      <c r="E1038" s="51">
        <v>0</v>
      </c>
      <c r="F1038" s="124">
        <f t="shared" si="27"/>
        <v>2754.0316159199997</v>
      </c>
      <c r="G1038" s="130" t="s">
        <v>95</v>
      </c>
      <c r="H1038" s="13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WZB1038" s="1"/>
      <c r="WZC1038" s="1"/>
      <c r="WZD1038" s="1"/>
      <c r="WZE1038" s="1"/>
      <c r="WZF1038" s="1"/>
      <c r="WZG1038" s="1"/>
      <c r="WZH1038" s="1"/>
      <c r="WZI1038" s="1"/>
      <c r="WZJ1038" s="1"/>
      <c r="WZK1038" s="1"/>
      <c r="WZL1038" s="1"/>
      <c r="WZM1038" s="1"/>
      <c r="WZN1038" s="1"/>
      <c r="WZO1038" s="1"/>
      <c r="WZP1038" s="1"/>
      <c r="WZQ1038" s="1"/>
      <c r="WZR1038" s="1"/>
      <c r="WZS1038" s="1"/>
      <c r="WZT1038" s="1"/>
      <c r="WZU1038" s="1"/>
      <c r="WZV1038" s="1"/>
      <c r="WZW1038" s="1"/>
      <c r="WZX1038" s="1"/>
      <c r="WZY1038" s="1"/>
      <c r="WZZ1038" s="1"/>
      <c r="XAA1038" s="1"/>
      <c r="XAB1038" s="1"/>
      <c r="XAC1038" s="1"/>
      <c r="XAD1038" s="1"/>
      <c r="XAE1038" s="1"/>
      <c r="XAF1038" s="1"/>
      <c r="XAG1038" s="1"/>
      <c r="XAH1038" s="1"/>
      <c r="XAI1038" s="1"/>
      <c r="XAJ1038" s="1"/>
      <c r="XAK1038" s="1"/>
      <c r="XAL1038" s="1"/>
      <c r="XAM1038" s="1"/>
      <c r="XAN1038" s="1"/>
      <c r="XAO1038" s="1"/>
      <c r="XAP1038" s="1"/>
      <c r="XAQ1038" s="1"/>
      <c r="XAR1038" s="1"/>
      <c r="XAS1038" s="1"/>
      <c r="XAT1038" s="1"/>
      <c r="XAU1038" s="1"/>
      <c r="XAV1038" s="1"/>
      <c r="XAW1038" s="1"/>
      <c r="XAX1038" s="1"/>
      <c r="XAY1038" s="1"/>
      <c r="XAZ1038" s="1"/>
      <c r="XBA1038" s="1"/>
      <c r="XBB1038" s="1"/>
      <c r="XBC1038" s="1"/>
      <c r="XBD1038" s="1"/>
      <c r="XBE1038" s="1"/>
      <c r="XBF1038" s="1"/>
      <c r="XBG1038" s="1"/>
      <c r="XBH1038" s="1"/>
      <c r="XBI1038" s="1"/>
      <c r="XBJ1038" s="1"/>
      <c r="XBK1038" s="1"/>
      <c r="XBL1038" s="1"/>
      <c r="XBM1038" s="1"/>
      <c r="XBN1038" s="1"/>
      <c r="XBO1038" s="1"/>
      <c r="XBP1038" s="1"/>
      <c r="XBQ1038" s="1"/>
      <c r="XBR1038" s="1"/>
      <c r="XBS1038" s="1"/>
      <c r="XBT1038" s="1"/>
      <c r="XBU1038" s="1"/>
      <c r="XBV1038" s="1"/>
      <c r="XBW1038" s="1"/>
      <c r="XBX1038" s="1"/>
      <c r="XBY1038" s="1"/>
      <c r="XBZ1038" s="1"/>
      <c r="XCA1038" s="1"/>
      <c r="XCB1038" s="1"/>
      <c r="XCC1038" s="1"/>
      <c r="XCD1038" s="1"/>
      <c r="XCE1038" s="1"/>
      <c r="XCF1038" s="1"/>
      <c r="XCG1038" s="1"/>
      <c r="XCH1038" s="1"/>
      <c r="XCI1038" s="1"/>
      <c r="XCJ1038" s="1"/>
      <c r="XCK1038" s="1"/>
      <c r="XCL1038" s="1"/>
      <c r="XCM1038" s="1"/>
      <c r="XCN1038" s="1"/>
      <c r="XCO1038" s="1"/>
      <c r="XCP1038" s="1"/>
      <c r="XCQ1038" s="1"/>
      <c r="XCR1038" s="1"/>
      <c r="XCS1038" s="1"/>
      <c r="XCT1038" s="1"/>
      <c r="XCU1038" s="1"/>
      <c r="XCV1038" s="1"/>
      <c r="XCW1038" s="1"/>
      <c r="XCX1038" s="1"/>
      <c r="XCY1038" s="1"/>
      <c r="XCZ1038" s="1"/>
      <c r="XDA1038" s="1"/>
      <c r="XDB1038" s="1"/>
      <c r="XDC1038" s="1"/>
      <c r="XDD1038" s="1"/>
      <c r="XDE1038" s="1"/>
      <c r="XDF1038" s="1"/>
      <c r="XDG1038" s="1"/>
      <c r="XDH1038" s="1"/>
      <c r="XDI1038" s="1"/>
      <c r="XDJ1038" s="1"/>
      <c r="XDK1038" s="1"/>
      <c r="XDL1038" s="1"/>
      <c r="XDM1038" s="1"/>
      <c r="XDN1038" s="1"/>
      <c r="XDO1038" s="1"/>
      <c r="XDP1038" s="1"/>
      <c r="XDQ1038" s="1"/>
      <c r="XDR1038" s="1"/>
      <c r="XDS1038" s="1"/>
      <c r="XDT1038" s="1"/>
      <c r="XDU1038" s="1"/>
      <c r="XDV1038" s="1"/>
      <c r="XDW1038" s="1"/>
      <c r="XDX1038" s="1"/>
      <c r="XDY1038" s="1"/>
      <c r="XDZ1038" s="1"/>
      <c r="XEA1038" s="1"/>
      <c r="XEB1038" s="1"/>
      <c r="XEC1038" s="1"/>
      <c r="XED1038" s="1"/>
      <c r="XEE1038" s="1"/>
      <c r="XEF1038" s="1"/>
      <c r="XEG1038" s="1"/>
      <c r="XEH1038" s="1"/>
      <c r="XEI1038" s="1"/>
      <c r="XEJ1038" s="1"/>
      <c r="XEK1038" s="1"/>
      <c r="XEL1038" s="1"/>
      <c r="XEM1038" s="1"/>
      <c r="XEN1038" s="1"/>
      <c r="XEO1038" s="1"/>
      <c r="XEP1038" s="1"/>
      <c r="XEQ1038" s="1"/>
      <c r="XER1038" s="1"/>
      <c r="XES1038" s="1"/>
      <c r="XET1038" s="1"/>
      <c r="XEU1038" s="1"/>
      <c r="XEV1038" s="1"/>
      <c r="XEW1038" s="1"/>
      <c r="XEX1038" s="1"/>
      <c r="XEY1038" s="1"/>
      <c r="XEZ1038" s="1"/>
      <c r="XFA1038" s="1"/>
      <c r="XFB1038" s="1"/>
      <c r="XFC1038" s="1"/>
    </row>
    <row r="1039" spans="1:150 16226:16383" s="3" customFormat="1" ht="20.25" customHeight="1" x14ac:dyDescent="0.25">
      <c r="A1039" s="71" t="s">
        <v>1234</v>
      </c>
      <c r="B1039" s="71">
        <v>144.864</v>
      </c>
      <c r="C1039" s="71">
        <f t="shared" si="26"/>
        <v>1559.316096</v>
      </c>
      <c r="D1039" s="51">
        <v>0</v>
      </c>
      <c r="E1039" s="51">
        <v>0</v>
      </c>
      <c r="F1039" s="124">
        <f t="shared" si="27"/>
        <v>2862.904352256</v>
      </c>
      <c r="G1039" s="130" t="s">
        <v>95</v>
      </c>
      <c r="H1039" s="13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WZB1039" s="1"/>
      <c r="WZC1039" s="1"/>
      <c r="WZD1039" s="1"/>
      <c r="WZE1039" s="1"/>
      <c r="WZF1039" s="1"/>
      <c r="WZG1039" s="1"/>
      <c r="WZH1039" s="1"/>
      <c r="WZI1039" s="1"/>
      <c r="WZJ1039" s="1"/>
      <c r="WZK1039" s="1"/>
      <c r="WZL1039" s="1"/>
      <c r="WZM1039" s="1"/>
      <c r="WZN1039" s="1"/>
      <c r="WZO1039" s="1"/>
      <c r="WZP1039" s="1"/>
      <c r="WZQ1039" s="1"/>
      <c r="WZR1039" s="1"/>
      <c r="WZS1039" s="1"/>
      <c r="WZT1039" s="1"/>
      <c r="WZU1039" s="1"/>
      <c r="WZV1039" s="1"/>
      <c r="WZW1039" s="1"/>
      <c r="WZX1039" s="1"/>
      <c r="WZY1039" s="1"/>
      <c r="WZZ1039" s="1"/>
      <c r="XAA1039" s="1"/>
      <c r="XAB1039" s="1"/>
      <c r="XAC1039" s="1"/>
      <c r="XAD1039" s="1"/>
      <c r="XAE1039" s="1"/>
      <c r="XAF1039" s="1"/>
      <c r="XAG1039" s="1"/>
      <c r="XAH1039" s="1"/>
      <c r="XAI1039" s="1"/>
      <c r="XAJ1039" s="1"/>
      <c r="XAK1039" s="1"/>
      <c r="XAL1039" s="1"/>
      <c r="XAM1039" s="1"/>
      <c r="XAN1039" s="1"/>
      <c r="XAO1039" s="1"/>
      <c r="XAP1039" s="1"/>
      <c r="XAQ1039" s="1"/>
      <c r="XAR1039" s="1"/>
      <c r="XAS1039" s="1"/>
      <c r="XAT1039" s="1"/>
      <c r="XAU1039" s="1"/>
      <c r="XAV1039" s="1"/>
      <c r="XAW1039" s="1"/>
      <c r="XAX1039" s="1"/>
      <c r="XAY1039" s="1"/>
      <c r="XAZ1039" s="1"/>
      <c r="XBA1039" s="1"/>
      <c r="XBB1039" s="1"/>
      <c r="XBC1039" s="1"/>
      <c r="XBD1039" s="1"/>
      <c r="XBE1039" s="1"/>
      <c r="XBF1039" s="1"/>
      <c r="XBG1039" s="1"/>
      <c r="XBH1039" s="1"/>
      <c r="XBI1039" s="1"/>
      <c r="XBJ1039" s="1"/>
      <c r="XBK1039" s="1"/>
      <c r="XBL1039" s="1"/>
      <c r="XBM1039" s="1"/>
      <c r="XBN1039" s="1"/>
      <c r="XBO1039" s="1"/>
      <c r="XBP1039" s="1"/>
      <c r="XBQ1039" s="1"/>
      <c r="XBR1039" s="1"/>
      <c r="XBS1039" s="1"/>
      <c r="XBT1039" s="1"/>
      <c r="XBU1039" s="1"/>
      <c r="XBV1039" s="1"/>
      <c r="XBW1039" s="1"/>
      <c r="XBX1039" s="1"/>
      <c r="XBY1039" s="1"/>
      <c r="XBZ1039" s="1"/>
      <c r="XCA1039" s="1"/>
      <c r="XCB1039" s="1"/>
      <c r="XCC1039" s="1"/>
      <c r="XCD1039" s="1"/>
      <c r="XCE1039" s="1"/>
      <c r="XCF1039" s="1"/>
      <c r="XCG1039" s="1"/>
      <c r="XCH1039" s="1"/>
      <c r="XCI1039" s="1"/>
      <c r="XCJ1039" s="1"/>
      <c r="XCK1039" s="1"/>
      <c r="XCL1039" s="1"/>
      <c r="XCM1039" s="1"/>
      <c r="XCN1039" s="1"/>
      <c r="XCO1039" s="1"/>
      <c r="XCP1039" s="1"/>
      <c r="XCQ1039" s="1"/>
      <c r="XCR1039" s="1"/>
      <c r="XCS1039" s="1"/>
      <c r="XCT1039" s="1"/>
      <c r="XCU1039" s="1"/>
      <c r="XCV1039" s="1"/>
      <c r="XCW1039" s="1"/>
      <c r="XCX1039" s="1"/>
      <c r="XCY1039" s="1"/>
      <c r="XCZ1039" s="1"/>
      <c r="XDA1039" s="1"/>
      <c r="XDB1039" s="1"/>
      <c r="XDC1039" s="1"/>
      <c r="XDD1039" s="1"/>
      <c r="XDE1039" s="1"/>
      <c r="XDF1039" s="1"/>
      <c r="XDG1039" s="1"/>
      <c r="XDH1039" s="1"/>
      <c r="XDI1039" s="1"/>
      <c r="XDJ1039" s="1"/>
      <c r="XDK1039" s="1"/>
      <c r="XDL1039" s="1"/>
      <c r="XDM1039" s="1"/>
      <c r="XDN1039" s="1"/>
      <c r="XDO1039" s="1"/>
      <c r="XDP1039" s="1"/>
      <c r="XDQ1039" s="1"/>
      <c r="XDR1039" s="1"/>
      <c r="XDS1039" s="1"/>
      <c r="XDT1039" s="1"/>
      <c r="XDU1039" s="1"/>
      <c r="XDV1039" s="1"/>
      <c r="XDW1039" s="1"/>
      <c r="XDX1039" s="1"/>
      <c r="XDY1039" s="1"/>
      <c r="XDZ1039" s="1"/>
      <c r="XEA1039" s="1"/>
      <c r="XEB1039" s="1"/>
      <c r="XEC1039" s="1"/>
      <c r="XED1039" s="1"/>
      <c r="XEE1039" s="1"/>
      <c r="XEF1039" s="1"/>
      <c r="XEG1039" s="1"/>
      <c r="XEH1039" s="1"/>
      <c r="XEI1039" s="1"/>
      <c r="XEJ1039" s="1"/>
      <c r="XEK1039" s="1"/>
      <c r="XEL1039" s="1"/>
      <c r="XEM1039" s="1"/>
      <c r="XEN1039" s="1"/>
      <c r="XEO1039" s="1"/>
      <c r="XEP1039" s="1"/>
      <c r="XEQ1039" s="1"/>
      <c r="XER1039" s="1"/>
      <c r="XES1039" s="1"/>
      <c r="XET1039" s="1"/>
      <c r="XEU1039" s="1"/>
      <c r="XEV1039" s="1"/>
      <c r="XEW1039" s="1"/>
      <c r="XEX1039" s="1"/>
      <c r="XEY1039" s="1"/>
      <c r="XEZ1039" s="1"/>
      <c r="XFA1039" s="1"/>
      <c r="XFB1039" s="1"/>
      <c r="XFC1039" s="1"/>
    </row>
    <row r="1040" spans="1:150 16226:16383" s="3" customFormat="1" ht="20.25" customHeight="1" x14ac:dyDescent="0.25">
      <c r="A1040" s="71" t="s">
        <v>1235</v>
      </c>
      <c r="B1040" s="71">
        <v>181.798</v>
      </c>
      <c r="C1040" s="71">
        <f t="shared" si="26"/>
        <v>1956.8736719999999</v>
      </c>
      <c r="D1040" s="51">
        <v>0</v>
      </c>
      <c r="E1040" s="51">
        <v>0</v>
      </c>
      <c r="F1040" s="124">
        <f t="shared" si="27"/>
        <v>3592.8200617920002</v>
      </c>
      <c r="G1040" s="130" t="s">
        <v>95</v>
      </c>
      <c r="H1040" s="13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WZB1040" s="1"/>
      <c r="WZC1040" s="1"/>
      <c r="WZD1040" s="1"/>
      <c r="WZE1040" s="1"/>
      <c r="WZF1040" s="1"/>
      <c r="WZG1040" s="1"/>
      <c r="WZH1040" s="1"/>
      <c r="WZI1040" s="1"/>
      <c r="WZJ1040" s="1"/>
      <c r="WZK1040" s="1"/>
      <c r="WZL1040" s="1"/>
      <c r="WZM1040" s="1"/>
      <c r="WZN1040" s="1"/>
      <c r="WZO1040" s="1"/>
      <c r="WZP1040" s="1"/>
      <c r="WZQ1040" s="1"/>
      <c r="WZR1040" s="1"/>
      <c r="WZS1040" s="1"/>
      <c r="WZT1040" s="1"/>
      <c r="WZU1040" s="1"/>
      <c r="WZV1040" s="1"/>
      <c r="WZW1040" s="1"/>
      <c r="WZX1040" s="1"/>
      <c r="WZY1040" s="1"/>
      <c r="WZZ1040" s="1"/>
      <c r="XAA1040" s="1"/>
      <c r="XAB1040" s="1"/>
      <c r="XAC1040" s="1"/>
      <c r="XAD1040" s="1"/>
      <c r="XAE1040" s="1"/>
      <c r="XAF1040" s="1"/>
      <c r="XAG1040" s="1"/>
      <c r="XAH1040" s="1"/>
      <c r="XAI1040" s="1"/>
      <c r="XAJ1040" s="1"/>
      <c r="XAK1040" s="1"/>
      <c r="XAL1040" s="1"/>
      <c r="XAM1040" s="1"/>
      <c r="XAN1040" s="1"/>
      <c r="XAO1040" s="1"/>
      <c r="XAP1040" s="1"/>
      <c r="XAQ1040" s="1"/>
      <c r="XAR1040" s="1"/>
      <c r="XAS1040" s="1"/>
      <c r="XAT1040" s="1"/>
      <c r="XAU1040" s="1"/>
      <c r="XAV1040" s="1"/>
      <c r="XAW1040" s="1"/>
      <c r="XAX1040" s="1"/>
      <c r="XAY1040" s="1"/>
      <c r="XAZ1040" s="1"/>
      <c r="XBA1040" s="1"/>
      <c r="XBB1040" s="1"/>
      <c r="XBC1040" s="1"/>
      <c r="XBD1040" s="1"/>
      <c r="XBE1040" s="1"/>
      <c r="XBF1040" s="1"/>
      <c r="XBG1040" s="1"/>
      <c r="XBH1040" s="1"/>
      <c r="XBI1040" s="1"/>
      <c r="XBJ1040" s="1"/>
      <c r="XBK1040" s="1"/>
      <c r="XBL1040" s="1"/>
      <c r="XBM1040" s="1"/>
      <c r="XBN1040" s="1"/>
      <c r="XBO1040" s="1"/>
      <c r="XBP1040" s="1"/>
      <c r="XBQ1040" s="1"/>
      <c r="XBR1040" s="1"/>
      <c r="XBS1040" s="1"/>
      <c r="XBT1040" s="1"/>
      <c r="XBU1040" s="1"/>
      <c r="XBV1040" s="1"/>
      <c r="XBW1040" s="1"/>
      <c r="XBX1040" s="1"/>
      <c r="XBY1040" s="1"/>
      <c r="XBZ1040" s="1"/>
      <c r="XCA1040" s="1"/>
      <c r="XCB1040" s="1"/>
      <c r="XCC1040" s="1"/>
      <c r="XCD1040" s="1"/>
      <c r="XCE1040" s="1"/>
      <c r="XCF1040" s="1"/>
      <c r="XCG1040" s="1"/>
      <c r="XCH1040" s="1"/>
      <c r="XCI1040" s="1"/>
      <c r="XCJ1040" s="1"/>
      <c r="XCK1040" s="1"/>
      <c r="XCL1040" s="1"/>
      <c r="XCM1040" s="1"/>
      <c r="XCN1040" s="1"/>
      <c r="XCO1040" s="1"/>
      <c r="XCP1040" s="1"/>
      <c r="XCQ1040" s="1"/>
      <c r="XCR1040" s="1"/>
      <c r="XCS1040" s="1"/>
      <c r="XCT1040" s="1"/>
      <c r="XCU1040" s="1"/>
      <c r="XCV1040" s="1"/>
      <c r="XCW1040" s="1"/>
      <c r="XCX1040" s="1"/>
      <c r="XCY1040" s="1"/>
      <c r="XCZ1040" s="1"/>
      <c r="XDA1040" s="1"/>
      <c r="XDB1040" s="1"/>
      <c r="XDC1040" s="1"/>
      <c r="XDD1040" s="1"/>
      <c r="XDE1040" s="1"/>
      <c r="XDF1040" s="1"/>
      <c r="XDG1040" s="1"/>
      <c r="XDH1040" s="1"/>
      <c r="XDI1040" s="1"/>
      <c r="XDJ1040" s="1"/>
      <c r="XDK1040" s="1"/>
      <c r="XDL1040" s="1"/>
      <c r="XDM1040" s="1"/>
      <c r="XDN1040" s="1"/>
      <c r="XDO1040" s="1"/>
      <c r="XDP1040" s="1"/>
      <c r="XDQ1040" s="1"/>
      <c r="XDR1040" s="1"/>
      <c r="XDS1040" s="1"/>
      <c r="XDT1040" s="1"/>
      <c r="XDU1040" s="1"/>
      <c r="XDV1040" s="1"/>
      <c r="XDW1040" s="1"/>
      <c r="XDX1040" s="1"/>
      <c r="XDY1040" s="1"/>
      <c r="XDZ1040" s="1"/>
      <c r="XEA1040" s="1"/>
      <c r="XEB1040" s="1"/>
      <c r="XEC1040" s="1"/>
      <c r="XED1040" s="1"/>
      <c r="XEE1040" s="1"/>
      <c r="XEF1040" s="1"/>
      <c r="XEG1040" s="1"/>
      <c r="XEH1040" s="1"/>
      <c r="XEI1040" s="1"/>
      <c r="XEJ1040" s="1"/>
      <c r="XEK1040" s="1"/>
      <c r="XEL1040" s="1"/>
      <c r="XEM1040" s="1"/>
      <c r="XEN1040" s="1"/>
      <c r="XEO1040" s="1"/>
      <c r="XEP1040" s="1"/>
      <c r="XEQ1040" s="1"/>
      <c r="XER1040" s="1"/>
      <c r="XES1040" s="1"/>
      <c r="XET1040" s="1"/>
      <c r="XEU1040" s="1"/>
      <c r="XEV1040" s="1"/>
      <c r="XEW1040" s="1"/>
      <c r="XEX1040" s="1"/>
      <c r="XEY1040" s="1"/>
      <c r="XEZ1040" s="1"/>
      <c r="XFA1040" s="1"/>
      <c r="XFB1040" s="1"/>
      <c r="XFC1040" s="1"/>
    </row>
    <row r="1041" spans="1:150 16226:16383" s="3" customFormat="1" ht="20.25" customHeight="1" x14ac:dyDescent="0.25">
      <c r="A1041" s="71" t="s">
        <v>1236</v>
      </c>
      <c r="B1041" s="71">
        <v>161.43600000000001</v>
      </c>
      <c r="C1041" s="71">
        <f t="shared" si="26"/>
        <v>1737.6971040000001</v>
      </c>
      <c r="D1041" s="51">
        <v>0</v>
      </c>
      <c r="E1041" s="51">
        <v>0</v>
      </c>
      <c r="F1041" s="124">
        <f t="shared" si="27"/>
        <v>3190.4118829440004</v>
      </c>
      <c r="G1041" s="130" t="s">
        <v>95</v>
      </c>
      <c r="H1041" s="13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WZB1041" s="1"/>
      <c r="WZC1041" s="1"/>
      <c r="WZD1041" s="1"/>
      <c r="WZE1041" s="1"/>
      <c r="WZF1041" s="1"/>
      <c r="WZG1041" s="1"/>
      <c r="WZH1041" s="1"/>
      <c r="WZI1041" s="1"/>
      <c r="WZJ1041" s="1"/>
      <c r="WZK1041" s="1"/>
      <c r="WZL1041" s="1"/>
      <c r="WZM1041" s="1"/>
      <c r="WZN1041" s="1"/>
      <c r="WZO1041" s="1"/>
      <c r="WZP1041" s="1"/>
      <c r="WZQ1041" s="1"/>
      <c r="WZR1041" s="1"/>
      <c r="WZS1041" s="1"/>
      <c r="WZT1041" s="1"/>
      <c r="WZU1041" s="1"/>
      <c r="WZV1041" s="1"/>
      <c r="WZW1041" s="1"/>
      <c r="WZX1041" s="1"/>
      <c r="WZY1041" s="1"/>
      <c r="WZZ1041" s="1"/>
      <c r="XAA1041" s="1"/>
      <c r="XAB1041" s="1"/>
      <c r="XAC1041" s="1"/>
      <c r="XAD1041" s="1"/>
      <c r="XAE1041" s="1"/>
      <c r="XAF1041" s="1"/>
      <c r="XAG1041" s="1"/>
      <c r="XAH1041" s="1"/>
      <c r="XAI1041" s="1"/>
      <c r="XAJ1041" s="1"/>
      <c r="XAK1041" s="1"/>
      <c r="XAL1041" s="1"/>
      <c r="XAM1041" s="1"/>
      <c r="XAN1041" s="1"/>
      <c r="XAO1041" s="1"/>
      <c r="XAP1041" s="1"/>
      <c r="XAQ1041" s="1"/>
      <c r="XAR1041" s="1"/>
      <c r="XAS1041" s="1"/>
      <c r="XAT1041" s="1"/>
      <c r="XAU1041" s="1"/>
      <c r="XAV1041" s="1"/>
      <c r="XAW1041" s="1"/>
      <c r="XAX1041" s="1"/>
      <c r="XAY1041" s="1"/>
      <c r="XAZ1041" s="1"/>
      <c r="XBA1041" s="1"/>
      <c r="XBB1041" s="1"/>
      <c r="XBC1041" s="1"/>
      <c r="XBD1041" s="1"/>
      <c r="XBE1041" s="1"/>
      <c r="XBF1041" s="1"/>
      <c r="XBG1041" s="1"/>
      <c r="XBH1041" s="1"/>
      <c r="XBI1041" s="1"/>
      <c r="XBJ1041" s="1"/>
      <c r="XBK1041" s="1"/>
      <c r="XBL1041" s="1"/>
      <c r="XBM1041" s="1"/>
      <c r="XBN1041" s="1"/>
      <c r="XBO1041" s="1"/>
      <c r="XBP1041" s="1"/>
      <c r="XBQ1041" s="1"/>
      <c r="XBR1041" s="1"/>
      <c r="XBS1041" s="1"/>
      <c r="XBT1041" s="1"/>
      <c r="XBU1041" s="1"/>
      <c r="XBV1041" s="1"/>
      <c r="XBW1041" s="1"/>
      <c r="XBX1041" s="1"/>
      <c r="XBY1041" s="1"/>
      <c r="XBZ1041" s="1"/>
      <c r="XCA1041" s="1"/>
      <c r="XCB1041" s="1"/>
      <c r="XCC1041" s="1"/>
      <c r="XCD1041" s="1"/>
      <c r="XCE1041" s="1"/>
      <c r="XCF1041" s="1"/>
      <c r="XCG1041" s="1"/>
      <c r="XCH1041" s="1"/>
      <c r="XCI1041" s="1"/>
      <c r="XCJ1041" s="1"/>
      <c r="XCK1041" s="1"/>
      <c r="XCL1041" s="1"/>
      <c r="XCM1041" s="1"/>
      <c r="XCN1041" s="1"/>
      <c r="XCO1041" s="1"/>
      <c r="XCP1041" s="1"/>
      <c r="XCQ1041" s="1"/>
      <c r="XCR1041" s="1"/>
      <c r="XCS1041" s="1"/>
      <c r="XCT1041" s="1"/>
      <c r="XCU1041" s="1"/>
      <c r="XCV1041" s="1"/>
      <c r="XCW1041" s="1"/>
      <c r="XCX1041" s="1"/>
      <c r="XCY1041" s="1"/>
      <c r="XCZ1041" s="1"/>
      <c r="XDA1041" s="1"/>
      <c r="XDB1041" s="1"/>
      <c r="XDC1041" s="1"/>
      <c r="XDD1041" s="1"/>
      <c r="XDE1041" s="1"/>
      <c r="XDF1041" s="1"/>
      <c r="XDG1041" s="1"/>
      <c r="XDH1041" s="1"/>
      <c r="XDI1041" s="1"/>
      <c r="XDJ1041" s="1"/>
      <c r="XDK1041" s="1"/>
      <c r="XDL1041" s="1"/>
      <c r="XDM1041" s="1"/>
      <c r="XDN1041" s="1"/>
      <c r="XDO1041" s="1"/>
      <c r="XDP1041" s="1"/>
      <c r="XDQ1041" s="1"/>
      <c r="XDR1041" s="1"/>
      <c r="XDS1041" s="1"/>
      <c r="XDT1041" s="1"/>
      <c r="XDU1041" s="1"/>
      <c r="XDV1041" s="1"/>
      <c r="XDW1041" s="1"/>
      <c r="XDX1041" s="1"/>
      <c r="XDY1041" s="1"/>
      <c r="XDZ1041" s="1"/>
      <c r="XEA1041" s="1"/>
      <c r="XEB1041" s="1"/>
      <c r="XEC1041" s="1"/>
      <c r="XED1041" s="1"/>
      <c r="XEE1041" s="1"/>
      <c r="XEF1041" s="1"/>
      <c r="XEG1041" s="1"/>
      <c r="XEH1041" s="1"/>
      <c r="XEI1041" s="1"/>
      <c r="XEJ1041" s="1"/>
      <c r="XEK1041" s="1"/>
      <c r="XEL1041" s="1"/>
      <c r="XEM1041" s="1"/>
      <c r="XEN1041" s="1"/>
      <c r="XEO1041" s="1"/>
      <c r="XEP1041" s="1"/>
      <c r="XEQ1041" s="1"/>
      <c r="XER1041" s="1"/>
      <c r="XES1041" s="1"/>
      <c r="XET1041" s="1"/>
      <c r="XEU1041" s="1"/>
      <c r="XEV1041" s="1"/>
      <c r="XEW1041" s="1"/>
      <c r="XEX1041" s="1"/>
      <c r="XEY1041" s="1"/>
      <c r="XEZ1041" s="1"/>
      <c r="XFA1041" s="1"/>
      <c r="XFB1041" s="1"/>
      <c r="XFC1041" s="1"/>
    </row>
    <row r="1042" spans="1:150 16226:16383" s="3" customFormat="1" ht="20.25" customHeight="1" x14ac:dyDescent="0.25">
      <c r="A1042" s="71" t="s">
        <v>1237</v>
      </c>
      <c r="B1042" s="71">
        <v>177.899</v>
      </c>
      <c r="C1042" s="71">
        <f t="shared" si="26"/>
        <v>1914.9048359999999</v>
      </c>
      <c r="D1042" s="51">
        <v>0</v>
      </c>
      <c r="E1042" s="51">
        <v>0</v>
      </c>
      <c r="F1042" s="124">
        <f t="shared" si="27"/>
        <v>3515.7652788959999</v>
      </c>
      <c r="G1042" s="130" t="s">
        <v>95</v>
      </c>
      <c r="H1042" s="13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WZB1042" s="1"/>
      <c r="WZC1042" s="1"/>
      <c r="WZD1042" s="1"/>
      <c r="WZE1042" s="1"/>
      <c r="WZF1042" s="1"/>
      <c r="WZG1042" s="1"/>
      <c r="WZH1042" s="1"/>
      <c r="WZI1042" s="1"/>
      <c r="WZJ1042" s="1"/>
      <c r="WZK1042" s="1"/>
      <c r="WZL1042" s="1"/>
      <c r="WZM1042" s="1"/>
      <c r="WZN1042" s="1"/>
      <c r="WZO1042" s="1"/>
      <c r="WZP1042" s="1"/>
      <c r="WZQ1042" s="1"/>
      <c r="WZR1042" s="1"/>
      <c r="WZS1042" s="1"/>
      <c r="WZT1042" s="1"/>
      <c r="WZU1042" s="1"/>
      <c r="WZV1042" s="1"/>
      <c r="WZW1042" s="1"/>
      <c r="WZX1042" s="1"/>
      <c r="WZY1042" s="1"/>
      <c r="WZZ1042" s="1"/>
      <c r="XAA1042" s="1"/>
      <c r="XAB1042" s="1"/>
      <c r="XAC1042" s="1"/>
      <c r="XAD1042" s="1"/>
      <c r="XAE1042" s="1"/>
      <c r="XAF1042" s="1"/>
      <c r="XAG1042" s="1"/>
      <c r="XAH1042" s="1"/>
      <c r="XAI1042" s="1"/>
      <c r="XAJ1042" s="1"/>
      <c r="XAK1042" s="1"/>
      <c r="XAL1042" s="1"/>
      <c r="XAM1042" s="1"/>
      <c r="XAN1042" s="1"/>
      <c r="XAO1042" s="1"/>
      <c r="XAP1042" s="1"/>
      <c r="XAQ1042" s="1"/>
      <c r="XAR1042" s="1"/>
      <c r="XAS1042" s="1"/>
      <c r="XAT1042" s="1"/>
      <c r="XAU1042" s="1"/>
      <c r="XAV1042" s="1"/>
      <c r="XAW1042" s="1"/>
      <c r="XAX1042" s="1"/>
      <c r="XAY1042" s="1"/>
      <c r="XAZ1042" s="1"/>
      <c r="XBA1042" s="1"/>
      <c r="XBB1042" s="1"/>
      <c r="XBC1042" s="1"/>
      <c r="XBD1042" s="1"/>
      <c r="XBE1042" s="1"/>
      <c r="XBF1042" s="1"/>
      <c r="XBG1042" s="1"/>
      <c r="XBH1042" s="1"/>
      <c r="XBI1042" s="1"/>
      <c r="XBJ1042" s="1"/>
      <c r="XBK1042" s="1"/>
      <c r="XBL1042" s="1"/>
      <c r="XBM1042" s="1"/>
      <c r="XBN1042" s="1"/>
      <c r="XBO1042" s="1"/>
      <c r="XBP1042" s="1"/>
      <c r="XBQ1042" s="1"/>
      <c r="XBR1042" s="1"/>
      <c r="XBS1042" s="1"/>
      <c r="XBT1042" s="1"/>
      <c r="XBU1042" s="1"/>
      <c r="XBV1042" s="1"/>
      <c r="XBW1042" s="1"/>
      <c r="XBX1042" s="1"/>
      <c r="XBY1042" s="1"/>
      <c r="XBZ1042" s="1"/>
      <c r="XCA1042" s="1"/>
      <c r="XCB1042" s="1"/>
      <c r="XCC1042" s="1"/>
      <c r="XCD1042" s="1"/>
      <c r="XCE1042" s="1"/>
      <c r="XCF1042" s="1"/>
      <c r="XCG1042" s="1"/>
      <c r="XCH1042" s="1"/>
      <c r="XCI1042" s="1"/>
      <c r="XCJ1042" s="1"/>
      <c r="XCK1042" s="1"/>
      <c r="XCL1042" s="1"/>
      <c r="XCM1042" s="1"/>
      <c r="XCN1042" s="1"/>
      <c r="XCO1042" s="1"/>
      <c r="XCP1042" s="1"/>
      <c r="XCQ1042" s="1"/>
      <c r="XCR1042" s="1"/>
      <c r="XCS1042" s="1"/>
      <c r="XCT1042" s="1"/>
      <c r="XCU1042" s="1"/>
      <c r="XCV1042" s="1"/>
      <c r="XCW1042" s="1"/>
      <c r="XCX1042" s="1"/>
      <c r="XCY1042" s="1"/>
      <c r="XCZ1042" s="1"/>
      <c r="XDA1042" s="1"/>
      <c r="XDB1042" s="1"/>
      <c r="XDC1042" s="1"/>
      <c r="XDD1042" s="1"/>
      <c r="XDE1042" s="1"/>
      <c r="XDF1042" s="1"/>
      <c r="XDG1042" s="1"/>
      <c r="XDH1042" s="1"/>
      <c r="XDI1042" s="1"/>
      <c r="XDJ1042" s="1"/>
      <c r="XDK1042" s="1"/>
      <c r="XDL1042" s="1"/>
      <c r="XDM1042" s="1"/>
      <c r="XDN1042" s="1"/>
      <c r="XDO1042" s="1"/>
      <c r="XDP1042" s="1"/>
      <c r="XDQ1042" s="1"/>
      <c r="XDR1042" s="1"/>
      <c r="XDS1042" s="1"/>
      <c r="XDT1042" s="1"/>
      <c r="XDU1042" s="1"/>
      <c r="XDV1042" s="1"/>
      <c r="XDW1042" s="1"/>
      <c r="XDX1042" s="1"/>
      <c r="XDY1042" s="1"/>
      <c r="XDZ1042" s="1"/>
      <c r="XEA1042" s="1"/>
      <c r="XEB1042" s="1"/>
      <c r="XEC1042" s="1"/>
      <c r="XED1042" s="1"/>
      <c r="XEE1042" s="1"/>
      <c r="XEF1042" s="1"/>
      <c r="XEG1042" s="1"/>
      <c r="XEH1042" s="1"/>
      <c r="XEI1042" s="1"/>
      <c r="XEJ1042" s="1"/>
      <c r="XEK1042" s="1"/>
      <c r="XEL1042" s="1"/>
      <c r="XEM1042" s="1"/>
      <c r="XEN1042" s="1"/>
      <c r="XEO1042" s="1"/>
      <c r="XEP1042" s="1"/>
      <c r="XEQ1042" s="1"/>
      <c r="XER1042" s="1"/>
      <c r="XES1042" s="1"/>
      <c r="XET1042" s="1"/>
      <c r="XEU1042" s="1"/>
      <c r="XEV1042" s="1"/>
      <c r="XEW1042" s="1"/>
      <c r="XEX1042" s="1"/>
      <c r="XEY1042" s="1"/>
      <c r="XEZ1042" s="1"/>
      <c r="XFA1042" s="1"/>
      <c r="XFB1042" s="1"/>
      <c r="XFC1042" s="1"/>
    </row>
    <row r="1043" spans="1:150 16226:16383" s="3" customFormat="1" ht="20.25" customHeight="1" x14ac:dyDescent="0.25">
      <c r="A1043" s="71" t="s">
        <v>1238</v>
      </c>
      <c r="B1043" s="71">
        <v>139.35499999999999</v>
      </c>
      <c r="C1043" s="71">
        <f t="shared" si="26"/>
        <v>1500.0172199999997</v>
      </c>
      <c r="D1043" s="51">
        <v>0</v>
      </c>
      <c r="E1043" s="51">
        <v>0</v>
      </c>
      <c r="F1043" s="124">
        <f t="shared" si="27"/>
        <v>2754.0316159199997</v>
      </c>
      <c r="G1043" s="130" t="s">
        <v>95</v>
      </c>
      <c r="H1043" s="13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WZB1043" s="1"/>
      <c r="WZC1043" s="1"/>
      <c r="WZD1043" s="1"/>
      <c r="WZE1043" s="1"/>
      <c r="WZF1043" s="1"/>
      <c r="WZG1043" s="1"/>
      <c r="WZH1043" s="1"/>
      <c r="WZI1043" s="1"/>
      <c r="WZJ1043" s="1"/>
      <c r="WZK1043" s="1"/>
      <c r="WZL1043" s="1"/>
      <c r="WZM1043" s="1"/>
      <c r="WZN1043" s="1"/>
      <c r="WZO1043" s="1"/>
      <c r="WZP1043" s="1"/>
      <c r="WZQ1043" s="1"/>
      <c r="WZR1043" s="1"/>
      <c r="WZS1043" s="1"/>
      <c r="WZT1043" s="1"/>
      <c r="WZU1043" s="1"/>
      <c r="WZV1043" s="1"/>
      <c r="WZW1043" s="1"/>
      <c r="WZX1043" s="1"/>
      <c r="WZY1043" s="1"/>
      <c r="WZZ1043" s="1"/>
      <c r="XAA1043" s="1"/>
      <c r="XAB1043" s="1"/>
      <c r="XAC1043" s="1"/>
      <c r="XAD1043" s="1"/>
      <c r="XAE1043" s="1"/>
      <c r="XAF1043" s="1"/>
      <c r="XAG1043" s="1"/>
      <c r="XAH1043" s="1"/>
      <c r="XAI1043" s="1"/>
      <c r="XAJ1043" s="1"/>
      <c r="XAK1043" s="1"/>
      <c r="XAL1043" s="1"/>
      <c r="XAM1043" s="1"/>
      <c r="XAN1043" s="1"/>
      <c r="XAO1043" s="1"/>
      <c r="XAP1043" s="1"/>
      <c r="XAQ1043" s="1"/>
      <c r="XAR1043" s="1"/>
      <c r="XAS1043" s="1"/>
      <c r="XAT1043" s="1"/>
      <c r="XAU1043" s="1"/>
      <c r="XAV1043" s="1"/>
      <c r="XAW1043" s="1"/>
      <c r="XAX1043" s="1"/>
      <c r="XAY1043" s="1"/>
      <c r="XAZ1043" s="1"/>
      <c r="XBA1043" s="1"/>
      <c r="XBB1043" s="1"/>
      <c r="XBC1043" s="1"/>
      <c r="XBD1043" s="1"/>
      <c r="XBE1043" s="1"/>
      <c r="XBF1043" s="1"/>
      <c r="XBG1043" s="1"/>
      <c r="XBH1043" s="1"/>
      <c r="XBI1043" s="1"/>
      <c r="XBJ1043" s="1"/>
      <c r="XBK1043" s="1"/>
      <c r="XBL1043" s="1"/>
      <c r="XBM1043" s="1"/>
      <c r="XBN1043" s="1"/>
      <c r="XBO1043" s="1"/>
      <c r="XBP1043" s="1"/>
      <c r="XBQ1043" s="1"/>
      <c r="XBR1043" s="1"/>
      <c r="XBS1043" s="1"/>
      <c r="XBT1043" s="1"/>
      <c r="XBU1043" s="1"/>
      <c r="XBV1043" s="1"/>
      <c r="XBW1043" s="1"/>
      <c r="XBX1043" s="1"/>
      <c r="XBY1043" s="1"/>
      <c r="XBZ1043" s="1"/>
      <c r="XCA1043" s="1"/>
      <c r="XCB1043" s="1"/>
      <c r="XCC1043" s="1"/>
      <c r="XCD1043" s="1"/>
      <c r="XCE1043" s="1"/>
      <c r="XCF1043" s="1"/>
      <c r="XCG1043" s="1"/>
      <c r="XCH1043" s="1"/>
      <c r="XCI1043" s="1"/>
      <c r="XCJ1043" s="1"/>
      <c r="XCK1043" s="1"/>
      <c r="XCL1043" s="1"/>
      <c r="XCM1043" s="1"/>
      <c r="XCN1043" s="1"/>
      <c r="XCO1043" s="1"/>
      <c r="XCP1043" s="1"/>
      <c r="XCQ1043" s="1"/>
      <c r="XCR1043" s="1"/>
      <c r="XCS1043" s="1"/>
      <c r="XCT1043" s="1"/>
      <c r="XCU1043" s="1"/>
      <c r="XCV1043" s="1"/>
      <c r="XCW1043" s="1"/>
      <c r="XCX1043" s="1"/>
      <c r="XCY1043" s="1"/>
      <c r="XCZ1043" s="1"/>
      <c r="XDA1043" s="1"/>
      <c r="XDB1043" s="1"/>
      <c r="XDC1043" s="1"/>
      <c r="XDD1043" s="1"/>
      <c r="XDE1043" s="1"/>
      <c r="XDF1043" s="1"/>
      <c r="XDG1043" s="1"/>
      <c r="XDH1043" s="1"/>
      <c r="XDI1043" s="1"/>
      <c r="XDJ1043" s="1"/>
      <c r="XDK1043" s="1"/>
      <c r="XDL1043" s="1"/>
      <c r="XDM1043" s="1"/>
      <c r="XDN1043" s="1"/>
      <c r="XDO1043" s="1"/>
      <c r="XDP1043" s="1"/>
      <c r="XDQ1043" s="1"/>
      <c r="XDR1043" s="1"/>
      <c r="XDS1043" s="1"/>
      <c r="XDT1043" s="1"/>
      <c r="XDU1043" s="1"/>
      <c r="XDV1043" s="1"/>
      <c r="XDW1043" s="1"/>
      <c r="XDX1043" s="1"/>
      <c r="XDY1043" s="1"/>
      <c r="XDZ1043" s="1"/>
      <c r="XEA1043" s="1"/>
      <c r="XEB1043" s="1"/>
      <c r="XEC1043" s="1"/>
      <c r="XED1043" s="1"/>
      <c r="XEE1043" s="1"/>
      <c r="XEF1043" s="1"/>
      <c r="XEG1043" s="1"/>
      <c r="XEH1043" s="1"/>
      <c r="XEI1043" s="1"/>
      <c r="XEJ1043" s="1"/>
      <c r="XEK1043" s="1"/>
      <c r="XEL1043" s="1"/>
      <c r="XEM1043" s="1"/>
      <c r="XEN1043" s="1"/>
      <c r="XEO1043" s="1"/>
      <c r="XEP1043" s="1"/>
      <c r="XEQ1043" s="1"/>
      <c r="XER1043" s="1"/>
      <c r="XES1043" s="1"/>
      <c r="XET1043" s="1"/>
      <c r="XEU1043" s="1"/>
      <c r="XEV1043" s="1"/>
      <c r="XEW1043" s="1"/>
      <c r="XEX1043" s="1"/>
      <c r="XEY1043" s="1"/>
      <c r="XEZ1043" s="1"/>
      <c r="XFA1043" s="1"/>
      <c r="XFB1043" s="1"/>
      <c r="XFC1043" s="1"/>
    </row>
    <row r="1044" spans="1:150 16226:16383" s="3" customFormat="1" ht="20.25" customHeight="1" x14ac:dyDescent="0.25">
      <c r="A1044" s="71" t="s">
        <v>1239</v>
      </c>
      <c r="B1044" s="71">
        <v>139.35499999999999</v>
      </c>
      <c r="C1044" s="71">
        <f t="shared" si="26"/>
        <v>1500.0172199999997</v>
      </c>
      <c r="D1044" s="51">
        <v>0</v>
      </c>
      <c r="E1044" s="51">
        <v>0</v>
      </c>
      <c r="F1044" s="124">
        <f t="shared" si="27"/>
        <v>2754.0316159199997</v>
      </c>
      <c r="G1044" s="130" t="s">
        <v>95</v>
      </c>
      <c r="H1044" s="13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WZB1044" s="1"/>
      <c r="WZC1044" s="1"/>
      <c r="WZD1044" s="1"/>
      <c r="WZE1044" s="1"/>
      <c r="WZF1044" s="1"/>
      <c r="WZG1044" s="1"/>
      <c r="WZH1044" s="1"/>
      <c r="WZI1044" s="1"/>
      <c r="WZJ1044" s="1"/>
      <c r="WZK1044" s="1"/>
      <c r="WZL1044" s="1"/>
      <c r="WZM1044" s="1"/>
      <c r="WZN1044" s="1"/>
      <c r="WZO1044" s="1"/>
      <c r="WZP1044" s="1"/>
      <c r="WZQ1044" s="1"/>
      <c r="WZR1044" s="1"/>
      <c r="WZS1044" s="1"/>
      <c r="WZT1044" s="1"/>
      <c r="WZU1044" s="1"/>
      <c r="WZV1044" s="1"/>
      <c r="WZW1044" s="1"/>
      <c r="WZX1044" s="1"/>
      <c r="WZY1044" s="1"/>
      <c r="WZZ1044" s="1"/>
      <c r="XAA1044" s="1"/>
      <c r="XAB1044" s="1"/>
      <c r="XAC1044" s="1"/>
      <c r="XAD1044" s="1"/>
      <c r="XAE1044" s="1"/>
      <c r="XAF1044" s="1"/>
      <c r="XAG1044" s="1"/>
      <c r="XAH1044" s="1"/>
      <c r="XAI1044" s="1"/>
      <c r="XAJ1044" s="1"/>
      <c r="XAK1044" s="1"/>
      <c r="XAL1044" s="1"/>
      <c r="XAM1044" s="1"/>
      <c r="XAN1044" s="1"/>
      <c r="XAO1044" s="1"/>
      <c r="XAP1044" s="1"/>
      <c r="XAQ1044" s="1"/>
      <c r="XAR1044" s="1"/>
      <c r="XAS1044" s="1"/>
      <c r="XAT1044" s="1"/>
      <c r="XAU1044" s="1"/>
      <c r="XAV1044" s="1"/>
      <c r="XAW1044" s="1"/>
      <c r="XAX1044" s="1"/>
      <c r="XAY1044" s="1"/>
      <c r="XAZ1044" s="1"/>
      <c r="XBA1044" s="1"/>
      <c r="XBB1044" s="1"/>
      <c r="XBC1044" s="1"/>
      <c r="XBD1044" s="1"/>
      <c r="XBE1044" s="1"/>
      <c r="XBF1044" s="1"/>
      <c r="XBG1044" s="1"/>
      <c r="XBH1044" s="1"/>
      <c r="XBI1044" s="1"/>
      <c r="XBJ1044" s="1"/>
      <c r="XBK1044" s="1"/>
      <c r="XBL1044" s="1"/>
      <c r="XBM1044" s="1"/>
      <c r="XBN1044" s="1"/>
      <c r="XBO1044" s="1"/>
      <c r="XBP1044" s="1"/>
      <c r="XBQ1044" s="1"/>
      <c r="XBR1044" s="1"/>
      <c r="XBS1044" s="1"/>
      <c r="XBT1044" s="1"/>
      <c r="XBU1044" s="1"/>
      <c r="XBV1044" s="1"/>
      <c r="XBW1044" s="1"/>
      <c r="XBX1044" s="1"/>
      <c r="XBY1044" s="1"/>
      <c r="XBZ1044" s="1"/>
      <c r="XCA1044" s="1"/>
      <c r="XCB1044" s="1"/>
      <c r="XCC1044" s="1"/>
      <c r="XCD1044" s="1"/>
      <c r="XCE1044" s="1"/>
      <c r="XCF1044" s="1"/>
      <c r="XCG1044" s="1"/>
      <c r="XCH1044" s="1"/>
      <c r="XCI1044" s="1"/>
      <c r="XCJ1044" s="1"/>
      <c r="XCK1044" s="1"/>
      <c r="XCL1044" s="1"/>
      <c r="XCM1044" s="1"/>
      <c r="XCN1044" s="1"/>
      <c r="XCO1044" s="1"/>
      <c r="XCP1044" s="1"/>
      <c r="XCQ1044" s="1"/>
      <c r="XCR1044" s="1"/>
      <c r="XCS1044" s="1"/>
      <c r="XCT1044" s="1"/>
      <c r="XCU1044" s="1"/>
      <c r="XCV1044" s="1"/>
      <c r="XCW1044" s="1"/>
      <c r="XCX1044" s="1"/>
      <c r="XCY1044" s="1"/>
      <c r="XCZ1044" s="1"/>
      <c r="XDA1044" s="1"/>
      <c r="XDB1044" s="1"/>
      <c r="XDC1044" s="1"/>
      <c r="XDD1044" s="1"/>
      <c r="XDE1044" s="1"/>
      <c r="XDF1044" s="1"/>
      <c r="XDG1044" s="1"/>
      <c r="XDH1044" s="1"/>
      <c r="XDI1044" s="1"/>
      <c r="XDJ1044" s="1"/>
      <c r="XDK1044" s="1"/>
      <c r="XDL1044" s="1"/>
      <c r="XDM1044" s="1"/>
      <c r="XDN1044" s="1"/>
      <c r="XDO1044" s="1"/>
      <c r="XDP1044" s="1"/>
      <c r="XDQ1044" s="1"/>
      <c r="XDR1044" s="1"/>
      <c r="XDS1044" s="1"/>
      <c r="XDT1044" s="1"/>
      <c r="XDU1044" s="1"/>
      <c r="XDV1044" s="1"/>
      <c r="XDW1044" s="1"/>
      <c r="XDX1044" s="1"/>
      <c r="XDY1044" s="1"/>
      <c r="XDZ1044" s="1"/>
      <c r="XEA1044" s="1"/>
      <c r="XEB1044" s="1"/>
      <c r="XEC1044" s="1"/>
      <c r="XED1044" s="1"/>
      <c r="XEE1044" s="1"/>
      <c r="XEF1044" s="1"/>
      <c r="XEG1044" s="1"/>
      <c r="XEH1044" s="1"/>
      <c r="XEI1044" s="1"/>
      <c r="XEJ1044" s="1"/>
      <c r="XEK1044" s="1"/>
      <c r="XEL1044" s="1"/>
      <c r="XEM1044" s="1"/>
      <c r="XEN1044" s="1"/>
      <c r="XEO1044" s="1"/>
      <c r="XEP1044" s="1"/>
      <c r="XEQ1044" s="1"/>
      <c r="XER1044" s="1"/>
      <c r="XES1044" s="1"/>
      <c r="XET1044" s="1"/>
      <c r="XEU1044" s="1"/>
      <c r="XEV1044" s="1"/>
      <c r="XEW1044" s="1"/>
      <c r="XEX1044" s="1"/>
      <c r="XEY1044" s="1"/>
      <c r="XEZ1044" s="1"/>
      <c r="XFA1044" s="1"/>
      <c r="XFB1044" s="1"/>
      <c r="XFC1044" s="1"/>
    </row>
    <row r="1045" spans="1:150 16226:16383" s="3" customFormat="1" ht="20.25" customHeight="1" x14ac:dyDescent="0.25">
      <c r="A1045" s="71" t="s">
        <v>1240</v>
      </c>
      <c r="B1045" s="71">
        <v>177.983</v>
      </c>
      <c r="C1045" s="71">
        <f t="shared" si="26"/>
        <v>1915.8090119999999</v>
      </c>
      <c r="D1045" s="51">
        <v>0</v>
      </c>
      <c r="E1045" s="51">
        <v>0</v>
      </c>
      <c r="F1045" s="124">
        <f t="shared" si="27"/>
        <v>3517.4253460320001</v>
      </c>
      <c r="G1045" s="130" t="s">
        <v>95</v>
      </c>
      <c r="H1045" s="13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WZB1045" s="1"/>
      <c r="WZC1045" s="1"/>
      <c r="WZD1045" s="1"/>
      <c r="WZE1045" s="1"/>
      <c r="WZF1045" s="1"/>
      <c r="WZG1045" s="1"/>
      <c r="WZH1045" s="1"/>
      <c r="WZI1045" s="1"/>
      <c r="WZJ1045" s="1"/>
      <c r="WZK1045" s="1"/>
      <c r="WZL1045" s="1"/>
      <c r="WZM1045" s="1"/>
      <c r="WZN1045" s="1"/>
      <c r="WZO1045" s="1"/>
      <c r="WZP1045" s="1"/>
      <c r="WZQ1045" s="1"/>
      <c r="WZR1045" s="1"/>
      <c r="WZS1045" s="1"/>
      <c r="WZT1045" s="1"/>
      <c r="WZU1045" s="1"/>
      <c r="WZV1045" s="1"/>
      <c r="WZW1045" s="1"/>
      <c r="WZX1045" s="1"/>
      <c r="WZY1045" s="1"/>
      <c r="WZZ1045" s="1"/>
      <c r="XAA1045" s="1"/>
      <c r="XAB1045" s="1"/>
      <c r="XAC1045" s="1"/>
      <c r="XAD1045" s="1"/>
      <c r="XAE1045" s="1"/>
      <c r="XAF1045" s="1"/>
      <c r="XAG1045" s="1"/>
      <c r="XAH1045" s="1"/>
      <c r="XAI1045" s="1"/>
      <c r="XAJ1045" s="1"/>
      <c r="XAK1045" s="1"/>
      <c r="XAL1045" s="1"/>
      <c r="XAM1045" s="1"/>
      <c r="XAN1045" s="1"/>
      <c r="XAO1045" s="1"/>
      <c r="XAP1045" s="1"/>
      <c r="XAQ1045" s="1"/>
      <c r="XAR1045" s="1"/>
      <c r="XAS1045" s="1"/>
      <c r="XAT1045" s="1"/>
      <c r="XAU1045" s="1"/>
      <c r="XAV1045" s="1"/>
      <c r="XAW1045" s="1"/>
      <c r="XAX1045" s="1"/>
      <c r="XAY1045" s="1"/>
      <c r="XAZ1045" s="1"/>
      <c r="XBA1045" s="1"/>
      <c r="XBB1045" s="1"/>
      <c r="XBC1045" s="1"/>
      <c r="XBD1045" s="1"/>
      <c r="XBE1045" s="1"/>
      <c r="XBF1045" s="1"/>
      <c r="XBG1045" s="1"/>
      <c r="XBH1045" s="1"/>
      <c r="XBI1045" s="1"/>
      <c r="XBJ1045" s="1"/>
      <c r="XBK1045" s="1"/>
      <c r="XBL1045" s="1"/>
      <c r="XBM1045" s="1"/>
      <c r="XBN1045" s="1"/>
      <c r="XBO1045" s="1"/>
      <c r="XBP1045" s="1"/>
      <c r="XBQ1045" s="1"/>
      <c r="XBR1045" s="1"/>
      <c r="XBS1045" s="1"/>
      <c r="XBT1045" s="1"/>
      <c r="XBU1045" s="1"/>
      <c r="XBV1045" s="1"/>
      <c r="XBW1045" s="1"/>
      <c r="XBX1045" s="1"/>
      <c r="XBY1045" s="1"/>
      <c r="XBZ1045" s="1"/>
      <c r="XCA1045" s="1"/>
      <c r="XCB1045" s="1"/>
      <c r="XCC1045" s="1"/>
      <c r="XCD1045" s="1"/>
      <c r="XCE1045" s="1"/>
      <c r="XCF1045" s="1"/>
      <c r="XCG1045" s="1"/>
      <c r="XCH1045" s="1"/>
      <c r="XCI1045" s="1"/>
      <c r="XCJ1045" s="1"/>
      <c r="XCK1045" s="1"/>
      <c r="XCL1045" s="1"/>
      <c r="XCM1045" s="1"/>
      <c r="XCN1045" s="1"/>
      <c r="XCO1045" s="1"/>
      <c r="XCP1045" s="1"/>
      <c r="XCQ1045" s="1"/>
      <c r="XCR1045" s="1"/>
      <c r="XCS1045" s="1"/>
      <c r="XCT1045" s="1"/>
      <c r="XCU1045" s="1"/>
      <c r="XCV1045" s="1"/>
      <c r="XCW1045" s="1"/>
      <c r="XCX1045" s="1"/>
      <c r="XCY1045" s="1"/>
      <c r="XCZ1045" s="1"/>
      <c r="XDA1045" s="1"/>
      <c r="XDB1045" s="1"/>
      <c r="XDC1045" s="1"/>
      <c r="XDD1045" s="1"/>
      <c r="XDE1045" s="1"/>
      <c r="XDF1045" s="1"/>
      <c r="XDG1045" s="1"/>
      <c r="XDH1045" s="1"/>
      <c r="XDI1045" s="1"/>
      <c r="XDJ1045" s="1"/>
      <c r="XDK1045" s="1"/>
      <c r="XDL1045" s="1"/>
      <c r="XDM1045" s="1"/>
      <c r="XDN1045" s="1"/>
      <c r="XDO1045" s="1"/>
      <c r="XDP1045" s="1"/>
      <c r="XDQ1045" s="1"/>
      <c r="XDR1045" s="1"/>
      <c r="XDS1045" s="1"/>
      <c r="XDT1045" s="1"/>
      <c r="XDU1045" s="1"/>
      <c r="XDV1045" s="1"/>
      <c r="XDW1045" s="1"/>
      <c r="XDX1045" s="1"/>
      <c r="XDY1045" s="1"/>
      <c r="XDZ1045" s="1"/>
      <c r="XEA1045" s="1"/>
      <c r="XEB1045" s="1"/>
      <c r="XEC1045" s="1"/>
      <c r="XED1045" s="1"/>
      <c r="XEE1045" s="1"/>
      <c r="XEF1045" s="1"/>
      <c r="XEG1045" s="1"/>
      <c r="XEH1045" s="1"/>
      <c r="XEI1045" s="1"/>
      <c r="XEJ1045" s="1"/>
      <c r="XEK1045" s="1"/>
      <c r="XEL1045" s="1"/>
      <c r="XEM1045" s="1"/>
      <c r="XEN1045" s="1"/>
      <c r="XEO1045" s="1"/>
      <c r="XEP1045" s="1"/>
      <c r="XEQ1045" s="1"/>
      <c r="XER1045" s="1"/>
      <c r="XES1045" s="1"/>
      <c r="XET1045" s="1"/>
      <c r="XEU1045" s="1"/>
      <c r="XEV1045" s="1"/>
      <c r="XEW1045" s="1"/>
      <c r="XEX1045" s="1"/>
      <c r="XEY1045" s="1"/>
      <c r="XEZ1045" s="1"/>
      <c r="XFA1045" s="1"/>
      <c r="XFB1045" s="1"/>
      <c r="XFC1045" s="1"/>
    </row>
    <row r="1046" spans="1:150 16226:16383" s="3" customFormat="1" ht="20.25" customHeight="1" x14ac:dyDescent="0.25">
      <c r="A1046" s="71" t="s">
        <v>1241</v>
      </c>
      <c r="B1046" s="71">
        <v>208.94</v>
      </c>
      <c r="C1046" s="71">
        <f t="shared" si="26"/>
        <v>2249.0301599999998</v>
      </c>
      <c r="D1046" s="51">
        <v>0</v>
      </c>
      <c r="E1046" s="51">
        <v>0</v>
      </c>
      <c r="F1046" s="124">
        <f t="shared" si="27"/>
        <v>4129.2193737600001</v>
      </c>
      <c r="G1046" s="130" t="s">
        <v>95</v>
      </c>
      <c r="H1046" s="13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WZB1046" s="1"/>
      <c r="WZC1046" s="1"/>
      <c r="WZD1046" s="1"/>
      <c r="WZE1046" s="1"/>
      <c r="WZF1046" s="1"/>
      <c r="WZG1046" s="1"/>
      <c r="WZH1046" s="1"/>
      <c r="WZI1046" s="1"/>
      <c r="WZJ1046" s="1"/>
      <c r="WZK1046" s="1"/>
      <c r="WZL1046" s="1"/>
      <c r="WZM1046" s="1"/>
      <c r="WZN1046" s="1"/>
      <c r="WZO1046" s="1"/>
      <c r="WZP1046" s="1"/>
      <c r="WZQ1046" s="1"/>
      <c r="WZR1046" s="1"/>
      <c r="WZS1046" s="1"/>
      <c r="WZT1046" s="1"/>
      <c r="WZU1046" s="1"/>
      <c r="WZV1046" s="1"/>
      <c r="WZW1046" s="1"/>
      <c r="WZX1046" s="1"/>
      <c r="WZY1046" s="1"/>
      <c r="WZZ1046" s="1"/>
      <c r="XAA1046" s="1"/>
      <c r="XAB1046" s="1"/>
      <c r="XAC1046" s="1"/>
      <c r="XAD1046" s="1"/>
      <c r="XAE1046" s="1"/>
      <c r="XAF1046" s="1"/>
      <c r="XAG1046" s="1"/>
      <c r="XAH1046" s="1"/>
      <c r="XAI1046" s="1"/>
      <c r="XAJ1046" s="1"/>
      <c r="XAK1046" s="1"/>
      <c r="XAL1046" s="1"/>
      <c r="XAM1046" s="1"/>
      <c r="XAN1046" s="1"/>
      <c r="XAO1046" s="1"/>
      <c r="XAP1046" s="1"/>
      <c r="XAQ1046" s="1"/>
      <c r="XAR1046" s="1"/>
      <c r="XAS1046" s="1"/>
      <c r="XAT1046" s="1"/>
      <c r="XAU1046" s="1"/>
      <c r="XAV1046" s="1"/>
      <c r="XAW1046" s="1"/>
      <c r="XAX1046" s="1"/>
      <c r="XAY1046" s="1"/>
      <c r="XAZ1046" s="1"/>
      <c r="XBA1046" s="1"/>
      <c r="XBB1046" s="1"/>
      <c r="XBC1046" s="1"/>
      <c r="XBD1046" s="1"/>
      <c r="XBE1046" s="1"/>
      <c r="XBF1046" s="1"/>
      <c r="XBG1046" s="1"/>
      <c r="XBH1046" s="1"/>
      <c r="XBI1046" s="1"/>
      <c r="XBJ1046" s="1"/>
      <c r="XBK1046" s="1"/>
      <c r="XBL1046" s="1"/>
      <c r="XBM1046" s="1"/>
      <c r="XBN1046" s="1"/>
      <c r="XBO1046" s="1"/>
      <c r="XBP1046" s="1"/>
      <c r="XBQ1046" s="1"/>
      <c r="XBR1046" s="1"/>
      <c r="XBS1046" s="1"/>
      <c r="XBT1046" s="1"/>
      <c r="XBU1046" s="1"/>
      <c r="XBV1046" s="1"/>
      <c r="XBW1046" s="1"/>
      <c r="XBX1046" s="1"/>
      <c r="XBY1046" s="1"/>
      <c r="XBZ1046" s="1"/>
      <c r="XCA1046" s="1"/>
      <c r="XCB1046" s="1"/>
      <c r="XCC1046" s="1"/>
      <c r="XCD1046" s="1"/>
      <c r="XCE1046" s="1"/>
      <c r="XCF1046" s="1"/>
      <c r="XCG1046" s="1"/>
      <c r="XCH1046" s="1"/>
      <c r="XCI1046" s="1"/>
      <c r="XCJ1046" s="1"/>
      <c r="XCK1046" s="1"/>
      <c r="XCL1046" s="1"/>
      <c r="XCM1046" s="1"/>
      <c r="XCN1046" s="1"/>
      <c r="XCO1046" s="1"/>
      <c r="XCP1046" s="1"/>
      <c r="XCQ1046" s="1"/>
      <c r="XCR1046" s="1"/>
      <c r="XCS1046" s="1"/>
      <c r="XCT1046" s="1"/>
      <c r="XCU1046" s="1"/>
      <c r="XCV1046" s="1"/>
      <c r="XCW1046" s="1"/>
      <c r="XCX1046" s="1"/>
      <c r="XCY1046" s="1"/>
      <c r="XCZ1046" s="1"/>
      <c r="XDA1046" s="1"/>
      <c r="XDB1046" s="1"/>
      <c r="XDC1046" s="1"/>
      <c r="XDD1046" s="1"/>
      <c r="XDE1046" s="1"/>
      <c r="XDF1046" s="1"/>
      <c r="XDG1046" s="1"/>
      <c r="XDH1046" s="1"/>
      <c r="XDI1046" s="1"/>
      <c r="XDJ1046" s="1"/>
      <c r="XDK1046" s="1"/>
      <c r="XDL1046" s="1"/>
      <c r="XDM1046" s="1"/>
      <c r="XDN1046" s="1"/>
      <c r="XDO1046" s="1"/>
      <c r="XDP1046" s="1"/>
      <c r="XDQ1046" s="1"/>
      <c r="XDR1046" s="1"/>
      <c r="XDS1046" s="1"/>
      <c r="XDT1046" s="1"/>
      <c r="XDU1046" s="1"/>
      <c r="XDV1046" s="1"/>
      <c r="XDW1046" s="1"/>
      <c r="XDX1046" s="1"/>
      <c r="XDY1046" s="1"/>
      <c r="XDZ1046" s="1"/>
      <c r="XEA1046" s="1"/>
      <c r="XEB1046" s="1"/>
      <c r="XEC1046" s="1"/>
      <c r="XED1046" s="1"/>
      <c r="XEE1046" s="1"/>
      <c r="XEF1046" s="1"/>
      <c r="XEG1046" s="1"/>
      <c r="XEH1046" s="1"/>
      <c r="XEI1046" s="1"/>
      <c r="XEJ1046" s="1"/>
      <c r="XEK1046" s="1"/>
      <c r="XEL1046" s="1"/>
      <c r="XEM1046" s="1"/>
      <c r="XEN1046" s="1"/>
      <c r="XEO1046" s="1"/>
      <c r="XEP1046" s="1"/>
      <c r="XEQ1046" s="1"/>
      <c r="XER1046" s="1"/>
      <c r="XES1046" s="1"/>
      <c r="XET1046" s="1"/>
      <c r="XEU1046" s="1"/>
      <c r="XEV1046" s="1"/>
      <c r="XEW1046" s="1"/>
      <c r="XEX1046" s="1"/>
      <c r="XEY1046" s="1"/>
      <c r="XEZ1046" s="1"/>
      <c r="XFA1046" s="1"/>
      <c r="XFB1046" s="1"/>
      <c r="XFC1046" s="1"/>
    </row>
    <row r="1047" spans="1:150 16226:16383" s="3" customFormat="1" ht="20.25" customHeight="1" x14ac:dyDescent="0.25">
      <c r="A1047" s="71" t="s">
        <v>1242</v>
      </c>
      <c r="B1047" s="71">
        <v>208.94</v>
      </c>
      <c r="C1047" s="71">
        <f t="shared" si="26"/>
        <v>2249.0301599999998</v>
      </c>
      <c r="D1047" s="51">
        <v>0</v>
      </c>
      <c r="E1047" s="51">
        <v>0</v>
      </c>
      <c r="F1047" s="124">
        <f t="shared" si="27"/>
        <v>4129.2193737600001</v>
      </c>
      <c r="G1047" s="130" t="s">
        <v>95</v>
      </c>
      <c r="H1047" s="13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WZB1047" s="1"/>
      <c r="WZC1047" s="1"/>
      <c r="WZD1047" s="1"/>
      <c r="WZE1047" s="1"/>
      <c r="WZF1047" s="1"/>
      <c r="WZG1047" s="1"/>
      <c r="WZH1047" s="1"/>
      <c r="WZI1047" s="1"/>
      <c r="WZJ1047" s="1"/>
      <c r="WZK1047" s="1"/>
      <c r="WZL1047" s="1"/>
      <c r="WZM1047" s="1"/>
      <c r="WZN1047" s="1"/>
      <c r="WZO1047" s="1"/>
      <c r="WZP1047" s="1"/>
      <c r="WZQ1047" s="1"/>
      <c r="WZR1047" s="1"/>
      <c r="WZS1047" s="1"/>
      <c r="WZT1047" s="1"/>
      <c r="WZU1047" s="1"/>
      <c r="WZV1047" s="1"/>
      <c r="WZW1047" s="1"/>
      <c r="WZX1047" s="1"/>
      <c r="WZY1047" s="1"/>
      <c r="WZZ1047" s="1"/>
      <c r="XAA1047" s="1"/>
      <c r="XAB1047" s="1"/>
      <c r="XAC1047" s="1"/>
      <c r="XAD1047" s="1"/>
      <c r="XAE1047" s="1"/>
      <c r="XAF1047" s="1"/>
      <c r="XAG1047" s="1"/>
      <c r="XAH1047" s="1"/>
      <c r="XAI1047" s="1"/>
      <c r="XAJ1047" s="1"/>
      <c r="XAK1047" s="1"/>
      <c r="XAL1047" s="1"/>
      <c r="XAM1047" s="1"/>
      <c r="XAN1047" s="1"/>
      <c r="XAO1047" s="1"/>
      <c r="XAP1047" s="1"/>
      <c r="XAQ1047" s="1"/>
      <c r="XAR1047" s="1"/>
      <c r="XAS1047" s="1"/>
      <c r="XAT1047" s="1"/>
      <c r="XAU1047" s="1"/>
      <c r="XAV1047" s="1"/>
      <c r="XAW1047" s="1"/>
      <c r="XAX1047" s="1"/>
      <c r="XAY1047" s="1"/>
      <c r="XAZ1047" s="1"/>
      <c r="XBA1047" s="1"/>
      <c r="XBB1047" s="1"/>
      <c r="XBC1047" s="1"/>
      <c r="XBD1047" s="1"/>
      <c r="XBE1047" s="1"/>
      <c r="XBF1047" s="1"/>
      <c r="XBG1047" s="1"/>
      <c r="XBH1047" s="1"/>
      <c r="XBI1047" s="1"/>
      <c r="XBJ1047" s="1"/>
      <c r="XBK1047" s="1"/>
      <c r="XBL1047" s="1"/>
      <c r="XBM1047" s="1"/>
      <c r="XBN1047" s="1"/>
      <c r="XBO1047" s="1"/>
      <c r="XBP1047" s="1"/>
      <c r="XBQ1047" s="1"/>
      <c r="XBR1047" s="1"/>
      <c r="XBS1047" s="1"/>
      <c r="XBT1047" s="1"/>
      <c r="XBU1047" s="1"/>
      <c r="XBV1047" s="1"/>
      <c r="XBW1047" s="1"/>
      <c r="XBX1047" s="1"/>
      <c r="XBY1047" s="1"/>
      <c r="XBZ1047" s="1"/>
      <c r="XCA1047" s="1"/>
      <c r="XCB1047" s="1"/>
      <c r="XCC1047" s="1"/>
      <c r="XCD1047" s="1"/>
      <c r="XCE1047" s="1"/>
      <c r="XCF1047" s="1"/>
      <c r="XCG1047" s="1"/>
      <c r="XCH1047" s="1"/>
      <c r="XCI1047" s="1"/>
      <c r="XCJ1047" s="1"/>
      <c r="XCK1047" s="1"/>
      <c r="XCL1047" s="1"/>
      <c r="XCM1047" s="1"/>
      <c r="XCN1047" s="1"/>
      <c r="XCO1047" s="1"/>
      <c r="XCP1047" s="1"/>
      <c r="XCQ1047" s="1"/>
      <c r="XCR1047" s="1"/>
      <c r="XCS1047" s="1"/>
      <c r="XCT1047" s="1"/>
      <c r="XCU1047" s="1"/>
      <c r="XCV1047" s="1"/>
      <c r="XCW1047" s="1"/>
      <c r="XCX1047" s="1"/>
      <c r="XCY1047" s="1"/>
      <c r="XCZ1047" s="1"/>
      <c r="XDA1047" s="1"/>
      <c r="XDB1047" s="1"/>
      <c r="XDC1047" s="1"/>
      <c r="XDD1047" s="1"/>
      <c r="XDE1047" s="1"/>
      <c r="XDF1047" s="1"/>
      <c r="XDG1047" s="1"/>
      <c r="XDH1047" s="1"/>
      <c r="XDI1047" s="1"/>
      <c r="XDJ1047" s="1"/>
      <c r="XDK1047" s="1"/>
      <c r="XDL1047" s="1"/>
      <c r="XDM1047" s="1"/>
      <c r="XDN1047" s="1"/>
      <c r="XDO1047" s="1"/>
      <c r="XDP1047" s="1"/>
      <c r="XDQ1047" s="1"/>
      <c r="XDR1047" s="1"/>
      <c r="XDS1047" s="1"/>
      <c r="XDT1047" s="1"/>
      <c r="XDU1047" s="1"/>
      <c r="XDV1047" s="1"/>
      <c r="XDW1047" s="1"/>
      <c r="XDX1047" s="1"/>
      <c r="XDY1047" s="1"/>
      <c r="XDZ1047" s="1"/>
      <c r="XEA1047" s="1"/>
      <c r="XEB1047" s="1"/>
      <c r="XEC1047" s="1"/>
      <c r="XED1047" s="1"/>
      <c r="XEE1047" s="1"/>
      <c r="XEF1047" s="1"/>
      <c r="XEG1047" s="1"/>
      <c r="XEH1047" s="1"/>
      <c r="XEI1047" s="1"/>
      <c r="XEJ1047" s="1"/>
      <c r="XEK1047" s="1"/>
      <c r="XEL1047" s="1"/>
      <c r="XEM1047" s="1"/>
      <c r="XEN1047" s="1"/>
      <c r="XEO1047" s="1"/>
      <c r="XEP1047" s="1"/>
      <c r="XEQ1047" s="1"/>
      <c r="XER1047" s="1"/>
      <c r="XES1047" s="1"/>
      <c r="XET1047" s="1"/>
      <c r="XEU1047" s="1"/>
      <c r="XEV1047" s="1"/>
      <c r="XEW1047" s="1"/>
      <c r="XEX1047" s="1"/>
      <c r="XEY1047" s="1"/>
      <c r="XEZ1047" s="1"/>
      <c r="XFA1047" s="1"/>
      <c r="XFB1047" s="1"/>
      <c r="XFC1047" s="1"/>
    </row>
    <row r="1048" spans="1:150 16226:16383" s="3" customFormat="1" ht="20.25" customHeight="1" x14ac:dyDescent="0.25">
      <c r="A1048" s="71" t="s">
        <v>1243</v>
      </c>
      <c r="B1048" s="71">
        <v>207.25800000000001</v>
      </c>
      <c r="C1048" s="71">
        <f t="shared" si="26"/>
        <v>2230.9251119999999</v>
      </c>
      <c r="D1048" s="51">
        <v>0</v>
      </c>
      <c r="E1048" s="51">
        <v>0</v>
      </c>
      <c r="F1048" s="124">
        <f t="shared" si="27"/>
        <v>4095.9785056320002</v>
      </c>
      <c r="G1048" s="130" t="s">
        <v>95</v>
      </c>
      <c r="H1048" s="13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WZB1048" s="1"/>
      <c r="WZC1048" s="1"/>
      <c r="WZD1048" s="1"/>
      <c r="WZE1048" s="1"/>
      <c r="WZF1048" s="1"/>
      <c r="WZG1048" s="1"/>
      <c r="WZH1048" s="1"/>
      <c r="WZI1048" s="1"/>
      <c r="WZJ1048" s="1"/>
      <c r="WZK1048" s="1"/>
      <c r="WZL1048" s="1"/>
      <c r="WZM1048" s="1"/>
      <c r="WZN1048" s="1"/>
      <c r="WZO1048" s="1"/>
      <c r="WZP1048" s="1"/>
      <c r="WZQ1048" s="1"/>
      <c r="WZR1048" s="1"/>
      <c r="WZS1048" s="1"/>
      <c r="WZT1048" s="1"/>
      <c r="WZU1048" s="1"/>
      <c r="WZV1048" s="1"/>
      <c r="WZW1048" s="1"/>
      <c r="WZX1048" s="1"/>
      <c r="WZY1048" s="1"/>
      <c r="WZZ1048" s="1"/>
      <c r="XAA1048" s="1"/>
      <c r="XAB1048" s="1"/>
      <c r="XAC1048" s="1"/>
      <c r="XAD1048" s="1"/>
      <c r="XAE1048" s="1"/>
      <c r="XAF1048" s="1"/>
      <c r="XAG1048" s="1"/>
      <c r="XAH1048" s="1"/>
      <c r="XAI1048" s="1"/>
      <c r="XAJ1048" s="1"/>
      <c r="XAK1048" s="1"/>
      <c r="XAL1048" s="1"/>
      <c r="XAM1048" s="1"/>
      <c r="XAN1048" s="1"/>
      <c r="XAO1048" s="1"/>
      <c r="XAP1048" s="1"/>
      <c r="XAQ1048" s="1"/>
      <c r="XAR1048" s="1"/>
      <c r="XAS1048" s="1"/>
      <c r="XAT1048" s="1"/>
      <c r="XAU1048" s="1"/>
      <c r="XAV1048" s="1"/>
      <c r="XAW1048" s="1"/>
      <c r="XAX1048" s="1"/>
      <c r="XAY1048" s="1"/>
      <c r="XAZ1048" s="1"/>
      <c r="XBA1048" s="1"/>
      <c r="XBB1048" s="1"/>
      <c r="XBC1048" s="1"/>
      <c r="XBD1048" s="1"/>
      <c r="XBE1048" s="1"/>
      <c r="XBF1048" s="1"/>
      <c r="XBG1048" s="1"/>
      <c r="XBH1048" s="1"/>
      <c r="XBI1048" s="1"/>
      <c r="XBJ1048" s="1"/>
      <c r="XBK1048" s="1"/>
      <c r="XBL1048" s="1"/>
      <c r="XBM1048" s="1"/>
      <c r="XBN1048" s="1"/>
      <c r="XBO1048" s="1"/>
      <c r="XBP1048" s="1"/>
      <c r="XBQ1048" s="1"/>
      <c r="XBR1048" s="1"/>
      <c r="XBS1048" s="1"/>
      <c r="XBT1048" s="1"/>
      <c r="XBU1048" s="1"/>
      <c r="XBV1048" s="1"/>
      <c r="XBW1048" s="1"/>
      <c r="XBX1048" s="1"/>
      <c r="XBY1048" s="1"/>
      <c r="XBZ1048" s="1"/>
      <c r="XCA1048" s="1"/>
      <c r="XCB1048" s="1"/>
      <c r="XCC1048" s="1"/>
      <c r="XCD1048" s="1"/>
      <c r="XCE1048" s="1"/>
      <c r="XCF1048" s="1"/>
      <c r="XCG1048" s="1"/>
      <c r="XCH1048" s="1"/>
      <c r="XCI1048" s="1"/>
      <c r="XCJ1048" s="1"/>
      <c r="XCK1048" s="1"/>
      <c r="XCL1048" s="1"/>
      <c r="XCM1048" s="1"/>
      <c r="XCN1048" s="1"/>
      <c r="XCO1048" s="1"/>
      <c r="XCP1048" s="1"/>
      <c r="XCQ1048" s="1"/>
      <c r="XCR1048" s="1"/>
      <c r="XCS1048" s="1"/>
      <c r="XCT1048" s="1"/>
      <c r="XCU1048" s="1"/>
      <c r="XCV1048" s="1"/>
      <c r="XCW1048" s="1"/>
      <c r="XCX1048" s="1"/>
      <c r="XCY1048" s="1"/>
      <c r="XCZ1048" s="1"/>
      <c r="XDA1048" s="1"/>
      <c r="XDB1048" s="1"/>
      <c r="XDC1048" s="1"/>
      <c r="XDD1048" s="1"/>
      <c r="XDE1048" s="1"/>
      <c r="XDF1048" s="1"/>
      <c r="XDG1048" s="1"/>
      <c r="XDH1048" s="1"/>
      <c r="XDI1048" s="1"/>
      <c r="XDJ1048" s="1"/>
      <c r="XDK1048" s="1"/>
      <c r="XDL1048" s="1"/>
      <c r="XDM1048" s="1"/>
      <c r="XDN1048" s="1"/>
      <c r="XDO1048" s="1"/>
      <c r="XDP1048" s="1"/>
      <c r="XDQ1048" s="1"/>
      <c r="XDR1048" s="1"/>
      <c r="XDS1048" s="1"/>
      <c r="XDT1048" s="1"/>
      <c r="XDU1048" s="1"/>
      <c r="XDV1048" s="1"/>
      <c r="XDW1048" s="1"/>
      <c r="XDX1048" s="1"/>
      <c r="XDY1048" s="1"/>
      <c r="XDZ1048" s="1"/>
      <c r="XEA1048" s="1"/>
      <c r="XEB1048" s="1"/>
      <c r="XEC1048" s="1"/>
      <c r="XED1048" s="1"/>
      <c r="XEE1048" s="1"/>
      <c r="XEF1048" s="1"/>
      <c r="XEG1048" s="1"/>
      <c r="XEH1048" s="1"/>
      <c r="XEI1048" s="1"/>
      <c r="XEJ1048" s="1"/>
      <c r="XEK1048" s="1"/>
      <c r="XEL1048" s="1"/>
      <c r="XEM1048" s="1"/>
      <c r="XEN1048" s="1"/>
      <c r="XEO1048" s="1"/>
      <c r="XEP1048" s="1"/>
      <c r="XEQ1048" s="1"/>
      <c r="XER1048" s="1"/>
      <c r="XES1048" s="1"/>
      <c r="XET1048" s="1"/>
      <c r="XEU1048" s="1"/>
      <c r="XEV1048" s="1"/>
      <c r="XEW1048" s="1"/>
      <c r="XEX1048" s="1"/>
      <c r="XEY1048" s="1"/>
      <c r="XEZ1048" s="1"/>
      <c r="XFA1048" s="1"/>
      <c r="XFB1048" s="1"/>
      <c r="XFC1048" s="1"/>
    </row>
    <row r="1049" spans="1:150 16226:16383" s="3" customFormat="1" ht="20.25" customHeight="1" x14ac:dyDescent="0.25">
      <c r="A1049" s="71" t="s">
        <v>1244</v>
      </c>
      <c r="B1049" s="71">
        <v>193.15899999999999</v>
      </c>
      <c r="C1049" s="71">
        <f t="shared" si="26"/>
        <v>2079.1634759999997</v>
      </c>
      <c r="D1049" s="51">
        <v>0</v>
      </c>
      <c r="E1049" s="51">
        <v>0</v>
      </c>
      <c r="F1049" s="124">
        <f t="shared" si="27"/>
        <v>3817.3441419359997</v>
      </c>
      <c r="G1049" s="130" t="s">
        <v>95</v>
      </c>
      <c r="H1049" s="13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WZB1049" s="1"/>
      <c r="WZC1049" s="1"/>
      <c r="WZD1049" s="1"/>
      <c r="WZE1049" s="1"/>
      <c r="WZF1049" s="1"/>
      <c r="WZG1049" s="1"/>
      <c r="WZH1049" s="1"/>
      <c r="WZI1049" s="1"/>
      <c r="WZJ1049" s="1"/>
      <c r="WZK1049" s="1"/>
      <c r="WZL1049" s="1"/>
      <c r="WZM1049" s="1"/>
      <c r="WZN1049" s="1"/>
      <c r="WZO1049" s="1"/>
      <c r="WZP1049" s="1"/>
      <c r="WZQ1049" s="1"/>
      <c r="WZR1049" s="1"/>
      <c r="WZS1049" s="1"/>
      <c r="WZT1049" s="1"/>
      <c r="WZU1049" s="1"/>
      <c r="WZV1049" s="1"/>
      <c r="WZW1049" s="1"/>
      <c r="WZX1049" s="1"/>
      <c r="WZY1049" s="1"/>
      <c r="WZZ1049" s="1"/>
      <c r="XAA1049" s="1"/>
      <c r="XAB1049" s="1"/>
      <c r="XAC1049" s="1"/>
      <c r="XAD1049" s="1"/>
      <c r="XAE1049" s="1"/>
      <c r="XAF1049" s="1"/>
      <c r="XAG1049" s="1"/>
      <c r="XAH1049" s="1"/>
      <c r="XAI1049" s="1"/>
      <c r="XAJ1049" s="1"/>
      <c r="XAK1049" s="1"/>
      <c r="XAL1049" s="1"/>
      <c r="XAM1049" s="1"/>
      <c r="XAN1049" s="1"/>
      <c r="XAO1049" s="1"/>
      <c r="XAP1049" s="1"/>
      <c r="XAQ1049" s="1"/>
      <c r="XAR1049" s="1"/>
      <c r="XAS1049" s="1"/>
      <c r="XAT1049" s="1"/>
      <c r="XAU1049" s="1"/>
      <c r="XAV1049" s="1"/>
      <c r="XAW1049" s="1"/>
      <c r="XAX1049" s="1"/>
      <c r="XAY1049" s="1"/>
      <c r="XAZ1049" s="1"/>
      <c r="XBA1049" s="1"/>
      <c r="XBB1049" s="1"/>
      <c r="XBC1049" s="1"/>
      <c r="XBD1049" s="1"/>
      <c r="XBE1049" s="1"/>
      <c r="XBF1049" s="1"/>
      <c r="XBG1049" s="1"/>
      <c r="XBH1049" s="1"/>
      <c r="XBI1049" s="1"/>
      <c r="XBJ1049" s="1"/>
      <c r="XBK1049" s="1"/>
      <c r="XBL1049" s="1"/>
      <c r="XBM1049" s="1"/>
      <c r="XBN1049" s="1"/>
      <c r="XBO1049" s="1"/>
      <c r="XBP1049" s="1"/>
      <c r="XBQ1049" s="1"/>
      <c r="XBR1049" s="1"/>
      <c r="XBS1049" s="1"/>
      <c r="XBT1049" s="1"/>
      <c r="XBU1049" s="1"/>
      <c r="XBV1049" s="1"/>
      <c r="XBW1049" s="1"/>
      <c r="XBX1049" s="1"/>
      <c r="XBY1049" s="1"/>
      <c r="XBZ1049" s="1"/>
      <c r="XCA1049" s="1"/>
      <c r="XCB1049" s="1"/>
      <c r="XCC1049" s="1"/>
      <c r="XCD1049" s="1"/>
      <c r="XCE1049" s="1"/>
      <c r="XCF1049" s="1"/>
      <c r="XCG1049" s="1"/>
      <c r="XCH1049" s="1"/>
      <c r="XCI1049" s="1"/>
      <c r="XCJ1049" s="1"/>
      <c r="XCK1049" s="1"/>
      <c r="XCL1049" s="1"/>
      <c r="XCM1049" s="1"/>
      <c r="XCN1049" s="1"/>
      <c r="XCO1049" s="1"/>
      <c r="XCP1049" s="1"/>
      <c r="XCQ1049" s="1"/>
      <c r="XCR1049" s="1"/>
      <c r="XCS1049" s="1"/>
      <c r="XCT1049" s="1"/>
      <c r="XCU1049" s="1"/>
      <c r="XCV1049" s="1"/>
      <c r="XCW1049" s="1"/>
      <c r="XCX1049" s="1"/>
      <c r="XCY1049" s="1"/>
      <c r="XCZ1049" s="1"/>
      <c r="XDA1049" s="1"/>
      <c r="XDB1049" s="1"/>
      <c r="XDC1049" s="1"/>
      <c r="XDD1049" s="1"/>
      <c r="XDE1049" s="1"/>
      <c r="XDF1049" s="1"/>
      <c r="XDG1049" s="1"/>
      <c r="XDH1049" s="1"/>
      <c r="XDI1049" s="1"/>
      <c r="XDJ1049" s="1"/>
      <c r="XDK1049" s="1"/>
      <c r="XDL1049" s="1"/>
      <c r="XDM1049" s="1"/>
      <c r="XDN1049" s="1"/>
      <c r="XDO1049" s="1"/>
      <c r="XDP1049" s="1"/>
      <c r="XDQ1049" s="1"/>
      <c r="XDR1049" s="1"/>
      <c r="XDS1049" s="1"/>
      <c r="XDT1049" s="1"/>
      <c r="XDU1049" s="1"/>
      <c r="XDV1049" s="1"/>
      <c r="XDW1049" s="1"/>
      <c r="XDX1049" s="1"/>
      <c r="XDY1049" s="1"/>
      <c r="XDZ1049" s="1"/>
      <c r="XEA1049" s="1"/>
      <c r="XEB1049" s="1"/>
      <c r="XEC1049" s="1"/>
      <c r="XED1049" s="1"/>
      <c r="XEE1049" s="1"/>
      <c r="XEF1049" s="1"/>
      <c r="XEG1049" s="1"/>
      <c r="XEH1049" s="1"/>
      <c r="XEI1049" s="1"/>
      <c r="XEJ1049" s="1"/>
      <c r="XEK1049" s="1"/>
      <c r="XEL1049" s="1"/>
      <c r="XEM1049" s="1"/>
      <c r="XEN1049" s="1"/>
      <c r="XEO1049" s="1"/>
      <c r="XEP1049" s="1"/>
      <c r="XEQ1049" s="1"/>
      <c r="XER1049" s="1"/>
      <c r="XES1049" s="1"/>
      <c r="XET1049" s="1"/>
      <c r="XEU1049" s="1"/>
      <c r="XEV1049" s="1"/>
      <c r="XEW1049" s="1"/>
      <c r="XEX1049" s="1"/>
      <c r="XEY1049" s="1"/>
      <c r="XEZ1049" s="1"/>
      <c r="XFA1049" s="1"/>
      <c r="XFB1049" s="1"/>
      <c r="XFC1049" s="1"/>
    </row>
    <row r="1050" spans="1:150 16226:16383" s="3" customFormat="1" ht="20.25" customHeight="1" x14ac:dyDescent="0.25">
      <c r="A1050" s="71" t="s">
        <v>1245</v>
      </c>
      <c r="B1050" s="71">
        <v>176.54499999999999</v>
      </c>
      <c r="C1050" s="71">
        <f t="shared" si="26"/>
        <v>1900.3303799999996</v>
      </c>
      <c r="D1050" s="51">
        <v>0</v>
      </c>
      <c r="E1050" s="51">
        <v>0</v>
      </c>
      <c r="F1050" s="124">
        <f t="shared" si="27"/>
        <v>3489.0065776799993</v>
      </c>
      <c r="G1050" s="130" t="s">
        <v>95</v>
      </c>
      <c r="H1050" s="13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WZB1050" s="1"/>
      <c r="WZC1050" s="1"/>
      <c r="WZD1050" s="1"/>
      <c r="WZE1050" s="1"/>
      <c r="WZF1050" s="1"/>
      <c r="WZG1050" s="1"/>
      <c r="WZH1050" s="1"/>
      <c r="WZI1050" s="1"/>
      <c r="WZJ1050" s="1"/>
      <c r="WZK1050" s="1"/>
      <c r="WZL1050" s="1"/>
      <c r="WZM1050" s="1"/>
      <c r="WZN1050" s="1"/>
      <c r="WZO1050" s="1"/>
      <c r="WZP1050" s="1"/>
      <c r="WZQ1050" s="1"/>
      <c r="WZR1050" s="1"/>
      <c r="WZS1050" s="1"/>
      <c r="WZT1050" s="1"/>
      <c r="WZU1050" s="1"/>
      <c r="WZV1050" s="1"/>
      <c r="WZW1050" s="1"/>
      <c r="WZX1050" s="1"/>
      <c r="WZY1050" s="1"/>
      <c r="WZZ1050" s="1"/>
      <c r="XAA1050" s="1"/>
      <c r="XAB1050" s="1"/>
      <c r="XAC1050" s="1"/>
      <c r="XAD1050" s="1"/>
      <c r="XAE1050" s="1"/>
      <c r="XAF1050" s="1"/>
      <c r="XAG1050" s="1"/>
      <c r="XAH1050" s="1"/>
      <c r="XAI1050" s="1"/>
      <c r="XAJ1050" s="1"/>
      <c r="XAK1050" s="1"/>
      <c r="XAL1050" s="1"/>
      <c r="XAM1050" s="1"/>
      <c r="XAN1050" s="1"/>
      <c r="XAO1050" s="1"/>
      <c r="XAP1050" s="1"/>
      <c r="XAQ1050" s="1"/>
      <c r="XAR1050" s="1"/>
      <c r="XAS1050" s="1"/>
      <c r="XAT1050" s="1"/>
      <c r="XAU1050" s="1"/>
      <c r="XAV1050" s="1"/>
      <c r="XAW1050" s="1"/>
      <c r="XAX1050" s="1"/>
      <c r="XAY1050" s="1"/>
      <c r="XAZ1050" s="1"/>
      <c r="XBA1050" s="1"/>
      <c r="XBB1050" s="1"/>
      <c r="XBC1050" s="1"/>
      <c r="XBD1050" s="1"/>
      <c r="XBE1050" s="1"/>
      <c r="XBF1050" s="1"/>
      <c r="XBG1050" s="1"/>
      <c r="XBH1050" s="1"/>
      <c r="XBI1050" s="1"/>
      <c r="XBJ1050" s="1"/>
      <c r="XBK1050" s="1"/>
      <c r="XBL1050" s="1"/>
      <c r="XBM1050" s="1"/>
      <c r="XBN1050" s="1"/>
      <c r="XBO1050" s="1"/>
      <c r="XBP1050" s="1"/>
      <c r="XBQ1050" s="1"/>
      <c r="XBR1050" s="1"/>
      <c r="XBS1050" s="1"/>
      <c r="XBT1050" s="1"/>
      <c r="XBU1050" s="1"/>
      <c r="XBV1050" s="1"/>
      <c r="XBW1050" s="1"/>
      <c r="XBX1050" s="1"/>
      <c r="XBY1050" s="1"/>
      <c r="XBZ1050" s="1"/>
      <c r="XCA1050" s="1"/>
      <c r="XCB1050" s="1"/>
      <c r="XCC1050" s="1"/>
      <c r="XCD1050" s="1"/>
      <c r="XCE1050" s="1"/>
      <c r="XCF1050" s="1"/>
      <c r="XCG1050" s="1"/>
      <c r="XCH1050" s="1"/>
      <c r="XCI1050" s="1"/>
      <c r="XCJ1050" s="1"/>
      <c r="XCK1050" s="1"/>
      <c r="XCL1050" s="1"/>
      <c r="XCM1050" s="1"/>
      <c r="XCN1050" s="1"/>
      <c r="XCO1050" s="1"/>
      <c r="XCP1050" s="1"/>
      <c r="XCQ1050" s="1"/>
      <c r="XCR1050" s="1"/>
      <c r="XCS1050" s="1"/>
      <c r="XCT1050" s="1"/>
      <c r="XCU1050" s="1"/>
      <c r="XCV1050" s="1"/>
      <c r="XCW1050" s="1"/>
      <c r="XCX1050" s="1"/>
      <c r="XCY1050" s="1"/>
      <c r="XCZ1050" s="1"/>
      <c r="XDA1050" s="1"/>
      <c r="XDB1050" s="1"/>
      <c r="XDC1050" s="1"/>
      <c r="XDD1050" s="1"/>
      <c r="XDE1050" s="1"/>
      <c r="XDF1050" s="1"/>
      <c r="XDG1050" s="1"/>
      <c r="XDH1050" s="1"/>
      <c r="XDI1050" s="1"/>
      <c r="XDJ1050" s="1"/>
      <c r="XDK1050" s="1"/>
      <c r="XDL1050" s="1"/>
      <c r="XDM1050" s="1"/>
      <c r="XDN1050" s="1"/>
      <c r="XDO1050" s="1"/>
      <c r="XDP1050" s="1"/>
      <c r="XDQ1050" s="1"/>
      <c r="XDR1050" s="1"/>
      <c r="XDS1050" s="1"/>
      <c r="XDT1050" s="1"/>
      <c r="XDU1050" s="1"/>
      <c r="XDV1050" s="1"/>
      <c r="XDW1050" s="1"/>
      <c r="XDX1050" s="1"/>
      <c r="XDY1050" s="1"/>
      <c r="XDZ1050" s="1"/>
      <c r="XEA1050" s="1"/>
      <c r="XEB1050" s="1"/>
      <c r="XEC1050" s="1"/>
      <c r="XED1050" s="1"/>
      <c r="XEE1050" s="1"/>
      <c r="XEF1050" s="1"/>
      <c r="XEG1050" s="1"/>
      <c r="XEH1050" s="1"/>
      <c r="XEI1050" s="1"/>
      <c r="XEJ1050" s="1"/>
      <c r="XEK1050" s="1"/>
      <c r="XEL1050" s="1"/>
      <c r="XEM1050" s="1"/>
      <c r="XEN1050" s="1"/>
      <c r="XEO1050" s="1"/>
      <c r="XEP1050" s="1"/>
      <c r="XEQ1050" s="1"/>
      <c r="XER1050" s="1"/>
      <c r="XES1050" s="1"/>
      <c r="XET1050" s="1"/>
      <c r="XEU1050" s="1"/>
      <c r="XEV1050" s="1"/>
      <c r="XEW1050" s="1"/>
      <c r="XEX1050" s="1"/>
      <c r="XEY1050" s="1"/>
      <c r="XEZ1050" s="1"/>
      <c r="XFA1050" s="1"/>
      <c r="XFB1050" s="1"/>
      <c r="XFC1050" s="1"/>
    </row>
    <row r="1051" spans="1:150 16226:16383" s="3" customFormat="1" ht="20.25" customHeight="1" x14ac:dyDescent="0.25">
      <c r="A1051" s="71" t="s">
        <v>1246</v>
      </c>
      <c r="B1051" s="71">
        <v>151.25200000000001</v>
      </c>
      <c r="C1051" s="71">
        <f t="shared" si="26"/>
        <v>1628.0765280000001</v>
      </c>
      <c r="D1051" s="51">
        <v>0</v>
      </c>
      <c r="E1051" s="51">
        <v>0</v>
      </c>
      <c r="F1051" s="124">
        <f t="shared" si="27"/>
        <v>2989.1485054080003</v>
      </c>
      <c r="G1051" s="130" t="s">
        <v>95</v>
      </c>
      <c r="H1051" s="13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WZB1051" s="1"/>
      <c r="WZC1051" s="1"/>
      <c r="WZD1051" s="1"/>
      <c r="WZE1051" s="1"/>
      <c r="WZF1051" s="1"/>
      <c r="WZG1051" s="1"/>
      <c r="WZH1051" s="1"/>
      <c r="WZI1051" s="1"/>
      <c r="WZJ1051" s="1"/>
      <c r="WZK1051" s="1"/>
      <c r="WZL1051" s="1"/>
      <c r="WZM1051" s="1"/>
      <c r="WZN1051" s="1"/>
      <c r="WZO1051" s="1"/>
      <c r="WZP1051" s="1"/>
      <c r="WZQ1051" s="1"/>
      <c r="WZR1051" s="1"/>
      <c r="WZS1051" s="1"/>
      <c r="WZT1051" s="1"/>
      <c r="WZU1051" s="1"/>
      <c r="WZV1051" s="1"/>
      <c r="WZW1051" s="1"/>
      <c r="WZX1051" s="1"/>
      <c r="WZY1051" s="1"/>
      <c r="WZZ1051" s="1"/>
      <c r="XAA1051" s="1"/>
      <c r="XAB1051" s="1"/>
      <c r="XAC1051" s="1"/>
      <c r="XAD1051" s="1"/>
      <c r="XAE1051" s="1"/>
      <c r="XAF1051" s="1"/>
      <c r="XAG1051" s="1"/>
      <c r="XAH1051" s="1"/>
      <c r="XAI1051" s="1"/>
      <c r="XAJ1051" s="1"/>
      <c r="XAK1051" s="1"/>
      <c r="XAL1051" s="1"/>
      <c r="XAM1051" s="1"/>
      <c r="XAN1051" s="1"/>
      <c r="XAO1051" s="1"/>
      <c r="XAP1051" s="1"/>
      <c r="XAQ1051" s="1"/>
      <c r="XAR1051" s="1"/>
      <c r="XAS1051" s="1"/>
      <c r="XAT1051" s="1"/>
      <c r="XAU1051" s="1"/>
      <c r="XAV1051" s="1"/>
      <c r="XAW1051" s="1"/>
      <c r="XAX1051" s="1"/>
      <c r="XAY1051" s="1"/>
      <c r="XAZ1051" s="1"/>
      <c r="XBA1051" s="1"/>
      <c r="XBB1051" s="1"/>
      <c r="XBC1051" s="1"/>
      <c r="XBD1051" s="1"/>
      <c r="XBE1051" s="1"/>
      <c r="XBF1051" s="1"/>
      <c r="XBG1051" s="1"/>
      <c r="XBH1051" s="1"/>
      <c r="XBI1051" s="1"/>
      <c r="XBJ1051" s="1"/>
      <c r="XBK1051" s="1"/>
      <c r="XBL1051" s="1"/>
      <c r="XBM1051" s="1"/>
      <c r="XBN1051" s="1"/>
      <c r="XBO1051" s="1"/>
      <c r="XBP1051" s="1"/>
      <c r="XBQ1051" s="1"/>
      <c r="XBR1051" s="1"/>
      <c r="XBS1051" s="1"/>
      <c r="XBT1051" s="1"/>
      <c r="XBU1051" s="1"/>
      <c r="XBV1051" s="1"/>
      <c r="XBW1051" s="1"/>
      <c r="XBX1051" s="1"/>
      <c r="XBY1051" s="1"/>
      <c r="XBZ1051" s="1"/>
      <c r="XCA1051" s="1"/>
      <c r="XCB1051" s="1"/>
      <c r="XCC1051" s="1"/>
      <c r="XCD1051" s="1"/>
      <c r="XCE1051" s="1"/>
      <c r="XCF1051" s="1"/>
      <c r="XCG1051" s="1"/>
      <c r="XCH1051" s="1"/>
      <c r="XCI1051" s="1"/>
      <c r="XCJ1051" s="1"/>
      <c r="XCK1051" s="1"/>
      <c r="XCL1051" s="1"/>
      <c r="XCM1051" s="1"/>
      <c r="XCN1051" s="1"/>
      <c r="XCO1051" s="1"/>
      <c r="XCP1051" s="1"/>
      <c r="XCQ1051" s="1"/>
      <c r="XCR1051" s="1"/>
      <c r="XCS1051" s="1"/>
      <c r="XCT1051" s="1"/>
      <c r="XCU1051" s="1"/>
      <c r="XCV1051" s="1"/>
      <c r="XCW1051" s="1"/>
      <c r="XCX1051" s="1"/>
      <c r="XCY1051" s="1"/>
      <c r="XCZ1051" s="1"/>
      <c r="XDA1051" s="1"/>
      <c r="XDB1051" s="1"/>
      <c r="XDC1051" s="1"/>
      <c r="XDD1051" s="1"/>
      <c r="XDE1051" s="1"/>
      <c r="XDF1051" s="1"/>
      <c r="XDG1051" s="1"/>
      <c r="XDH1051" s="1"/>
      <c r="XDI1051" s="1"/>
      <c r="XDJ1051" s="1"/>
      <c r="XDK1051" s="1"/>
      <c r="XDL1051" s="1"/>
      <c r="XDM1051" s="1"/>
      <c r="XDN1051" s="1"/>
      <c r="XDO1051" s="1"/>
      <c r="XDP1051" s="1"/>
      <c r="XDQ1051" s="1"/>
      <c r="XDR1051" s="1"/>
      <c r="XDS1051" s="1"/>
      <c r="XDT1051" s="1"/>
      <c r="XDU1051" s="1"/>
      <c r="XDV1051" s="1"/>
      <c r="XDW1051" s="1"/>
      <c r="XDX1051" s="1"/>
      <c r="XDY1051" s="1"/>
      <c r="XDZ1051" s="1"/>
      <c r="XEA1051" s="1"/>
      <c r="XEB1051" s="1"/>
      <c r="XEC1051" s="1"/>
      <c r="XED1051" s="1"/>
      <c r="XEE1051" s="1"/>
      <c r="XEF1051" s="1"/>
      <c r="XEG1051" s="1"/>
      <c r="XEH1051" s="1"/>
      <c r="XEI1051" s="1"/>
      <c r="XEJ1051" s="1"/>
      <c r="XEK1051" s="1"/>
      <c r="XEL1051" s="1"/>
      <c r="XEM1051" s="1"/>
      <c r="XEN1051" s="1"/>
      <c r="XEO1051" s="1"/>
      <c r="XEP1051" s="1"/>
      <c r="XEQ1051" s="1"/>
      <c r="XER1051" s="1"/>
      <c r="XES1051" s="1"/>
      <c r="XET1051" s="1"/>
      <c r="XEU1051" s="1"/>
      <c r="XEV1051" s="1"/>
      <c r="XEW1051" s="1"/>
      <c r="XEX1051" s="1"/>
      <c r="XEY1051" s="1"/>
      <c r="XEZ1051" s="1"/>
      <c r="XFA1051" s="1"/>
      <c r="XFB1051" s="1"/>
      <c r="XFC1051" s="1"/>
    </row>
    <row r="1052" spans="1:150 16226:16383" s="3" customFormat="1" ht="20.25" customHeight="1" x14ac:dyDescent="0.25">
      <c r="A1052" s="71" t="s">
        <v>1247</v>
      </c>
      <c r="B1052" s="71">
        <v>162.16800000000001</v>
      </c>
      <c r="C1052" s="71">
        <f t="shared" si="26"/>
        <v>1745.576352</v>
      </c>
      <c r="D1052" s="51">
        <v>0</v>
      </c>
      <c r="E1052" s="51">
        <v>0</v>
      </c>
      <c r="F1052" s="124">
        <f t="shared" si="27"/>
        <v>3204.8781822720002</v>
      </c>
      <c r="G1052" s="130" t="s">
        <v>95</v>
      </c>
      <c r="H1052" s="13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WZB1052" s="1"/>
      <c r="WZC1052" s="1"/>
      <c r="WZD1052" s="1"/>
      <c r="WZE1052" s="1"/>
      <c r="WZF1052" s="1"/>
      <c r="WZG1052" s="1"/>
      <c r="WZH1052" s="1"/>
      <c r="WZI1052" s="1"/>
      <c r="WZJ1052" s="1"/>
      <c r="WZK1052" s="1"/>
      <c r="WZL1052" s="1"/>
      <c r="WZM1052" s="1"/>
      <c r="WZN1052" s="1"/>
      <c r="WZO1052" s="1"/>
      <c r="WZP1052" s="1"/>
      <c r="WZQ1052" s="1"/>
      <c r="WZR1052" s="1"/>
      <c r="WZS1052" s="1"/>
      <c r="WZT1052" s="1"/>
      <c r="WZU1052" s="1"/>
      <c r="WZV1052" s="1"/>
      <c r="WZW1052" s="1"/>
      <c r="WZX1052" s="1"/>
      <c r="WZY1052" s="1"/>
      <c r="WZZ1052" s="1"/>
      <c r="XAA1052" s="1"/>
      <c r="XAB1052" s="1"/>
      <c r="XAC1052" s="1"/>
      <c r="XAD1052" s="1"/>
      <c r="XAE1052" s="1"/>
      <c r="XAF1052" s="1"/>
      <c r="XAG1052" s="1"/>
      <c r="XAH1052" s="1"/>
      <c r="XAI1052" s="1"/>
      <c r="XAJ1052" s="1"/>
      <c r="XAK1052" s="1"/>
      <c r="XAL1052" s="1"/>
      <c r="XAM1052" s="1"/>
      <c r="XAN1052" s="1"/>
      <c r="XAO1052" s="1"/>
      <c r="XAP1052" s="1"/>
      <c r="XAQ1052" s="1"/>
      <c r="XAR1052" s="1"/>
      <c r="XAS1052" s="1"/>
      <c r="XAT1052" s="1"/>
      <c r="XAU1052" s="1"/>
      <c r="XAV1052" s="1"/>
      <c r="XAW1052" s="1"/>
      <c r="XAX1052" s="1"/>
      <c r="XAY1052" s="1"/>
      <c r="XAZ1052" s="1"/>
      <c r="XBA1052" s="1"/>
      <c r="XBB1052" s="1"/>
      <c r="XBC1052" s="1"/>
      <c r="XBD1052" s="1"/>
      <c r="XBE1052" s="1"/>
      <c r="XBF1052" s="1"/>
      <c r="XBG1052" s="1"/>
      <c r="XBH1052" s="1"/>
      <c r="XBI1052" s="1"/>
      <c r="XBJ1052" s="1"/>
      <c r="XBK1052" s="1"/>
      <c r="XBL1052" s="1"/>
      <c r="XBM1052" s="1"/>
      <c r="XBN1052" s="1"/>
      <c r="XBO1052" s="1"/>
      <c r="XBP1052" s="1"/>
      <c r="XBQ1052" s="1"/>
      <c r="XBR1052" s="1"/>
      <c r="XBS1052" s="1"/>
      <c r="XBT1052" s="1"/>
      <c r="XBU1052" s="1"/>
      <c r="XBV1052" s="1"/>
      <c r="XBW1052" s="1"/>
      <c r="XBX1052" s="1"/>
      <c r="XBY1052" s="1"/>
      <c r="XBZ1052" s="1"/>
      <c r="XCA1052" s="1"/>
      <c r="XCB1052" s="1"/>
      <c r="XCC1052" s="1"/>
      <c r="XCD1052" s="1"/>
      <c r="XCE1052" s="1"/>
      <c r="XCF1052" s="1"/>
      <c r="XCG1052" s="1"/>
      <c r="XCH1052" s="1"/>
      <c r="XCI1052" s="1"/>
      <c r="XCJ1052" s="1"/>
      <c r="XCK1052" s="1"/>
      <c r="XCL1052" s="1"/>
      <c r="XCM1052" s="1"/>
      <c r="XCN1052" s="1"/>
      <c r="XCO1052" s="1"/>
      <c r="XCP1052" s="1"/>
      <c r="XCQ1052" s="1"/>
      <c r="XCR1052" s="1"/>
      <c r="XCS1052" s="1"/>
      <c r="XCT1052" s="1"/>
      <c r="XCU1052" s="1"/>
      <c r="XCV1052" s="1"/>
      <c r="XCW1052" s="1"/>
      <c r="XCX1052" s="1"/>
      <c r="XCY1052" s="1"/>
      <c r="XCZ1052" s="1"/>
      <c r="XDA1052" s="1"/>
      <c r="XDB1052" s="1"/>
      <c r="XDC1052" s="1"/>
      <c r="XDD1052" s="1"/>
      <c r="XDE1052" s="1"/>
      <c r="XDF1052" s="1"/>
      <c r="XDG1052" s="1"/>
      <c r="XDH1052" s="1"/>
      <c r="XDI1052" s="1"/>
      <c r="XDJ1052" s="1"/>
      <c r="XDK1052" s="1"/>
      <c r="XDL1052" s="1"/>
      <c r="XDM1052" s="1"/>
      <c r="XDN1052" s="1"/>
      <c r="XDO1052" s="1"/>
      <c r="XDP1052" s="1"/>
      <c r="XDQ1052" s="1"/>
      <c r="XDR1052" s="1"/>
      <c r="XDS1052" s="1"/>
      <c r="XDT1052" s="1"/>
      <c r="XDU1052" s="1"/>
      <c r="XDV1052" s="1"/>
      <c r="XDW1052" s="1"/>
      <c r="XDX1052" s="1"/>
      <c r="XDY1052" s="1"/>
      <c r="XDZ1052" s="1"/>
      <c r="XEA1052" s="1"/>
      <c r="XEB1052" s="1"/>
      <c r="XEC1052" s="1"/>
      <c r="XED1052" s="1"/>
      <c r="XEE1052" s="1"/>
      <c r="XEF1052" s="1"/>
      <c r="XEG1052" s="1"/>
      <c r="XEH1052" s="1"/>
      <c r="XEI1052" s="1"/>
      <c r="XEJ1052" s="1"/>
      <c r="XEK1052" s="1"/>
      <c r="XEL1052" s="1"/>
      <c r="XEM1052" s="1"/>
      <c r="XEN1052" s="1"/>
      <c r="XEO1052" s="1"/>
      <c r="XEP1052" s="1"/>
      <c r="XEQ1052" s="1"/>
      <c r="XER1052" s="1"/>
      <c r="XES1052" s="1"/>
      <c r="XET1052" s="1"/>
      <c r="XEU1052" s="1"/>
      <c r="XEV1052" s="1"/>
      <c r="XEW1052" s="1"/>
      <c r="XEX1052" s="1"/>
      <c r="XEY1052" s="1"/>
      <c r="XEZ1052" s="1"/>
      <c r="XFA1052" s="1"/>
      <c r="XFB1052" s="1"/>
      <c r="XFC1052" s="1"/>
    </row>
    <row r="1053" spans="1:150 16226:16383" s="3" customFormat="1" ht="20.25" customHeight="1" x14ac:dyDescent="0.25">
      <c r="A1053" s="71" t="s">
        <v>1248</v>
      </c>
      <c r="B1053" s="71">
        <v>174.934</v>
      </c>
      <c r="C1053" s="71">
        <f t="shared" si="26"/>
        <v>1882.9895759999999</v>
      </c>
      <c r="D1053" s="51">
        <v>0</v>
      </c>
      <c r="E1053" s="51">
        <v>0</v>
      </c>
      <c r="F1053" s="124">
        <f t="shared" si="27"/>
        <v>3457.1688615359999</v>
      </c>
      <c r="G1053" s="130" t="s">
        <v>95</v>
      </c>
      <c r="H1053" s="13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WZB1053" s="1"/>
      <c r="WZC1053" s="1"/>
      <c r="WZD1053" s="1"/>
      <c r="WZE1053" s="1"/>
      <c r="WZF1053" s="1"/>
      <c r="WZG1053" s="1"/>
      <c r="WZH1053" s="1"/>
      <c r="WZI1053" s="1"/>
      <c r="WZJ1053" s="1"/>
      <c r="WZK1053" s="1"/>
      <c r="WZL1053" s="1"/>
      <c r="WZM1053" s="1"/>
      <c r="WZN1053" s="1"/>
      <c r="WZO1053" s="1"/>
      <c r="WZP1053" s="1"/>
      <c r="WZQ1053" s="1"/>
      <c r="WZR1053" s="1"/>
      <c r="WZS1053" s="1"/>
      <c r="WZT1053" s="1"/>
      <c r="WZU1053" s="1"/>
      <c r="WZV1053" s="1"/>
      <c r="WZW1053" s="1"/>
      <c r="WZX1053" s="1"/>
      <c r="WZY1053" s="1"/>
      <c r="WZZ1053" s="1"/>
      <c r="XAA1053" s="1"/>
      <c r="XAB1053" s="1"/>
      <c r="XAC1053" s="1"/>
      <c r="XAD1053" s="1"/>
      <c r="XAE1053" s="1"/>
      <c r="XAF1053" s="1"/>
      <c r="XAG1053" s="1"/>
      <c r="XAH1053" s="1"/>
      <c r="XAI1053" s="1"/>
      <c r="XAJ1053" s="1"/>
      <c r="XAK1053" s="1"/>
      <c r="XAL1053" s="1"/>
      <c r="XAM1053" s="1"/>
      <c r="XAN1053" s="1"/>
      <c r="XAO1053" s="1"/>
      <c r="XAP1053" s="1"/>
      <c r="XAQ1053" s="1"/>
      <c r="XAR1053" s="1"/>
      <c r="XAS1053" s="1"/>
      <c r="XAT1053" s="1"/>
      <c r="XAU1053" s="1"/>
      <c r="XAV1053" s="1"/>
      <c r="XAW1053" s="1"/>
      <c r="XAX1053" s="1"/>
      <c r="XAY1053" s="1"/>
      <c r="XAZ1053" s="1"/>
      <c r="XBA1053" s="1"/>
      <c r="XBB1053" s="1"/>
      <c r="XBC1053" s="1"/>
      <c r="XBD1053" s="1"/>
      <c r="XBE1053" s="1"/>
      <c r="XBF1053" s="1"/>
      <c r="XBG1053" s="1"/>
      <c r="XBH1053" s="1"/>
      <c r="XBI1053" s="1"/>
      <c r="XBJ1053" s="1"/>
      <c r="XBK1053" s="1"/>
      <c r="XBL1053" s="1"/>
      <c r="XBM1053" s="1"/>
      <c r="XBN1053" s="1"/>
      <c r="XBO1053" s="1"/>
      <c r="XBP1053" s="1"/>
      <c r="XBQ1053" s="1"/>
      <c r="XBR1053" s="1"/>
      <c r="XBS1053" s="1"/>
      <c r="XBT1053" s="1"/>
      <c r="XBU1053" s="1"/>
      <c r="XBV1053" s="1"/>
      <c r="XBW1053" s="1"/>
      <c r="XBX1053" s="1"/>
      <c r="XBY1053" s="1"/>
      <c r="XBZ1053" s="1"/>
      <c r="XCA1053" s="1"/>
      <c r="XCB1053" s="1"/>
      <c r="XCC1053" s="1"/>
      <c r="XCD1053" s="1"/>
      <c r="XCE1053" s="1"/>
      <c r="XCF1053" s="1"/>
      <c r="XCG1053" s="1"/>
      <c r="XCH1053" s="1"/>
      <c r="XCI1053" s="1"/>
      <c r="XCJ1053" s="1"/>
      <c r="XCK1053" s="1"/>
      <c r="XCL1053" s="1"/>
      <c r="XCM1053" s="1"/>
      <c r="XCN1053" s="1"/>
      <c r="XCO1053" s="1"/>
      <c r="XCP1053" s="1"/>
      <c r="XCQ1053" s="1"/>
      <c r="XCR1053" s="1"/>
      <c r="XCS1053" s="1"/>
      <c r="XCT1053" s="1"/>
      <c r="XCU1053" s="1"/>
      <c r="XCV1053" s="1"/>
      <c r="XCW1053" s="1"/>
      <c r="XCX1053" s="1"/>
      <c r="XCY1053" s="1"/>
      <c r="XCZ1053" s="1"/>
      <c r="XDA1053" s="1"/>
      <c r="XDB1053" s="1"/>
      <c r="XDC1053" s="1"/>
      <c r="XDD1053" s="1"/>
      <c r="XDE1053" s="1"/>
      <c r="XDF1053" s="1"/>
      <c r="XDG1053" s="1"/>
      <c r="XDH1053" s="1"/>
      <c r="XDI1053" s="1"/>
      <c r="XDJ1053" s="1"/>
      <c r="XDK1053" s="1"/>
      <c r="XDL1053" s="1"/>
      <c r="XDM1053" s="1"/>
      <c r="XDN1053" s="1"/>
      <c r="XDO1053" s="1"/>
      <c r="XDP1053" s="1"/>
      <c r="XDQ1053" s="1"/>
      <c r="XDR1053" s="1"/>
      <c r="XDS1053" s="1"/>
      <c r="XDT1053" s="1"/>
      <c r="XDU1053" s="1"/>
      <c r="XDV1053" s="1"/>
      <c r="XDW1053" s="1"/>
      <c r="XDX1053" s="1"/>
      <c r="XDY1053" s="1"/>
      <c r="XDZ1053" s="1"/>
      <c r="XEA1053" s="1"/>
      <c r="XEB1053" s="1"/>
      <c r="XEC1053" s="1"/>
      <c r="XED1053" s="1"/>
      <c r="XEE1053" s="1"/>
      <c r="XEF1053" s="1"/>
      <c r="XEG1053" s="1"/>
      <c r="XEH1053" s="1"/>
      <c r="XEI1053" s="1"/>
      <c r="XEJ1053" s="1"/>
      <c r="XEK1053" s="1"/>
      <c r="XEL1053" s="1"/>
      <c r="XEM1053" s="1"/>
      <c r="XEN1053" s="1"/>
      <c r="XEO1053" s="1"/>
      <c r="XEP1053" s="1"/>
      <c r="XEQ1053" s="1"/>
      <c r="XER1053" s="1"/>
      <c r="XES1053" s="1"/>
      <c r="XET1053" s="1"/>
      <c r="XEU1053" s="1"/>
      <c r="XEV1053" s="1"/>
      <c r="XEW1053" s="1"/>
      <c r="XEX1053" s="1"/>
      <c r="XEY1053" s="1"/>
      <c r="XEZ1053" s="1"/>
      <c r="XFA1053" s="1"/>
      <c r="XFB1053" s="1"/>
      <c r="XFC1053" s="1"/>
    </row>
    <row r="1054" spans="1:150 16226:16383" s="3" customFormat="1" ht="20.25" customHeight="1" x14ac:dyDescent="0.25">
      <c r="A1054" s="71" t="s">
        <v>1249</v>
      </c>
      <c r="B1054" s="71">
        <v>182.17400000000001</v>
      </c>
      <c r="C1054" s="71">
        <f t="shared" si="26"/>
        <v>1960.920936</v>
      </c>
      <c r="D1054" s="51">
        <v>0</v>
      </c>
      <c r="E1054" s="51">
        <v>0</v>
      </c>
      <c r="F1054" s="124">
        <f t="shared" si="27"/>
        <v>3600.2508384960001</v>
      </c>
      <c r="G1054" s="130" t="s">
        <v>95</v>
      </c>
      <c r="H1054" s="13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WZB1054" s="1"/>
      <c r="WZC1054" s="1"/>
      <c r="WZD1054" s="1"/>
      <c r="WZE1054" s="1"/>
      <c r="WZF1054" s="1"/>
      <c r="WZG1054" s="1"/>
      <c r="WZH1054" s="1"/>
      <c r="WZI1054" s="1"/>
      <c r="WZJ1054" s="1"/>
      <c r="WZK1054" s="1"/>
      <c r="WZL1054" s="1"/>
      <c r="WZM1054" s="1"/>
      <c r="WZN1054" s="1"/>
      <c r="WZO1054" s="1"/>
      <c r="WZP1054" s="1"/>
      <c r="WZQ1054" s="1"/>
      <c r="WZR1054" s="1"/>
      <c r="WZS1054" s="1"/>
      <c r="WZT1054" s="1"/>
      <c r="WZU1054" s="1"/>
      <c r="WZV1054" s="1"/>
      <c r="WZW1054" s="1"/>
      <c r="WZX1054" s="1"/>
      <c r="WZY1054" s="1"/>
      <c r="WZZ1054" s="1"/>
      <c r="XAA1054" s="1"/>
      <c r="XAB1054" s="1"/>
      <c r="XAC1054" s="1"/>
      <c r="XAD1054" s="1"/>
      <c r="XAE1054" s="1"/>
      <c r="XAF1054" s="1"/>
      <c r="XAG1054" s="1"/>
      <c r="XAH1054" s="1"/>
      <c r="XAI1054" s="1"/>
      <c r="XAJ1054" s="1"/>
      <c r="XAK1054" s="1"/>
      <c r="XAL1054" s="1"/>
      <c r="XAM1054" s="1"/>
      <c r="XAN1054" s="1"/>
      <c r="XAO1054" s="1"/>
      <c r="XAP1054" s="1"/>
      <c r="XAQ1054" s="1"/>
      <c r="XAR1054" s="1"/>
      <c r="XAS1054" s="1"/>
      <c r="XAT1054" s="1"/>
      <c r="XAU1054" s="1"/>
      <c r="XAV1054" s="1"/>
      <c r="XAW1054" s="1"/>
      <c r="XAX1054" s="1"/>
      <c r="XAY1054" s="1"/>
      <c r="XAZ1054" s="1"/>
      <c r="XBA1054" s="1"/>
      <c r="XBB1054" s="1"/>
      <c r="XBC1054" s="1"/>
      <c r="XBD1054" s="1"/>
      <c r="XBE1054" s="1"/>
      <c r="XBF1054" s="1"/>
      <c r="XBG1054" s="1"/>
      <c r="XBH1054" s="1"/>
      <c r="XBI1054" s="1"/>
      <c r="XBJ1054" s="1"/>
      <c r="XBK1054" s="1"/>
      <c r="XBL1054" s="1"/>
      <c r="XBM1054" s="1"/>
      <c r="XBN1054" s="1"/>
      <c r="XBO1054" s="1"/>
      <c r="XBP1054" s="1"/>
      <c r="XBQ1054" s="1"/>
      <c r="XBR1054" s="1"/>
      <c r="XBS1054" s="1"/>
      <c r="XBT1054" s="1"/>
      <c r="XBU1054" s="1"/>
      <c r="XBV1054" s="1"/>
      <c r="XBW1054" s="1"/>
      <c r="XBX1054" s="1"/>
      <c r="XBY1054" s="1"/>
      <c r="XBZ1054" s="1"/>
      <c r="XCA1054" s="1"/>
      <c r="XCB1054" s="1"/>
      <c r="XCC1054" s="1"/>
      <c r="XCD1054" s="1"/>
      <c r="XCE1054" s="1"/>
      <c r="XCF1054" s="1"/>
      <c r="XCG1054" s="1"/>
      <c r="XCH1054" s="1"/>
      <c r="XCI1054" s="1"/>
      <c r="XCJ1054" s="1"/>
      <c r="XCK1054" s="1"/>
      <c r="XCL1054" s="1"/>
      <c r="XCM1054" s="1"/>
      <c r="XCN1054" s="1"/>
      <c r="XCO1054" s="1"/>
      <c r="XCP1054" s="1"/>
      <c r="XCQ1054" s="1"/>
      <c r="XCR1054" s="1"/>
      <c r="XCS1054" s="1"/>
      <c r="XCT1054" s="1"/>
      <c r="XCU1054" s="1"/>
      <c r="XCV1054" s="1"/>
      <c r="XCW1054" s="1"/>
      <c r="XCX1054" s="1"/>
      <c r="XCY1054" s="1"/>
      <c r="XCZ1054" s="1"/>
      <c r="XDA1054" s="1"/>
      <c r="XDB1054" s="1"/>
      <c r="XDC1054" s="1"/>
      <c r="XDD1054" s="1"/>
      <c r="XDE1054" s="1"/>
      <c r="XDF1054" s="1"/>
      <c r="XDG1054" s="1"/>
      <c r="XDH1054" s="1"/>
      <c r="XDI1054" s="1"/>
      <c r="XDJ1054" s="1"/>
      <c r="XDK1054" s="1"/>
      <c r="XDL1054" s="1"/>
      <c r="XDM1054" s="1"/>
      <c r="XDN1054" s="1"/>
      <c r="XDO1054" s="1"/>
      <c r="XDP1054" s="1"/>
      <c r="XDQ1054" s="1"/>
      <c r="XDR1054" s="1"/>
      <c r="XDS1054" s="1"/>
      <c r="XDT1054" s="1"/>
      <c r="XDU1054" s="1"/>
      <c r="XDV1054" s="1"/>
      <c r="XDW1054" s="1"/>
      <c r="XDX1054" s="1"/>
      <c r="XDY1054" s="1"/>
      <c r="XDZ1054" s="1"/>
      <c r="XEA1054" s="1"/>
      <c r="XEB1054" s="1"/>
      <c r="XEC1054" s="1"/>
      <c r="XED1054" s="1"/>
      <c r="XEE1054" s="1"/>
      <c r="XEF1054" s="1"/>
      <c r="XEG1054" s="1"/>
      <c r="XEH1054" s="1"/>
      <c r="XEI1054" s="1"/>
      <c r="XEJ1054" s="1"/>
      <c r="XEK1054" s="1"/>
      <c r="XEL1054" s="1"/>
      <c r="XEM1054" s="1"/>
      <c r="XEN1054" s="1"/>
      <c r="XEO1054" s="1"/>
      <c r="XEP1054" s="1"/>
      <c r="XEQ1054" s="1"/>
      <c r="XER1054" s="1"/>
      <c r="XES1054" s="1"/>
      <c r="XET1054" s="1"/>
      <c r="XEU1054" s="1"/>
      <c r="XEV1054" s="1"/>
      <c r="XEW1054" s="1"/>
      <c r="XEX1054" s="1"/>
      <c r="XEY1054" s="1"/>
      <c r="XEZ1054" s="1"/>
      <c r="XFA1054" s="1"/>
      <c r="XFB1054" s="1"/>
      <c r="XFC1054" s="1"/>
    </row>
    <row r="1055" spans="1:150 16226:16383" s="3" customFormat="1" ht="20.25" customHeight="1" x14ac:dyDescent="0.25">
      <c r="A1055" s="71" t="s">
        <v>1250</v>
      </c>
      <c r="B1055" s="71">
        <v>189.41399999999999</v>
      </c>
      <c r="C1055" s="71">
        <f t="shared" si="26"/>
        <v>2038.8522959999998</v>
      </c>
      <c r="D1055" s="51">
        <v>0</v>
      </c>
      <c r="E1055" s="51">
        <v>0</v>
      </c>
      <c r="F1055" s="124">
        <f t="shared" si="27"/>
        <v>3743.3328154559999</v>
      </c>
      <c r="G1055" s="130" t="s">
        <v>95</v>
      </c>
      <c r="H1055" s="13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WZB1055" s="1"/>
      <c r="WZC1055" s="1"/>
      <c r="WZD1055" s="1"/>
      <c r="WZE1055" s="1"/>
      <c r="WZF1055" s="1"/>
      <c r="WZG1055" s="1"/>
      <c r="WZH1055" s="1"/>
      <c r="WZI1055" s="1"/>
      <c r="WZJ1055" s="1"/>
      <c r="WZK1055" s="1"/>
      <c r="WZL1055" s="1"/>
      <c r="WZM1055" s="1"/>
      <c r="WZN1055" s="1"/>
      <c r="WZO1055" s="1"/>
      <c r="WZP1055" s="1"/>
      <c r="WZQ1055" s="1"/>
      <c r="WZR1055" s="1"/>
      <c r="WZS1055" s="1"/>
      <c r="WZT1055" s="1"/>
      <c r="WZU1055" s="1"/>
      <c r="WZV1055" s="1"/>
      <c r="WZW1055" s="1"/>
      <c r="WZX1055" s="1"/>
      <c r="WZY1055" s="1"/>
      <c r="WZZ1055" s="1"/>
      <c r="XAA1055" s="1"/>
      <c r="XAB1055" s="1"/>
      <c r="XAC1055" s="1"/>
      <c r="XAD1055" s="1"/>
      <c r="XAE1055" s="1"/>
      <c r="XAF1055" s="1"/>
      <c r="XAG1055" s="1"/>
      <c r="XAH1055" s="1"/>
      <c r="XAI1055" s="1"/>
      <c r="XAJ1055" s="1"/>
      <c r="XAK1055" s="1"/>
      <c r="XAL1055" s="1"/>
      <c r="XAM1055" s="1"/>
      <c r="XAN1055" s="1"/>
      <c r="XAO1055" s="1"/>
      <c r="XAP1055" s="1"/>
      <c r="XAQ1055" s="1"/>
      <c r="XAR1055" s="1"/>
      <c r="XAS1055" s="1"/>
      <c r="XAT1055" s="1"/>
      <c r="XAU1055" s="1"/>
      <c r="XAV1055" s="1"/>
      <c r="XAW1055" s="1"/>
      <c r="XAX1055" s="1"/>
      <c r="XAY1055" s="1"/>
      <c r="XAZ1055" s="1"/>
      <c r="XBA1055" s="1"/>
      <c r="XBB1055" s="1"/>
      <c r="XBC1055" s="1"/>
      <c r="XBD1055" s="1"/>
      <c r="XBE1055" s="1"/>
      <c r="XBF1055" s="1"/>
      <c r="XBG1055" s="1"/>
      <c r="XBH1055" s="1"/>
      <c r="XBI1055" s="1"/>
      <c r="XBJ1055" s="1"/>
      <c r="XBK1055" s="1"/>
      <c r="XBL1055" s="1"/>
      <c r="XBM1055" s="1"/>
      <c r="XBN1055" s="1"/>
      <c r="XBO1055" s="1"/>
      <c r="XBP1055" s="1"/>
      <c r="XBQ1055" s="1"/>
      <c r="XBR1055" s="1"/>
      <c r="XBS1055" s="1"/>
      <c r="XBT1055" s="1"/>
      <c r="XBU1055" s="1"/>
      <c r="XBV1055" s="1"/>
      <c r="XBW1055" s="1"/>
      <c r="XBX1055" s="1"/>
      <c r="XBY1055" s="1"/>
      <c r="XBZ1055" s="1"/>
      <c r="XCA1055" s="1"/>
      <c r="XCB1055" s="1"/>
      <c r="XCC1055" s="1"/>
      <c r="XCD1055" s="1"/>
      <c r="XCE1055" s="1"/>
      <c r="XCF1055" s="1"/>
      <c r="XCG1055" s="1"/>
      <c r="XCH1055" s="1"/>
      <c r="XCI1055" s="1"/>
      <c r="XCJ1055" s="1"/>
      <c r="XCK1055" s="1"/>
      <c r="XCL1055" s="1"/>
      <c r="XCM1055" s="1"/>
      <c r="XCN1055" s="1"/>
      <c r="XCO1055" s="1"/>
      <c r="XCP1055" s="1"/>
      <c r="XCQ1055" s="1"/>
      <c r="XCR1055" s="1"/>
      <c r="XCS1055" s="1"/>
      <c r="XCT1055" s="1"/>
      <c r="XCU1055" s="1"/>
      <c r="XCV1055" s="1"/>
      <c r="XCW1055" s="1"/>
      <c r="XCX1055" s="1"/>
      <c r="XCY1055" s="1"/>
      <c r="XCZ1055" s="1"/>
      <c r="XDA1055" s="1"/>
      <c r="XDB1055" s="1"/>
      <c r="XDC1055" s="1"/>
      <c r="XDD1055" s="1"/>
      <c r="XDE1055" s="1"/>
      <c r="XDF1055" s="1"/>
      <c r="XDG1055" s="1"/>
      <c r="XDH1055" s="1"/>
      <c r="XDI1055" s="1"/>
      <c r="XDJ1055" s="1"/>
      <c r="XDK1055" s="1"/>
      <c r="XDL1055" s="1"/>
      <c r="XDM1055" s="1"/>
      <c r="XDN1055" s="1"/>
      <c r="XDO1055" s="1"/>
      <c r="XDP1055" s="1"/>
      <c r="XDQ1055" s="1"/>
      <c r="XDR1055" s="1"/>
      <c r="XDS1055" s="1"/>
      <c r="XDT1055" s="1"/>
      <c r="XDU1055" s="1"/>
      <c r="XDV1055" s="1"/>
      <c r="XDW1055" s="1"/>
      <c r="XDX1055" s="1"/>
      <c r="XDY1055" s="1"/>
      <c r="XDZ1055" s="1"/>
      <c r="XEA1055" s="1"/>
      <c r="XEB1055" s="1"/>
      <c r="XEC1055" s="1"/>
      <c r="XED1055" s="1"/>
      <c r="XEE1055" s="1"/>
      <c r="XEF1055" s="1"/>
      <c r="XEG1055" s="1"/>
      <c r="XEH1055" s="1"/>
      <c r="XEI1055" s="1"/>
      <c r="XEJ1055" s="1"/>
      <c r="XEK1055" s="1"/>
      <c r="XEL1055" s="1"/>
      <c r="XEM1055" s="1"/>
      <c r="XEN1055" s="1"/>
      <c r="XEO1055" s="1"/>
      <c r="XEP1055" s="1"/>
      <c r="XEQ1055" s="1"/>
      <c r="XER1055" s="1"/>
      <c r="XES1055" s="1"/>
      <c r="XET1055" s="1"/>
      <c r="XEU1055" s="1"/>
      <c r="XEV1055" s="1"/>
      <c r="XEW1055" s="1"/>
      <c r="XEX1055" s="1"/>
      <c r="XEY1055" s="1"/>
      <c r="XEZ1055" s="1"/>
      <c r="XFA1055" s="1"/>
      <c r="XFB1055" s="1"/>
      <c r="XFC1055" s="1"/>
    </row>
    <row r="1056" spans="1:150 16226:16383" s="3" customFormat="1" ht="20.25" customHeight="1" x14ac:dyDescent="0.25">
      <c r="A1056" s="71" t="s">
        <v>1251</v>
      </c>
      <c r="B1056" s="71">
        <v>196.654</v>
      </c>
      <c r="C1056" s="71">
        <f t="shared" si="26"/>
        <v>2116.7836559999996</v>
      </c>
      <c r="D1056" s="51">
        <v>0</v>
      </c>
      <c r="E1056" s="51">
        <v>0</v>
      </c>
      <c r="F1056" s="124">
        <f t="shared" si="27"/>
        <v>3886.4147924159993</v>
      </c>
      <c r="G1056" s="130" t="s">
        <v>95</v>
      </c>
      <c r="H1056" s="13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WZB1056" s="1"/>
      <c r="WZC1056" s="1"/>
      <c r="WZD1056" s="1"/>
      <c r="WZE1056" s="1"/>
      <c r="WZF1056" s="1"/>
      <c r="WZG1056" s="1"/>
      <c r="WZH1056" s="1"/>
      <c r="WZI1056" s="1"/>
      <c r="WZJ1056" s="1"/>
      <c r="WZK1056" s="1"/>
      <c r="WZL1056" s="1"/>
      <c r="WZM1056" s="1"/>
      <c r="WZN1056" s="1"/>
      <c r="WZO1056" s="1"/>
      <c r="WZP1056" s="1"/>
      <c r="WZQ1056" s="1"/>
      <c r="WZR1056" s="1"/>
      <c r="WZS1056" s="1"/>
      <c r="WZT1056" s="1"/>
      <c r="WZU1056" s="1"/>
      <c r="WZV1056" s="1"/>
      <c r="WZW1056" s="1"/>
      <c r="WZX1056" s="1"/>
      <c r="WZY1056" s="1"/>
      <c r="WZZ1056" s="1"/>
      <c r="XAA1056" s="1"/>
      <c r="XAB1056" s="1"/>
      <c r="XAC1056" s="1"/>
      <c r="XAD1056" s="1"/>
      <c r="XAE1056" s="1"/>
      <c r="XAF1056" s="1"/>
      <c r="XAG1056" s="1"/>
      <c r="XAH1056" s="1"/>
      <c r="XAI1056" s="1"/>
      <c r="XAJ1056" s="1"/>
      <c r="XAK1056" s="1"/>
      <c r="XAL1056" s="1"/>
      <c r="XAM1056" s="1"/>
      <c r="XAN1056" s="1"/>
      <c r="XAO1056" s="1"/>
      <c r="XAP1056" s="1"/>
      <c r="XAQ1056" s="1"/>
      <c r="XAR1056" s="1"/>
      <c r="XAS1056" s="1"/>
      <c r="XAT1056" s="1"/>
      <c r="XAU1056" s="1"/>
      <c r="XAV1056" s="1"/>
      <c r="XAW1056" s="1"/>
      <c r="XAX1056" s="1"/>
      <c r="XAY1056" s="1"/>
      <c r="XAZ1056" s="1"/>
      <c r="XBA1056" s="1"/>
      <c r="XBB1056" s="1"/>
      <c r="XBC1056" s="1"/>
      <c r="XBD1056" s="1"/>
      <c r="XBE1056" s="1"/>
      <c r="XBF1056" s="1"/>
      <c r="XBG1056" s="1"/>
      <c r="XBH1056" s="1"/>
      <c r="XBI1056" s="1"/>
      <c r="XBJ1056" s="1"/>
      <c r="XBK1056" s="1"/>
      <c r="XBL1056" s="1"/>
      <c r="XBM1056" s="1"/>
      <c r="XBN1056" s="1"/>
      <c r="XBO1056" s="1"/>
      <c r="XBP1056" s="1"/>
      <c r="XBQ1056" s="1"/>
      <c r="XBR1056" s="1"/>
      <c r="XBS1056" s="1"/>
      <c r="XBT1056" s="1"/>
      <c r="XBU1056" s="1"/>
      <c r="XBV1056" s="1"/>
      <c r="XBW1056" s="1"/>
      <c r="XBX1056" s="1"/>
      <c r="XBY1056" s="1"/>
      <c r="XBZ1056" s="1"/>
      <c r="XCA1056" s="1"/>
      <c r="XCB1056" s="1"/>
      <c r="XCC1056" s="1"/>
      <c r="XCD1056" s="1"/>
      <c r="XCE1056" s="1"/>
      <c r="XCF1056" s="1"/>
      <c r="XCG1056" s="1"/>
      <c r="XCH1056" s="1"/>
      <c r="XCI1056" s="1"/>
      <c r="XCJ1056" s="1"/>
      <c r="XCK1056" s="1"/>
      <c r="XCL1056" s="1"/>
      <c r="XCM1056" s="1"/>
      <c r="XCN1056" s="1"/>
      <c r="XCO1056" s="1"/>
      <c r="XCP1056" s="1"/>
      <c r="XCQ1056" s="1"/>
      <c r="XCR1056" s="1"/>
      <c r="XCS1056" s="1"/>
      <c r="XCT1056" s="1"/>
      <c r="XCU1056" s="1"/>
      <c r="XCV1056" s="1"/>
      <c r="XCW1056" s="1"/>
      <c r="XCX1056" s="1"/>
      <c r="XCY1056" s="1"/>
      <c r="XCZ1056" s="1"/>
      <c r="XDA1056" s="1"/>
      <c r="XDB1056" s="1"/>
      <c r="XDC1056" s="1"/>
      <c r="XDD1056" s="1"/>
      <c r="XDE1056" s="1"/>
      <c r="XDF1056" s="1"/>
      <c r="XDG1056" s="1"/>
      <c r="XDH1056" s="1"/>
      <c r="XDI1056" s="1"/>
      <c r="XDJ1056" s="1"/>
      <c r="XDK1056" s="1"/>
      <c r="XDL1056" s="1"/>
      <c r="XDM1056" s="1"/>
      <c r="XDN1056" s="1"/>
      <c r="XDO1056" s="1"/>
      <c r="XDP1056" s="1"/>
      <c r="XDQ1056" s="1"/>
      <c r="XDR1056" s="1"/>
      <c r="XDS1056" s="1"/>
      <c r="XDT1056" s="1"/>
      <c r="XDU1056" s="1"/>
      <c r="XDV1056" s="1"/>
      <c r="XDW1056" s="1"/>
      <c r="XDX1056" s="1"/>
      <c r="XDY1056" s="1"/>
      <c r="XDZ1056" s="1"/>
      <c r="XEA1056" s="1"/>
      <c r="XEB1056" s="1"/>
      <c r="XEC1056" s="1"/>
      <c r="XED1056" s="1"/>
      <c r="XEE1056" s="1"/>
      <c r="XEF1056" s="1"/>
      <c r="XEG1056" s="1"/>
      <c r="XEH1056" s="1"/>
      <c r="XEI1056" s="1"/>
      <c r="XEJ1056" s="1"/>
      <c r="XEK1056" s="1"/>
      <c r="XEL1056" s="1"/>
      <c r="XEM1056" s="1"/>
      <c r="XEN1056" s="1"/>
      <c r="XEO1056" s="1"/>
      <c r="XEP1056" s="1"/>
      <c r="XEQ1056" s="1"/>
      <c r="XER1056" s="1"/>
      <c r="XES1056" s="1"/>
      <c r="XET1056" s="1"/>
      <c r="XEU1056" s="1"/>
      <c r="XEV1056" s="1"/>
      <c r="XEW1056" s="1"/>
      <c r="XEX1056" s="1"/>
      <c r="XEY1056" s="1"/>
      <c r="XEZ1056" s="1"/>
      <c r="XFA1056" s="1"/>
      <c r="XFB1056" s="1"/>
      <c r="XFC1056" s="1"/>
    </row>
    <row r="1057" spans="1:150 16226:16383" s="3" customFormat="1" ht="20.25" customHeight="1" x14ac:dyDescent="0.25">
      <c r="A1057" s="71" t="s">
        <v>1252</v>
      </c>
      <c r="B1057" s="71">
        <v>201.9</v>
      </c>
      <c r="C1057" s="71">
        <f t="shared" ref="C1057:C1120" si="28">B1057*10.764</f>
        <v>2173.2516000000001</v>
      </c>
      <c r="D1057" s="51">
        <v>0</v>
      </c>
      <c r="E1057" s="51">
        <v>0</v>
      </c>
      <c r="F1057" s="124">
        <f t="shared" ref="F1057:F1120" si="29">(C1057*1.836)</f>
        <v>3990.0899376000002</v>
      </c>
      <c r="G1057" s="130" t="s">
        <v>95</v>
      </c>
      <c r="H1057" s="13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WZB1057" s="1"/>
      <c r="WZC1057" s="1"/>
      <c r="WZD1057" s="1"/>
      <c r="WZE1057" s="1"/>
      <c r="WZF1057" s="1"/>
      <c r="WZG1057" s="1"/>
      <c r="WZH1057" s="1"/>
      <c r="WZI1057" s="1"/>
      <c r="WZJ1057" s="1"/>
      <c r="WZK1057" s="1"/>
      <c r="WZL1057" s="1"/>
      <c r="WZM1057" s="1"/>
      <c r="WZN1057" s="1"/>
      <c r="WZO1057" s="1"/>
      <c r="WZP1057" s="1"/>
      <c r="WZQ1057" s="1"/>
      <c r="WZR1057" s="1"/>
      <c r="WZS1057" s="1"/>
      <c r="WZT1057" s="1"/>
      <c r="WZU1057" s="1"/>
      <c r="WZV1057" s="1"/>
      <c r="WZW1057" s="1"/>
      <c r="WZX1057" s="1"/>
      <c r="WZY1057" s="1"/>
      <c r="WZZ1057" s="1"/>
      <c r="XAA1057" s="1"/>
      <c r="XAB1057" s="1"/>
      <c r="XAC1057" s="1"/>
      <c r="XAD1057" s="1"/>
      <c r="XAE1057" s="1"/>
      <c r="XAF1057" s="1"/>
      <c r="XAG1057" s="1"/>
      <c r="XAH1057" s="1"/>
      <c r="XAI1057" s="1"/>
      <c r="XAJ1057" s="1"/>
      <c r="XAK1057" s="1"/>
      <c r="XAL1057" s="1"/>
      <c r="XAM1057" s="1"/>
      <c r="XAN1057" s="1"/>
      <c r="XAO1057" s="1"/>
      <c r="XAP1057" s="1"/>
      <c r="XAQ1057" s="1"/>
      <c r="XAR1057" s="1"/>
      <c r="XAS1057" s="1"/>
      <c r="XAT1057" s="1"/>
      <c r="XAU1057" s="1"/>
      <c r="XAV1057" s="1"/>
      <c r="XAW1057" s="1"/>
      <c r="XAX1057" s="1"/>
      <c r="XAY1057" s="1"/>
      <c r="XAZ1057" s="1"/>
      <c r="XBA1057" s="1"/>
      <c r="XBB1057" s="1"/>
      <c r="XBC1057" s="1"/>
      <c r="XBD1057" s="1"/>
      <c r="XBE1057" s="1"/>
      <c r="XBF1057" s="1"/>
      <c r="XBG1057" s="1"/>
      <c r="XBH1057" s="1"/>
      <c r="XBI1057" s="1"/>
      <c r="XBJ1057" s="1"/>
      <c r="XBK1057" s="1"/>
      <c r="XBL1057" s="1"/>
      <c r="XBM1057" s="1"/>
      <c r="XBN1057" s="1"/>
      <c r="XBO1057" s="1"/>
      <c r="XBP1057" s="1"/>
      <c r="XBQ1057" s="1"/>
      <c r="XBR1057" s="1"/>
      <c r="XBS1057" s="1"/>
      <c r="XBT1057" s="1"/>
      <c r="XBU1057" s="1"/>
      <c r="XBV1057" s="1"/>
      <c r="XBW1057" s="1"/>
      <c r="XBX1057" s="1"/>
      <c r="XBY1057" s="1"/>
      <c r="XBZ1057" s="1"/>
      <c r="XCA1057" s="1"/>
      <c r="XCB1057" s="1"/>
      <c r="XCC1057" s="1"/>
      <c r="XCD1057" s="1"/>
      <c r="XCE1057" s="1"/>
      <c r="XCF1057" s="1"/>
      <c r="XCG1057" s="1"/>
      <c r="XCH1057" s="1"/>
      <c r="XCI1057" s="1"/>
      <c r="XCJ1057" s="1"/>
      <c r="XCK1057" s="1"/>
      <c r="XCL1057" s="1"/>
      <c r="XCM1057" s="1"/>
      <c r="XCN1057" s="1"/>
      <c r="XCO1057" s="1"/>
      <c r="XCP1057" s="1"/>
      <c r="XCQ1057" s="1"/>
      <c r="XCR1057" s="1"/>
      <c r="XCS1057" s="1"/>
      <c r="XCT1057" s="1"/>
      <c r="XCU1057" s="1"/>
      <c r="XCV1057" s="1"/>
      <c r="XCW1057" s="1"/>
      <c r="XCX1057" s="1"/>
      <c r="XCY1057" s="1"/>
      <c r="XCZ1057" s="1"/>
      <c r="XDA1057" s="1"/>
      <c r="XDB1057" s="1"/>
      <c r="XDC1057" s="1"/>
      <c r="XDD1057" s="1"/>
      <c r="XDE1057" s="1"/>
      <c r="XDF1057" s="1"/>
      <c r="XDG1057" s="1"/>
      <c r="XDH1057" s="1"/>
      <c r="XDI1057" s="1"/>
      <c r="XDJ1057" s="1"/>
      <c r="XDK1057" s="1"/>
      <c r="XDL1057" s="1"/>
      <c r="XDM1057" s="1"/>
      <c r="XDN1057" s="1"/>
      <c r="XDO1057" s="1"/>
      <c r="XDP1057" s="1"/>
      <c r="XDQ1057" s="1"/>
      <c r="XDR1057" s="1"/>
      <c r="XDS1057" s="1"/>
      <c r="XDT1057" s="1"/>
      <c r="XDU1057" s="1"/>
      <c r="XDV1057" s="1"/>
      <c r="XDW1057" s="1"/>
      <c r="XDX1057" s="1"/>
      <c r="XDY1057" s="1"/>
      <c r="XDZ1057" s="1"/>
      <c r="XEA1057" s="1"/>
      <c r="XEB1057" s="1"/>
      <c r="XEC1057" s="1"/>
      <c r="XED1057" s="1"/>
      <c r="XEE1057" s="1"/>
      <c r="XEF1057" s="1"/>
      <c r="XEG1057" s="1"/>
      <c r="XEH1057" s="1"/>
      <c r="XEI1057" s="1"/>
      <c r="XEJ1057" s="1"/>
      <c r="XEK1057" s="1"/>
      <c r="XEL1057" s="1"/>
      <c r="XEM1057" s="1"/>
      <c r="XEN1057" s="1"/>
      <c r="XEO1057" s="1"/>
      <c r="XEP1057" s="1"/>
      <c r="XEQ1057" s="1"/>
      <c r="XER1057" s="1"/>
      <c r="XES1057" s="1"/>
      <c r="XET1057" s="1"/>
      <c r="XEU1057" s="1"/>
      <c r="XEV1057" s="1"/>
      <c r="XEW1057" s="1"/>
      <c r="XEX1057" s="1"/>
      <c r="XEY1057" s="1"/>
      <c r="XEZ1057" s="1"/>
      <c r="XFA1057" s="1"/>
      <c r="XFB1057" s="1"/>
      <c r="XFC1057" s="1"/>
    </row>
    <row r="1058" spans="1:150 16226:16383" s="3" customFormat="1" ht="20.25" customHeight="1" x14ac:dyDescent="0.25">
      <c r="A1058" s="71" t="s">
        <v>1253</v>
      </c>
      <c r="B1058" s="71">
        <v>201.05500000000001</v>
      </c>
      <c r="C1058" s="71">
        <f t="shared" si="28"/>
        <v>2164.1560199999999</v>
      </c>
      <c r="D1058" s="51">
        <v>0</v>
      </c>
      <c r="E1058" s="51">
        <v>0</v>
      </c>
      <c r="F1058" s="124">
        <f t="shared" si="29"/>
        <v>3973.3904527199998</v>
      </c>
      <c r="G1058" s="130" t="s">
        <v>95</v>
      </c>
      <c r="H1058" s="13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WZB1058" s="1"/>
      <c r="WZC1058" s="1"/>
      <c r="WZD1058" s="1"/>
      <c r="WZE1058" s="1"/>
      <c r="WZF1058" s="1"/>
      <c r="WZG1058" s="1"/>
      <c r="WZH1058" s="1"/>
      <c r="WZI1058" s="1"/>
      <c r="WZJ1058" s="1"/>
      <c r="WZK1058" s="1"/>
      <c r="WZL1058" s="1"/>
      <c r="WZM1058" s="1"/>
      <c r="WZN1058" s="1"/>
      <c r="WZO1058" s="1"/>
      <c r="WZP1058" s="1"/>
      <c r="WZQ1058" s="1"/>
      <c r="WZR1058" s="1"/>
      <c r="WZS1058" s="1"/>
      <c r="WZT1058" s="1"/>
      <c r="WZU1058" s="1"/>
      <c r="WZV1058" s="1"/>
      <c r="WZW1058" s="1"/>
      <c r="WZX1058" s="1"/>
      <c r="WZY1058" s="1"/>
      <c r="WZZ1058" s="1"/>
      <c r="XAA1058" s="1"/>
      <c r="XAB1058" s="1"/>
      <c r="XAC1058" s="1"/>
      <c r="XAD1058" s="1"/>
      <c r="XAE1058" s="1"/>
      <c r="XAF1058" s="1"/>
      <c r="XAG1058" s="1"/>
      <c r="XAH1058" s="1"/>
      <c r="XAI1058" s="1"/>
      <c r="XAJ1058" s="1"/>
      <c r="XAK1058" s="1"/>
      <c r="XAL1058" s="1"/>
      <c r="XAM1058" s="1"/>
      <c r="XAN1058" s="1"/>
      <c r="XAO1058" s="1"/>
      <c r="XAP1058" s="1"/>
      <c r="XAQ1058" s="1"/>
      <c r="XAR1058" s="1"/>
      <c r="XAS1058" s="1"/>
      <c r="XAT1058" s="1"/>
      <c r="XAU1058" s="1"/>
      <c r="XAV1058" s="1"/>
      <c r="XAW1058" s="1"/>
      <c r="XAX1058" s="1"/>
      <c r="XAY1058" s="1"/>
      <c r="XAZ1058" s="1"/>
      <c r="XBA1058" s="1"/>
      <c r="XBB1058" s="1"/>
      <c r="XBC1058" s="1"/>
      <c r="XBD1058" s="1"/>
      <c r="XBE1058" s="1"/>
      <c r="XBF1058" s="1"/>
      <c r="XBG1058" s="1"/>
      <c r="XBH1058" s="1"/>
      <c r="XBI1058" s="1"/>
      <c r="XBJ1058" s="1"/>
      <c r="XBK1058" s="1"/>
      <c r="XBL1058" s="1"/>
      <c r="XBM1058" s="1"/>
      <c r="XBN1058" s="1"/>
      <c r="XBO1058" s="1"/>
      <c r="XBP1058" s="1"/>
      <c r="XBQ1058" s="1"/>
      <c r="XBR1058" s="1"/>
      <c r="XBS1058" s="1"/>
      <c r="XBT1058" s="1"/>
      <c r="XBU1058" s="1"/>
      <c r="XBV1058" s="1"/>
      <c r="XBW1058" s="1"/>
      <c r="XBX1058" s="1"/>
      <c r="XBY1058" s="1"/>
      <c r="XBZ1058" s="1"/>
      <c r="XCA1058" s="1"/>
      <c r="XCB1058" s="1"/>
      <c r="XCC1058" s="1"/>
      <c r="XCD1058" s="1"/>
      <c r="XCE1058" s="1"/>
      <c r="XCF1058" s="1"/>
      <c r="XCG1058" s="1"/>
      <c r="XCH1058" s="1"/>
      <c r="XCI1058" s="1"/>
      <c r="XCJ1058" s="1"/>
      <c r="XCK1058" s="1"/>
      <c r="XCL1058" s="1"/>
      <c r="XCM1058" s="1"/>
      <c r="XCN1058" s="1"/>
      <c r="XCO1058" s="1"/>
      <c r="XCP1058" s="1"/>
      <c r="XCQ1058" s="1"/>
      <c r="XCR1058" s="1"/>
      <c r="XCS1058" s="1"/>
      <c r="XCT1058" s="1"/>
      <c r="XCU1058" s="1"/>
      <c r="XCV1058" s="1"/>
      <c r="XCW1058" s="1"/>
      <c r="XCX1058" s="1"/>
      <c r="XCY1058" s="1"/>
      <c r="XCZ1058" s="1"/>
      <c r="XDA1058" s="1"/>
      <c r="XDB1058" s="1"/>
      <c r="XDC1058" s="1"/>
      <c r="XDD1058" s="1"/>
      <c r="XDE1058" s="1"/>
      <c r="XDF1058" s="1"/>
      <c r="XDG1058" s="1"/>
      <c r="XDH1058" s="1"/>
      <c r="XDI1058" s="1"/>
      <c r="XDJ1058" s="1"/>
      <c r="XDK1058" s="1"/>
      <c r="XDL1058" s="1"/>
      <c r="XDM1058" s="1"/>
      <c r="XDN1058" s="1"/>
      <c r="XDO1058" s="1"/>
      <c r="XDP1058" s="1"/>
      <c r="XDQ1058" s="1"/>
      <c r="XDR1058" s="1"/>
      <c r="XDS1058" s="1"/>
      <c r="XDT1058" s="1"/>
      <c r="XDU1058" s="1"/>
      <c r="XDV1058" s="1"/>
      <c r="XDW1058" s="1"/>
      <c r="XDX1058" s="1"/>
      <c r="XDY1058" s="1"/>
      <c r="XDZ1058" s="1"/>
      <c r="XEA1058" s="1"/>
      <c r="XEB1058" s="1"/>
      <c r="XEC1058" s="1"/>
      <c r="XED1058" s="1"/>
      <c r="XEE1058" s="1"/>
      <c r="XEF1058" s="1"/>
      <c r="XEG1058" s="1"/>
      <c r="XEH1058" s="1"/>
      <c r="XEI1058" s="1"/>
      <c r="XEJ1058" s="1"/>
      <c r="XEK1058" s="1"/>
      <c r="XEL1058" s="1"/>
      <c r="XEM1058" s="1"/>
      <c r="XEN1058" s="1"/>
      <c r="XEO1058" s="1"/>
      <c r="XEP1058" s="1"/>
      <c r="XEQ1058" s="1"/>
      <c r="XER1058" s="1"/>
      <c r="XES1058" s="1"/>
      <c r="XET1058" s="1"/>
      <c r="XEU1058" s="1"/>
      <c r="XEV1058" s="1"/>
      <c r="XEW1058" s="1"/>
      <c r="XEX1058" s="1"/>
      <c r="XEY1058" s="1"/>
      <c r="XEZ1058" s="1"/>
      <c r="XFA1058" s="1"/>
      <c r="XFB1058" s="1"/>
      <c r="XFC1058" s="1"/>
    </row>
    <row r="1059" spans="1:150 16226:16383" s="3" customFormat="1" ht="20.25" customHeight="1" x14ac:dyDescent="0.25">
      <c r="A1059" s="71" t="s">
        <v>1254</v>
      </c>
      <c r="B1059" s="71">
        <v>259.54300000000001</v>
      </c>
      <c r="C1059" s="71">
        <f t="shared" si="28"/>
        <v>2793.7208519999999</v>
      </c>
      <c r="D1059" s="51">
        <v>0</v>
      </c>
      <c r="E1059" s="51">
        <v>0</v>
      </c>
      <c r="F1059" s="124">
        <f t="shared" si="29"/>
        <v>5129.2714842719997</v>
      </c>
      <c r="G1059" s="130" t="s">
        <v>95</v>
      </c>
      <c r="H1059" s="13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WZB1059" s="1"/>
      <c r="WZC1059" s="1"/>
      <c r="WZD1059" s="1"/>
      <c r="WZE1059" s="1"/>
      <c r="WZF1059" s="1"/>
      <c r="WZG1059" s="1"/>
      <c r="WZH1059" s="1"/>
      <c r="WZI1059" s="1"/>
      <c r="WZJ1059" s="1"/>
      <c r="WZK1059" s="1"/>
      <c r="WZL1059" s="1"/>
      <c r="WZM1059" s="1"/>
      <c r="WZN1059" s="1"/>
      <c r="WZO1059" s="1"/>
      <c r="WZP1059" s="1"/>
      <c r="WZQ1059" s="1"/>
      <c r="WZR1059" s="1"/>
      <c r="WZS1059" s="1"/>
      <c r="WZT1059" s="1"/>
      <c r="WZU1059" s="1"/>
      <c r="WZV1059" s="1"/>
      <c r="WZW1059" s="1"/>
      <c r="WZX1059" s="1"/>
      <c r="WZY1059" s="1"/>
      <c r="WZZ1059" s="1"/>
      <c r="XAA1059" s="1"/>
      <c r="XAB1059" s="1"/>
      <c r="XAC1059" s="1"/>
      <c r="XAD1059" s="1"/>
      <c r="XAE1059" s="1"/>
      <c r="XAF1059" s="1"/>
      <c r="XAG1059" s="1"/>
      <c r="XAH1059" s="1"/>
      <c r="XAI1059" s="1"/>
      <c r="XAJ1059" s="1"/>
      <c r="XAK1059" s="1"/>
      <c r="XAL1059" s="1"/>
      <c r="XAM1059" s="1"/>
      <c r="XAN1059" s="1"/>
      <c r="XAO1059" s="1"/>
      <c r="XAP1059" s="1"/>
      <c r="XAQ1059" s="1"/>
      <c r="XAR1059" s="1"/>
      <c r="XAS1059" s="1"/>
      <c r="XAT1059" s="1"/>
      <c r="XAU1059" s="1"/>
      <c r="XAV1059" s="1"/>
      <c r="XAW1059" s="1"/>
      <c r="XAX1059" s="1"/>
      <c r="XAY1059" s="1"/>
      <c r="XAZ1059" s="1"/>
      <c r="XBA1059" s="1"/>
      <c r="XBB1059" s="1"/>
      <c r="XBC1059" s="1"/>
      <c r="XBD1059" s="1"/>
      <c r="XBE1059" s="1"/>
      <c r="XBF1059" s="1"/>
      <c r="XBG1059" s="1"/>
      <c r="XBH1059" s="1"/>
      <c r="XBI1059" s="1"/>
      <c r="XBJ1059" s="1"/>
      <c r="XBK1059" s="1"/>
      <c r="XBL1059" s="1"/>
      <c r="XBM1059" s="1"/>
      <c r="XBN1059" s="1"/>
      <c r="XBO1059" s="1"/>
      <c r="XBP1059" s="1"/>
      <c r="XBQ1059" s="1"/>
      <c r="XBR1059" s="1"/>
      <c r="XBS1059" s="1"/>
      <c r="XBT1059" s="1"/>
      <c r="XBU1059" s="1"/>
      <c r="XBV1059" s="1"/>
      <c r="XBW1059" s="1"/>
      <c r="XBX1059" s="1"/>
      <c r="XBY1059" s="1"/>
      <c r="XBZ1059" s="1"/>
      <c r="XCA1059" s="1"/>
      <c r="XCB1059" s="1"/>
      <c r="XCC1059" s="1"/>
      <c r="XCD1059" s="1"/>
      <c r="XCE1059" s="1"/>
      <c r="XCF1059" s="1"/>
      <c r="XCG1059" s="1"/>
      <c r="XCH1059" s="1"/>
      <c r="XCI1059" s="1"/>
      <c r="XCJ1059" s="1"/>
      <c r="XCK1059" s="1"/>
      <c r="XCL1059" s="1"/>
      <c r="XCM1059" s="1"/>
      <c r="XCN1059" s="1"/>
      <c r="XCO1059" s="1"/>
      <c r="XCP1059" s="1"/>
      <c r="XCQ1059" s="1"/>
      <c r="XCR1059" s="1"/>
      <c r="XCS1059" s="1"/>
      <c r="XCT1059" s="1"/>
      <c r="XCU1059" s="1"/>
      <c r="XCV1059" s="1"/>
      <c r="XCW1059" s="1"/>
      <c r="XCX1059" s="1"/>
      <c r="XCY1059" s="1"/>
      <c r="XCZ1059" s="1"/>
      <c r="XDA1059" s="1"/>
      <c r="XDB1059" s="1"/>
      <c r="XDC1059" s="1"/>
      <c r="XDD1059" s="1"/>
      <c r="XDE1059" s="1"/>
      <c r="XDF1059" s="1"/>
      <c r="XDG1059" s="1"/>
      <c r="XDH1059" s="1"/>
      <c r="XDI1059" s="1"/>
      <c r="XDJ1059" s="1"/>
      <c r="XDK1059" s="1"/>
      <c r="XDL1059" s="1"/>
      <c r="XDM1059" s="1"/>
      <c r="XDN1059" s="1"/>
      <c r="XDO1059" s="1"/>
      <c r="XDP1059" s="1"/>
      <c r="XDQ1059" s="1"/>
      <c r="XDR1059" s="1"/>
      <c r="XDS1059" s="1"/>
      <c r="XDT1059" s="1"/>
      <c r="XDU1059" s="1"/>
      <c r="XDV1059" s="1"/>
      <c r="XDW1059" s="1"/>
      <c r="XDX1059" s="1"/>
      <c r="XDY1059" s="1"/>
      <c r="XDZ1059" s="1"/>
      <c r="XEA1059" s="1"/>
      <c r="XEB1059" s="1"/>
      <c r="XEC1059" s="1"/>
      <c r="XED1059" s="1"/>
      <c r="XEE1059" s="1"/>
      <c r="XEF1059" s="1"/>
      <c r="XEG1059" s="1"/>
      <c r="XEH1059" s="1"/>
      <c r="XEI1059" s="1"/>
      <c r="XEJ1059" s="1"/>
      <c r="XEK1059" s="1"/>
      <c r="XEL1059" s="1"/>
      <c r="XEM1059" s="1"/>
      <c r="XEN1059" s="1"/>
      <c r="XEO1059" s="1"/>
      <c r="XEP1059" s="1"/>
      <c r="XEQ1059" s="1"/>
      <c r="XER1059" s="1"/>
      <c r="XES1059" s="1"/>
      <c r="XET1059" s="1"/>
      <c r="XEU1059" s="1"/>
      <c r="XEV1059" s="1"/>
      <c r="XEW1059" s="1"/>
      <c r="XEX1059" s="1"/>
      <c r="XEY1059" s="1"/>
      <c r="XEZ1059" s="1"/>
      <c r="XFA1059" s="1"/>
      <c r="XFB1059" s="1"/>
      <c r="XFC1059" s="1"/>
    </row>
    <row r="1060" spans="1:150 16226:16383" s="3" customFormat="1" ht="20.25" customHeight="1" x14ac:dyDescent="0.25">
      <c r="A1060" s="71" t="s">
        <v>1255</v>
      </c>
      <c r="B1060" s="71">
        <v>111.48399999999999</v>
      </c>
      <c r="C1060" s="71">
        <f t="shared" si="28"/>
        <v>1200.0137759999998</v>
      </c>
      <c r="D1060" s="51">
        <v>0</v>
      </c>
      <c r="E1060" s="51">
        <v>0</v>
      </c>
      <c r="F1060" s="124">
        <f t="shared" si="29"/>
        <v>2203.2252927359996</v>
      </c>
      <c r="G1060" s="130" t="s">
        <v>95</v>
      </c>
      <c r="H1060" s="13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WZB1060" s="1"/>
      <c r="WZC1060" s="1"/>
      <c r="WZD1060" s="1"/>
      <c r="WZE1060" s="1"/>
      <c r="WZF1060" s="1"/>
      <c r="WZG1060" s="1"/>
      <c r="WZH1060" s="1"/>
      <c r="WZI1060" s="1"/>
      <c r="WZJ1060" s="1"/>
      <c r="WZK1060" s="1"/>
      <c r="WZL1060" s="1"/>
      <c r="WZM1060" s="1"/>
      <c r="WZN1060" s="1"/>
      <c r="WZO1060" s="1"/>
      <c r="WZP1060" s="1"/>
      <c r="WZQ1060" s="1"/>
      <c r="WZR1060" s="1"/>
      <c r="WZS1060" s="1"/>
      <c r="WZT1060" s="1"/>
      <c r="WZU1060" s="1"/>
      <c r="WZV1060" s="1"/>
      <c r="WZW1060" s="1"/>
      <c r="WZX1060" s="1"/>
      <c r="WZY1060" s="1"/>
      <c r="WZZ1060" s="1"/>
      <c r="XAA1060" s="1"/>
      <c r="XAB1060" s="1"/>
      <c r="XAC1060" s="1"/>
      <c r="XAD1060" s="1"/>
      <c r="XAE1060" s="1"/>
      <c r="XAF1060" s="1"/>
      <c r="XAG1060" s="1"/>
      <c r="XAH1060" s="1"/>
      <c r="XAI1060" s="1"/>
      <c r="XAJ1060" s="1"/>
      <c r="XAK1060" s="1"/>
      <c r="XAL1060" s="1"/>
      <c r="XAM1060" s="1"/>
      <c r="XAN1060" s="1"/>
      <c r="XAO1060" s="1"/>
      <c r="XAP1060" s="1"/>
      <c r="XAQ1060" s="1"/>
      <c r="XAR1060" s="1"/>
      <c r="XAS1060" s="1"/>
      <c r="XAT1060" s="1"/>
      <c r="XAU1060" s="1"/>
      <c r="XAV1060" s="1"/>
      <c r="XAW1060" s="1"/>
      <c r="XAX1060" s="1"/>
      <c r="XAY1060" s="1"/>
      <c r="XAZ1060" s="1"/>
      <c r="XBA1060" s="1"/>
      <c r="XBB1060" s="1"/>
      <c r="XBC1060" s="1"/>
      <c r="XBD1060" s="1"/>
      <c r="XBE1060" s="1"/>
      <c r="XBF1060" s="1"/>
      <c r="XBG1060" s="1"/>
      <c r="XBH1060" s="1"/>
      <c r="XBI1060" s="1"/>
      <c r="XBJ1060" s="1"/>
      <c r="XBK1060" s="1"/>
      <c r="XBL1060" s="1"/>
      <c r="XBM1060" s="1"/>
      <c r="XBN1060" s="1"/>
      <c r="XBO1060" s="1"/>
      <c r="XBP1060" s="1"/>
      <c r="XBQ1060" s="1"/>
      <c r="XBR1060" s="1"/>
      <c r="XBS1060" s="1"/>
      <c r="XBT1060" s="1"/>
      <c r="XBU1060" s="1"/>
      <c r="XBV1060" s="1"/>
      <c r="XBW1060" s="1"/>
      <c r="XBX1060" s="1"/>
      <c r="XBY1060" s="1"/>
      <c r="XBZ1060" s="1"/>
      <c r="XCA1060" s="1"/>
      <c r="XCB1060" s="1"/>
      <c r="XCC1060" s="1"/>
      <c r="XCD1060" s="1"/>
      <c r="XCE1060" s="1"/>
      <c r="XCF1060" s="1"/>
      <c r="XCG1060" s="1"/>
      <c r="XCH1060" s="1"/>
      <c r="XCI1060" s="1"/>
      <c r="XCJ1060" s="1"/>
      <c r="XCK1060" s="1"/>
      <c r="XCL1060" s="1"/>
      <c r="XCM1060" s="1"/>
      <c r="XCN1060" s="1"/>
      <c r="XCO1060" s="1"/>
      <c r="XCP1060" s="1"/>
      <c r="XCQ1060" s="1"/>
      <c r="XCR1060" s="1"/>
      <c r="XCS1060" s="1"/>
      <c r="XCT1060" s="1"/>
      <c r="XCU1060" s="1"/>
      <c r="XCV1060" s="1"/>
      <c r="XCW1060" s="1"/>
      <c r="XCX1060" s="1"/>
      <c r="XCY1060" s="1"/>
      <c r="XCZ1060" s="1"/>
      <c r="XDA1060" s="1"/>
      <c r="XDB1060" s="1"/>
      <c r="XDC1060" s="1"/>
      <c r="XDD1060" s="1"/>
      <c r="XDE1060" s="1"/>
      <c r="XDF1060" s="1"/>
      <c r="XDG1060" s="1"/>
      <c r="XDH1060" s="1"/>
      <c r="XDI1060" s="1"/>
      <c r="XDJ1060" s="1"/>
      <c r="XDK1060" s="1"/>
      <c r="XDL1060" s="1"/>
      <c r="XDM1060" s="1"/>
      <c r="XDN1060" s="1"/>
      <c r="XDO1060" s="1"/>
      <c r="XDP1060" s="1"/>
      <c r="XDQ1060" s="1"/>
      <c r="XDR1060" s="1"/>
      <c r="XDS1060" s="1"/>
      <c r="XDT1060" s="1"/>
      <c r="XDU1060" s="1"/>
      <c r="XDV1060" s="1"/>
      <c r="XDW1060" s="1"/>
      <c r="XDX1060" s="1"/>
      <c r="XDY1060" s="1"/>
      <c r="XDZ1060" s="1"/>
      <c r="XEA1060" s="1"/>
      <c r="XEB1060" s="1"/>
      <c r="XEC1060" s="1"/>
      <c r="XED1060" s="1"/>
      <c r="XEE1060" s="1"/>
      <c r="XEF1060" s="1"/>
      <c r="XEG1060" s="1"/>
      <c r="XEH1060" s="1"/>
      <c r="XEI1060" s="1"/>
      <c r="XEJ1060" s="1"/>
      <c r="XEK1060" s="1"/>
      <c r="XEL1060" s="1"/>
      <c r="XEM1060" s="1"/>
      <c r="XEN1060" s="1"/>
      <c r="XEO1060" s="1"/>
      <c r="XEP1060" s="1"/>
      <c r="XEQ1060" s="1"/>
      <c r="XER1060" s="1"/>
      <c r="XES1060" s="1"/>
      <c r="XET1060" s="1"/>
      <c r="XEU1060" s="1"/>
      <c r="XEV1060" s="1"/>
      <c r="XEW1060" s="1"/>
      <c r="XEX1060" s="1"/>
      <c r="XEY1060" s="1"/>
      <c r="XEZ1060" s="1"/>
      <c r="XFA1060" s="1"/>
      <c r="XFB1060" s="1"/>
      <c r="XFC1060" s="1"/>
    </row>
    <row r="1061" spans="1:150 16226:16383" s="3" customFormat="1" ht="20.25" customHeight="1" x14ac:dyDescent="0.25">
      <c r="A1061" s="71" t="s">
        <v>1256</v>
      </c>
      <c r="B1061" s="71">
        <v>111.48399999999999</v>
      </c>
      <c r="C1061" s="71">
        <f t="shared" si="28"/>
        <v>1200.0137759999998</v>
      </c>
      <c r="D1061" s="51">
        <v>0</v>
      </c>
      <c r="E1061" s="51">
        <v>0</v>
      </c>
      <c r="F1061" s="124">
        <f t="shared" si="29"/>
        <v>2203.2252927359996</v>
      </c>
      <c r="G1061" s="130" t="s">
        <v>95</v>
      </c>
      <c r="H1061" s="13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WZB1061" s="1"/>
      <c r="WZC1061" s="1"/>
      <c r="WZD1061" s="1"/>
      <c r="WZE1061" s="1"/>
      <c r="WZF1061" s="1"/>
      <c r="WZG1061" s="1"/>
      <c r="WZH1061" s="1"/>
      <c r="WZI1061" s="1"/>
      <c r="WZJ1061" s="1"/>
      <c r="WZK1061" s="1"/>
      <c r="WZL1061" s="1"/>
      <c r="WZM1061" s="1"/>
      <c r="WZN1061" s="1"/>
      <c r="WZO1061" s="1"/>
      <c r="WZP1061" s="1"/>
      <c r="WZQ1061" s="1"/>
      <c r="WZR1061" s="1"/>
      <c r="WZS1061" s="1"/>
      <c r="WZT1061" s="1"/>
      <c r="WZU1061" s="1"/>
      <c r="WZV1061" s="1"/>
      <c r="WZW1061" s="1"/>
      <c r="WZX1061" s="1"/>
      <c r="WZY1061" s="1"/>
      <c r="WZZ1061" s="1"/>
      <c r="XAA1061" s="1"/>
      <c r="XAB1061" s="1"/>
      <c r="XAC1061" s="1"/>
      <c r="XAD1061" s="1"/>
      <c r="XAE1061" s="1"/>
      <c r="XAF1061" s="1"/>
      <c r="XAG1061" s="1"/>
      <c r="XAH1061" s="1"/>
      <c r="XAI1061" s="1"/>
      <c r="XAJ1061" s="1"/>
      <c r="XAK1061" s="1"/>
      <c r="XAL1061" s="1"/>
      <c r="XAM1061" s="1"/>
      <c r="XAN1061" s="1"/>
      <c r="XAO1061" s="1"/>
      <c r="XAP1061" s="1"/>
      <c r="XAQ1061" s="1"/>
      <c r="XAR1061" s="1"/>
      <c r="XAS1061" s="1"/>
      <c r="XAT1061" s="1"/>
      <c r="XAU1061" s="1"/>
      <c r="XAV1061" s="1"/>
      <c r="XAW1061" s="1"/>
      <c r="XAX1061" s="1"/>
      <c r="XAY1061" s="1"/>
      <c r="XAZ1061" s="1"/>
      <c r="XBA1061" s="1"/>
      <c r="XBB1061" s="1"/>
      <c r="XBC1061" s="1"/>
      <c r="XBD1061" s="1"/>
      <c r="XBE1061" s="1"/>
      <c r="XBF1061" s="1"/>
      <c r="XBG1061" s="1"/>
      <c r="XBH1061" s="1"/>
      <c r="XBI1061" s="1"/>
      <c r="XBJ1061" s="1"/>
      <c r="XBK1061" s="1"/>
      <c r="XBL1061" s="1"/>
      <c r="XBM1061" s="1"/>
      <c r="XBN1061" s="1"/>
      <c r="XBO1061" s="1"/>
      <c r="XBP1061" s="1"/>
      <c r="XBQ1061" s="1"/>
      <c r="XBR1061" s="1"/>
      <c r="XBS1061" s="1"/>
      <c r="XBT1061" s="1"/>
      <c r="XBU1061" s="1"/>
      <c r="XBV1061" s="1"/>
      <c r="XBW1061" s="1"/>
      <c r="XBX1061" s="1"/>
      <c r="XBY1061" s="1"/>
      <c r="XBZ1061" s="1"/>
      <c r="XCA1061" s="1"/>
      <c r="XCB1061" s="1"/>
      <c r="XCC1061" s="1"/>
      <c r="XCD1061" s="1"/>
      <c r="XCE1061" s="1"/>
      <c r="XCF1061" s="1"/>
      <c r="XCG1061" s="1"/>
      <c r="XCH1061" s="1"/>
      <c r="XCI1061" s="1"/>
      <c r="XCJ1061" s="1"/>
      <c r="XCK1061" s="1"/>
      <c r="XCL1061" s="1"/>
      <c r="XCM1061" s="1"/>
      <c r="XCN1061" s="1"/>
      <c r="XCO1061" s="1"/>
      <c r="XCP1061" s="1"/>
      <c r="XCQ1061" s="1"/>
      <c r="XCR1061" s="1"/>
      <c r="XCS1061" s="1"/>
      <c r="XCT1061" s="1"/>
      <c r="XCU1061" s="1"/>
      <c r="XCV1061" s="1"/>
      <c r="XCW1061" s="1"/>
      <c r="XCX1061" s="1"/>
      <c r="XCY1061" s="1"/>
      <c r="XCZ1061" s="1"/>
      <c r="XDA1061" s="1"/>
      <c r="XDB1061" s="1"/>
      <c r="XDC1061" s="1"/>
      <c r="XDD1061" s="1"/>
      <c r="XDE1061" s="1"/>
      <c r="XDF1061" s="1"/>
      <c r="XDG1061" s="1"/>
      <c r="XDH1061" s="1"/>
      <c r="XDI1061" s="1"/>
      <c r="XDJ1061" s="1"/>
      <c r="XDK1061" s="1"/>
      <c r="XDL1061" s="1"/>
      <c r="XDM1061" s="1"/>
      <c r="XDN1061" s="1"/>
      <c r="XDO1061" s="1"/>
      <c r="XDP1061" s="1"/>
      <c r="XDQ1061" s="1"/>
      <c r="XDR1061" s="1"/>
      <c r="XDS1061" s="1"/>
      <c r="XDT1061" s="1"/>
      <c r="XDU1061" s="1"/>
      <c r="XDV1061" s="1"/>
      <c r="XDW1061" s="1"/>
      <c r="XDX1061" s="1"/>
      <c r="XDY1061" s="1"/>
      <c r="XDZ1061" s="1"/>
      <c r="XEA1061" s="1"/>
      <c r="XEB1061" s="1"/>
      <c r="XEC1061" s="1"/>
      <c r="XED1061" s="1"/>
      <c r="XEE1061" s="1"/>
      <c r="XEF1061" s="1"/>
      <c r="XEG1061" s="1"/>
      <c r="XEH1061" s="1"/>
      <c r="XEI1061" s="1"/>
      <c r="XEJ1061" s="1"/>
      <c r="XEK1061" s="1"/>
      <c r="XEL1061" s="1"/>
      <c r="XEM1061" s="1"/>
      <c r="XEN1061" s="1"/>
      <c r="XEO1061" s="1"/>
      <c r="XEP1061" s="1"/>
      <c r="XEQ1061" s="1"/>
      <c r="XER1061" s="1"/>
      <c r="XES1061" s="1"/>
      <c r="XET1061" s="1"/>
      <c r="XEU1061" s="1"/>
      <c r="XEV1061" s="1"/>
      <c r="XEW1061" s="1"/>
      <c r="XEX1061" s="1"/>
      <c r="XEY1061" s="1"/>
      <c r="XEZ1061" s="1"/>
      <c r="XFA1061" s="1"/>
      <c r="XFB1061" s="1"/>
      <c r="XFC1061" s="1"/>
    </row>
    <row r="1062" spans="1:150 16226:16383" s="3" customFormat="1" ht="20.25" customHeight="1" x14ac:dyDescent="0.25">
      <c r="A1062" s="71" t="s">
        <v>1257</v>
      </c>
      <c r="B1062" s="71">
        <v>111.48399999999999</v>
      </c>
      <c r="C1062" s="71">
        <f t="shared" si="28"/>
        <v>1200.0137759999998</v>
      </c>
      <c r="D1062" s="51">
        <v>0</v>
      </c>
      <c r="E1062" s="51">
        <v>0</v>
      </c>
      <c r="F1062" s="124">
        <f t="shared" si="29"/>
        <v>2203.2252927359996</v>
      </c>
      <c r="G1062" s="130" t="s">
        <v>95</v>
      </c>
      <c r="H1062" s="13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WZB1062" s="1"/>
      <c r="WZC1062" s="1"/>
      <c r="WZD1062" s="1"/>
      <c r="WZE1062" s="1"/>
      <c r="WZF1062" s="1"/>
      <c r="WZG1062" s="1"/>
      <c r="WZH1062" s="1"/>
      <c r="WZI1062" s="1"/>
      <c r="WZJ1062" s="1"/>
      <c r="WZK1062" s="1"/>
      <c r="WZL1062" s="1"/>
      <c r="WZM1062" s="1"/>
      <c r="WZN1062" s="1"/>
      <c r="WZO1062" s="1"/>
      <c r="WZP1062" s="1"/>
      <c r="WZQ1062" s="1"/>
      <c r="WZR1062" s="1"/>
      <c r="WZS1062" s="1"/>
      <c r="WZT1062" s="1"/>
      <c r="WZU1062" s="1"/>
      <c r="WZV1062" s="1"/>
      <c r="WZW1062" s="1"/>
      <c r="WZX1062" s="1"/>
      <c r="WZY1062" s="1"/>
      <c r="WZZ1062" s="1"/>
      <c r="XAA1062" s="1"/>
      <c r="XAB1062" s="1"/>
      <c r="XAC1062" s="1"/>
      <c r="XAD1062" s="1"/>
      <c r="XAE1062" s="1"/>
      <c r="XAF1062" s="1"/>
      <c r="XAG1062" s="1"/>
      <c r="XAH1062" s="1"/>
      <c r="XAI1062" s="1"/>
      <c r="XAJ1062" s="1"/>
      <c r="XAK1062" s="1"/>
      <c r="XAL1062" s="1"/>
      <c r="XAM1062" s="1"/>
      <c r="XAN1062" s="1"/>
      <c r="XAO1062" s="1"/>
      <c r="XAP1062" s="1"/>
      <c r="XAQ1062" s="1"/>
      <c r="XAR1062" s="1"/>
      <c r="XAS1062" s="1"/>
      <c r="XAT1062" s="1"/>
      <c r="XAU1062" s="1"/>
      <c r="XAV1062" s="1"/>
      <c r="XAW1062" s="1"/>
      <c r="XAX1062" s="1"/>
      <c r="XAY1062" s="1"/>
      <c r="XAZ1062" s="1"/>
      <c r="XBA1062" s="1"/>
      <c r="XBB1062" s="1"/>
      <c r="XBC1062" s="1"/>
      <c r="XBD1062" s="1"/>
      <c r="XBE1062" s="1"/>
      <c r="XBF1062" s="1"/>
      <c r="XBG1062" s="1"/>
      <c r="XBH1062" s="1"/>
      <c r="XBI1062" s="1"/>
      <c r="XBJ1062" s="1"/>
      <c r="XBK1062" s="1"/>
      <c r="XBL1062" s="1"/>
      <c r="XBM1062" s="1"/>
      <c r="XBN1062" s="1"/>
      <c r="XBO1062" s="1"/>
      <c r="XBP1062" s="1"/>
      <c r="XBQ1062" s="1"/>
      <c r="XBR1062" s="1"/>
      <c r="XBS1062" s="1"/>
      <c r="XBT1062" s="1"/>
      <c r="XBU1062" s="1"/>
      <c r="XBV1062" s="1"/>
      <c r="XBW1062" s="1"/>
      <c r="XBX1062" s="1"/>
      <c r="XBY1062" s="1"/>
      <c r="XBZ1062" s="1"/>
      <c r="XCA1062" s="1"/>
      <c r="XCB1062" s="1"/>
      <c r="XCC1062" s="1"/>
      <c r="XCD1062" s="1"/>
      <c r="XCE1062" s="1"/>
      <c r="XCF1062" s="1"/>
      <c r="XCG1062" s="1"/>
      <c r="XCH1062" s="1"/>
      <c r="XCI1062" s="1"/>
      <c r="XCJ1062" s="1"/>
      <c r="XCK1062" s="1"/>
      <c r="XCL1062" s="1"/>
      <c r="XCM1062" s="1"/>
      <c r="XCN1062" s="1"/>
      <c r="XCO1062" s="1"/>
      <c r="XCP1062" s="1"/>
      <c r="XCQ1062" s="1"/>
      <c r="XCR1062" s="1"/>
      <c r="XCS1062" s="1"/>
      <c r="XCT1062" s="1"/>
      <c r="XCU1062" s="1"/>
      <c r="XCV1062" s="1"/>
      <c r="XCW1062" s="1"/>
      <c r="XCX1062" s="1"/>
      <c r="XCY1062" s="1"/>
      <c r="XCZ1062" s="1"/>
      <c r="XDA1062" s="1"/>
      <c r="XDB1062" s="1"/>
      <c r="XDC1062" s="1"/>
      <c r="XDD1062" s="1"/>
      <c r="XDE1062" s="1"/>
      <c r="XDF1062" s="1"/>
      <c r="XDG1062" s="1"/>
      <c r="XDH1062" s="1"/>
      <c r="XDI1062" s="1"/>
      <c r="XDJ1062" s="1"/>
      <c r="XDK1062" s="1"/>
      <c r="XDL1062" s="1"/>
      <c r="XDM1062" s="1"/>
      <c r="XDN1062" s="1"/>
      <c r="XDO1062" s="1"/>
      <c r="XDP1062" s="1"/>
      <c r="XDQ1062" s="1"/>
      <c r="XDR1062" s="1"/>
      <c r="XDS1062" s="1"/>
      <c r="XDT1062" s="1"/>
      <c r="XDU1062" s="1"/>
      <c r="XDV1062" s="1"/>
      <c r="XDW1062" s="1"/>
      <c r="XDX1062" s="1"/>
      <c r="XDY1062" s="1"/>
      <c r="XDZ1062" s="1"/>
      <c r="XEA1062" s="1"/>
      <c r="XEB1062" s="1"/>
      <c r="XEC1062" s="1"/>
      <c r="XED1062" s="1"/>
      <c r="XEE1062" s="1"/>
      <c r="XEF1062" s="1"/>
      <c r="XEG1062" s="1"/>
      <c r="XEH1062" s="1"/>
      <c r="XEI1062" s="1"/>
      <c r="XEJ1062" s="1"/>
      <c r="XEK1062" s="1"/>
      <c r="XEL1062" s="1"/>
      <c r="XEM1062" s="1"/>
      <c r="XEN1062" s="1"/>
      <c r="XEO1062" s="1"/>
      <c r="XEP1062" s="1"/>
      <c r="XEQ1062" s="1"/>
      <c r="XER1062" s="1"/>
      <c r="XES1062" s="1"/>
      <c r="XET1062" s="1"/>
      <c r="XEU1062" s="1"/>
      <c r="XEV1062" s="1"/>
      <c r="XEW1062" s="1"/>
      <c r="XEX1062" s="1"/>
      <c r="XEY1062" s="1"/>
      <c r="XEZ1062" s="1"/>
      <c r="XFA1062" s="1"/>
      <c r="XFB1062" s="1"/>
      <c r="XFC1062" s="1"/>
    </row>
    <row r="1063" spans="1:150 16226:16383" s="3" customFormat="1" ht="20.25" customHeight="1" x14ac:dyDescent="0.25">
      <c r="A1063" s="71" t="s">
        <v>1258</v>
      </c>
      <c r="B1063" s="71">
        <v>111.48399999999999</v>
      </c>
      <c r="C1063" s="71">
        <f t="shared" si="28"/>
        <v>1200.0137759999998</v>
      </c>
      <c r="D1063" s="51">
        <v>0</v>
      </c>
      <c r="E1063" s="51">
        <v>0</v>
      </c>
      <c r="F1063" s="124">
        <f t="shared" si="29"/>
        <v>2203.2252927359996</v>
      </c>
      <c r="G1063" s="130" t="s">
        <v>95</v>
      </c>
      <c r="H1063" s="13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WZB1063" s="1"/>
      <c r="WZC1063" s="1"/>
      <c r="WZD1063" s="1"/>
      <c r="WZE1063" s="1"/>
      <c r="WZF1063" s="1"/>
      <c r="WZG1063" s="1"/>
      <c r="WZH1063" s="1"/>
      <c r="WZI1063" s="1"/>
      <c r="WZJ1063" s="1"/>
      <c r="WZK1063" s="1"/>
      <c r="WZL1063" s="1"/>
      <c r="WZM1063" s="1"/>
      <c r="WZN1063" s="1"/>
      <c r="WZO1063" s="1"/>
      <c r="WZP1063" s="1"/>
      <c r="WZQ1063" s="1"/>
      <c r="WZR1063" s="1"/>
      <c r="WZS1063" s="1"/>
      <c r="WZT1063" s="1"/>
      <c r="WZU1063" s="1"/>
      <c r="WZV1063" s="1"/>
      <c r="WZW1063" s="1"/>
      <c r="WZX1063" s="1"/>
      <c r="WZY1063" s="1"/>
      <c r="WZZ1063" s="1"/>
      <c r="XAA1063" s="1"/>
      <c r="XAB1063" s="1"/>
      <c r="XAC1063" s="1"/>
      <c r="XAD1063" s="1"/>
      <c r="XAE1063" s="1"/>
      <c r="XAF1063" s="1"/>
      <c r="XAG1063" s="1"/>
      <c r="XAH1063" s="1"/>
      <c r="XAI1063" s="1"/>
      <c r="XAJ1063" s="1"/>
      <c r="XAK1063" s="1"/>
      <c r="XAL1063" s="1"/>
      <c r="XAM1063" s="1"/>
      <c r="XAN1063" s="1"/>
      <c r="XAO1063" s="1"/>
      <c r="XAP1063" s="1"/>
      <c r="XAQ1063" s="1"/>
      <c r="XAR1063" s="1"/>
      <c r="XAS1063" s="1"/>
      <c r="XAT1063" s="1"/>
      <c r="XAU1063" s="1"/>
      <c r="XAV1063" s="1"/>
      <c r="XAW1063" s="1"/>
      <c r="XAX1063" s="1"/>
      <c r="XAY1063" s="1"/>
      <c r="XAZ1063" s="1"/>
      <c r="XBA1063" s="1"/>
      <c r="XBB1063" s="1"/>
      <c r="XBC1063" s="1"/>
      <c r="XBD1063" s="1"/>
      <c r="XBE1063" s="1"/>
      <c r="XBF1063" s="1"/>
      <c r="XBG1063" s="1"/>
      <c r="XBH1063" s="1"/>
      <c r="XBI1063" s="1"/>
      <c r="XBJ1063" s="1"/>
      <c r="XBK1063" s="1"/>
      <c r="XBL1063" s="1"/>
      <c r="XBM1063" s="1"/>
      <c r="XBN1063" s="1"/>
      <c r="XBO1063" s="1"/>
      <c r="XBP1063" s="1"/>
      <c r="XBQ1063" s="1"/>
      <c r="XBR1063" s="1"/>
      <c r="XBS1063" s="1"/>
      <c r="XBT1063" s="1"/>
      <c r="XBU1063" s="1"/>
      <c r="XBV1063" s="1"/>
      <c r="XBW1063" s="1"/>
      <c r="XBX1063" s="1"/>
      <c r="XBY1063" s="1"/>
      <c r="XBZ1063" s="1"/>
      <c r="XCA1063" s="1"/>
      <c r="XCB1063" s="1"/>
      <c r="XCC1063" s="1"/>
      <c r="XCD1063" s="1"/>
      <c r="XCE1063" s="1"/>
      <c r="XCF1063" s="1"/>
      <c r="XCG1063" s="1"/>
      <c r="XCH1063" s="1"/>
      <c r="XCI1063" s="1"/>
      <c r="XCJ1063" s="1"/>
      <c r="XCK1063" s="1"/>
      <c r="XCL1063" s="1"/>
      <c r="XCM1063" s="1"/>
      <c r="XCN1063" s="1"/>
      <c r="XCO1063" s="1"/>
      <c r="XCP1063" s="1"/>
      <c r="XCQ1063" s="1"/>
      <c r="XCR1063" s="1"/>
      <c r="XCS1063" s="1"/>
      <c r="XCT1063" s="1"/>
      <c r="XCU1063" s="1"/>
      <c r="XCV1063" s="1"/>
      <c r="XCW1063" s="1"/>
      <c r="XCX1063" s="1"/>
      <c r="XCY1063" s="1"/>
      <c r="XCZ1063" s="1"/>
      <c r="XDA1063" s="1"/>
      <c r="XDB1063" s="1"/>
      <c r="XDC1063" s="1"/>
      <c r="XDD1063" s="1"/>
      <c r="XDE1063" s="1"/>
      <c r="XDF1063" s="1"/>
      <c r="XDG1063" s="1"/>
      <c r="XDH1063" s="1"/>
      <c r="XDI1063" s="1"/>
      <c r="XDJ1063" s="1"/>
      <c r="XDK1063" s="1"/>
      <c r="XDL1063" s="1"/>
      <c r="XDM1063" s="1"/>
      <c r="XDN1063" s="1"/>
      <c r="XDO1063" s="1"/>
      <c r="XDP1063" s="1"/>
      <c r="XDQ1063" s="1"/>
      <c r="XDR1063" s="1"/>
      <c r="XDS1063" s="1"/>
      <c r="XDT1063" s="1"/>
      <c r="XDU1063" s="1"/>
      <c r="XDV1063" s="1"/>
      <c r="XDW1063" s="1"/>
      <c r="XDX1063" s="1"/>
      <c r="XDY1063" s="1"/>
      <c r="XDZ1063" s="1"/>
      <c r="XEA1063" s="1"/>
      <c r="XEB1063" s="1"/>
      <c r="XEC1063" s="1"/>
      <c r="XED1063" s="1"/>
      <c r="XEE1063" s="1"/>
      <c r="XEF1063" s="1"/>
      <c r="XEG1063" s="1"/>
      <c r="XEH1063" s="1"/>
      <c r="XEI1063" s="1"/>
      <c r="XEJ1063" s="1"/>
      <c r="XEK1063" s="1"/>
      <c r="XEL1063" s="1"/>
      <c r="XEM1063" s="1"/>
      <c r="XEN1063" s="1"/>
      <c r="XEO1063" s="1"/>
      <c r="XEP1063" s="1"/>
      <c r="XEQ1063" s="1"/>
      <c r="XER1063" s="1"/>
      <c r="XES1063" s="1"/>
      <c r="XET1063" s="1"/>
      <c r="XEU1063" s="1"/>
      <c r="XEV1063" s="1"/>
      <c r="XEW1063" s="1"/>
      <c r="XEX1063" s="1"/>
      <c r="XEY1063" s="1"/>
      <c r="XEZ1063" s="1"/>
      <c r="XFA1063" s="1"/>
      <c r="XFB1063" s="1"/>
      <c r="XFC1063" s="1"/>
    </row>
    <row r="1064" spans="1:150 16226:16383" s="3" customFormat="1" ht="20.25" customHeight="1" x14ac:dyDescent="0.25">
      <c r="A1064" s="71" t="s">
        <v>1259</v>
      </c>
      <c r="B1064" s="71">
        <v>111.48399999999999</v>
      </c>
      <c r="C1064" s="71">
        <f t="shared" si="28"/>
        <v>1200.0137759999998</v>
      </c>
      <c r="D1064" s="51">
        <v>0</v>
      </c>
      <c r="E1064" s="51">
        <v>0</v>
      </c>
      <c r="F1064" s="124">
        <f t="shared" si="29"/>
        <v>2203.2252927359996</v>
      </c>
      <c r="G1064" s="130" t="s">
        <v>95</v>
      </c>
      <c r="H1064" s="13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WZB1064" s="1"/>
      <c r="WZC1064" s="1"/>
      <c r="WZD1064" s="1"/>
      <c r="WZE1064" s="1"/>
      <c r="WZF1064" s="1"/>
      <c r="WZG1064" s="1"/>
      <c r="WZH1064" s="1"/>
      <c r="WZI1064" s="1"/>
      <c r="WZJ1064" s="1"/>
      <c r="WZK1064" s="1"/>
      <c r="WZL1064" s="1"/>
      <c r="WZM1064" s="1"/>
      <c r="WZN1064" s="1"/>
      <c r="WZO1064" s="1"/>
      <c r="WZP1064" s="1"/>
      <c r="WZQ1064" s="1"/>
      <c r="WZR1064" s="1"/>
      <c r="WZS1064" s="1"/>
      <c r="WZT1064" s="1"/>
      <c r="WZU1064" s="1"/>
      <c r="WZV1064" s="1"/>
      <c r="WZW1064" s="1"/>
      <c r="WZX1064" s="1"/>
      <c r="WZY1064" s="1"/>
      <c r="WZZ1064" s="1"/>
      <c r="XAA1064" s="1"/>
      <c r="XAB1064" s="1"/>
      <c r="XAC1064" s="1"/>
      <c r="XAD1064" s="1"/>
      <c r="XAE1064" s="1"/>
      <c r="XAF1064" s="1"/>
      <c r="XAG1064" s="1"/>
      <c r="XAH1064" s="1"/>
      <c r="XAI1064" s="1"/>
      <c r="XAJ1064" s="1"/>
      <c r="XAK1064" s="1"/>
      <c r="XAL1064" s="1"/>
      <c r="XAM1064" s="1"/>
      <c r="XAN1064" s="1"/>
      <c r="XAO1064" s="1"/>
      <c r="XAP1064" s="1"/>
      <c r="XAQ1064" s="1"/>
      <c r="XAR1064" s="1"/>
      <c r="XAS1064" s="1"/>
      <c r="XAT1064" s="1"/>
      <c r="XAU1064" s="1"/>
      <c r="XAV1064" s="1"/>
      <c r="XAW1064" s="1"/>
      <c r="XAX1064" s="1"/>
      <c r="XAY1064" s="1"/>
      <c r="XAZ1064" s="1"/>
      <c r="XBA1064" s="1"/>
      <c r="XBB1064" s="1"/>
      <c r="XBC1064" s="1"/>
      <c r="XBD1064" s="1"/>
      <c r="XBE1064" s="1"/>
      <c r="XBF1064" s="1"/>
      <c r="XBG1064" s="1"/>
      <c r="XBH1064" s="1"/>
      <c r="XBI1064" s="1"/>
      <c r="XBJ1064" s="1"/>
      <c r="XBK1064" s="1"/>
      <c r="XBL1064" s="1"/>
      <c r="XBM1064" s="1"/>
      <c r="XBN1064" s="1"/>
      <c r="XBO1064" s="1"/>
      <c r="XBP1064" s="1"/>
      <c r="XBQ1064" s="1"/>
      <c r="XBR1064" s="1"/>
      <c r="XBS1064" s="1"/>
      <c r="XBT1064" s="1"/>
      <c r="XBU1064" s="1"/>
      <c r="XBV1064" s="1"/>
      <c r="XBW1064" s="1"/>
      <c r="XBX1064" s="1"/>
      <c r="XBY1064" s="1"/>
      <c r="XBZ1064" s="1"/>
      <c r="XCA1064" s="1"/>
      <c r="XCB1064" s="1"/>
      <c r="XCC1064" s="1"/>
      <c r="XCD1064" s="1"/>
      <c r="XCE1064" s="1"/>
      <c r="XCF1064" s="1"/>
      <c r="XCG1064" s="1"/>
      <c r="XCH1064" s="1"/>
      <c r="XCI1064" s="1"/>
      <c r="XCJ1064" s="1"/>
      <c r="XCK1064" s="1"/>
      <c r="XCL1064" s="1"/>
      <c r="XCM1064" s="1"/>
      <c r="XCN1064" s="1"/>
      <c r="XCO1064" s="1"/>
      <c r="XCP1064" s="1"/>
      <c r="XCQ1064" s="1"/>
      <c r="XCR1064" s="1"/>
      <c r="XCS1064" s="1"/>
      <c r="XCT1064" s="1"/>
      <c r="XCU1064" s="1"/>
      <c r="XCV1064" s="1"/>
      <c r="XCW1064" s="1"/>
      <c r="XCX1064" s="1"/>
      <c r="XCY1064" s="1"/>
      <c r="XCZ1064" s="1"/>
      <c r="XDA1064" s="1"/>
      <c r="XDB1064" s="1"/>
      <c r="XDC1064" s="1"/>
      <c r="XDD1064" s="1"/>
      <c r="XDE1064" s="1"/>
      <c r="XDF1064" s="1"/>
      <c r="XDG1064" s="1"/>
      <c r="XDH1064" s="1"/>
      <c r="XDI1064" s="1"/>
      <c r="XDJ1064" s="1"/>
      <c r="XDK1064" s="1"/>
      <c r="XDL1064" s="1"/>
      <c r="XDM1064" s="1"/>
      <c r="XDN1064" s="1"/>
      <c r="XDO1064" s="1"/>
      <c r="XDP1064" s="1"/>
      <c r="XDQ1064" s="1"/>
      <c r="XDR1064" s="1"/>
      <c r="XDS1064" s="1"/>
      <c r="XDT1064" s="1"/>
      <c r="XDU1064" s="1"/>
      <c r="XDV1064" s="1"/>
      <c r="XDW1064" s="1"/>
      <c r="XDX1064" s="1"/>
      <c r="XDY1064" s="1"/>
      <c r="XDZ1064" s="1"/>
      <c r="XEA1064" s="1"/>
      <c r="XEB1064" s="1"/>
      <c r="XEC1064" s="1"/>
      <c r="XED1064" s="1"/>
      <c r="XEE1064" s="1"/>
      <c r="XEF1064" s="1"/>
      <c r="XEG1064" s="1"/>
      <c r="XEH1064" s="1"/>
      <c r="XEI1064" s="1"/>
      <c r="XEJ1064" s="1"/>
      <c r="XEK1064" s="1"/>
      <c r="XEL1064" s="1"/>
      <c r="XEM1064" s="1"/>
      <c r="XEN1064" s="1"/>
      <c r="XEO1064" s="1"/>
      <c r="XEP1064" s="1"/>
      <c r="XEQ1064" s="1"/>
      <c r="XER1064" s="1"/>
      <c r="XES1064" s="1"/>
      <c r="XET1064" s="1"/>
      <c r="XEU1064" s="1"/>
      <c r="XEV1064" s="1"/>
      <c r="XEW1064" s="1"/>
      <c r="XEX1064" s="1"/>
      <c r="XEY1064" s="1"/>
      <c r="XEZ1064" s="1"/>
      <c r="XFA1064" s="1"/>
      <c r="XFB1064" s="1"/>
      <c r="XFC1064" s="1"/>
    </row>
    <row r="1065" spans="1:150 16226:16383" s="3" customFormat="1" ht="20.25" customHeight="1" x14ac:dyDescent="0.25">
      <c r="A1065" s="71" t="s">
        <v>1260</v>
      </c>
      <c r="B1065" s="71">
        <v>111.48399999999999</v>
      </c>
      <c r="C1065" s="71">
        <f t="shared" si="28"/>
        <v>1200.0137759999998</v>
      </c>
      <c r="D1065" s="51">
        <v>0</v>
      </c>
      <c r="E1065" s="51">
        <v>0</v>
      </c>
      <c r="F1065" s="124">
        <f t="shared" si="29"/>
        <v>2203.2252927359996</v>
      </c>
      <c r="G1065" s="130" t="s">
        <v>95</v>
      </c>
      <c r="H1065" s="13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WZB1065" s="1"/>
      <c r="WZC1065" s="1"/>
      <c r="WZD1065" s="1"/>
      <c r="WZE1065" s="1"/>
      <c r="WZF1065" s="1"/>
      <c r="WZG1065" s="1"/>
      <c r="WZH1065" s="1"/>
      <c r="WZI1065" s="1"/>
      <c r="WZJ1065" s="1"/>
      <c r="WZK1065" s="1"/>
      <c r="WZL1065" s="1"/>
      <c r="WZM1065" s="1"/>
      <c r="WZN1065" s="1"/>
      <c r="WZO1065" s="1"/>
      <c r="WZP1065" s="1"/>
      <c r="WZQ1065" s="1"/>
      <c r="WZR1065" s="1"/>
      <c r="WZS1065" s="1"/>
      <c r="WZT1065" s="1"/>
      <c r="WZU1065" s="1"/>
      <c r="WZV1065" s="1"/>
      <c r="WZW1065" s="1"/>
      <c r="WZX1065" s="1"/>
      <c r="WZY1065" s="1"/>
      <c r="WZZ1065" s="1"/>
      <c r="XAA1065" s="1"/>
      <c r="XAB1065" s="1"/>
      <c r="XAC1065" s="1"/>
      <c r="XAD1065" s="1"/>
      <c r="XAE1065" s="1"/>
      <c r="XAF1065" s="1"/>
      <c r="XAG1065" s="1"/>
      <c r="XAH1065" s="1"/>
      <c r="XAI1065" s="1"/>
      <c r="XAJ1065" s="1"/>
      <c r="XAK1065" s="1"/>
      <c r="XAL1065" s="1"/>
      <c r="XAM1065" s="1"/>
      <c r="XAN1065" s="1"/>
      <c r="XAO1065" s="1"/>
      <c r="XAP1065" s="1"/>
      <c r="XAQ1065" s="1"/>
      <c r="XAR1065" s="1"/>
      <c r="XAS1065" s="1"/>
      <c r="XAT1065" s="1"/>
      <c r="XAU1065" s="1"/>
      <c r="XAV1065" s="1"/>
      <c r="XAW1065" s="1"/>
      <c r="XAX1065" s="1"/>
      <c r="XAY1065" s="1"/>
      <c r="XAZ1065" s="1"/>
      <c r="XBA1065" s="1"/>
      <c r="XBB1065" s="1"/>
      <c r="XBC1065" s="1"/>
      <c r="XBD1065" s="1"/>
      <c r="XBE1065" s="1"/>
      <c r="XBF1065" s="1"/>
      <c r="XBG1065" s="1"/>
      <c r="XBH1065" s="1"/>
      <c r="XBI1065" s="1"/>
      <c r="XBJ1065" s="1"/>
      <c r="XBK1065" s="1"/>
      <c r="XBL1065" s="1"/>
      <c r="XBM1065" s="1"/>
      <c r="XBN1065" s="1"/>
      <c r="XBO1065" s="1"/>
      <c r="XBP1065" s="1"/>
      <c r="XBQ1065" s="1"/>
      <c r="XBR1065" s="1"/>
      <c r="XBS1065" s="1"/>
      <c r="XBT1065" s="1"/>
      <c r="XBU1065" s="1"/>
      <c r="XBV1065" s="1"/>
      <c r="XBW1065" s="1"/>
      <c r="XBX1065" s="1"/>
      <c r="XBY1065" s="1"/>
      <c r="XBZ1065" s="1"/>
      <c r="XCA1065" s="1"/>
      <c r="XCB1065" s="1"/>
      <c r="XCC1065" s="1"/>
      <c r="XCD1065" s="1"/>
      <c r="XCE1065" s="1"/>
      <c r="XCF1065" s="1"/>
      <c r="XCG1065" s="1"/>
      <c r="XCH1065" s="1"/>
      <c r="XCI1065" s="1"/>
      <c r="XCJ1065" s="1"/>
      <c r="XCK1065" s="1"/>
      <c r="XCL1065" s="1"/>
      <c r="XCM1065" s="1"/>
      <c r="XCN1065" s="1"/>
      <c r="XCO1065" s="1"/>
      <c r="XCP1065" s="1"/>
      <c r="XCQ1065" s="1"/>
      <c r="XCR1065" s="1"/>
      <c r="XCS1065" s="1"/>
      <c r="XCT1065" s="1"/>
      <c r="XCU1065" s="1"/>
      <c r="XCV1065" s="1"/>
      <c r="XCW1065" s="1"/>
      <c r="XCX1065" s="1"/>
      <c r="XCY1065" s="1"/>
      <c r="XCZ1065" s="1"/>
      <c r="XDA1065" s="1"/>
      <c r="XDB1065" s="1"/>
      <c r="XDC1065" s="1"/>
      <c r="XDD1065" s="1"/>
      <c r="XDE1065" s="1"/>
      <c r="XDF1065" s="1"/>
      <c r="XDG1065" s="1"/>
      <c r="XDH1065" s="1"/>
      <c r="XDI1065" s="1"/>
      <c r="XDJ1065" s="1"/>
      <c r="XDK1065" s="1"/>
      <c r="XDL1065" s="1"/>
      <c r="XDM1065" s="1"/>
      <c r="XDN1065" s="1"/>
      <c r="XDO1065" s="1"/>
      <c r="XDP1065" s="1"/>
      <c r="XDQ1065" s="1"/>
      <c r="XDR1065" s="1"/>
      <c r="XDS1065" s="1"/>
      <c r="XDT1065" s="1"/>
      <c r="XDU1065" s="1"/>
      <c r="XDV1065" s="1"/>
      <c r="XDW1065" s="1"/>
      <c r="XDX1065" s="1"/>
      <c r="XDY1065" s="1"/>
      <c r="XDZ1065" s="1"/>
      <c r="XEA1065" s="1"/>
      <c r="XEB1065" s="1"/>
      <c r="XEC1065" s="1"/>
      <c r="XED1065" s="1"/>
      <c r="XEE1065" s="1"/>
      <c r="XEF1065" s="1"/>
      <c r="XEG1065" s="1"/>
      <c r="XEH1065" s="1"/>
      <c r="XEI1065" s="1"/>
      <c r="XEJ1065" s="1"/>
      <c r="XEK1065" s="1"/>
      <c r="XEL1065" s="1"/>
      <c r="XEM1065" s="1"/>
      <c r="XEN1065" s="1"/>
      <c r="XEO1065" s="1"/>
      <c r="XEP1065" s="1"/>
      <c r="XEQ1065" s="1"/>
      <c r="XER1065" s="1"/>
      <c r="XES1065" s="1"/>
      <c r="XET1065" s="1"/>
      <c r="XEU1065" s="1"/>
      <c r="XEV1065" s="1"/>
      <c r="XEW1065" s="1"/>
      <c r="XEX1065" s="1"/>
      <c r="XEY1065" s="1"/>
      <c r="XEZ1065" s="1"/>
      <c r="XFA1065" s="1"/>
      <c r="XFB1065" s="1"/>
      <c r="XFC1065" s="1"/>
    </row>
    <row r="1066" spans="1:150 16226:16383" s="3" customFormat="1" ht="20.25" customHeight="1" x14ac:dyDescent="0.25">
      <c r="A1066" s="71" t="s">
        <v>1261</v>
      </c>
      <c r="B1066" s="71">
        <v>111.48399999999999</v>
      </c>
      <c r="C1066" s="71">
        <f t="shared" si="28"/>
        <v>1200.0137759999998</v>
      </c>
      <c r="D1066" s="51">
        <v>0</v>
      </c>
      <c r="E1066" s="51">
        <v>0</v>
      </c>
      <c r="F1066" s="124">
        <f t="shared" si="29"/>
        <v>2203.2252927359996</v>
      </c>
      <c r="G1066" s="130" t="s">
        <v>95</v>
      </c>
      <c r="H1066" s="13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WZB1066" s="1"/>
      <c r="WZC1066" s="1"/>
      <c r="WZD1066" s="1"/>
      <c r="WZE1066" s="1"/>
      <c r="WZF1066" s="1"/>
      <c r="WZG1066" s="1"/>
      <c r="WZH1066" s="1"/>
      <c r="WZI1066" s="1"/>
      <c r="WZJ1066" s="1"/>
      <c r="WZK1066" s="1"/>
      <c r="WZL1066" s="1"/>
      <c r="WZM1066" s="1"/>
      <c r="WZN1066" s="1"/>
      <c r="WZO1066" s="1"/>
      <c r="WZP1066" s="1"/>
      <c r="WZQ1066" s="1"/>
      <c r="WZR1066" s="1"/>
      <c r="WZS1066" s="1"/>
      <c r="WZT1066" s="1"/>
      <c r="WZU1066" s="1"/>
      <c r="WZV1066" s="1"/>
      <c r="WZW1066" s="1"/>
      <c r="WZX1066" s="1"/>
      <c r="WZY1066" s="1"/>
      <c r="WZZ1066" s="1"/>
      <c r="XAA1066" s="1"/>
      <c r="XAB1066" s="1"/>
      <c r="XAC1066" s="1"/>
      <c r="XAD1066" s="1"/>
      <c r="XAE1066" s="1"/>
      <c r="XAF1066" s="1"/>
      <c r="XAG1066" s="1"/>
      <c r="XAH1066" s="1"/>
      <c r="XAI1066" s="1"/>
      <c r="XAJ1066" s="1"/>
      <c r="XAK1066" s="1"/>
      <c r="XAL1066" s="1"/>
      <c r="XAM1066" s="1"/>
      <c r="XAN1066" s="1"/>
      <c r="XAO1066" s="1"/>
      <c r="XAP1066" s="1"/>
      <c r="XAQ1066" s="1"/>
      <c r="XAR1066" s="1"/>
      <c r="XAS1066" s="1"/>
      <c r="XAT1066" s="1"/>
      <c r="XAU1066" s="1"/>
      <c r="XAV1066" s="1"/>
      <c r="XAW1066" s="1"/>
      <c r="XAX1066" s="1"/>
      <c r="XAY1066" s="1"/>
      <c r="XAZ1066" s="1"/>
      <c r="XBA1066" s="1"/>
      <c r="XBB1066" s="1"/>
      <c r="XBC1066" s="1"/>
      <c r="XBD1066" s="1"/>
      <c r="XBE1066" s="1"/>
      <c r="XBF1066" s="1"/>
      <c r="XBG1066" s="1"/>
      <c r="XBH1066" s="1"/>
      <c r="XBI1066" s="1"/>
      <c r="XBJ1066" s="1"/>
      <c r="XBK1066" s="1"/>
      <c r="XBL1066" s="1"/>
      <c r="XBM1066" s="1"/>
      <c r="XBN1066" s="1"/>
      <c r="XBO1066" s="1"/>
      <c r="XBP1066" s="1"/>
      <c r="XBQ1066" s="1"/>
      <c r="XBR1066" s="1"/>
      <c r="XBS1066" s="1"/>
      <c r="XBT1066" s="1"/>
      <c r="XBU1066" s="1"/>
      <c r="XBV1066" s="1"/>
      <c r="XBW1066" s="1"/>
      <c r="XBX1066" s="1"/>
      <c r="XBY1066" s="1"/>
      <c r="XBZ1066" s="1"/>
      <c r="XCA1066" s="1"/>
      <c r="XCB1066" s="1"/>
      <c r="XCC1066" s="1"/>
      <c r="XCD1066" s="1"/>
      <c r="XCE1066" s="1"/>
      <c r="XCF1066" s="1"/>
      <c r="XCG1066" s="1"/>
      <c r="XCH1066" s="1"/>
      <c r="XCI1066" s="1"/>
      <c r="XCJ1066" s="1"/>
      <c r="XCK1066" s="1"/>
      <c r="XCL1066" s="1"/>
      <c r="XCM1066" s="1"/>
      <c r="XCN1066" s="1"/>
      <c r="XCO1066" s="1"/>
      <c r="XCP1066" s="1"/>
      <c r="XCQ1066" s="1"/>
      <c r="XCR1066" s="1"/>
      <c r="XCS1066" s="1"/>
      <c r="XCT1066" s="1"/>
      <c r="XCU1066" s="1"/>
      <c r="XCV1066" s="1"/>
      <c r="XCW1066" s="1"/>
      <c r="XCX1066" s="1"/>
      <c r="XCY1066" s="1"/>
      <c r="XCZ1066" s="1"/>
      <c r="XDA1066" s="1"/>
      <c r="XDB1066" s="1"/>
      <c r="XDC1066" s="1"/>
      <c r="XDD1066" s="1"/>
      <c r="XDE1066" s="1"/>
      <c r="XDF1066" s="1"/>
      <c r="XDG1066" s="1"/>
      <c r="XDH1066" s="1"/>
      <c r="XDI1066" s="1"/>
      <c r="XDJ1066" s="1"/>
      <c r="XDK1066" s="1"/>
      <c r="XDL1066" s="1"/>
      <c r="XDM1066" s="1"/>
      <c r="XDN1066" s="1"/>
      <c r="XDO1066" s="1"/>
      <c r="XDP1066" s="1"/>
      <c r="XDQ1066" s="1"/>
      <c r="XDR1066" s="1"/>
      <c r="XDS1066" s="1"/>
      <c r="XDT1066" s="1"/>
      <c r="XDU1066" s="1"/>
      <c r="XDV1066" s="1"/>
      <c r="XDW1066" s="1"/>
      <c r="XDX1066" s="1"/>
      <c r="XDY1066" s="1"/>
      <c r="XDZ1066" s="1"/>
      <c r="XEA1066" s="1"/>
      <c r="XEB1066" s="1"/>
      <c r="XEC1066" s="1"/>
      <c r="XED1066" s="1"/>
      <c r="XEE1066" s="1"/>
      <c r="XEF1066" s="1"/>
      <c r="XEG1066" s="1"/>
      <c r="XEH1066" s="1"/>
      <c r="XEI1066" s="1"/>
      <c r="XEJ1066" s="1"/>
      <c r="XEK1066" s="1"/>
      <c r="XEL1066" s="1"/>
      <c r="XEM1066" s="1"/>
      <c r="XEN1066" s="1"/>
      <c r="XEO1066" s="1"/>
      <c r="XEP1066" s="1"/>
      <c r="XEQ1066" s="1"/>
      <c r="XER1066" s="1"/>
      <c r="XES1066" s="1"/>
      <c r="XET1066" s="1"/>
      <c r="XEU1066" s="1"/>
      <c r="XEV1066" s="1"/>
      <c r="XEW1066" s="1"/>
      <c r="XEX1066" s="1"/>
      <c r="XEY1066" s="1"/>
      <c r="XEZ1066" s="1"/>
      <c r="XFA1066" s="1"/>
      <c r="XFB1066" s="1"/>
      <c r="XFC1066" s="1"/>
    </row>
    <row r="1067" spans="1:150 16226:16383" s="3" customFormat="1" ht="20.25" customHeight="1" x14ac:dyDescent="0.25">
      <c r="A1067" s="71" t="s">
        <v>1262</v>
      </c>
      <c r="B1067" s="71">
        <v>111.48399999999999</v>
      </c>
      <c r="C1067" s="71">
        <f t="shared" si="28"/>
        <v>1200.0137759999998</v>
      </c>
      <c r="D1067" s="51">
        <v>0</v>
      </c>
      <c r="E1067" s="51">
        <v>0</v>
      </c>
      <c r="F1067" s="124">
        <f t="shared" si="29"/>
        <v>2203.2252927359996</v>
      </c>
      <c r="G1067" s="130" t="s">
        <v>95</v>
      </c>
      <c r="H1067" s="13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WZB1067" s="1"/>
      <c r="WZC1067" s="1"/>
      <c r="WZD1067" s="1"/>
      <c r="WZE1067" s="1"/>
      <c r="WZF1067" s="1"/>
      <c r="WZG1067" s="1"/>
      <c r="WZH1067" s="1"/>
      <c r="WZI1067" s="1"/>
      <c r="WZJ1067" s="1"/>
      <c r="WZK1067" s="1"/>
      <c r="WZL1067" s="1"/>
      <c r="WZM1067" s="1"/>
      <c r="WZN1067" s="1"/>
      <c r="WZO1067" s="1"/>
      <c r="WZP1067" s="1"/>
      <c r="WZQ1067" s="1"/>
      <c r="WZR1067" s="1"/>
      <c r="WZS1067" s="1"/>
      <c r="WZT1067" s="1"/>
      <c r="WZU1067" s="1"/>
      <c r="WZV1067" s="1"/>
      <c r="WZW1067" s="1"/>
      <c r="WZX1067" s="1"/>
      <c r="WZY1067" s="1"/>
      <c r="WZZ1067" s="1"/>
      <c r="XAA1067" s="1"/>
      <c r="XAB1067" s="1"/>
      <c r="XAC1067" s="1"/>
      <c r="XAD1067" s="1"/>
      <c r="XAE1067" s="1"/>
      <c r="XAF1067" s="1"/>
      <c r="XAG1067" s="1"/>
      <c r="XAH1067" s="1"/>
      <c r="XAI1067" s="1"/>
      <c r="XAJ1067" s="1"/>
      <c r="XAK1067" s="1"/>
      <c r="XAL1067" s="1"/>
      <c r="XAM1067" s="1"/>
      <c r="XAN1067" s="1"/>
      <c r="XAO1067" s="1"/>
      <c r="XAP1067" s="1"/>
      <c r="XAQ1067" s="1"/>
      <c r="XAR1067" s="1"/>
      <c r="XAS1067" s="1"/>
      <c r="XAT1067" s="1"/>
      <c r="XAU1067" s="1"/>
      <c r="XAV1067" s="1"/>
      <c r="XAW1067" s="1"/>
      <c r="XAX1067" s="1"/>
      <c r="XAY1067" s="1"/>
      <c r="XAZ1067" s="1"/>
      <c r="XBA1067" s="1"/>
      <c r="XBB1067" s="1"/>
      <c r="XBC1067" s="1"/>
      <c r="XBD1067" s="1"/>
      <c r="XBE1067" s="1"/>
      <c r="XBF1067" s="1"/>
      <c r="XBG1067" s="1"/>
      <c r="XBH1067" s="1"/>
      <c r="XBI1067" s="1"/>
      <c r="XBJ1067" s="1"/>
      <c r="XBK1067" s="1"/>
      <c r="XBL1067" s="1"/>
      <c r="XBM1067" s="1"/>
      <c r="XBN1067" s="1"/>
      <c r="XBO1067" s="1"/>
      <c r="XBP1067" s="1"/>
      <c r="XBQ1067" s="1"/>
      <c r="XBR1067" s="1"/>
      <c r="XBS1067" s="1"/>
      <c r="XBT1067" s="1"/>
      <c r="XBU1067" s="1"/>
      <c r="XBV1067" s="1"/>
      <c r="XBW1067" s="1"/>
      <c r="XBX1067" s="1"/>
      <c r="XBY1067" s="1"/>
      <c r="XBZ1067" s="1"/>
      <c r="XCA1067" s="1"/>
      <c r="XCB1067" s="1"/>
      <c r="XCC1067" s="1"/>
      <c r="XCD1067" s="1"/>
      <c r="XCE1067" s="1"/>
      <c r="XCF1067" s="1"/>
      <c r="XCG1067" s="1"/>
      <c r="XCH1067" s="1"/>
      <c r="XCI1067" s="1"/>
      <c r="XCJ1067" s="1"/>
      <c r="XCK1067" s="1"/>
      <c r="XCL1067" s="1"/>
      <c r="XCM1067" s="1"/>
      <c r="XCN1067" s="1"/>
      <c r="XCO1067" s="1"/>
      <c r="XCP1067" s="1"/>
      <c r="XCQ1067" s="1"/>
      <c r="XCR1067" s="1"/>
      <c r="XCS1067" s="1"/>
      <c r="XCT1067" s="1"/>
      <c r="XCU1067" s="1"/>
      <c r="XCV1067" s="1"/>
      <c r="XCW1067" s="1"/>
      <c r="XCX1067" s="1"/>
      <c r="XCY1067" s="1"/>
      <c r="XCZ1067" s="1"/>
      <c r="XDA1067" s="1"/>
      <c r="XDB1067" s="1"/>
      <c r="XDC1067" s="1"/>
      <c r="XDD1067" s="1"/>
      <c r="XDE1067" s="1"/>
      <c r="XDF1067" s="1"/>
      <c r="XDG1067" s="1"/>
      <c r="XDH1067" s="1"/>
      <c r="XDI1067" s="1"/>
      <c r="XDJ1067" s="1"/>
      <c r="XDK1067" s="1"/>
      <c r="XDL1067" s="1"/>
      <c r="XDM1067" s="1"/>
      <c r="XDN1067" s="1"/>
      <c r="XDO1067" s="1"/>
      <c r="XDP1067" s="1"/>
      <c r="XDQ1067" s="1"/>
      <c r="XDR1067" s="1"/>
      <c r="XDS1067" s="1"/>
      <c r="XDT1067" s="1"/>
      <c r="XDU1067" s="1"/>
      <c r="XDV1067" s="1"/>
      <c r="XDW1067" s="1"/>
      <c r="XDX1067" s="1"/>
      <c r="XDY1067" s="1"/>
      <c r="XDZ1067" s="1"/>
      <c r="XEA1067" s="1"/>
      <c r="XEB1067" s="1"/>
      <c r="XEC1067" s="1"/>
      <c r="XED1067" s="1"/>
      <c r="XEE1067" s="1"/>
      <c r="XEF1067" s="1"/>
      <c r="XEG1067" s="1"/>
      <c r="XEH1067" s="1"/>
      <c r="XEI1067" s="1"/>
      <c r="XEJ1067" s="1"/>
      <c r="XEK1067" s="1"/>
      <c r="XEL1067" s="1"/>
      <c r="XEM1067" s="1"/>
      <c r="XEN1067" s="1"/>
      <c r="XEO1067" s="1"/>
      <c r="XEP1067" s="1"/>
      <c r="XEQ1067" s="1"/>
      <c r="XER1067" s="1"/>
      <c r="XES1067" s="1"/>
      <c r="XET1067" s="1"/>
      <c r="XEU1067" s="1"/>
      <c r="XEV1067" s="1"/>
      <c r="XEW1067" s="1"/>
      <c r="XEX1067" s="1"/>
      <c r="XEY1067" s="1"/>
      <c r="XEZ1067" s="1"/>
      <c r="XFA1067" s="1"/>
      <c r="XFB1067" s="1"/>
      <c r="XFC1067" s="1"/>
    </row>
    <row r="1068" spans="1:150 16226:16383" s="3" customFormat="1" ht="20.25" customHeight="1" x14ac:dyDescent="0.25">
      <c r="A1068" s="71" t="s">
        <v>1263</v>
      </c>
      <c r="B1068" s="71">
        <v>111.48399999999999</v>
      </c>
      <c r="C1068" s="71">
        <f t="shared" si="28"/>
        <v>1200.0137759999998</v>
      </c>
      <c r="D1068" s="51">
        <v>0</v>
      </c>
      <c r="E1068" s="51">
        <v>0</v>
      </c>
      <c r="F1068" s="124">
        <f t="shared" si="29"/>
        <v>2203.2252927359996</v>
      </c>
      <c r="G1068" s="130" t="s">
        <v>95</v>
      </c>
      <c r="H1068" s="13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WZB1068" s="1"/>
      <c r="WZC1068" s="1"/>
      <c r="WZD1068" s="1"/>
      <c r="WZE1068" s="1"/>
      <c r="WZF1068" s="1"/>
      <c r="WZG1068" s="1"/>
      <c r="WZH1068" s="1"/>
      <c r="WZI1068" s="1"/>
      <c r="WZJ1068" s="1"/>
      <c r="WZK1068" s="1"/>
      <c r="WZL1068" s="1"/>
      <c r="WZM1068" s="1"/>
      <c r="WZN1068" s="1"/>
      <c r="WZO1068" s="1"/>
      <c r="WZP1068" s="1"/>
      <c r="WZQ1068" s="1"/>
      <c r="WZR1068" s="1"/>
      <c r="WZS1068" s="1"/>
      <c r="WZT1068" s="1"/>
      <c r="WZU1068" s="1"/>
      <c r="WZV1068" s="1"/>
      <c r="WZW1068" s="1"/>
      <c r="WZX1068" s="1"/>
      <c r="WZY1068" s="1"/>
      <c r="WZZ1068" s="1"/>
      <c r="XAA1068" s="1"/>
      <c r="XAB1068" s="1"/>
      <c r="XAC1068" s="1"/>
      <c r="XAD1068" s="1"/>
      <c r="XAE1068" s="1"/>
      <c r="XAF1068" s="1"/>
      <c r="XAG1068" s="1"/>
      <c r="XAH1068" s="1"/>
      <c r="XAI1068" s="1"/>
      <c r="XAJ1068" s="1"/>
      <c r="XAK1068" s="1"/>
      <c r="XAL1068" s="1"/>
      <c r="XAM1068" s="1"/>
      <c r="XAN1068" s="1"/>
      <c r="XAO1068" s="1"/>
      <c r="XAP1068" s="1"/>
      <c r="XAQ1068" s="1"/>
      <c r="XAR1068" s="1"/>
      <c r="XAS1068" s="1"/>
      <c r="XAT1068" s="1"/>
      <c r="XAU1068" s="1"/>
      <c r="XAV1068" s="1"/>
      <c r="XAW1068" s="1"/>
      <c r="XAX1068" s="1"/>
      <c r="XAY1068" s="1"/>
      <c r="XAZ1068" s="1"/>
      <c r="XBA1068" s="1"/>
      <c r="XBB1068" s="1"/>
      <c r="XBC1068" s="1"/>
      <c r="XBD1068" s="1"/>
      <c r="XBE1068" s="1"/>
      <c r="XBF1068" s="1"/>
      <c r="XBG1068" s="1"/>
      <c r="XBH1068" s="1"/>
      <c r="XBI1068" s="1"/>
      <c r="XBJ1068" s="1"/>
      <c r="XBK1068" s="1"/>
      <c r="XBL1068" s="1"/>
      <c r="XBM1068" s="1"/>
      <c r="XBN1068" s="1"/>
      <c r="XBO1068" s="1"/>
      <c r="XBP1068" s="1"/>
      <c r="XBQ1068" s="1"/>
      <c r="XBR1068" s="1"/>
      <c r="XBS1068" s="1"/>
      <c r="XBT1068" s="1"/>
      <c r="XBU1068" s="1"/>
      <c r="XBV1068" s="1"/>
      <c r="XBW1068" s="1"/>
      <c r="XBX1068" s="1"/>
      <c r="XBY1068" s="1"/>
      <c r="XBZ1068" s="1"/>
      <c r="XCA1068" s="1"/>
      <c r="XCB1068" s="1"/>
      <c r="XCC1068" s="1"/>
      <c r="XCD1068" s="1"/>
      <c r="XCE1068" s="1"/>
      <c r="XCF1068" s="1"/>
      <c r="XCG1068" s="1"/>
      <c r="XCH1068" s="1"/>
      <c r="XCI1068" s="1"/>
      <c r="XCJ1068" s="1"/>
      <c r="XCK1068" s="1"/>
      <c r="XCL1068" s="1"/>
      <c r="XCM1068" s="1"/>
      <c r="XCN1068" s="1"/>
      <c r="XCO1068" s="1"/>
      <c r="XCP1068" s="1"/>
      <c r="XCQ1068" s="1"/>
      <c r="XCR1068" s="1"/>
      <c r="XCS1068" s="1"/>
      <c r="XCT1068" s="1"/>
      <c r="XCU1068" s="1"/>
      <c r="XCV1068" s="1"/>
      <c r="XCW1068" s="1"/>
      <c r="XCX1068" s="1"/>
      <c r="XCY1068" s="1"/>
      <c r="XCZ1068" s="1"/>
      <c r="XDA1068" s="1"/>
      <c r="XDB1068" s="1"/>
      <c r="XDC1068" s="1"/>
      <c r="XDD1068" s="1"/>
      <c r="XDE1068" s="1"/>
      <c r="XDF1068" s="1"/>
      <c r="XDG1068" s="1"/>
      <c r="XDH1068" s="1"/>
      <c r="XDI1068" s="1"/>
      <c r="XDJ1068" s="1"/>
      <c r="XDK1068" s="1"/>
      <c r="XDL1068" s="1"/>
      <c r="XDM1068" s="1"/>
      <c r="XDN1068" s="1"/>
      <c r="XDO1068" s="1"/>
      <c r="XDP1068" s="1"/>
      <c r="XDQ1068" s="1"/>
      <c r="XDR1068" s="1"/>
      <c r="XDS1068" s="1"/>
      <c r="XDT1068" s="1"/>
      <c r="XDU1068" s="1"/>
      <c r="XDV1068" s="1"/>
      <c r="XDW1068" s="1"/>
      <c r="XDX1068" s="1"/>
      <c r="XDY1068" s="1"/>
      <c r="XDZ1068" s="1"/>
      <c r="XEA1068" s="1"/>
      <c r="XEB1068" s="1"/>
      <c r="XEC1068" s="1"/>
      <c r="XED1068" s="1"/>
      <c r="XEE1068" s="1"/>
      <c r="XEF1068" s="1"/>
      <c r="XEG1068" s="1"/>
      <c r="XEH1068" s="1"/>
      <c r="XEI1068" s="1"/>
      <c r="XEJ1068" s="1"/>
      <c r="XEK1068" s="1"/>
      <c r="XEL1068" s="1"/>
      <c r="XEM1068" s="1"/>
      <c r="XEN1068" s="1"/>
      <c r="XEO1068" s="1"/>
      <c r="XEP1068" s="1"/>
      <c r="XEQ1068" s="1"/>
      <c r="XER1068" s="1"/>
      <c r="XES1068" s="1"/>
      <c r="XET1068" s="1"/>
      <c r="XEU1068" s="1"/>
      <c r="XEV1068" s="1"/>
      <c r="XEW1068" s="1"/>
      <c r="XEX1068" s="1"/>
      <c r="XEY1068" s="1"/>
      <c r="XEZ1068" s="1"/>
      <c r="XFA1068" s="1"/>
      <c r="XFB1068" s="1"/>
      <c r="XFC1068" s="1"/>
    </row>
    <row r="1069" spans="1:150 16226:16383" s="3" customFormat="1" ht="20.25" customHeight="1" x14ac:dyDescent="0.25">
      <c r="A1069" s="71" t="s">
        <v>1264</v>
      </c>
      <c r="B1069" s="71">
        <v>111.48399999999999</v>
      </c>
      <c r="C1069" s="71">
        <f t="shared" si="28"/>
        <v>1200.0137759999998</v>
      </c>
      <c r="D1069" s="51">
        <v>0</v>
      </c>
      <c r="E1069" s="51">
        <v>0</v>
      </c>
      <c r="F1069" s="124">
        <f t="shared" si="29"/>
        <v>2203.2252927359996</v>
      </c>
      <c r="G1069" s="130" t="s">
        <v>95</v>
      </c>
      <c r="H1069" s="13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WZB1069" s="1"/>
      <c r="WZC1069" s="1"/>
      <c r="WZD1069" s="1"/>
      <c r="WZE1069" s="1"/>
      <c r="WZF1069" s="1"/>
      <c r="WZG1069" s="1"/>
      <c r="WZH1069" s="1"/>
      <c r="WZI1069" s="1"/>
      <c r="WZJ1069" s="1"/>
      <c r="WZK1069" s="1"/>
      <c r="WZL1069" s="1"/>
      <c r="WZM1069" s="1"/>
      <c r="WZN1069" s="1"/>
      <c r="WZO1069" s="1"/>
      <c r="WZP1069" s="1"/>
      <c r="WZQ1069" s="1"/>
      <c r="WZR1069" s="1"/>
      <c r="WZS1069" s="1"/>
      <c r="WZT1069" s="1"/>
      <c r="WZU1069" s="1"/>
      <c r="WZV1069" s="1"/>
      <c r="WZW1069" s="1"/>
      <c r="WZX1069" s="1"/>
      <c r="WZY1069" s="1"/>
      <c r="WZZ1069" s="1"/>
      <c r="XAA1069" s="1"/>
      <c r="XAB1069" s="1"/>
      <c r="XAC1069" s="1"/>
      <c r="XAD1069" s="1"/>
      <c r="XAE1069" s="1"/>
      <c r="XAF1069" s="1"/>
      <c r="XAG1069" s="1"/>
      <c r="XAH1069" s="1"/>
      <c r="XAI1069" s="1"/>
      <c r="XAJ1069" s="1"/>
      <c r="XAK1069" s="1"/>
      <c r="XAL1069" s="1"/>
      <c r="XAM1069" s="1"/>
      <c r="XAN1069" s="1"/>
      <c r="XAO1069" s="1"/>
      <c r="XAP1069" s="1"/>
      <c r="XAQ1069" s="1"/>
      <c r="XAR1069" s="1"/>
      <c r="XAS1069" s="1"/>
      <c r="XAT1069" s="1"/>
      <c r="XAU1069" s="1"/>
      <c r="XAV1069" s="1"/>
      <c r="XAW1069" s="1"/>
      <c r="XAX1069" s="1"/>
      <c r="XAY1069" s="1"/>
      <c r="XAZ1069" s="1"/>
      <c r="XBA1069" s="1"/>
      <c r="XBB1069" s="1"/>
      <c r="XBC1069" s="1"/>
      <c r="XBD1069" s="1"/>
      <c r="XBE1069" s="1"/>
      <c r="XBF1069" s="1"/>
      <c r="XBG1069" s="1"/>
      <c r="XBH1069" s="1"/>
      <c r="XBI1069" s="1"/>
      <c r="XBJ1069" s="1"/>
      <c r="XBK1069" s="1"/>
      <c r="XBL1069" s="1"/>
      <c r="XBM1069" s="1"/>
      <c r="XBN1069" s="1"/>
      <c r="XBO1069" s="1"/>
      <c r="XBP1069" s="1"/>
      <c r="XBQ1069" s="1"/>
      <c r="XBR1069" s="1"/>
      <c r="XBS1069" s="1"/>
      <c r="XBT1069" s="1"/>
      <c r="XBU1069" s="1"/>
      <c r="XBV1069" s="1"/>
      <c r="XBW1069" s="1"/>
      <c r="XBX1069" s="1"/>
      <c r="XBY1069" s="1"/>
      <c r="XBZ1069" s="1"/>
      <c r="XCA1069" s="1"/>
      <c r="XCB1069" s="1"/>
      <c r="XCC1069" s="1"/>
      <c r="XCD1069" s="1"/>
      <c r="XCE1069" s="1"/>
      <c r="XCF1069" s="1"/>
      <c r="XCG1069" s="1"/>
      <c r="XCH1069" s="1"/>
      <c r="XCI1069" s="1"/>
      <c r="XCJ1069" s="1"/>
      <c r="XCK1069" s="1"/>
      <c r="XCL1069" s="1"/>
      <c r="XCM1069" s="1"/>
      <c r="XCN1069" s="1"/>
      <c r="XCO1069" s="1"/>
      <c r="XCP1069" s="1"/>
      <c r="XCQ1069" s="1"/>
      <c r="XCR1069" s="1"/>
      <c r="XCS1069" s="1"/>
      <c r="XCT1069" s="1"/>
      <c r="XCU1069" s="1"/>
      <c r="XCV1069" s="1"/>
      <c r="XCW1069" s="1"/>
      <c r="XCX1069" s="1"/>
      <c r="XCY1069" s="1"/>
      <c r="XCZ1069" s="1"/>
      <c r="XDA1069" s="1"/>
      <c r="XDB1069" s="1"/>
      <c r="XDC1069" s="1"/>
      <c r="XDD1069" s="1"/>
      <c r="XDE1069" s="1"/>
      <c r="XDF1069" s="1"/>
      <c r="XDG1069" s="1"/>
      <c r="XDH1069" s="1"/>
      <c r="XDI1069" s="1"/>
      <c r="XDJ1069" s="1"/>
      <c r="XDK1069" s="1"/>
      <c r="XDL1069" s="1"/>
      <c r="XDM1069" s="1"/>
      <c r="XDN1069" s="1"/>
      <c r="XDO1069" s="1"/>
      <c r="XDP1069" s="1"/>
      <c r="XDQ1069" s="1"/>
      <c r="XDR1069" s="1"/>
      <c r="XDS1069" s="1"/>
      <c r="XDT1069" s="1"/>
      <c r="XDU1069" s="1"/>
      <c r="XDV1069" s="1"/>
      <c r="XDW1069" s="1"/>
      <c r="XDX1069" s="1"/>
      <c r="XDY1069" s="1"/>
      <c r="XDZ1069" s="1"/>
      <c r="XEA1069" s="1"/>
      <c r="XEB1069" s="1"/>
      <c r="XEC1069" s="1"/>
      <c r="XED1069" s="1"/>
      <c r="XEE1069" s="1"/>
      <c r="XEF1069" s="1"/>
      <c r="XEG1069" s="1"/>
      <c r="XEH1069" s="1"/>
      <c r="XEI1069" s="1"/>
      <c r="XEJ1069" s="1"/>
      <c r="XEK1069" s="1"/>
      <c r="XEL1069" s="1"/>
      <c r="XEM1069" s="1"/>
      <c r="XEN1069" s="1"/>
      <c r="XEO1069" s="1"/>
      <c r="XEP1069" s="1"/>
      <c r="XEQ1069" s="1"/>
      <c r="XER1069" s="1"/>
      <c r="XES1069" s="1"/>
      <c r="XET1069" s="1"/>
      <c r="XEU1069" s="1"/>
      <c r="XEV1069" s="1"/>
      <c r="XEW1069" s="1"/>
      <c r="XEX1069" s="1"/>
      <c r="XEY1069" s="1"/>
      <c r="XEZ1069" s="1"/>
      <c r="XFA1069" s="1"/>
      <c r="XFB1069" s="1"/>
      <c r="XFC1069" s="1"/>
    </row>
    <row r="1070" spans="1:150 16226:16383" s="3" customFormat="1" ht="20.25" customHeight="1" x14ac:dyDescent="0.25">
      <c r="A1070" s="71" t="s">
        <v>1265</v>
      </c>
      <c r="B1070" s="71">
        <v>111.48399999999999</v>
      </c>
      <c r="C1070" s="71">
        <f t="shared" si="28"/>
        <v>1200.0137759999998</v>
      </c>
      <c r="D1070" s="51">
        <v>0</v>
      </c>
      <c r="E1070" s="51">
        <v>0</v>
      </c>
      <c r="F1070" s="124">
        <f t="shared" si="29"/>
        <v>2203.2252927359996</v>
      </c>
      <c r="G1070" s="130" t="s">
        <v>95</v>
      </c>
      <c r="H1070" s="13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WZB1070" s="1"/>
      <c r="WZC1070" s="1"/>
      <c r="WZD1070" s="1"/>
      <c r="WZE1070" s="1"/>
      <c r="WZF1070" s="1"/>
      <c r="WZG1070" s="1"/>
      <c r="WZH1070" s="1"/>
      <c r="WZI1070" s="1"/>
      <c r="WZJ1070" s="1"/>
      <c r="WZK1070" s="1"/>
      <c r="WZL1070" s="1"/>
      <c r="WZM1070" s="1"/>
      <c r="WZN1070" s="1"/>
      <c r="WZO1070" s="1"/>
      <c r="WZP1070" s="1"/>
      <c r="WZQ1070" s="1"/>
      <c r="WZR1070" s="1"/>
      <c r="WZS1070" s="1"/>
      <c r="WZT1070" s="1"/>
      <c r="WZU1070" s="1"/>
      <c r="WZV1070" s="1"/>
      <c r="WZW1070" s="1"/>
      <c r="WZX1070" s="1"/>
      <c r="WZY1070" s="1"/>
      <c r="WZZ1070" s="1"/>
      <c r="XAA1070" s="1"/>
      <c r="XAB1070" s="1"/>
      <c r="XAC1070" s="1"/>
      <c r="XAD1070" s="1"/>
      <c r="XAE1070" s="1"/>
      <c r="XAF1070" s="1"/>
      <c r="XAG1070" s="1"/>
      <c r="XAH1070" s="1"/>
      <c r="XAI1070" s="1"/>
      <c r="XAJ1070" s="1"/>
      <c r="XAK1070" s="1"/>
      <c r="XAL1070" s="1"/>
      <c r="XAM1070" s="1"/>
      <c r="XAN1070" s="1"/>
      <c r="XAO1070" s="1"/>
      <c r="XAP1070" s="1"/>
      <c r="XAQ1070" s="1"/>
      <c r="XAR1070" s="1"/>
      <c r="XAS1070" s="1"/>
      <c r="XAT1070" s="1"/>
      <c r="XAU1070" s="1"/>
      <c r="XAV1070" s="1"/>
      <c r="XAW1070" s="1"/>
      <c r="XAX1070" s="1"/>
      <c r="XAY1070" s="1"/>
      <c r="XAZ1070" s="1"/>
      <c r="XBA1070" s="1"/>
      <c r="XBB1070" s="1"/>
      <c r="XBC1070" s="1"/>
      <c r="XBD1070" s="1"/>
      <c r="XBE1070" s="1"/>
      <c r="XBF1070" s="1"/>
      <c r="XBG1070" s="1"/>
      <c r="XBH1070" s="1"/>
      <c r="XBI1070" s="1"/>
      <c r="XBJ1070" s="1"/>
      <c r="XBK1070" s="1"/>
      <c r="XBL1070" s="1"/>
      <c r="XBM1070" s="1"/>
      <c r="XBN1070" s="1"/>
      <c r="XBO1070" s="1"/>
      <c r="XBP1070" s="1"/>
      <c r="XBQ1070" s="1"/>
      <c r="XBR1070" s="1"/>
      <c r="XBS1070" s="1"/>
      <c r="XBT1070" s="1"/>
      <c r="XBU1070" s="1"/>
      <c r="XBV1070" s="1"/>
      <c r="XBW1070" s="1"/>
      <c r="XBX1070" s="1"/>
      <c r="XBY1070" s="1"/>
      <c r="XBZ1070" s="1"/>
      <c r="XCA1070" s="1"/>
      <c r="XCB1070" s="1"/>
      <c r="XCC1070" s="1"/>
      <c r="XCD1070" s="1"/>
      <c r="XCE1070" s="1"/>
      <c r="XCF1070" s="1"/>
      <c r="XCG1070" s="1"/>
      <c r="XCH1070" s="1"/>
      <c r="XCI1070" s="1"/>
      <c r="XCJ1070" s="1"/>
      <c r="XCK1070" s="1"/>
      <c r="XCL1070" s="1"/>
      <c r="XCM1070" s="1"/>
      <c r="XCN1070" s="1"/>
      <c r="XCO1070" s="1"/>
      <c r="XCP1070" s="1"/>
      <c r="XCQ1070" s="1"/>
      <c r="XCR1070" s="1"/>
      <c r="XCS1070" s="1"/>
      <c r="XCT1070" s="1"/>
      <c r="XCU1070" s="1"/>
      <c r="XCV1070" s="1"/>
      <c r="XCW1070" s="1"/>
      <c r="XCX1070" s="1"/>
      <c r="XCY1070" s="1"/>
      <c r="XCZ1070" s="1"/>
      <c r="XDA1070" s="1"/>
      <c r="XDB1070" s="1"/>
      <c r="XDC1070" s="1"/>
      <c r="XDD1070" s="1"/>
      <c r="XDE1070" s="1"/>
      <c r="XDF1070" s="1"/>
      <c r="XDG1070" s="1"/>
      <c r="XDH1070" s="1"/>
      <c r="XDI1070" s="1"/>
      <c r="XDJ1070" s="1"/>
      <c r="XDK1070" s="1"/>
      <c r="XDL1070" s="1"/>
      <c r="XDM1070" s="1"/>
      <c r="XDN1070" s="1"/>
      <c r="XDO1070" s="1"/>
      <c r="XDP1070" s="1"/>
      <c r="XDQ1070" s="1"/>
      <c r="XDR1070" s="1"/>
      <c r="XDS1070" s="1"/>
      <c r="XDT1070" s="1"/>
      <c r="XDU1070" s="1"/>
      <c r="XDV1070" s="1"/>
      <c r="XDW1070" s="1"/>
      <c r="XDX1070" s="1"/>
      <c r="XDY1070" s="1"/>
      <c r="XDZ1070" s="1"/>
      <c r="XEA1070" s="1"/>
      <c r="XEB1070" s="1"/>
      <c r="XEC1070" s="1"/>
      <c r="XED1070" s="1"/>
      <c r="XEE1070" s="1"/>
      <c r="XEF1070" s="1"/>
      <c r="XEG1070" s="1"/>
      <c r="XEH1070" s="1"/>
      <c r="XEI1070" s="1"/>
      <c r="XEJ1070" s="1"/>
      <c r="XEK1070" s="1"/>
      <c r="XEL1070" s="1"/>
      <c r="XEM1070" s="1"/>
      <c r="XEN1070" s="1"/>
      <c r="XEO1070" s="1"/>
      <c r="XEP1070" s="1"/>
      <c r="XEQ1070" s="1"/>
      <c r="XER1070" s="1"/>
      <c r="XES1070" s="1"/>
      <c r="XET1070" s="1"/>
      <c r="XEU1070" s="1"/>
      <c r="XEV1070" s="1"/>
      <c r="XEW1070" s="1"/>
      <c r="XEX1070" s="1"/>
      <c r="XEY1070" s="1"/>
      <c r="XEZ1070" s="1"/>
      <c r="XFA1070" s="1"/>
      <c r="XFB1070" s="1"/>
      <c r="XFC1070" s="1"/>
    </row>
    <row r="1071" spans="1:150 16226:16383" s="3" customFormat="1" ht="20.25" customHeight="1" x14ac:dyDescent="0.25">
      <c r="A1071" s="71" t="s">
        <v>1266</v>
      </c>
      <c r="B1071" s="71">
        <v>111.48399999999999</v>
      </c>
      <c r="C1071" s="71">
        <f t="shared" si="28"/>
        <v>1200.0137759999998</v>
      </c>
      <c r="D1071" s="51">
        <v>0</v>
      </c>
      <c r="E1071" s="51">
        <v>0</v>
      </c>
      <c r="F1071" s="124">
        <f t="shared" si="29"/>
        <v>2203.2252927359996</v>
      </c>
      <c r="G1071" s="130" t="s">
        <v>95</v>
      </c>
      <c r="H1071" s="13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WZB1071" s="1"/>
      <c r="WZC1071" s="1"/>
      <c r="WZD1071" s="1"/>
      <c r="WZE1071" s="1"/>
      <c r="WZF1071" s="1"/>
      <c r="WZG1071" s="1"/>
      <c r="WZH1071" s="1"/>
      <c r="WZI1071" s="1"/>
      <c r="WZJ1071" s="1"/>
      <c r="WZK1071" s="1"/>
      <c r="WZL1071" s="1"/>
      <c r="WZM1071" s="1"/>
      <c r="WZN1071" s="1"/>
      <c r="WZO1071" s="1"/>
      <c r="WZP1071" s="1"/>
      <c r="WZQ1071" s="1"/>
      <c r="WZR1071" s="1"/>
      <c r="WZS1071" s="1"/>
      <c r="WZT1071" s="1"/>
      <c r="WZU1071" s="1"/>
      <c r="WZV1071" s="1"/>
      <c r="WZW1071" s="1"/>
      <c r="WZX1071" s="1"/>
      <c r="WZY1071" s="1"/>
      <c r="WZZ1071" s="1"/>
      <c r="XAA1071" s="1"/>
      <c r="XAB1071" s="1"/>
      <c r="XAC1071" s="1"/>
      <c r="XAD1071" s="1"/>
      <c r="XAE1071" s="1"/>
      <c r="XAF1071" s="1"/>
      <c r="XAG1071" s="1"/>
      <c r="XAH1071" s="1"/>
      <c r="XAI1071" s="1"/>
      <c r="XAJ1071" s="1"/>
      <c r="XAK1071" s="1"/>
      <c r="XAL1071" s="1"/>
      <c r="XAM1071" s="1"/>
      <c r="XAN1071" s="1"/>
      <c r="XAO1071" s="1"/>
      <c r="XAP1071" s="1"/>
      <c r="XAQ1071" s="1"/>
      <c r="XAR1071" s="1"/>
      <c r="XAS1071" s="1"/>
      <c r="XAT1071" s="1"/>
      <c r="XAU1071" s="1"/>
      <c r="XAV1071" s="1"/>
      <c r="XAW1071" s="1"/>
      <c r="XAX1071" s="1"/>
      <c r="XAY1071" s="1"/>
      <c r="XAZ1071" s="1"/>
      <c r="XBA1071" s="1"/>
      <c r="XBB1071" s="1"/>
      <c r="XBC1071" s="1"/>
      <c r="XBD1071" s="1"/>
      <c r="XBE1071" s="1"/>
      <c r="XBF1071" s="1"/>
      <c r="XBG1071" s="1"/>
      <c r="XBH1071" s="1"/>
      <c r="XBI1071" s="1"/>
      <c r="XBJ1071" s="1"/>
      <c r="XBK1071" s="1"/>
      <c r="XBL1071" s="1"/>
      <c r="XBM1071" s="1"/>
      <c r="XBN1071" s="1"/>
      <c r="XBO1071" s="1"/>
      <c r="XBP1071" s="1"/>
      <c r="XBQ1071" s="1"/>
      <c r="XBR1071" s="1"/>
      <c r="XBS1071" s="1"/>
      <c r="XBT1071" s="1"/>
      <c r="XBU1071" s="1"/>
      <c r="XBV1071" s="1"/>
      <c r="XBW1071" s="1"/>
      <c r="XBX1071" s="1"/>
      <c r="XBY1071" s="1"/>
      <c r="XBZ1071" s="1"/>
      <c r="XCA1071" s="1"/>
      <c r="XCB1071" s="1"/>
      <c r="XCC1071" s="1"/>
      <c r="XCD1071" s="1"/>
      <c r="XCE1071" s="1"/>
      <c r="XCF1071" s="1"/>
      <c r="XCG1071" s="1"/>
      <c r="XCH1071" s="1"/>
      <c r="XCI1071" s="1"/>
      <c r="XCJ1071" s="1"/>
      <c r="XCK1071" s="1"/>
      <c r="XCL1071" s="1"/>
      <c r="XCM1071" s="1"/>
      <c r="XCN1071" s="1"/>
      <c r="XCO1071" s="1"/>
      <c r="XCP1071" s="1"/>
      <c r="XCQ1071" s="1"/>
      <c r="XCR1071" s="1"/>
      <c r="XCS1071" s="1"/>
      <c r="XCT1071" s="1"/>
      <c r="XCU1071" s="1"/>
      <c r="XCV1071" s="1"/>
      <c r="XCW1071" s="1"/>
      <c r="XCX1071" s="1"/>
      <c r="XCY1071" s="1"/>
      <c r="XCZ1071" s="1"/>
      <c r="XDA1071" s="1"/>
      <c r="XDB1071" s="1"/>
      <c r="XDC1071" s="1"/>
      <c r="XDD1071" s="1"/>
      <c r="XDE1071" s="1"/>
      <c r="XDF1071" s="1"/>
      <c r="XDG1071" s="1"/>
      <c r="XDH1071" s="1"/>
      <c r="XDI1071" s="1"/>
      <c r="XDJ1071" s="1"/>
      <c r="XDK1071" s="1"/>
      <c r="XDL1071" s="1"/>
      <c r="XDM1071" s="1"/>
      <c r="XDN1071" s="1"/>
      <c r="XDO1071" s="1"/>
      <c r="XDP1071" s="1"/>
      <c r="XDQ1071" s="1"/>
      <c r="XDR1071" s="1"/>
      <c r="XDS1071" s="1"/>
      <c r="XDT1071" s="1"/>
      <c r="XDU1071" s="1"/>
      <c r="XDV1071" s="1"/>
      <c r="XDW1071" s="1"/>
      <c r="XDX1071" s="1"/>
      <c r="XDY1071" s="1"/>
      <c r="XDZ1071" s="1"/>
      <c r="XEA1071" s="1"/>
      <c r="XEB1071" s="1"/>
      <c r="XEC1071" s="1"/>
      <c r="XED1071" s="1"/>
      <c r="XEE1071" s="1"/>
      <c r="XEF1071" s="1"/>
      <c r="XEG1071" s="1"/>
      <c r="XEH1071" s="1"/>
      <c r="XEI1071" s="1"/>
      <c r="XEJ1071" s="1"/>
      <c r="XEK1071" s="1"/>
      <c r="XEL1071" s="1"/>
      <c r="XEM1071" s="1"/>
      <c r="XEN1071" s="1"/>
      <c r="XEO1071" s="1"/>
      <c r="XEP1071" s="1"/>
      <c r="XEQ1071" s="1"/>
      <c r="XER1071" s="1"/>
      <c r="XES1071" s="1"/>
      <c r="XET1071" s="1"/>
      <c r="XEU1071" s="1"/>
      <c r="XEV1071" s="1"/>
      <c r="XEW1071" s="1"/>
      <c r="XEX1071" s="1"/>
      <c r="XEY1071" s="1"/>
      <c r="XEZ1071" s="1"/>
      <c r="XFA1071" s="1"/>
      <c r="XFB1071" s="1"/>
      <c r="XFC1071" s="1"/>
    </row>
    <row r="1072" spans="1:150 16226:16383" s="3" customFormat="1" ht="20.25" customHeight="1" x14ac:dyDescent="0.25">
      <c r="A1072" s="71" t="s">
        <v>1267</v>
      </c>
      <c r="B1072" s="71">
        <v>111.48399999999999</v>
      </c>
      <c r="C1072" s="71">
        <f t="shared" si="28"/>
        <v>1200.0137759999998</v>
      </c>
      <c r="D1072" s="51">
        <v>0</v>
      </c>
      <c r="E1072" s="51">
        <v>0</v>
      </c>
      <c r="F1072" s="124">
        <f t="shared" si="29"/>
        <v>2203.2252927359996</v>
      </c>
      <c r="G1072" s="130" t="s">
        <v>95</v>
      </c>
      <c r="H1072" s="13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WZB1072" s="1"/>
      <c r="WZC1072" s="1"/>
      <c r="WZD1072" s="1"/>
      <c r="WZE1072" s="1"/>
      <c r="WZF1072" s="1"/>
      <c r="WZG1072" s="1"/>
      <c r="WZH1072" s="1"/>
      <c r="WZI1072" s="1"/>
      <c r="WZJ1072" s="1"/>
      <c r="WZK1072" s="1"/>
      <c r="WZL1072" s="1"/>
      <c r="WZM1072" s="1"/>
      <c r="WZN1072" s="1"/>
      <c r="WZO1072" s="1"/>
      <c r="WZP1072" s="1"/>
      <c r="WZQ1072" s="1"/>
      <c r="WZR1072" s="1"/>
      <c r="WZS1072" s="1"/>
      <c r="WZT1072" s="1"/>
      <c r="WZU1072" s="1"/>
      <c r="WZV1072" s="1"/>
      <c r="WZW1072" s="1"/>
      <c r="WZX1072" s="1"/>
      <c r="WZY1072" s="1"/>
      <c r="WZZ1072" s="1"/>
      <c r="XAA1072" s="1"/>
      <c r="XAB1072" s="1"/>
      <c r="XAC1072" s="1"/>
      <c r="XAD1072" s="1"/>
      <c r="XAE1072" s="1"/>
      <c r="XAF1072" s="1"/>
      <c r="XAG1072" s="1"/>
      <c r="XAH1072" s="1"/>
      <c r="XAI1072" s="1"/>
      <c r="XAJ1072" s="1"/>
      <c r="XAK1072" s="1"/>
      <c r="XAL1072" s="1"/>
      <c r="XAM1072" s="1"/>
      <c r="XAN1072" s="1"/>
      <c r="XAO1072" s="1"/>
      <c r="XAP1072" s="1"/>
      <c r="XAQ1072" s="1"/>
      <c r="XAR1072" s="1"/>
      <c r="XAS1072" s="1"/>
      <c r="XAT1072" s="1"/>
      <c r="XAU1072" s="1"/>
      <c r="XAV1072" s="1"/>
      <c r="XAW1072" s="1"/>
      <c r="XAX1072" s="1"/>
      <c r="XAY1072" s="1"/>
      <c r="XAZ1072" s="1"/>
      <c r="XBA1072" s="1"/>
      <c r="XBB1072" s="1"/>
      <c r="XBC1072" s="1"/>
      <c r="XBD1072" s="1"/>
      <c r="XBE1072" s="1"/>
      <c r="XBF1072" s="1"/>
      <c r="XBG1072" s="1"/>
      <c r="XBH1072" s="1"/>
      <c r="XBI1072" s="1"/>
      <c r="XBJ1072" s="1"/>
      <c r="XBK1072" s="1"/>
      <c r="XBL1072" s="1"/>
      <c r="XBM1072" s="1"/>
      <c r="XBN1072" s="1"/>
      <c r="XBO1072" s="1"/>
      <c r="XBP1072" s="1"/>
      <c r="XBQ1072" s="1"/>
      <c r="XBR1072" s="1"/>
      <c r="XBS1072" s="1"/>
      <c r="XBT1072" s="1"/>
      <c r="XBU1072" s="1"/>
      <c r="XBV1072" s="1"/>
      <c r="XBW1072" s="1"/>
      <c r="XBX1072" s="1"/>
      <c r="XBY1072" s="1"/>
      <c r="XBZ1072" s="1"/>
      <c r="XCA1072" s="1"/>
      <c r="XCB1072" s="1"/>
      <c r="XCC1072" s="1"/>
      <c r="XCD1072" s="1"/>
      <c r="XCE1072" s="1"/>
      <c r="XCF1072" s="1"/>
      <c r="XCG1072" s="1"/>
      <c r="XCH1072" s="1"/>
      <c r="XCI1072" s="1"/>
      <c r="XCJ1072" s="1"/>
      <c r="XCK1072" s="1"/>
      <c r="XCL1072" s="1"/>
      <c r="XCM1072" s="1"/>
      <c r="XCN1072" s="1"/>
      <c r="XCO1072" s="1"/>
      <c r="XCP1072" s="1"/>
      <c r="XCQ1072" s="1"/>
      <c r="XCR1072" s="1"/>
      <c r="XCS1072" s="1"/>
      <c r="XCT1072" s="1"/>
      <c r="XCU1072" s="1"/>
      <c r="XCV1072" s="1"/>
      <c r="XCW1072" s="1"/>
      <c r="XCX1072" s="1"/>
      <c r="XCY1072" s="1"/>
      <c r="XCZ1072" s="1"/>
      <c r="XDA1072" s="1"/>
      <c r="XDB1072" s="1"/>
      <c r="XDC1072" s="1"/>
      <c r="XDD1072" s="1"/>
      <c r="XDE1072" s="1"/>
      <c r="XDF1072" s="1"/>
      <c r="XDG1072" s="1"/>
      <c r="XDH1072" s="1"/>
      <c r="XDI1072" s="1"/>
      <c r="XDJ1072" s="1"/>
      <c r="XDK1072" s="1"/>
      <c r="XDL1072" s="1"/>
      <c r="XDM1072" s="1"/>
      <c r="XDN1072" s="1"/>
      <c r="XDO1072" s="1"/>
      <c r="XDP1072" s="1"/>
      <c r="XDQ1072" s="1"/>
      <c r="XDR1072" s="1"/>
      <c r="XDS1072" s="1"/>
      <c r="XDT1072" s="1"/>
      <c r="XDU1072" s="1"/>
      <c r="XDV1072" s="1"/>
      <c r="XDW1072" s="1"/>
      <c r="XDX1072" s="1"/>
      <c r="XDY1072" s="1"/>
      <c r="XDZ1072" s="1"/>
      <c r="XEA1072" s="1"/>
      <c r="XEB1072" s="1"/>
      <c r="XEC1072" s="1"/>
      <c r="XED1072" s="1"/>
      <c r="XEE1072" s="1"/>
      <c r="XEF1072" s="1"/>
      <c r="XEG1072" s="1"/>
      <c r="XEH1072" s="1"/>
      <c r="XEI1072" s="1"/>
      <c r="XEJ1072" s="1"/>
      <c r="XEK1072" s="1"/>
      <c r="XEL1072" s="1"/>
      <c r="XEM1072" s="1"/>
      <c r="XEN1072" s="1"/>
      <c r="XEO1072" s="1"/>
      <c r="XEP1072" s="1"/>
      <c r="XEQ1072" s="1"/>
      <c r="XER1072" s="1"/>
      <c r="XES1072" s="1"/>
      <c r="XET1072" s="1"/>
      <c r="XEU1072" s="1"/>
      <c r="XEV1072" s="1"/>
      <c r="XEW1072" s="1"/>
      <c r="XEX1072" s="1"/>
      <c r="XEY1072" s="1"/>
      <c r="XEZ1072" s="1"/>
      <c r="XFA1072" s="1"/>
      <c r="XFB1072" s="1"/>
      <c r="XFC1072" s="1"/>
    </row>
    <row r="1073" spans="1:150 16226:16383" s="3" customFormat="1" ht="20.25" customHeight="1" x14ac:dyDescent="0.25">
      <c r="A1073" s="71" t="s">
        <v>1268</v>
      </c>
      <c r="B1073" s="71">
        <v>111.48399999999999</v>
      </c>
      <c r="C1073" s="71">
        <f t="shared" si="28"/>
        <v>1200.0137759999998</v>
      </c>
      <c r="D1073" s="51">
        <v>0</v>
      </c>
      <c r="E1073" s="51">
        <v>0</v>
      </c>
      <c r="F1073" s="124">
        <f t="shared" si="29"/>
        <v>2203.2252927359996</v>
      </c>
      <c r="G1073" s="130" t="s">
        <v>95</v>
      </c>
      <c r="H1073" s="13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WZB1073" s="1"/>
      <c r="WZC1073" s="1"/>
      <c r="WZD1073" s="1"/>
      <c r="WZE1073" s="1"/>
      <c r="WZF1073" s="1"/>
      <c r="WZG1073" s="1"/>
      <c r="WZH1073" s="1"/>
      <c r="WZI1073" s="1"/>
      <c r="WZJ1073" s="1"/>
      <c r="WZK1073" s="1"/>
      <c r="WZL1073" s="1"/>
      <c r="WZM1073" s="1"/>
      <c r="WZN1073" s="1"/>
      <c r="WZO1073" s="1"/>
      <c r="WZP1073" s="1"/>
      <c r="WZQ1073" s="1"/>
      <c r="WZR1073" s="1"/>
      <c r="WZS1073" s="1"/>
      <c r="WZT1073" s="1"/>
      <c r="WZU1073" s="1"/>
      <c r="WZV1073" s="1"/>
      <c r="WZW1073" s="1"/>
      <c r="WZX1073" s="1"/>
      <c r="WZY1073" s="1"/>
      <c r="WZZ1073" s="1"/>
      <c r="XAA1073" s="1"/>
      <c r="XAB1073" s="1"/>
      <c r="XAC1073" s="1"/>
      <c r="XAD1073" s="1"/>
      <c r="XAE1073" s="1"/>
      <c r="XAF1073" s="1"/>
      <c r="XAG1073" s="1"/>
      <c r="XAH1073" s="1"/>
      <c r="XAI1073" s="1"/>
      <c r="XAJ1073" s="1"/>
      <c r="XAK1073" s="1"/>
      <c r="XAL1073" s="1"/>
      <c r="XAM1073" s="1"/>
      <c r="XAN1073" s="1"/>
      <c r="XAO1073" s="1"/>
      <c r="XAP1073" s="1"/>
      <c r="XAQ1073" s="1"/>
      <c r="XAR1073" s="1"/>
      <c r="XAS1073" s="1"/>
      <c r="XAT1073" s="1"/>
      <c r="XAU1073" s="1"/>
      <c r="XAV1073" s="1"/>
      <c r="XAW1073" s="1"/>
      <c r="XAX1073" s="1"/>
      <c r="XAY1073" s="1"/>
      <c r="XAZ1073" s="1"/>
      <c r="XBA1073" s="1"/>
      <c r="XBB1073" s="1"/>
      <c r="XBC1073" s="1"/>
      <c r="XBD1073" s="1"/>
      <c r="XBE1073" s="1"/>
      <c r="XBF1073" s="1"/>
      <c r="XBG1073" s="1"/>
      <c r="XBH1073" s="1"/>
      <c r="XBI1073" s="1"/>
      <c r="XBJ1073" s="1"/>
      <c r="XBK1073" s="1"/>
      <c r="XBL1073" s="1"/>
      <c r="XBM1073" s="1"/>
      <c r="XBN1073" s="1"/>
      <c r="XBO1073" s="1"/>
      <c r="XBP1073" s="1"/>
      <c r="XBQ1073" s="1"/>
      <c r="XBR1073" s="1"/>
      <c r="XBS1073" s="1"/>
      <c r="XBT1073" s="1"/>
      <c r="XBU1073" s="1"/>
      <c r="XBV1073" s="1"/>
      <c r="XBW1073" s="1"/>
      <c r="XBX1073" s="1"/>
      <c r="XBY1073" s="1"/>
      <c r="XBZ1073" s="1"/>
      <c r="XCA1073" s="1"/>
      <c r="XCB1073" s="1"/>
      <c r="XCC1073" s="1"/>
      <c r="XCD1073" s="1"/>
      <c r="XCE1073" s="1"/>
      <c r="XCF1073" s="1"/>
      <c r="XCG1073" s="1"/>
      <c r="XCH1073" s="1"/>
      <c r="XCI1073" s="1"/>
      <c r="XCJ1073" s="1"/>
      <c r="XCK1073" s="1"/>
      <c r="XCL1073" s="1"/>
      <c r="XCM1073" s="1"/>
      <c r="XCN1073" s="1"/>
      <c r="XCO1073" s="1"/>
      <c r="XCP1073" s="1"/>
      <c r="XCQ1073" s="1"/>
      <c r="XCR1073" s="1"/>
      <c r="XCS1073" s="1"/>
      <c r="XCT1073" s="1"/>
      <c r="XCU1073" s="1"/>
      <c r="XCV1073" s="1"/>
      <c r="XCW1073" s="1"/>
      <c r="XCX1073" s="1"/>
      <c r="XCY1073" s="1"/>
      <c r="XCZ1073" s="1"/>
      <c r="XDA1073" s="1"/>
      <c r="XDB1073" s="1"/>
      <c r="XDC1073" s="1"/>
      <c r="XDD1073" s="1"/>
      <c r="XDE1073" s="1"/>
      <c r="XDF1073" s="1"/>
      <c r="XDG1073" s="1"/>
      <c r="XDH1073" s="1"/>
      <c r="XDI1073" s="1"/>
      <c r="XDJ1073" s="1"/>
      <c r="XDK1073" s="1"/>
      <c r="XDL1073" s="1"/>
      <c r="XDM1073" s="1"/>
      <c r="XDN1073" s="1"/>
      <c r="XDO1073" s="1"/>
      <c r="XDP1073" s="1"/>
      <c r="XDQ1073" s="1"/>
      <c r="XDR1073" s="1"/>
      <c r="XDS1073" s="1"/>
      <c r="XDT1073" s="1"/>
      <c r="XDU1073" s="1"/>
      <c r="XDV1073" s="1"/>
      <c r="XDW1073" s="1"/>
      <c r="XDX1073" s="1"/>
      <c r="XDY1073" s="1"/>
      <c r="XDZ1073" s="1"/>
      <c r="XEA1073" s="1"/>
      <c r="XEB1073" s="1"/>
      <c r="XEC1073" s="1"/>
      <c r="XED1073" s="1"/>
      <c r="XEE1073" s="1"/>
      <c r="XEF1073" s="1"/>
      <c r="XEG1073" s="1"/>
      <c r="XEH1073" s="1"/>
      <c r="XEI1073" s="1"/>
      <c r="XEJ1073" s="1"/>
      <c r="XEK1073" s="1"/>
      <c r="XEL1073" s="1"/>
      <c r="XEM1073" s="1"/>
      <c r="XEN1073" s="1"/>
      <c r="XEO1073" s="1"/>
      <c r="XEP1073" s="1"/>
      <c r="XEQ1073" s="1"/>
      <c r="XER1073" s="1"/>
      <c r="XES1073" s="1"/>
      <c r="XET1073" s="1"/>
      <c r="XEU1073" s="1"/>
      <c r="XEV1073" s="1"/>
      <c r="XEW1073" s="1"/>
      <c r="XEX1073" s="1"/>
      <c r="XEY1073" s="1"/>
      <c r="XEZ1073" s="1"/>
      <c r="XFA1073" s="1"/>
      <c r="XFB1073" s="1"/>
      <c r="XFC1073" s="1"/>
    </row>
    <row r="1074" spans="1:150 16226:16383" s="3" customFormat="1" ht="20.25" customHeight="1" x14ac:dyDescent="0.25">
      <c r="A1074" s="71" t="s">
        <v>1269</v>
      </c>
      <c r="B1074" s="71">
        <v>187.15100000000001</v>
      </c>
      <c r="C1074" s="71">
        <f t="shared" si="28"/>
        <v>2014.4933639999999</v>
      </c>
      <c r="D1074" s="51">
        <v>0</v>
      </c>
      <c r="E1074" s="51">
        <v>0</v>
      </c>
      <c r="F1074" s="124">
        <f t="shared" si="29"/>
        <v>3698.6098163040001</v>
      </c>
      <c r="G1074" s="130" t="s">
        <v>95</v>
      </c>
      <c r="H1074" s="13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WZB1074" s="1"/>
      <c r="WZC1074" s="1"/>
      <c r="WZD1074" s="1"/>
      <c r="WZE1074" s="1"/>
      <c r="WZF1074" s="1"/>
      <c r="WZG1074" s="1"/>
      <c r="WZH1074" s="1"/>
      <c r="WZI1074" s="1"/>
      <c r="WZJ1074" s="1"/>
      <c r="WZK1074" s="1"/>
      <c r="WZL1074" s="1"/>
      <c r="WZM1074" s="1"/>
      <c r="WZN1074" s="1"/>
      <c r="WZO1074" s="1"/>
      <c r="WZP1074" s="1"/>
      <c r="WZQ1074" s="1"/>
      <c r="WZR1074" s="1"/>
      <c r="WZS1074" s="1"/>
      <c r="WZT1074" s="1"/>
      <c r="WZU1074" s="1"/>
      <c r="WZV1074" s="1"/>
      <c r="WZW1074" s="1"/>
      <c r="WZX1074" s="1"/>
      <c r="WZY1074" s="1"/>
      <c r="WZZ1074" s="1"/>
      <c r="XAA1074" s="1"/>
      <c r="XAB1074" s="1"/>
      <c r="XAC1074" s="1"/>
      <c r="XAD1074" s="1"/>
      <c r="XAE1074" s="1"/>
      <c r="XAF1074" s="1"/>
      <c r="XAG1074" s="1"/>
      <c r="XAH1074" s="1"/>
      <c r="XAI1074" s="1"/>
      <c r="XAJ1074" s="1"/>
      <c r="XAK1074" s="1"/>
      <c r="XAL1074" s="1"/>
      <c r="XAM1074" s="1"/>
      <c r="XAN1074" s="1"/>
      <c r="XAO1074" s="1"/>
      <c r="XAP1074" s="1"/>
      <c r="XAQ1074" s="1"/>
      <c r="XAR1074" s="1"/>
      <c r="XAS1074" s="1"/>
      <c r="XAT1074" s="1"/>
      <c r="XAU1074" s="1"/>
      <c r="XAV1074" s="1"/>
      <c r="XAW1074" s="1"/>
      <c r="XAX1074" s="1"/>
      <c r="XAY1074" s="1"/>
      <c r="XAZ1074" s="1"/>
      <c r="XBA1074" s="1"/>
      <c r="XBB1074" s="1"/>
      <c r="XBC1074" s="1"/>
      <c r="XBD1074" s="1"/>
      <c r="XBE1074" s="1"/>
      <c r="XBF1074" s="1"/>
      <c r="XBG1074" s="1"/>
      <c r="XBH1074" s="1"/>
      <c r="XBI1074" s="1"/>
      <c r="XBJ1074" s="1"/>
      <c r="XBK1074" s="1"/>
      <c r="XBL1074" s="1"/>
      <c r="XBM1074" s="1"/>
      <c r="XBN1074" s="1"/>
      <c r="XBO1074" s="1"/>
      <c r="XBP1074" s="1"/>
      <c r="XBQ1074" s="1"/>
      <c r="XBR1074" s="1"/>
      <c r="XBS1074" s="1"/>
      <c r="XBT1074" s="1"/>
      <c r="XBU1074" s="1"/>
      <c r="XBV1074" s="1"/>
      <c r="XBW1074" s="1"/>
      <c r="XBX1074" s="1"/>
      <c r="XBY1074" s="1"/>
      <c r="XBZ1074" s="1"/>
      <c r="XCA1074" s="1"/>
      <c r="XCB1074" s="1"/>
      <c r="XCC1074" s="1"/>
      <c r="XCD1074" s="1"/>
      <c r="XCE1074" s="1"/>
      <c r="XCF1074" s="1"/>
      <c r="XCG1074" s="1"/>
      <c r="XCH1074" s="1"/>
      <c r="XCI1074" s="1"/>
      <c r="XCJ1074" s="1"/>
      <c r="XCK1074" s="1"/>
      <c r="XCL1074" s="1"/>
      <c r="XCM1074" s="1"/>
      <c r="XCN1074" s="1"/>
      <c r="XCO1074" s="1"/>
      <c r="XCP1074" s="1"/>
      <c r="XCQ1074" s="1"/>
      <c r="XCR1074" s="1"/>
      <c r="XCS1074" s="1"/>
      <c r="XCT1074" s="1"/>
      <c r="XCU1074" s="1"/>
      <c r="XCV1074" s="1"/>
      <c r="XCW1074" s="1"/>
      <c r="XCX1074" s="1"/>
      <c r="XCY1074" s="1"/>
      <c r="XCZ1074" s="1"/>
      <c r="XDA1074" s="1"/>
      <c r="XDB1074" s="1"/>
      <c r="XDC1074" s="1"/>
      <c r="XDD1074" s="1"/>
      <c r="XDE1074" s="1"/>
      <c r="XDF1074" s="1"/>
      <c r="XDG1074" s="1"/>
      <c r="XDH1074" s="1"/>
      <c r="XDI1074" s="1"/>
      <c r="XDJ1074" s="1"/>
      <c r="XDK1074" s="1"/>
      <c r="XDL1074" s="1"/>
      <c r="XDM1074" s="1"/>
      <c r="XDN1074" s="1"/>
      <c r="XDO1074" s="1"/>
      <c r="XDP1074" s="1"/>
      <c r="XDQ1074" s="1"/>
      <c r="XDR1074" s="1"/>
      <c r="XDS1074" s="1"/>
      <c r="XDT1074" s="1"/>
      <c r="XDU1074" s="1"/>
      <c r="XDV1074" s="1"/>
      <c r="XDW1074" s="1"/>
      <c r="XDX1074" s="1"/>
      <c r="XDY1074" s="1"/>
      <c r="XDZ1074" s="1"/>
      <c r="XEA1074" s="1"/>
      <c r="XEB1074" s="1"/>
      <c r="XEC1074" s="1"/>
      <c r="XED1074" s="1"/>
      <c r="XEE1074" s="1"/>
      <c r="XEF1074" s="1"/>
      <c r="XEG1074" s="1"/>
      <c r="XEH1074" s="1"/>
      <c r="XEI1074" s="1"/>
      <c r="XEJ1074" s="1"/>
      <c r="XEK1074" s="1"/>
      <c r="XEL1074" s="1"/>
      <c r="XEM1074" s="1"/>
      <c r="XEN1074" s="1"/>
      <c r="XEO1074" s="1"/>
      <c r="XEP1074" s="1"/>
      <c r="XEQ1074" s="1"/>
      <c r="XER1074" s="1"/>
      <c r="XES1074" s="1"/>
      <c r="XET1074" s="1"/>
      <c r="XEU1074" s="1"/>
      <c r="XEV1074" s="1"/>
      <c r="XEW1074" s="1"/>
      <c r="XEX1074" s="1"/>
      <c r="XEY1074" s="1"/>
      <c r="XEZ1074" s="1"/>
      <c r="XFA1074" s="1"/>
      <c r="XFB1074" s="1"/>
      <c r="XFC1074" s="1"/>
    </row>
    <row r="1075" spans="1:150 16226:16383" s="3" customFormat="1" ht="20.25" customHeight="1" x14ac:dyDescent="0.25">
      <c r="A1075" s="71" t="s">
        <v>1270</v>
      </c>
      <c r="B1075" s="71">
        <v>187.15100000000001</v>
      </c>
      <c r="C1075" s="71">
        <f t="shared" si="28"/>
        <v>2014.4933639999999</v>
      </c>
      <c r="D1075" s="51">
        <v>0</v>
      </c>
      <c r="E1075" s="51">
        <v>0</v>
      </c>
      <c r="F1075" s="124">
        <f t="shared" si="29"/>
        <v>3698.6098163040001</v>
      </c>
      <c r="G1075" s="130" t="s">
        <v>95</v>
      </c>
      <c r="H1075" s="13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WZB1075" s="1"/>
      <c r="WZC1075" s="1"/>
      <c r="WZD1075" s="1"/>
      <c r="WZE1075" s="1"/>
      <c r="WZF1075" s="1"/>
      <c r="WZG1075" s="1"/>
      <c r="WZH1075" s="1"/>
      <c r="WZI1075" s="1"/>
      <c r="WZJ1075" s="1"/>
      <c r="WZK1075" s="1"/>
      <c r="WZL1075" s="1"/>
      <c r="WZM1075" s="1"/>
      <c r="WZN1075" s="1"/>
      <c r="WZO1075" s="1"/>
      <c r="WZP1075" s="1"/>
      <c r="WZQ1075" s="1"/>
      <c r="WZR1075" s="1"/>
      <c r="WZS1075" s="1"/>
      <c r="WZT1075" s="1"/>
      <c r="WZU1075" s="1"/>
      <c r="WZV1075" s="1"/>
      <c r="WZW1075" s="1"/>
      <c r="WZX1075" s="1"/>
      <c r="WZY1075" s="1"/>
      <c r="WZZ1075" s="1"/>
      <c r="XAA1075" s="1"/>
      <c r="XAB1075" s="1"/>
      <c r="XAC1075" s="1"/>
      <c r="XAD1075" s="1"/>
      <c r="XAE1075" s="1"/>
      <c r="XAF1075" s="1"/>
      <c r="XAG1075" s="1"/>
      <c r="XAH1075" s="1"/>
      <c r="XAI1075" s="1"/>
      <c r="XAJ1075" s="1"/>
      <c r="XAK1075" s="1"/>
      <c r="XAL1075" s="1"/>
      <c r="XAM1075" s="1"/>
      <c r="XAN1075" s="1"/>
      <c r="XAO1075" s="1"/>
      <c r="XAP1075" s="1"/>
      <c r="XAQ1075" s="1"/>
      <c r="XAR1075" s="1"/>
      <c r="XAS1075" s="1"/>
      <c r="XAT1075" s="1"/>
      <c r="XAU1075" s="1"/>
      <c r="XAV1075" s="1"/>
      <c r="XAW1075" s="1"/>
      <c r="XAX1075" s="1"/>
      <c r="XAY1075" s="1"/>
      <c r="XAZ1075" s="1"/>
      <c r="XBA1075" s="1"/>
      <c r="XBB1075" s="1"/>
      <c r="XBC1075" s="1"/>
      <c r="XBD1075" s="1"/>
      <c r="XBE1075" s="1"/>
      <c r="XBF1075" s="1"/>
      <c r="XBG1075" s="1"/>
      <c r="XBH1075" s="1"/>
      <c r="XBI1075" s="1"/>
      <c r="XBJ1075" s="1"/>
      <c r="XBK1075" s="1"/>
      <c r="XBL1075" s="1"/>
      <c r="XBM1075" s="1"/>
      <c r="XBN1075" s="1"/>
      <c r="XBO1075" s="1"/>
      <c r="XBP1075" s="1"/>
      <c r="XBQ1075" s="1"/>
      <c r="XBR1075" s="1"/>
      <c r="XBS1075" s="1"/>
      <c r="XBT1075" s="1"/>
      <c r="XBU1075" s="1"/>
      <c r="XBV1075" s="1"/>
      <c r="XBW1075" s="1"/>
      <c r="XBX1075" s="1"/>
      <c r="XBY1075" s="1"/>
      <c r="XBZ1075" s="1"/>
      <c r="XCA1075" s="1"/>
      <c r="XCB1075" s="1"/>
      <c r="XCC1075" s="1"/>
      <c r="XCD1075" s="1"/>
      <c r="XCE1075" s="1"/>
      <c r="XCF1075" s="1"/>
      <c r="XCG1075" s="1"/>
      <c r="XCH1075" s="1"/>
      <c r="XCI1075" s="1"/>
      <c r="XCJ1075" s="1"/>
      <c r="XCK1075" s="1"/>
      <c r="XCL1075" s="1"/>
      <c r="XCM1075" s="1"/>
      <c r="XCN1075" s="1"/>
      <c r="XCO1075" s="1"/>
      <c r="XCP1075" s="1"/>
      <c r="XCQ1075" s="1"/>
      <c r="XCR1075" s="1"/>
      <c r="XCS1075" s="1"/>
      <c r="XCT1075" s="1"/>
      <c r="XCU1075" s="1"/>
      <c r="XCV1075" s="1"/>
      <c r="XCW1075" s="1"/>
      <c r="XCX1075" s="1"/>
      <c r="XCY1075" s="1"/>
      <c r="XCZ1075" s="1"/>
      <c r="XDA1075" s="1"/>
      <c r="XDB1075" s="1"/>
      <c r="XDC1075" s="1"/>
      <c r="XDD1075" s="1"/>
      <c r="XDE1075" s="1"/>
      <c r="XDF1075" s="1"/>
      <c r="XDG1075" s="1"/>
      <c r="XDH1075" s="1"/>
      <c r="XDI1075" s="1"/>
      <c r="XDJ1075" s="1"/>
      <c r="XDK1075" s="1"/>
      <c r="XDL1075" s="1"/>
      <c r="XDM1075" s="1"/>
      <c r="XDN1075" s="1"/>
      <c r="XDO1075" s="1"/>
      <c r="XDP1075" s="1"/>
      <c r="XDQ1075" s="1"/>
      <c r="XDR1075" s="1"/>
      <c r="XDS1075" s="1"/>
      <c r="XDT1075" s="1"/>
      <c r="XDU1075" s="1"/>
      <c r="XDV1075" s="1"/>
      <c r="XDW1075" s="1"/>
      <c r="XDX1075" s="1"/>
      <c r="XDY1075" s="1"/>
      <c r="XDZ1075" s="1"/>
      <c r="XEA1075" s="1"/>
      <c r="XEB1075" s="1"/>
      <c r="XEC1075" s="1"/>
      <c r="XED1075" s="1"/>
      <c r="XEE1075" s="1"/>
      <c r="XEF1075" s="1"/>
      <c r="XEG1075" s="1"/>
      <c r="XEH1075" s="1"/>
      <c r="XEI1075" s="1"/>
      <c r="XEJ1075" s="1"/>
      <c r="XEK1075" s="1"/>
      <c r="XEL1075" s="1"/>
      <c r="XEM1075" s="1"/>
      <c r="XEN1075" s="1"/>
      <c r="XEO1075" s="1"/>
      <c r="XEP1075" s="1"/>
      <c r="XEQ1075" s="1"/>
      <c r="XER1075" s="1"/>
      <c r="XES1075" s="1"/>
      <c r="XET1075" s="1"/>
      <c r="XEU1075" s="1"/>
      <c r="XEV1075" s="1"/>
      <c r="XEW1075" s="1"/>
      <c r="XEX1075" s="1"/>
      <c r="XEY1075" s="1"/>
      <c r="XEZ1075" s="1"/>
      <c r="XFA1075" s="1"/>
      <c r="XFB1075" s="1"/>
      <c r="XFC1075" s="1"/>
    </row>
    <row r="1076" spans="1:150 16226:16383" s="3" customFormat="1" ht="20.25" customHeight="1" x14ac:dyDescent="0.25">
      <c r="A1076" s="71" t="s">
        <v>1271</v>
      </c>
      <c r="B1076" s="71">
        <v>111.48399999999999</v>
      </c>
      <c r="C1076" s="71">
        <f t="shared" si="28"/>
        <v>1200.0137759999998</v>
      </c>
      <c r="D1076" s="51">
        <v>0</v>
      </c>
      <c r="E1076" s="51">
        <v>0</v>
      </c>
      <c r="F1076" s="124">
        <f t="shared" si="29"/>
        <v>2203.2252927359996</v>
      </c>
      <c r="G1076" s="130" t="s">
        <v>95</v>
      </c>
      <c r="H1076" s="13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WZB1076" s="1"/>
      <c r="WZC1076" s="1"/>
      <c r="WZD1076" s="1"/>
      <c r="WZE1076" s="1"/>
      <c r="WZF1076" s="1"/>
      <c r="WZG1076" s="1"/>
      <c r="WZH1076" s="1"/>
      <c r="WZI1076" s="1"/>
      <c r="WZJ1076" s="1"/>
      <c r="WZK1076" s="1"/>
      <c r="WZL1076" s="1"/>
      <c r="WZM1076" s="1"/>
      <c r="WZN1076" s="1"/>
      <c r="WZO1076" s="1"/>
      <c r="WZP1076" s="1"/>
      <c r="WZQ1076" s="1"/>
      <c r="WZR1076" s="1"/>
      <c r="WZS1076" s="1"/>
      <c r="WZT1076" s="1"/>
      <c r="WZU1076" s="1"/>
      <c r="WZV1076" s="1"/>
      <c r="WZW1076" s="1"/>
      <c r="WZX1076" s="1"/>
      <c r="WZY1076" s="1"/>
      <c r="WZZ1076" s="1"/>
      <c r="XAA1076" s="1"/>
      <c r="XAB1076" s="1"/>
      <c r="XAC1076" s="1"/>
      <c r="XAD1076" s="1"/>
      <c r="XAE1076" s="1"/>
      <c r="XAF1076" s="1"/>
      <c r="XAG1076" s="1"/>
      <c r="XAH1076" s="1"/>
      <c r="XAI1076" s="1"/>
      <c r="XAJ1076" s="1"/>
      <c r="XAK1076" s="1"/>
      <c r="XAL1076" s="1"/>
      <c r="XAM1076" s="1"/>
      <c r="XAN1076" s="1"/>
      <c r="XAO1076" s="1"/>
      <c r="XAP1076" s="1"/>
      <c r="XAQ1076" s="1"/>
      <c r="XAR1076" s="1"/>
      <c r="XAS1076" s="1"/>
      <c r="XAT1076" s="1"/>
      <c r="XAU1076" s="1"/>
      <c r="XAV1076" s="1"/>
      <c r="XAW1076" s="1"/>
      <c r="XAX1076" s="1"/>
      <c r="XAY1076" s="1"/>
      <c r="XAZ1076" s="1"/>
      <c r="XBA1076" s="1"/>
      <c r="XBB1076" s="1"/>
      <c r="XBC1076" s="1"/>
      <c r="XBD1076" s="1"/>
      <c r="XBE1076" s="1"/>
      <c r="XBF1076" s="1"/>
      <c r="XBG1076" s="1"/>
      <c r="XBH1076" s="1"/>
      <c r="XBI1076" s="1"/>
      <c r="XBJ1076" s="1"/>
      <c r="XBK1076" s="1"/>
      <c r="XBL1076" s="1"/>
      <c r="XBM1076" s="1"/>
      <c r="XBN1076" s="1"/>
      <c r="XBO1076" s="1"/>
      <c r="XBP1076" s="1"/>
      <c r="XBQ1076" s="1"/>
      <c r="XBR1076" s="1"/>
      <c r="XBS1076" s="1"/>
      <c r="XBT1076" s="1"/>
      <c r="XBU1076" s="1"/>
      <c r="XBV1076" s="1"/>
      <c r="XBW1076" s="1"/>
      <c r="XBX1076" s="1"/>
      <c r="XBY1076" s="1"/>
      <c r="XBZ1076" s="1"/>
      <c r="XCA1076" s="1"/>
      <c r="XCB1076" s="1"/>
      <c r="XCC1076" s="1"/>
      <c r="XCD1076" s="1"/>
      <c r="XCE1076" s="1"/>
      <c r="XCF1076" s="1"/>
      <c r="XCG1076" s="1"/>
      <c r="XCH1076" s="1"/>
      <c r="XCI1076" s="1"/>
      <c r="XCJ1076" s="1"/>
      <c r="XCK1076" s="1"/>
      <c r="XCL1076" s="1"/>
      <c r="XCM1076" s="1"/>
      <c r="XCN1076" s="1"/>
      <c r="XCO1076" s="1"/>
      <c r="XCP1076" s="1"/>
      <c r="XCQ1076" s="1"/>
      <c r="XCR1076" s="1"/>
      <c r="XCS1076" s="1"/>
      <c r="XCT1076" s="1"/>
      <c r="XCU1076" s="1"/>
      <c r="XCV1076" s="1"/>
      <c r="XCW1076" s="1"/>
      <c r="XCX1076" s="1"/>
      <c r="XCY1076" s="1"/>
      <c r="XCZ1076" s="1"/>
      <c r="XDA1076" s="1"/>
      <c r="XDB1076" s="1"/>
      <c r="XDC1076" s="1"/>
      <c r="XDD1076" s="1"/>
      <c r="XDE1076" s="1"/>
      <c r="XDF1076" s="1"/>
      <c r="XDG1076" s="1"/>
      <c r="XDH1076" s="1"/>
      <c r="XDI1076" s="1"/>
      <c r="XDJ1076" s="1"/>
      <c r="XDK1076" s="1"/>
      <c r="XDL1076" s="1"/>
      <c r="XDM1076" s="1"/>
      <c r="XDN1076" s="1"/>
      <c r="XDO1076" s="1"/>
      <c r="XDP1076" s="1"/>
      <c r="XDQ1076" s="1"/>
      <c r="XDR1076" s="1"/>
      <c r="XDS1076" s="1"/>
      <c r="XDT1076" s="1"/>
      <c r="XDU1076" s="1"/>
      <c r="XDV1076" s="1"/>
      <c r="XDW1076" s="1"/>
      <c r="XDX1076" s="1"/>
      <c r="XDY1076" s="1"/>
      <c r="XDZ1076" s="1"/>
      <c r="XEA1076" s="1"/>
      <c r="XEB1076" s="1"/>
      <c r="XEC1076" s="1"/>
      <c r="XED1076" s="1"/>
      <c r="XEE1076" s="1"/>
      <c r="XEF1076" s="1"/>
      <c r="XEG1076" s="1"/>
      <c r="XEH1076" s="1"/>
      <c r="XEI1076" s="1"/>
      <c r="XEJ1076" s="1"/>
      <c r="XEK1076" s="1"/>
      <c r="XEL1076" s="1"/>
      <c r="XEM1076" s="1"/>
      <c r="XEN1076" s="1"/>
      <c r="XEO1076" s="1"/>
      <c r="XEP1076" s="1"/>
      <c r="XEQ1076" s="1"/>
      <c r="XER1076" s="1"/>
      <c r="XES1076" s="1"/>
      <c r="XET1076" s="1"/>
      <c r="XEU1076" s="1"/>
      <c r="XEV1076" s="1"/>
      <c r="XEW1076" s="1"/>
      <c r="XEX1076" s="1"/>
      <c r="XEY1076" s="1"/>
      <c r="XEZ1076" s="1"/>
      <c r="XFA1076" s="1"/>
      <c r="XFB1076" s="1"/>
      <c r="XFC1076" s="1"/>
    </row>
    <row r="1077" spans="1:150 16226:16383" s="3" customFormat="1" ht="20.25" customHeight="1" x14ac:dyDescent="0.25">
      <c r="A1077" s="71" t="s">
        <v>1272</v>
      </c>
      <c r="B1077" s="71">
        <v>111.48399999999999</v>
      </c>
      <c r="C1077" s="71">
        <f t="shared" si="28"/>
        <v>1200.0137759999998</v>
      </c>
      <c r="D1077" s="51">
        <v>0</v>
      </c>
      <c r="E1077" s="51">
        <v>0</v>
      </c>
      <c r="F1077" s="124">
        <f t="shared" si="29"/>
        <v>2203.2252927359996</v>
      </c>
      <c r="G1077" s="130" t="s">
        <v>95</v>
      </c>
      <c r="H1077" s="13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WZB1077" s="1"/>
      <c r="WZC1077" s="1"/>
      <c r="WZD1077" s="1"/>
      <c r="WZE1077" s="1"/>
      <c r="WZF1077" s="1"/>
      <c r="WZG1077" s="1"/>
      <c r="WZH1077" s="1"/>
      <c r="WZI1077" s="1"/>
      <c r="WZJ1077" s="1"/>
      <c r="WZK1077" s="1"/>
      <c r="WZL1077" s="1"/>
      <c r="WZM1077" s="1"/>
      <c r="WZN1077" s="1"/>
      <c r="WZO1077" s="1"/>
      <c r="WZP1077" s="1"/>
      <c r="WZQ1077" s="1"/>
      <c r="WZR1077" s="1"/>
      <c r="WZS1077" s="1"/>
      <c r="WZT1077" s="1"/>
      <c r="WZU1077" s="1"/>
      <c r="WZV1077" s="1"/>
      <c r="WZW1077" s="1"/>
      <c r="WZX1077" s="1"/>
      <c r="WZY1077" s="1"/>
      <c r="WZZ1077" s="1"/>
      <c r="XAA1077" s="1"/>
      <c r="XAB1077" s="1"/>
      <c r="XAC1077" s="1"/>
      <c r="XAD1077" s="1"/>
      <c r="XAE1077" s="1"/>
      <c r="XAF1077" s="1"/>
      <c r="XAG1077" s="1"/>
      <c r="XAH1077" s="1"/>
      <c r="XAI1077" s="1"/>
      <c r="XAJ1077" s="1"/>
      <c r="XAK1077" s="1"/>
      <c r="XAL1077" s="1"/>
      <c r="XAM1077" s="1"/>
      <c r="XAN1077" s="1"/>
      <c r="XAO1077" s="1"/>
      <c r="XAP1077" s="1"/>
      <c r="XAQ1077" s="1"/>
      <c r="XAR1077" s="1"/>
      <c r="XAS1077" s="1"/>
      <c r="XAT1077" s="1"/>
      <c r="XAU1077" s="1"/>
      <c r="XAV1077" s="1"/>
      <c r="XAW1077" s="1"/>
      <c r="XAX1077" s="1"/>
      <c r="XAY1077" s="1"/>
      <c r="XAZ1077" s="1"/>
      <c r="XBA1077" s="1"/>
      <c r="XBB1077" s="1"/>
      <c r="XBC1077" s="1"/>
      <c r="XBD1077" s="1"/>
      <c r="XBE1077" s="1"/>
      <c r="XBF1077" s="1"/>
      <c r="XBG1077" s="1"/>
      <c r="XBH1077" s="1"/>
      <c r="XBI1077" s="1"/>
      <c r="XBJ1077" s="1"/>
      <c r="XBK1077" s="1"/>
      <c r="XBL1077" s="1"/>
      <c r="XBM1077" s="1"/>
      <c r="XBN1077" s="1"/>
      <c r="XBO1077" s="1"/>
      <c r="XBP1077" s="1"/>
      <c r="XBQ1077" s="1"/>
      <c r="XBR1077" s="1"/>
      <c r="XBS1077" s="1"/>
      <c r="XBT1077" s="1"/>
      <c r="XBU1077" s="1"/>
      <c r="XBV1077" s="1"/>
      <c r="XBW1077" s="1"/>
      <c r="XBX1077" s="1"/>
      <c r="XBY1077" s="1"/>
      <c r="XBZ1077" s="1"/>
      <c r="XCA1077" s="1"/>
      <c r="XCB1077" s="1"/>
      <c r="XCC1077" s="1"/>
      <c r="XCD1077" s="1"/>
      <c r="XCE1077" s="1"/>
      <c r="XCF1077" s="1"/>
      <c r="XCG1077" s="1"/>
      <c r="XCH1077" s="1"/>
      <c r="XCI1077" s="1"/>
      <c r="XCJ1077" s="1"/>
      <c r="XCK1077" s="1"/>
      <c r="XCL1077" s="1"/>
      <c r="XCM1077" s="1"/>
      <c r="XCN1077" s="1"/>
      <c r="XCO1077" s="1"/>
      <c r="XCP1077" s="1"/>
      <c r="XCQ1077" s="1"/>
      <c r="XCR1077" s="1"/>
      <c r="XCS1077" s="1"/>
      <c r="XCT1077" s="1"/>
      <c r="XCU1077" s="1"/>
      <c r="XCV1077" s="1"/>
      <c r="XCW1077" s="1"/>
      <c r="XCX1077" s="1"/>
      <c r="XCY1077" s="1"/>
      <c r="XCZ1077" s="1"/>
      <c r="XDA1077" s="1"/>
      <c r="XDB1077" s="1"/>
      <c r="XDC1077" s="1"/>
      <c r="XDD1077" s="1"/>
      <c r="XDE1077" s="1"/>
      <c r="XDF1077" s="1"/>
      <c r="XDG1077" s="1"/>
      <c r="XDH1077" s="1"/>
      <c r="XDI1077" s="1"/>
      <c r="XDJ1077" s="1"/>
      <c r="XDK1077" s="1"/>
      <c r="XDL1077" s="1"/>
      <c r="XDM1077" s="1"/>
      <c r="XDN1077" s="1"/>
      <c r="XDO1077" s="1"/>
      <c r="XDP1077" s="1"/>
      <c r="XDQ1077" s="1"/>
      <c r="XDR1077" s="1"/>
      <c r="XDS1077" s="1"/>
      <c r="XDT1077" s="1"/>
      <c r="XDU1077" s="1"/>
      <c r="XDV1077" s="1"/>
      <c r="XDW1077" s="1"/>
      <c r="XDX1077" s="1"/>
      <c r="XDY1077" s="1"/>
      <c r="XDZ1077" s="1"/>
      <c r="XEA1077" s="1"/>
      <c r="XEB1077" s="1"/>
      <c r="XEC1077" s="1"/>
      <c r="XED1077" s="1"/>
      <c r="XEE1077" s="1"/>
      <c r="XEF1077" s="1"/>
      <c r="XEG1077" s="1"/>
      <c r="XEH1077" s="1"/>
      <c r="XEI1077" s="1"/>
      <c r="XEJ1077" s="1"/>
      <c r="XEK1077" s="1"/>
      <c r="XEL1077" s="1"/>
      <c r="XEM1077" s="1"/>
      <c r="XEN1077" s="1"/>
      <c r="XEO1077" s="1"/>
      <c r="XEP1077" s="1"/>
      <c r="XEQ1077" s="1"/>
      <c r="XER1077" s="1"/>
      <c r="XES1077" s="1"/>
      <c r="XET1077" s="1"/>
      <c r="XEU1077" s="1"/>
      <c r="XEV1077" s="1"/>
      <c r="XEW1077" s="1"/>
      <c r="XEX1077" s="1"/>
      <c r="XEY1077" s="1"/>
      <c r="XEZ1077" s="1"/>
      <c r="XFA1077" s="1"/>
      <c r="XFB1077" s="1"/>
      <c r="XFC1077" s="1"/>
    </row>
    <row r="1078" spans="1:150 16226:16383" s="3" customFormat="1" ht="20.25" customHeight="1" x14ac:dyDescent="0.25">
      <c r="A1078" s="71" t="s">
        <v>1273</v>
      </c>
      <c r="B1078" s="71">
        <v>111.48399999999999</v>
      </c>
      <c r="C1078" s="71">
        <f t="shared" si="28"/>
        <v>1200.0137759999998</v>
      </c>
      <c r="D1078" s="51">
        <v>0</v>
      </c>
      <c r="E1078" s="51">
        <v>0</v>
      </c>
      <c r="F1078" s="124">
        <f t="shared" si="29"/>
        <v>2203.2252927359996</v>
      </c>
      <c r="G1078" s="130" t="s">
        <v>95</v>
      </c>
      <c r="H1078" s="13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WZB1078" s="1"/>
      <c r="WZC1078" s="1"/>
      <c r="WZD1078" s="1"/>
      <c r="WZE1078" s="1"/>
      <c r="WZF1078" s="1"/>
      <c r="WZG1078" s="1"/>
      <c r="WZH1078" s="1"/>
      <c r="WZI1078" s="1"/>
      <c r="WZJ1078" s="1"/>
      <c r="WZK1078" s="1"/>
      <c r="WZL1078" s="1"/>
      <c r="WZM1078" s="1"/>
      <c r="WZN1078" s="1"/>
      <c r="WZO1078" s="1"/>
      <c r="WZP1078" s="1"/>
      <c r="WZQ1078" s="1"/>
      <c r="WZR1078" s="1"/>
      <c r="WZS1078" s="1"/>
      <c r="WZT1078" s="1"/>
      <c r="WZU1078" s="1"/>
      <c r="WZV1078" s="1"/>
      <c r="WZW1078" s="1"/>
      <c r="WZX1078" s="1"/>
      <c r="WZY1078" s="1"/>
      <c r="WZZ1078" s="1"/>
      <c r="XAA1078" s="1"/>
      <c r="XAB1078" s="1"/>
      <c r="XAC1078" s="1"/>
      <c r="XAD1078" s="1"/>
      <c r="XAE1078" s="1"/>
      <c r="XAF1078" s="1"/>
      <c r="XAG1078" s="1"/>
      <c r="XAH1078" s="1"/>
      <c r="XAI1078" s="1"/>
      <c r="XAJ1078" s="1"/>
      <c r="XAK1078" s="1"/>
      <c r="XAL1078" s="1"/>
      <c r="XAM1078" s="1"/>
      <c r="XAN1078" s="1"/>
      <c r="XAO1078" s="1"/>
      <c r="XAP1078" s="1"/>
      <c r="XAQ1078" s="1"/>
      <c r="XAR1078" s="1"/>
      <c r="XAS1078" s="1"/>
      <c r="XAT1078" s="1"/>
      <c r="XAU1078" s="1"/>
      <c r="XAV1078" s="1"/>
      <c r="XAW1078" s="1"/>
      <c r="XAX1078" s="1"/>
      <c r="XAY1078" s="1"/>
      <c r="XAZ1078" s="1"/>
      <c r="XBA1078" s="1"/>
      <c r="XBB1078" s="1"/>
      <c r="XBC1078" s="1"/>
      <c r="XBD1078" s="1"/>
      <c r="XBE1078" s="1"/>
      <c r="XBF1078" s="1"/>
      <c r="XBG1078" s="1"/>
      <c r="XBH1078" s="1"/>
      <c r="XBI1078" s="1"/>
      <c r="XBJ1078" s="1"/>
      <c r="XBK1078" s="1"/>
      <c r="XBL1078" s="1"/>
      <c r="XBM1078" s="1"/>
      <c r="XBN1078" s="1"/>
      <c r="XBO1078" s="1"/>
      <c r="XBP1078" s="1"/>
      <c r="XBQ1078" s="1"/>
      <c r="XBR1078" s="1"/>
      <c r="XBS1078" s="1"/>
      <c r="XBT1078" s="1"/>
      <c r="XBU1078" s="1"/>
      <c r="XBV1078" s="1"/>
      <c r="XBW1078" s="1"/>
      <c r="XBX1078" s="1"/>
      <c r="XBY1078" s="1"/>
      <c r="XBZ1078" s="1"/>
      <c r="XCA1078" s="1"/>
      <c r="XCB1078" s="1"/>
      <c r="XCC1078" s="1"/>
      <c r="XCD1078" s="1"/>
      <c r="XCE1078" s="1"/>
      <c r="XCF1078" s="1"/>
      <c r="XCG1078" s="1"/>
      <c r="XCH1078" s="1"/>
      <c r="XCI1078" s="1"/>
      <c r="XCJ1078" s="1"/>
      <c r="XCK1078" s="1"/>
      <c r="XCL1078" s="1"/>
      <c r="XCM1078" s="1"/>
      <c r="XCN1078" s="1"/>
      <c r="XCO1078" s="1"/>
      <c r="XCP1078" s="1"/>
      <c r="XCQ1078" s="1"/>
      <c r="XCR1078" s="1"/>
      <c r="XCS1078" s="1"/>
      <c r="XCT1078" s="1"/>
      <c r="XCU1078" s="1"/>
      <c r="XCV1078" s="1"/>
      <c r="XCW1078" s="1"/>
      <c r="XCX1078" s="1"/>
      <c r="XCY1078" s="1"/>
      <c r="XCZ1078" s="1"/>
      <c r="XDA1078" s="1"/>
      <c r="XDB1078" s="1"/>
      <c r="XDC1078" s="1"/>
      <c r="XDD1078" s="1"/>
      <c r="XDE1078" s="1"/>
      <c r="XDF1078" s="1"/>
      <c r="XDG1078" s="1"/>
      <c r="XDH1078" s="1"/>
      <c r="XDI1078" s="1"/>
      <c r="XDJ1078" s="1"/>
      <c r="XDK1078" s="1"/>
      <c r="XDL1078" s="1"/>
      <c r="XDM1078" s="1"/>
      <c r="XDN1078" s="1"/>
      <c r="XDO1078" s="1"/>
      <c r="XDP1078" s="1"/>
      <c r="XDQ1078" s="1"/>
      <c r="XDR1078" s="1"/>
      <c r="XDS1078" s="1"/>
      <c r="XDT1078" s="1"/>
      <c r="XDU1078" s="1"/>
      <c r="XDV1078" s="1"/>
      <c r="XDW1078" s="1"/>
      <c r="XDX1078" s="1"/>
      <c r="XDY1078" s="1"/>
      <c r="XDZ1078" s="1"/>
      <c r="XEA1078" s="1"/>
      <c r="XEB1078" s="1"/>
      <c r="XEC1078" s="1"/>
      <c r="XED1078" s="1"/>
      <c r="XEE1078" s="1"/>
      <c r="XEF1078" s="1"/>
      <c r="XEG1078" s="1"/>
      <c r="XEH1078" s="1"/>
      <c r="XEI1078" s="1"/>
      <c r="XEJ1078" s="1"/>
      <c r="XEK1078" s="1"/>
      <c r="XEL1078" s="1"/>
      <c r="XEM1078" s="1"/>
      <c r="XEN1078" s="1"/>
      <c r="XEO1078" s="1"/>
      <c r="XEP1078" s="1"/>
      <c r="XEQ1078" s="1"/>
      <c r="XER1078" s="1"/>
      <c r="XES1078" s="1"/>
      <c r="XET1078" s="1"/>
      <c r="XEU1078" s="1"/>
      <c r="XEV1078" s="1"/>
      <c r="XEW1078" s="1"/>
      <c r="XEX1078" s="1"/>
      <c r="XEY1078" s="1"/>
      <c r="XEZ1078" s="1"/>
      <c r="XFA1078" s="1"/>
      <c r="XFB1078" s="1"/>
      <c r="XFC1078" s="1"/>
    </row>
    <row r="1079" spans="1:150 16226:16383" s="3" customFormat="1" ht="20.25" customHeight="1" x14ac:dyDescent="0.25">
      <c r="A1079" s="71" t="s">
        <v>1274</v>
      </c>
      <c r="B1079" s="71">
        <v>111.48399999999999</v>
      </c>
      <c r="C1079" s="71">
        <f t="shared" si="28"/>
        <v>1200.0137759999998</v>
      </c>
      <c r="D1079" s="51">
        <v>0</v>
      </c>
      <c r="E1079" s="51">
        <v>0</v>
      </c>
      <c r="F1079" s="124">
        <f t="shared" si="29"/>
        <v>2203.2252927359996</v>
      </c>
      <c r="G1079" s="130" t="s">
        <v>95</v>
      </c>
      <c r="H1079" s="13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WZB1079" s="1"/>
      <c r="WZC1079" s="1"/>
      <c r="WZD1079" s="1"/>
      <c r="WZE1079" s="1"/>
      <c r="WZF1079" s="1"/>
      <c r="WZG1079" s="1"/>
      <c r="WZH1079" s="1"/>
      <c r="WZI1079" s="1"/>
      <c r="WZJ1079" s="1"/>
      <c r="WZK1079" s="1"/>
      <c r="WZL1079" s="1"/>
      <c r="WZM1079" s="1"/>
      <c r="WZN1079" s="1"/>
      <c r="WZO1079" s="1"/>
      <c r="WZP1079" s="1"/>
      <c r="WZQ1079" s="1"/>
      <c r="WZR1079" s="1"/>
      <c r="WZS1079" s="1"/>
      <c r="WZT1079" s="1"/>
      <c r="WZU1079" s="1"/>
      <c r="WZV1079" s="1"/>
      <c r="WZW1079" s="1"/>
      <c r="WZX1079" s="1"/>
      <c r="WZY1079" s="1"/>
      <c r="WZZ1079" s="1"/>
      <c r="XAA1079" s="1"/>
      <c r="XAB1079" s="1"/>
      <c r="XAC1079" s="1"/>
      <c r="XAD1079" s="1"/>
      <c r="XAE1079" s="1"/>
      <c r="XAF1079" s="1"/>
      <c r="XAG1079" s="1"/>
      <c r="XAH1079" s="1"/>
      <c r="XAI1079" s="1"/>
      <c r="XAJ1079" s="1"/>
      <c r="XAK1079" s="1"/>
      <c r="XAL1079" s="1"/>
      <c r="XAM1079" s="1"/>
      <c r="XAN1079" s="1"/>
      <c r="XAO1079" s="1"/>
      <c r="XAP1079" s="1"/>
      <c r="XAQ1079" s="1"/>
      <c r="XAR1079" s="1"/>
      <c r="XAS1079" s="1"/>
      <c r="XAT1079" s="1"/>
      <c r="XAU1079" s="1"/>
      <c r="XAV1079" s="1"/>
      <c r="XAW1079" s="1"/>
      <c r="XAX1079" s="1"/>
      <c r="XAY1079" s="1"/>
      <c r="XAZ1079" s="1"/>
      <c r="XBA1079" s="1"/>
      <c r="XBB1079" s="1"/>
      <c r="XBC1079" s="1"/>
      <c r="XBD1079" s="1"/>
      <c r="XBE1079" s="1"/>
      <c r="XBF1079" s="1"/>
      <c r="XBG1079" s="1"/>
      <c r="XBH1079" s="1"/>
      <c r="XBI1079" s="1"/>
      <c r="XBJ1079" s="1"/>
      <c r="XBK1079" s="1"/>
      <c r="XBL1079" s="1"/>
      <c r="XBM1079" s="1"/>
      <c r="XBN1079" s="1"/>
      <c r="XBO1079" s="1"/>
      <c r="XBP1079" s="1"/>
      <c r="XBQ1079" s="1"/>
      <c r="XBR1079" s="1"/>
      <c r="XBS1079" s="1"/>
      <c r="XBT1079" s="1"/>
      <c r="XBU1079" s="1"/>
      <c r="XBV1079" s="1"/>
      <c r="XBW1079" s="1"/>
      <c r="XBX1079" s="1"/>
      <c r="XBY1079" s="1"/>
      <c r="XBZ1079" s="1"/>
      <c r="XCA1079" s="1"/>
      <c r="XCB1079" s="1"/>
      <c r="XCC1079" s="1"/>
      <c r="XCD1079" s="1"/>
      <c r="XCE1079" s="1"/>
      <c r="XCF1079" s="1"/>
      <c r="XCG1079" s="1"/>
      <c r="XCH1079" s="1"/>
      <c r="XCI1079" s="1"/>
      <c r="XCJ1079" s="1"/>
      <c r="XCK1079" s="1"/>
      <c r="XCL1079" s="1"/>
      <c r="XCM1079" s="1"/>
      <c r="XCN1079" s="1"/>
      <c r="XCO1079" s="1"/>
      <c r="XCP1079" s="1"/>
      <c r="XCQ1079" s="1"/>
      <c r="XCR1079" s="1"/>
      <c r="XCS1079" s="1"/>
      <c r="XCT1079" s="1"/>
      <c r="XCU1079" s="1"/>
      <c r="XCV1079" s="1"/>
      <c r="XCW1079" s="1"/>
      <c r="XCX1079" s="1"/>
      <c r="XCY1079" s="1"/>
      <c r="XCZ1079" s="1"/>
      <c r="XDA1079" s="1"/>
      <c r="XDB1079" s="1"/>
      <c r="XDC1079" s="1"/>
      <c r="XDD1079" s="1"/>
      <c r="XDE1079" s="1"/>
      <c r="XDF1079" s="1"/>
      <c r="XDG1079" s="1"/>
      <c r="XDH1079" s="1"/>
      <c r="XDI1079" s="1"/>
      <c r="XDJ1079" s="1"/>
      <c r="XDK1079" s="1"/>
      <c r="XDL1079" s="1"/>
      <c r="XDM1079" s="1"/>
      <c r="XDN1079" s="1"/>
      <c r="XDO1079" s="1"/>
      <c r="XDP1079" s="1"/>
      <c r="XDQ1079" s="1"/>
      <c r="XDR1079" s="1"/>
      <c r="XDS1079" s="1"/>
      <c r="XDT1079" s="1"/>
      <c r="XDU1079" s="1"/>
      <c r="XDV1079" s="1"/>
      <c r="XDW1079" s="1"/>
      <c r="XDX1079" s="1"/>
      <c r="XDY1079" s="1"/>
      <c r="XDZ1079" s="1"/>
      <c r="XEA1079" s="1"/>
      <c r="XEB1079" s="1"/>
      <c r="XEC1079" s="1"/>
      <c r="XED1079" s="1"/>
      <c r="XEE1079" s="1"/>
      <c r="XEF1079" s="1"/>
      <c r="XEG1079" s="1"/>
      <c r="XEH1079" s="1"/>
      <c r="XEI1079" s="1"/>
      <c r="XEJ1079" s="1"/>
      <c r="XEK1079" s="1"/>
      <c r="XEL1079" s="1"/>
      <c r="XEM1079" s="1"/>
      <c r="XEN1079" s="1"/>
      <c r="XEO1079" s="1"/>
      <c r="XEP1079" s="1"/>
      <c r="XEQ1079" s="1"/>
      <c r="XER1079" s="1"/>
      <c r="XES1079" s="1"/>
      <c r="XET1079" s="1"/>
      <c r="XEU1079" s="1"/>
      <c r="XEV1079" s="1"/>
      <c r="XEW1079" s="1"/>
      <c r="XEX1079" s="1"/>
      <c r="XEY1079" s="1"/>
      <c r="XEZ1079" s="1"/>
      <c r="XFA1079" s="1"/>
      <c r="XFB1079" s="1"/>
      <c r="XFC1079" s="1"/>
    </row>
    <row r="1080" spans="1:150 16226:16383" s="3" customFormat="1" ht="20.25" customHeight="1" x14ac:dyDescent="0.25">
      <c r="A1080" s="71" t="s">
        <v>1275</v>
      </c>
      <c r="B1080" s="71">
        <v>111.48399999999999</v>
      </c>
      <c r="C1080" s="71">
        <f t="shared" si="28"/>
        <v>1200.0137759999998</v>
      </c>
      <c r="D1080" s="51">
        <v>0</v>
      </c>
      <c r="E1080" s="51">
        <v>0</v>
      </c>
      <c r="F1080" s="124">
        <f t="shared" si="29"/>
        <v>2203.2252927359996</v>
      </c>
      <c r="G1080" s="130" t="s">
        <v>95</v>
      </c>
      <c r="H1080" s="13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WZB1080" s="1"/>
      <c r="WZC1080" s="1"/>
      <c r="WZD1080" s="1"/>
      <c r="WZE1080" s="1"/>
      <c r="WZF1080" s="1"/>
      <c r="WZG1080" s="1"/>
      <c r="WZH1080" s="1"/>
      <c r="WZI1080" s="1"/>
      <c r="WZJ1080" s="1"/>
      <c r="WZK1080" s="1"/>
      <c r="WZL1080" s="1"/>
      <c r="WZM1080" s="1"/>
      <c r="WZN1080" s="1"/>
      <c r="WZO1080" s="1"/>
      <c r="WZP1080" s="1"/>
      <c r="WZQ1080" s="1"/>
      <c r="WZR1080" s="1"/>
      <c r="WZS1080" s="1"/>
      <c r="WZT1080" s="1"/>
      <c r="WZU1080" s="1"/>
      <c r="WZV1080" s="1"/>
      <c r="WZW1080" s="1"/>
      <c r="WZX1080" s="1"/>
      <c r="WZY1080" s="1"/>
      <c r="WZZ1080" s="1"/>
      <c r="XAA1080" s="1"/>
      <c r="XAB1080" s="1"/>
      <c r="XAC1080" s="1"/>
      <c r="XAD1080" s="1"/>
      <c r="XAE1080" s="1"/>
      <c r="XAF1080" s="1"/>
      <c r="XAG1080" s="1"/>
      <c r="XAH1080" s="1"/>
      <c r="XAI1080" s="1"/>
      <c r="XAJ1080" s="1"/>
      <c r="XAK1080" s="1"/>
      <c r="XAL1080" s="1"/>
      <c r="XAM1080" s="1"/>
      <c r="XAN1080" s="1"/>
      <c r="XAO1080" s="1"/>
      <c r="XAP1080" s="1"/>
      <c r="XAQ1080" s="1"/>
      <c r="XAR1080" s="1"/>
      <c r="XAS1080" s="1"/>
      <c r="XAT1080" s="1"/>
      <c r="XAU1080" s="1"/>
      <c r="XAV1080" s="1"/>
      <c r="XAW1080" s="1"/>
      <c r="XAX1080" s="1"/>
      <c r="XAY1080" s="1"/>
      <c r="XAZ1080" s="1"/>
      <c r="XBA1080" s="1"/>
      <c r="XBB1080" s="1"/>
      <c r="XBC1080" s="1"/>
      <c r="XBD1080" s="1"/>
      <c r="XBE1080" s="1"/>
      <c r="XBF1080" s="1"/>
      <c r="XBG1080" s="1"/>
      <c r="XBH1080" s="1"/>
      <c r="XBI1080" s="1"/>
      <c r="XBJ1080" s="1"/>
      <c r="XBK1080" s="1"/>
      <c r="XBL1080" s="1"/>
      <c r="XBM1080" s="1"/>
      <c r="XBN1080" s="1"/>
      <c r="XBO1080" s="1"/>
      <c r="XBP1080" s="1"/>
      <c r="XBQ1080" s="1"/>
      <c r="XBR1080" s="1"/>
      <c r="XBS1080" s="1"/>
      <c r="XBT1080" s="1"/>
      <c r="XBU1080" s="1"/>
      <c r="XBV1080" s="1"/>
      <c r="XBW1080" s="1"/>
      <c r="XBX1080" s="1"/>
      <c r="XBY1080" s="1"/>
      <c r="XBZ1080" s="1"/>
      <c r="XCA1080" s="1"/>
      <c r="XCB1080" s="1"/>
      <c r="XCC1080" s="1"/>
      <c r="XCD1080" s="1"/>
      <c r="XCE1080" s="1"/>
      <c r="XCF1080" s="1"/>
      <c r="XCG1080" s="1"/>
      <c r="XCH1080" s="1"/>
      <c r="XCI1080" s="1"/>
      <c r="XCJ1080" s="1"/>
      <c r="XCK1080" s="1"/>
      <c r="XCL1080" s="1"/>
      <c r="XCM1080" s="1"/>
      <c r="XCN1080" s="1"/>
      <c r="XCO1080" s="1"/>
      <c r="XCP1080" s="1"/>
      <c r="XCQ1080" s="1"/>
      <c r="XCR1080" s="1"/>
      <c r="XCS1080" s="1"/>
      <c r="XCT1080" s="1"/>
      <c r="XCU1080" s="1"/>
      <c r="XCV1080" s="1"/>
      <c r="XCW1080" s="1"/>
      <c r="XCX1080" s="1"/>
      <c r="XCY1080" s="1"/>
      <c r="XCZ1080" s="1"/>
      <c r="XDA1080" s="1"/>
      <c r="XDB1080" s="1"/>
      <c r="XDC1080" s="1"/>
      <c r="XDD1080" s="1"/>
      <c r="XDE1080" s="1"/>
      <c r="XDF1080" s="1"/>
      <c r="XDG1080" s="1"/>
      <c r="XDH1080" s="1"/>
      <c r="XDI1080" s="1"/>
      <c r="XDJ1080" s="1"/>
      <c r="XDK1080" s="1"/>
      <c r="XDL1080" s="1"/>
      <c r="XDM1080" s="1"/>
      <c r="XDN1080" s="1"/>
      <c r="XDO1080" s="1"/>
      <c r="XDP1080" s="1"/>
      <c r="XDQ1080" s="1"/>
      <c r="XDR1080" s="1"/>
      <c r="XDS1080" s="1"/>
      <c r="XDT1080" s="1"/>
      <c r="XDU1080" s="1"/>
      <c r="XDV1080" s="1"/>
      <c r="XDW1080" s="1"/>
      <c r="XDX1080" s="1"/>
      <c r="XDY1080" s="1"/>
      <c r="XDZ1080" s="1"/>
      <c r="XEA1080" s="1"/>
      <c r="XEB1080" s="1"/>
      <c r="XEC1080" s="1"/>
      <c r="XED1080" s="1"/>
      <c r="XEE1080" s="1"/>
      <c r="XEF1080" s="1"/>
      <c r="XEG1080" s="1"/>
      <c r="XEH1080" s="1"/>
      <c r="XEI1080" s="1"/>
      <c r="XEJ1080" s="1"/>
      <c r="XEK1080" s="1"/>
      <c r="XEL1080" s="1"/>
      <c r="XEM1080" s="1"/>
      <c r="XEN1080" s="1"/>
      <c r="XEO1080" s="1"/>
      <c r="XEP1080" s="1"/>
      <c r="XEQ1080" s="1"/>
      <c r="XER1080" s="1"/>
      <c r="XES1080" s="1"/>
      <c r="XET1080" s="1"/>
      <c r="XEU1080" s="1"/>
      <c r="XEV1080" s="1"/>
      <c r="XEW1080" s="1"/>
      <c r="XEX1080" s="1"/>
      <c r="XEY1080" s="1"/>
      <c r="XEZ1080" s="1"/>
      <c r="XFA1080" s="1"/>
      <c r="XFB1080" s="1"/>
      <c r="XFC1080" s="1"/>
    </row>
    <row r="1081" spans="1:150 16226:16383" s="3" customFormat="1" ht="20.25" customHeight="1" x14ac:dyDescent="0.25">
      <c r="A1081" s="71" t="s">
        <v>1276</v>
      </c>
      <c r="B1081" s="71">
        <v>111.48399999999999</v>
      </c>
      <c r="C1081" s="71">
        <f t="shared" si="28"/>
        <v>1200.0137759999998</v>
      </c>
      <c r="D1081" s="51">
        <v>0</v>
      </c>
      <c r="E1081" s="51">
        <v>0</v>
      </c>
      <c r="F1081" s="124">
        <f t="shared" si="29"/>
        <v>2203.2252927359996</v>
      </c>
      <c r="G1081" s="130" t="s">
        <v>95</v>
      </c>
      <c r="H1081" s="13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WZB1081" s="1"/>
      <c r="WZC1081" s="1"/>
      <c r="WZD1081" s="1"/>
      <c r="WZE1081" s="1"/>
      <c r="WZF1081" s="1"/>
      <c r="WZG1081" s="1"/>
      <c r="WZH1081" s="1"/>
      <c r="WZI1081" s="1"/>
      <c r="WZJ1081" s="1"/>
      <c r="WZK1081" s="1"/>
      <c r="WZL1081" s="1"/>
      <c r="WZM1081" s="1"/>
      <c r="WZN1081" s="1"/>
      <c r="WZO1081" s="1"/>
      <c r="WZP1081" s="1"/>
      <c r="WZQ1081" s="1"/>
      <c r="WZR1081" s="1"/>
      <c r="WZS1081" s="1"/>
      <c r="WZT1081" s="1"/>
      <c r="WZU1081" s="1"/>
      <c r="WZV1081" s="1"/>
      <c r="WZW1081" s="1"/>
      <c r="WZX1081" s="1"/>
      <c r="WZY1081" s="1"/>
      <c r="WZZ1081" s="1"/>
      <c r="XAA1081" s="1"/>
      <c r="XAB1081" s="1"/>
      <c r="XAC1081" s="1"/>
      <c r="XAD1081" s="1"/>
      <c r="XAE1081" s="1"/>
      <c r="XAF1081" s="1"/>
      <c r="XAG1081" s="1"/>
      <c r="XAH1081" s="1"/>
      <c r="XAI1081" s="1"/>
      <c r="XAJ1081" s="1"/>
      <c r="XAK1081" s="1"/>
      <c r="XAL1081" s="1"/>
      <c r="XAM1081" s="1"/>
      <c r="XAN1081" s="1"/>
      <c r="XAO1081" s="1"/>
      <c r="XAP1081" s="1"/>
      <c r="XAQ1081" s="1"/>
      <c r="XAR1081" s="1"/>
      <c r="XAS1081" s="1"/>
      <c r="XAT1081" s="1"/>
      <c r="XAU1081" s="1"/>
      <c r="XAV1081" s="1"/>
      <c r="XAW1081" s="1"/>
      <c r="XAX1081" s="1"/>
      <c r="XAY1081" s="1"/>
      <c r="XAZ1081" s="1"/>
      <c r="XBA1081" s="1"/>
      <c r="XBB1081" s="1"/>
      <c r="XBC1081" s="1"/>
      <c r="XBD1081" s="1"/>
      <c r="XBE1081" s="1"/>
      <c r="XBF1081" s="1"/>
      <c r="XBG1081" s="1"/>
      <c r="XBH1081" s="1"/>
      <c r="XBI1081" s="1"/>
      <c r="XBJ1081" s="1"/>
      <c r="XBK1081" s="1"/>
      <c r="XBL1081" s="1"/>
      <c r="XBM1081" s="1"/>
      <c r="XBN1081" s="1"/>
      <c r="XBO1081" s="1"/>
      <c r="XBP1081" s="1"/>
      <c r="XBQ1081" s="1"/>
      <c r="XBR1081" s="1"/>
      <c r="XBS1081" s="1"/>
      <c r="XBT1081" s="1"/>
      <c r="XBU1081" s="1"/>
      <c r="XBV1081" s="1"/>
      <c r="XBW1081" s="1"/>
      <c r="XBX1081" s="1"/>
      <c r="XBY1081" s="1"/>
      <c r="XBZ1081" s="1"/>
      <c r="XCA1081" s="1"/>
      <c r="XCB1081" s="1"/>
      <c r="XCC1081" s="1"/>
      <c r="XCD1081" s="1"/>
      <c r="XCE1081" s="1"/>
      <c r="XCF1081" s="1"/>
      <c r="XCG1081" s="1"/>
      <c r="XCH1081" s="1"/>
      <c r="XCI1081" s="1"/>
      <c r="XCJ1081" s="1"/>
      <c r="XCK1081" s="1"/>
      <c r="XCL1081" s="1"/>
      <c r="XCM1081" s="1"/>
      <c r="XCN1081" s="1"/>
      <c r="XCO1081" s="1"/>
      <c r="XCP1081" s="1"/>
      <c r="XCQ1081" s="1"/>
      <c r="XCR1081" s="1"/>
      <c r="XCS1081" s="1"/>
      <c r="XCT1081" s="1"/>
      <c r="XCU1081" s="1"/>
      <c r="XCV1081" s="1"/>
      <c r="XCW1081" s="1"/>
      <c r="XCX1081" s="1"/>
      <c r="XCY1081" s="1"/>
      <c r="XCZ1081" s="1"/>
      <c r="XDA1081" s="1"/>
      <c r="XDB1081" s="1"/>
      <c r="XDC1081" s="1"/>
      <c r="XDD1081" s="1"/>
      <c r="XDE1081" s="1"/>
      <c r="XDF1081" s="1"/>
      <c r="XDG1081" s="1"/>
      <c r="XDH1081" s="1"/>
      <c r="XDI1081" s="1"/>
      <c r="XDJ1081" s="1"/>
      <c r="XDK1081" s="1"/>
      <c r="XDL1081" s="1"/>
      <c r="XDM1081" s="1"/>
      <c r="XDN1081" s="1"/>
      <c r="XDO1081" s="1"/>
      <c r="XDP1081" s="1"/>
      <c r="XDQ1081" s="1"/>
      <c r="XDR1081" s="1"/>
      <c r="XDS1081" s="1"/>
      <c r="XDT1081" s="1"/>
      <c r="XDU1081" s="1"/>
      <c r="XDV1081" s="1"/>
      <c r="XDW1081" s="1"/>
      <c r="XDX1081" s="1"/>
      <c r="XDY1081" s="1"/>
      <c r="XDZ1081" s="1"/>
      <c r="XEA1081" s="1"/>
      <c r="XEB1081" s="1"/>
      <c r="XEC1081" s="1"/>
      <c r="XED1081" s="1"/>
      <c r="XEE1081" s="1"/>
      <c r="XEF1081" s="1"/>
      <c r="XEG1081" s="1"/>
      <c r="XEH1081" s="1"/>
      <c r="XEI1081" s="1"/>
      <c r="XEJ1081" s="1"/>
      <c r="XEK1081" s="1"/>
      <c r="XEL1081" s="1"/>
      <c r="XEM1081" s="1"/>
      <c r="XEN1081" s="1"/>
      <c r="XEO1081" s="1"/>
      <c r="XEP1081" s="1"/>
      <c r="XEQ1081" s="1"/>
      <c r="XER1081" s="1"/>
      <c r="XES1081" s="1"/>
      <c r="XET1081" s="1"/>
      <c r="XEU1081" s="1"/>
      <c r="XEV1081" s="1"/>
      <c r="XEW1081" s="1"/>
      <c r="XEX1081" s="1"/>
      <c r="XEY1081" s="1"/>
      <c r="XEZ1081" s="1"/>
      <c r="XFA1081" s="1"/>
      <c r="XFB1081" s="1"/>
      <c r="XFC1081" s="1"/>
    </row>
    <row r="1082" spans="1:150 16226:16383" s="3" customFormat="1" ht="20.25" customHeight="1" x14ac:dyDescent="0.25">
      <c r="A1082" s="71" t="s">
        <v>1277</v>
      </c>
      <c r="B1082" s="71">
        <v>111.48399999999999</v>
      </c>
      <c r="C1082" s="71">
        <f t="shared" si="28"/>
        <v>1200.0137759999998</v>
      </c>
      <c r="D1082" s="51">
        <v>0</v>
      </c>
      <c r="E1082" s="51">
        <v>0</v>
      </c>
      <c r="F1082" s="124">
        <f t="shared" si="29"/>
        <v>2203.2252927359996</v>
      </c>
      <c r="G1082" s="130" t="s">
        <v>95</v>
      </c>
      <c r="H1082" s="13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WZB1082" s="1"/>
      <c r="WZC1082" s="1"/>
      <c r="WZD1082" s="1"/>
      <c r="WZE1082" s="1"/>
      <c r="WZF1082" s="1"/>
      <c r="WZG1082" s="1"/>
      <c r="WZH1082" s="1"/>
      <c r="WZI1082" s="1"/>
      <c r="WZJ1082" s="1"/>
      <c r="WZK1082" s="1"/>
      <c r="WZL1082" s="1"/>
      <c r="WZM1082" s="1"/>
      <c r="WZN1082" s="1"/>
      <c r="WZO1082" s="1"/>
      <c r="WZP1082" s="1"/>
      <c r="WZQ1082" s="1"/>
      <c r="WZR1082" s="1"/>
      <c r="WZS1082" s="1"/>
      <c r="WZT1082" s="1"/>
      <c r="WZU1082" s="1"/>
      <c r="WZV1082" s="1"/>
      <c r="WZW1082" s="1"/>
      <c r="WZX1082" s="1"/>
      <c r="WZY1082" s="1"/>
      <c r="WZZ1082" s="1"/>
      <c r="XAA1082" s="1"/>
      <c r="XAB1082" s="1"/>
      <c r="XAC1082" s="1"/>
      <c r="XAD1082" s="1"/>
      <c r="XAE1082" s="1"/>
      <c r="XAF1082" s="1"/>
      <c r="XAG1082" s="1"/>
      <c r="XAH1082" s="1"/>
      <c r="XAI1082" s="1"/>
      <c r="XAJ1082" s="1"/>
      <c r="XAK1082" s="1"/>
      <c r="XAL1082" s="1"/>
      <c r="XAM1082" s="1"/>
      <c r="XAN1082" s="1"/>
      <c r="XAO1082" s="1"/>
      <c r="XAP1082" s="1"/>
      <c r="XAQ1082" s="1"/>
      <c r="XAR1082" s="1"/>
      <c r="XAS1082" s="1"/>
      <c r="XAT1082" s="1"/>
      <c r="XAU1082" s="1"/>
      <c r="XAV1082" s="1"/>
      <c r="XAW1082" s="1"/>
      <c r="XAX1082" s="1"/>
      <c r="XAY1082" s="1"/>
      <c r="XAZ1082" s="1"/>
      <c r="XBA1082" s="1"/>
      <c r="XBB1082" s="1"/>
      <c r="XBC1082" s="1"/>
      <c r="XBD1082" s="1"/>
      <c r="XBE1082" s="1"/>
      <c r="XBF1082" s="1"/>
      <c r="XBG1082" s="1"/>
      <c r="XBH1082" s="1"/>
      <c r="XBI1082" s="1"/>
      <c r="XBJ1082" s="1"/>
      <c r="XBK1082" s="1"/>
      <c r="XBL1082" s="1"/>
      <c r="XBM1082" s="1"/>
      <c r="XBN1082" s="1"/>
      <c r="XBO1082" s="1"/>
      <c r="XBP1082" s="1"/>
      <c r="XBQ1082" s="1"/>
      <c r="XBR1082" s="1"/>
      <c r="XBS1082" s="1"/>
      <c r="XBT1082" s="1"/>
      <c r="XBU1082" s="1"/>
      <c r="XBV1082" s="1"/>
      <c r="XBW1082" s="1"/>
      <c r="XBX1082" s="1"/>
      <c r="XBY1082" s="1"/>
      <c r="XBZ1082" s="1"/>
      <c r="XCA1082" s="1"/>
      <c r="XCB1082" s="1"/>
      <c r="XCC1082" s="1"/>
      <c r="XCD1082" s="1"/>
      <c r="XCE1082" s="1"/>
      <c r="XCF1082" s="1"/>
      <c r="XCG1082" s="1"/>
      <c r="XCH1082" s="1"/>
      <c r="XCI1082" s="1"/>
      <c r="XCJ1082" s="1"/>
      <c r="XCK1082" s="1"/>
      <c r="XCL1082" s="1"/>
      <c r="XCM1082" s="1"/>
      <c r="XCN1082" s="1"/>
      <c r="XCO1082" s="1"/>
      <c r="XCP1082" s="1"/>
      <c r="XCQ1082" s="1"/>
      <c r="XCR1082" s="1"/>
      <c r="XCS1082" s="1"/>
      <c r="XCT1082" s="1"/>
      <c r="XCU1082" s="1"/>
      <c r="XCV1082" s="1"/>
      <c r="XCW1082" s="1"/>
      <c r="XCX1082" s="1"/>
      <c r="XCY1082" s="1"/>
      <c r="XCZ1082" s="1"/>
      <c r="XDA1082" s="1"/>
      <c r="XDB1082" s="1"/>
      <c r="XDC1082" s="1"/>
      <c r="XDD1082" s="1"/>
      <c r="XDE1082" s="1"/>
      <c r="XDF1082" s="1"/>
      <c r="XDG1082" s="1"/>
      <c r="XDH1082" s="1"/>
      <c r="XDI1082" s="1"/>
      <c r="XDJ1082" s="1"/>
      <c r="XDK1082" s="1"/>
      <c r="XDL1082" s="1"/>
      <c r="XDM1082" s="1"/>
      <c r="XDN1082" s="1"/>
      <c r="XDO1082" s="1"/>
      <c r="XDP1082" s="1"/>
      <c r="XDQ1082" s="1"/>
      <c r="XDR1082" s="1"/>
      <c r="XDS1082" s="1"/>
      <c r="XDT1082" s="1"/>
      <c r="XDU1082" s="1"/>
      <c r="XDV1082" s="1"/>
      <c r="XDW1082" s="1"/>
      <c r="XDX1082" s="1"/>
      <c r="XDY1082" s="1"/>
      <c r="XDZ1082" s="1"/>
      <c r="XEA1082" s="1"/>
      <c r="XEB1082" s="1"/>
      <c r="XEC1082" s="1"/>
      <c r="XED1082" s="1"/>
      <c r="XEE1082" s="1"/>
      <c r="XEF1082" s="1"/>
      <c r="XEG1082" s="1"/>
      <c r="XEH1082" s="1"/>
      <c r="XEI1082" s="1"/>
      <c r="XEJ1082" s="1"/>
      <c r="XEK1082" s="1"/>
      <c r="XEL1082" s="1"/>
      <c r="XEM1082" s="1"/>
      <c r="XEN1082" s="1"/>
      <c r="XEO1082" s="1"/>
      <c r="XEP1082" s="1"/>
      <c r="XEQ1082" s="1"/>
      <c r="XER1082" s="1"/>
      <c r="XES1082" s="1"/>
      <c r="XET1082" s="1"/>
      <c r="XEU1082" s="1"/>
      <c r="XEV1082" s="1"/>
      <c r="XEW1082" s="1"/>
      <c r="XEX1082" s="1"/>
      <c r="XEY1082" s="1"/>
      <c r="XEZ1082" s="1"/>
      <c r="XFA1082" s="1"/>
      <c r="XFB1082" s="1"/>
      <c r="XFC1082" s="1"/>
    </row>
    <row r="1083" spans="1:150 16226:16383" s="3" customFormat="1" ht="20.25" customHeight="1" x14ac:dyDescent="0.25">
      <c r="A1083" s="71" t="s">
        <v>1278</v>
      </c>
      <c r="B1083" s="71">
        <v>111.48399999999999</v>
      </c>
      <c r="C1083" s="71">
        <f t="shared" si="28"/>
        <v>1200.0137759999998</v>
      </c>
      <c r="D1083" s="51">
        <v>0</v>
      </c>
      <c r="E1083" s="51">
        <v>0</v>
      </c>
      <c r="F1083" s="124">
        <f t="shared" si="29"/>
        <v>2203.2252927359996</v>
      </c>
      <c r="G1083" s="130" t="s">
        <v>95</v>
      </c>
      <c r="H1083" s="13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WZB1083" s="1"/>
      <c r="WZC1083" s="1"/>
      <c r="WZD1083" s="1"/>
      <c r="WZE1083" s="1"/>
      <c r="WZF1083" s="1"/>
      <c r="WZG1083" s="1"/>
      <c r="WZH1083" s="1"/>
      <c r="WZI1083" s="1"/>
      <c r="WZJ1083" s="1"/>
      <c r="WZK1083" s="1"/>
      <c r="WZL1083" s="1"/>
      <c r="WZM1083" s="1"/>
      <c r="WZN1083" s="1"/>
      <c r="WZO1083" s="1"/>
      <c r="WZP1083" s="1"/>
      <c r="WZQ1083" s="1"/>
      <c r="WZR1083" s="1"/>
      <c r="WZS1083" s="1"/>
      <c r="WZT1083" s="1"/>
      <c r="WZU1083" s="1"/>
      <c r="WZV1083" s="1"/>
      <c r="WZW1083" s="1"/>
      <c r="WZX1083" s="1"/>
      <c r="WZY1083" s="1"/>
      <c r="WZZ1083" s="1"/>
      <c r="XAA1083" s="1"/>
      <c r="XAB1083" s="1"/>
      <c r="XAC1083" s="1"/>
      <c r="XAD1083" s="1"/>
      <c r="XAE1083" s="1"/>
      <c r="XAF1083" s="1"/>
      <c r="XAG1083" s="1"/>
      <c r="XAH1083" s="1"/>
      <c r="XAI1083" s="1"/>
      <c r="XAJ1083" s="1"/>
      <c r="XAK1083" s="1"/>
      <c r="XAL1083" s="1"/>
      <c r="XAM1083" s="1"/>
      <c r="XAN1083" s="1"/>
      <c r="XAO1083" s="1"/>
      <c r="XAP1083" s="1"/>
      <c r="XAQ1083" s="1"/>
      <c r="XAR1083" s="1"/>
      <c r="XAS1083" s="1"/>
      <c r="XAT1083" s="1"/>
      <c r="XAU1083" s="1"/>
      <c r="XAV1083" s="1"/>
      <c r="XAW1083" s="1"/>
      <c r="XAX1083" s="1"/>
      <c r="XAY1083" s="1"/>
      <c r="XAZ1083" s="1"/>
      <c r="XBA1083" s="1"/>
      <c r="XBB1083" s="1"/>
      <c r="XBC1083" s="1"/>
      <c r="XBD1083" s="1"/>
      <c r="XBE1083" s="1"/>
      <c r="XBF1083" s="1"/>
      <c r="XBG1083" s="1"/>
      <c r="XBH1083" s="1"/>
      <c r="XBI1083" s="1"/>
      <c r="XBJ1083" s="1"/>
      <c r="XBK1083" s="1"/>
      <c r="XBL1083" s="1"/>
      <c r="XBM1083" s="1"/>
      <c r="XBN1083" s="1"/>
      <c r="XBO1083" s="1"/>
      <c r="XBP1083" s="1"/>
      <c r="XBQ1083" s="1"/>
      <c r="XBR1083" s="1"/>
      <c r="XBS1083" s="1"/>
      <c r="XBT1083" s="1"/>
      <c r="XBU1083" s="1"/>
      <c r="XBV1083" s="1"/>
      <c r="XBW1083" s="1"/>
      <c r="XBX1083" s="1"/>
      <c r="XBY1083" s="1"/>
      <c r="XBZ1083" s="1"/>
      <c r="XCA1083" s="1"/>
      <c r="XCB1083" s="1"/>
      <c r="XCC1083" s="1"/>
      <c r="XCD1083" s="1"/>
      <c r="XCE1083" s="1"/>
      <c r="XCF1083" s="1"/>
      <c r="XCG1083" s="1"/>
      <c r="XCH1083" s="1"/>
      <c r="XCI1083" s="1"/>
      <c r="XCJ1083" s="1"/>
      <c r="XCK1083" s="1"/>
      <c r="XCL1083" s="1"/>
      <c r="XCM1083" s="1"/>
      <c r="XCN1083" s="1"/>
      <c r="XCO1083" s="1"/>
      <c r="XCP1083" s="1"/>
      <c r="XCQ1083" s="1"/>
      <c r="XCR1083" s="1"/>
      <c r="XCS1083" s="1"/>
      <c r="XCT1083" s="1"/>
      <c r="XCU1083" s="1"/>
      <c r="XCV1083" s="1"/>
      <c r="XCW1083" s="1"/>
      <c r="XCX1083" s="1"/>
      <c r="XCY1083" s="1"/>
      <c r="XCZ1083" s="1"/>
      <c r="XDA1083" s="1"/>
      <c r="XDB1083" s="1"/>
      <c r="XDC1083" s="1"/>
      <c r="XDD1083" s="1"/>
      <c r="XDE1083" s="1"/>
      <c r="XDF1083" s="1"/>
      <c r="XDG1083" s="1"/>
      <c r="XDH1083" s="1"/>
      <c r="XDI1083" s="1"/>
      <c r="XDJ1083" s="1"/>
      <c r="XDK1083" s="1"/>
      <c r="XDL1083" s="1"/>
      <c r="XDM1083" s="1"/>
      <c r="XDN1083" s="1"/>
      <c r="XDO1083" s="1"/>
      <c r="XDP1083" s="1"/>
      <c r="XDQ1083" s="1"/>
      <c r="XDR1083" s="1"/>
      <c r="XDS1083" s="1"/>
      <c r="XDT1083" s="1"/>
      <c r="XDU1083" s="1"/>
      <c r="XDV1083" s="1"/>
      <c r="XDW1083" s="1"/>
      <c r="XDX1083" s="1"/>
      <c r="XDY1083" s="1"/>
      <c r="XDZ1083" s="1"/>
      <c r="XEA1083" s="1"/>
      <c r="XEB1083" s="1"/>
      <c r="XEC1083" s="1"/>
      <c r="XED1083" s="1"/>
      <c r="XEE1083" s="1"/>
      <c r="XEF1083" s="1"/>
      <c r="XEG1083" s="1"/>
      <c r="XEH1083" s="1"/>
      <c r="XEI1083" s="1"/>
      <c r="XEJ1083" s="1"/>
      <c r="XEK1083" s="1"/>
      <c r="XEL1083" s="1"/>
      <c r="XEM1083" s="1"/>
      <c r="XEN1083" s="1"/>
      <c r="XEO1083" s="1"/>
      <c r="XEP1083" s="1"/>
      <c r="XEQ1083" s="1"/>
      <c r="XER1083" s="1"/>
      <c r="XES1083" s="1"/>
      <c r="XET1083" s="1"/>
      <c r="XEU1083" s="1"/>
      <c r="XEV1083" s="1"/>
      <c r="XEW1083" s="1"/>
      <c r="XEX1083" s="1"/>
      <c r="XEY1083" s="1"/>
      <c r="XEZ1083" s="1"/>
      <c r="XFA1083" s="1"/>
      <c r="XFB1083" s="1"/>
      <c r="XFC1083" s="1"/>
    </row>
    <row r="1084" spans="1:150 16226:16383" s="3" customFormat="1" ht="20.25" customHeight="1" x14ac:dyDescent="0.25">
      <c r="A1084" s="71" t="s">
        <v>1279</v>
      </c>
      <c r="B1084" s="71">
        <v>111.48399999999999</v>
      </c>
      <c r="C1084" s="71">
        <f t="shared" si="28"/>
        <v>1200.0137759999998</v>
      </c>
      <c r="D1084" s="51">
        <v>0</v>
      </c>
      <c r="E1084" s="51">
        <v>0</v>
      </c>
      <c r="F1084" s="124">
        <f t="shared" si="29"/>
        <v>2203.2252927359996</v>
      </c>
      <c r="G1084" s="130" t="s">
        <v>95</v>
      </c>
      <c r="H1084" s="13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WZB1084" s="1"/>
      <c r="WZC1084" s="1"/>
      <c r="WZD1084" s="1"/>
      <c r="WZE1084" s="1"/>
      <c r="WZF1084" s="1"/>
      <c r="WZG1084" s="1"/>
      <c r="WZH1084" s="1"/>
      <c r="WZI1084" s="1"/>
      <c r="WZJ1084" s="1"/>
      <c r="WZK1084" s="1"/>
      <c r="WZL1084" s="1"/>
      <c r="WZM1084" s="1"/>
      <c r="WZN1084" s="1"/>
      <c r="WZO1084" s="1"/>
      <c r="WZP1084" s="1"/>
      <c r="WZQ1084" s="1"/>
      <c r="WZR1084" s="1"/>
      <c r="WZS1084" s="1"/>
      <c r="WZT1084" s="1"/>
      <c r="WZU1084" s="1"/>
      <c r="WZV1084" s="1"/>
      <c r="WZW1084" s="1"/>
      <c r="WZX1084" s="1"/>
      <c r="WZY1084" s="1"/>
      <c r="WZZ1084" s="1"/>
      <c r="XAA1084" s="1"/>
      <c r="XAB1084" s="1"/>
      <c r="XAC1084" s="1"/>
      <c r="XAD1084" s="1"/>
      <c r="XAE1084" s="1"/>
      <c r="XAF1084" s="1"/>
      <c r="XAG1084" s="1"/>
      <c r="XAH1084" s="1"/>
      <c r="XAI1084" s="1"/>
      <c r="XAJ1084" s="1"/>
      <c r="XAK1084" s="1"/>
      <c r="XAL1084" s="1"/>
      <c r="XAM1084" s="1"/>
      <c r="XAN1084" s="1"/>
      <c r="XAO1084" s="1"/>
      <c r="XAP1084" s="1"/>
      <c r="XAQ1084" s="1"/>
      <c r="XAR1084" s="1"/>
      <c r="XAS1084" s="1"/>
      <c r="XAT1084" s="1"/>
      <c r="XAU1084" s="1"/>
      <c r="XAV1084" s="1"/>
      <c r="XAW1084" s="1"/>
      <c r="XAX1084" s="1"/>
      <c r="XAY1084" s="1"/>
      <c r="XAZ1084" s="1"/>
      <c r="XBA1084" s="1"/>
      <c r="XBB1084" s="1"/>
      <c r="XBC1084" s="1"/>
      <c r="XBD1084" s="1"/>
      <c r="XBE1084" s="1"/>
      <c r="XBF1084" s="1"/>
      <c r="XBG1084" s="1"/>
      <c r="XBH1084" s="1"/>
      <c r="XBI1084" s="1"/>
      <c r="XBJ1084" s="1"/>
      <c r="XBK1084" s="1"/>
      <c r="XBL1084" s="1"/>
      <c r="XBM1084" s="1"/>
      <c r="XBN1084" s="1"/>
      <c r="XBO1084" s="1"/>
      <c r="XBP1084" s="1"/>
      <c r="XBQ1084" s="1"/>
      <c r="XBR1084" s="1"/>
      <c r="XBS1084" s="1"/>
      <c r="XBT1084" s="1"/>
      <c r="XBU1084" s="1"/>
      <c r="XBV1084" s="1"/>
      <c r="XBW1084" s="1"/>
      <c r="XBX1084" s="1"/>
      <c r="XBY1084" s="1"/>
      <c r="XBZ1084" s="1"/>
      <c r="XCA1084" s="1"/>
      <c r="XCB1084" s="1"/>
      <c r="XCC1084" s="1"/>
      <c r="XCD1084" s="1"/>
      <c r="XCE1084" s="1"/>
      <c r="XCF1084" s="1"/>
      <c r="XCG1084" s="1"/>
      <c r="XCH1084" s="1"/>
      <c r="XCI1084" s="1"/>
      <c r="XCJ1084" s="1"/>
      <c r="XCK1084" s="1"/>
      <c r="XCL1084" s="1"/>
      <c r="XCM1084" s="1"/>
      <c r="XCN1084" s="1"/>
      <c r="XCO1084" s="1"/>
      <c r="XCP1084" s="1"/>
      <c r="XCQ1084" s="1"/>
      <c r="XCR1084" s="1"/>
      <c r="XCS1084" s="1"/>
      <c r="XCT1084" s="1"/>
      <c r="XCU1084" s="1"/>
      <c r="XCV1084" s="1"/>
      <c r="XCW1084" s="1"/>
      <c r="XCX1084" s="1"/>
      <c r="XCY1084" s="1"/>
      <c r="XCZ1084" s="1"/>
      <c r="XDA1084" s="1"/>
      <c r="XDB1084" s="1"/>
      <c r="XDC1084" s="1"/>
      <c r="XDD1084" s="1"/>
      <c r="XDE1084" s="1"/>
      <c r="XDF1084" s="1"/>
      <c r="XDG1084" s="1"/>
      <c r="XDH1084" s="1"/>
      <c r="XDI1084" s="1"/>
      <c r="XDJ1084" s="1"/>
      <c r="XDK1084" s="1"/>
      <c r="XDL1084" s="1"/>
      <c r="XDM1084" s="1"/>
      <c r="XDN1084" s="1"/>
      <c r="XDO1084" s="1"/>
      <c r="XDP1084" s="1"/>
      <c r="XDQ1084" s="1"/>
      <c r="XDR1084" s="1"/>
      <c r="XDS1084" s="1"/>
      <c r="XDT1084" s="1"/>
      <c r="XDU1084" s="1"/>
      <c r="XDV1084" s="1"/>
      <c r="XDW1084" s="1"/>
      <c r="XDX1084" s="1"/>
      <c r="XDY1084" s="1"/>
      <c r="XDZ1084" s="1"/>
      <c r="XEA1084" s="1"/>
      <c r="XEB1084" s="1"/>
      <c r="XEC1084" s="1"/>
      <c r="XED1084" s="1"/>
      <c r="XEE1084" s="1"/>
      <c r="XEF1084" s="1"/>
      <c r="XEG1084" s="1"/>
      <c r="XEH1084" s="1"/>
      <c r="XEI1084" s="1"/>
      <c r="XEJ1084" s="1"/>
      <c r="XEK1084" s="1"/>
      <c r="XEL1084" s="1"/>
      <c r="XEM1084" s="1"/>
      <c r="XEN1084" s="1"/>
      <c r="XEO1084" s="1"/>
      <c r="XEP1084" s="1"/>
      <c r="XEQ1084" s="1"/>
      <c r="XER1084" s="1"/>
      <c r="XES1084" s="1"/>
      <c r="XET1084" s="1"/>
      <c r="XEU1084" s="1"/>
      <c r="XEV1084" s="1"/>
      <c r="XEW1084" s="1"/>
      <c r="XEX1084" s="1"/>
      <c r="XEY1084" s="1"/>
      <c r="XEZ1084" s="1"/>
      <c r="XFA1084" s="1"/>
      <c r="XFB1084" s="1"/>
      <c r="XFC1084" s="1"/>
    </row>
    <row r="1085" spans="1:150 16226:16383" s="3" customFormat="1" ht="20.25" customHeight="1" x14ac:dyDescent="0.25">
      <c r="A1085" s="71" t="s">
        <v>1280</v>
      </c>
      <c r="B1085" s="71">
        <v>111.48399999999999</v>
      </c>
      <c r="C1085" s="71">
        <f t="shared" si="28"/>
        <v>1200.0137759999998</v>
      </c>
      <c r="D1085" s="51">
        <v>0</v>
      </c>
      <c r="E1085" s="51">
        <v>0</v>
      </c>
      <c r="F1085" s="124">
        <f t="shared" si="29"/>
        <v>2203.2252927359996</v>
      </c>
      <c r="G1085" s="130" t="s">
        <v>95</v>
      </c>
      <c r="H1085" s="13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WZB1085" s="1"/>
      <c r="WZC1085" s="1"/>
      <c r="WZD1085" s="1"/>
      <c r="WZE1085" s="1"/>
      <c r="WZF1085" s="1"/>
      <c r="WZG1085" s="1"/>
      <c r="WZH1085" s="1"/>
      <c r="WZI1085" s="1"/>
      <c r="WZJ1085" s="1"/>
      <c r="WZK1085" s="1"/>
      <c r="WZL1085" s="1"/>
      <c r="WZM1085" s="1"/>
      <c r="WZN1085" s="1"/>
      <c r="WZO1085" s="1"/>
      <c r="WZP1085" s="1"/>
      <c r="WZQ1085" s="1"/>
      <c r="WZR1085" s="1"/>
      <c r="WZS1085" s="1"/>
      <c r="WZT1085" s="1"/>
      <c r="WZU1085" s="1"/>
      <c r="WZV1085" s="1"/>
      <c r="WZW1085" s="1"/>
      <c r="WZX1085" s="1"/>
      <c r="WZY1085" s="1"/>
      <c r="WZZ1085" s="1"/>
      <c r="XAA1085" s="1"/>
      <c r="XAB1085" s="1"/>
      <c r="XAC1085" s="1"/>
      <c r="XAD1085" s="1"/>
      <c r="XAE1085" s="1"/>
      <c r="XAF1085" s="1"/>
      <c r="XAG1085" s="1"/>
      <c r="XAH1085" s="1"/>
      <c r="XAI1085" s="1"/>
      <c r="XAJ1085" s="1"/>
      <c r="XAK1085" s="1"/>
      <c r="XAL1085" s="1"/>
      <c r="XAM1085" s="1"/>
      <c r="XAN1085" s="1"/>
      <c r="XAO1085" s="1"/>
      <c r="XAP1085" s="1"/>
      <c r="XAQ1085" s="1"/>
      <c r="XAR1085" s="1"/>
      <c r="XAS1085" s="1"/>
      <c r="XAT1085" s="1"/>
      <c r="XAU1085" s="1"/>
      <c r="XAV1085" s="1"/>
      <c r="XAW1085" s="1"/>
      <c r="XAX1085" s="1"/>
      <c r="XAY1085" s="1"/>
      <c r="XAZ1085" s="1"/>
      <c r="XBA1085" s="1"/>
      <c r="XBB1085" s="1"/>
      <c r="XBC1085" s="1"/>
      <c r="XBD1085" s="1"/>
      <c r="XBE1085" s="1"/>
      <c r="XBF1085" s="1"/>
      <c r="XBG1085" s="1"/>
      <c r="XBH1085" s="1"/>
      <c r="XBI1085" s="1"/>
      <c r="XBJ1085" s="1"/>
      <c r="XBK1085" s="1"/>
      <c r="XBL1085" s="1"/>
      <c r="XBM1085" s="1"/>
      <c r="XBN1085" s="1"/>
      <c r="XBO1085" s="1"/>
      <c r="XBP1085" s="1"/>
      <c r="XBQ1085" s="1"/>
      <c r="XBR1085" s="1"/>
      <c r="XBS1085" s="1"/>
      <c r="XBT1085" s="1"/>
      <c r="XBU1085" s="1"/>
      <c r="XBV1085" s="1"/>
      <c r="XBW1085" s="1"/>
      <c r="XBX1085" s="1"/>
      <c r="XBY1085" s="1"/>
      <c r="XBZ1085" s="1"/>
      <c r="XCA1085" s="1"/>
      <c r="XCB1085" s="1"/>
      <c r="XCC1085" s="1"/>
      <c r="XCD1085" s="1"/>
      <c r="XCE1085" s="1"/>
      <c r="XCF1085" s="1"/>
      <c r="XCG1085" s="1"/>
      <c r="XCH1085" s="1"/>
      <c r="XCI1085" s="1"/>
      <c r="XCJ1085" s="1"/>
      <c r="XCK1085" s="1"/>
      <c r="XCL1085" s="1"/>
      <c r="XCM1085" s="1"/>
      <c r="XCN1085" s="1"/>
      <c r="XCO1085" s="1"/>
      <c r="XCP1085" s="1"/>
      <c r="XCQ1085" s="1"/>
      <c r="XCR1085" s="1"/>
      <c r="XCS1085" s="1"/>
      <c r="XCT1085" s="1"/>
      <c r="XCU1085" s="1"/>
      <c r="XCV1085" s="1"/>
      <c r="XCW1085" s="1"/>
      <c r="XCX1085" s="1"/>
      <c r="XCY1085" s="1"/>
      <c r="XCZ1085" s="1"/>
      <c r="XDA1085" s="1"/>
      <c r="XDB1085" s="1"/>
      <c r="XDC1085" s="1"/>
      <c r="XDD1085" s="1"/>
      <c r="XDE1085" s="1"/>
      <c r="XDF1085" s="1"/>
      <c r="XDG1085" s="1"/>
      <c r="XDH1085" s="1"/>
      <c r="XDI1085" s="1"/>
      <c r="XDJ1085" s="1"/>
      <c r="XDK1085" s="1"/>
      <c r="XDL1085" s="1"/>
      <c r="XDM1085" s="1"/>
      <c r="XDN1085" s="1"/>
      <c r="XDO1085" s="1"/>
      <c r="XDP1085" s="1"/>
      <c r="XDQ1085" s="1"/>
      <c r="XDR1085" s="1"/>
      <c r="XDS1085" s="1"/>
      <c r="XDT1085" s="1"/>
      <c r="XDU1085" s="1"/>
      <c r="XDV1085" s="1"/>
      <c r="XDW1085" s="1"/>
      <c r="XDX1085" s="1"/>
      <c r="XDY1085" s="1"/>
      <c r="XDZ1085" s="1"/>
      <c r="XEA1085" s="1"/>
      <c r="XEB1085" s="1"/>
      <c r="XEC1085" s="1"/>
      <c r="XED1085" s="1"/>
      <c r="XEE1085" s="1"/>
      <c r="XEF1085" s="1"/>
      <c r="XEG1085" s="1"/>
      <c r="XEH1085" s="1"/>
      <c r="XEI1085" s="1"/>
      <c r="XEJ1085" s="1"/>
      <c r="XEK1085" s="1"/>
      <c r="XEL1085" s="1"/>
      <c r="XEM1085" s="1"/>
      <c r="XEN1085" s="1"/>
      <c r="XEO1085" s="1"/>
      <c r="XEP1085" s="1"/>
      <c r="XEQ1085" s="1"/>
      <c r="XER1085" s="1"/>
      <c r="XES1085" s="1"/>
      <c r="XET1085" s="1"/>
      <c r="XEU1085" s="1"/>
      <c r="XEV1085" s="1"/>
      <c r="XEW1085" s="1"/>
      <c r="XEX1085" s="1"/>
      <c r="XEY1085" s="1"/>
      <c r="XEZ1085" s="1"/>
      <c r="XFA1085" s="1"/>
      <c r="XFB1085" s="1"/>
      <c r="XFC1085" s="1"/>
    </row>
    <row r="1086" spans="1:150 16226:16383" s="3" customFormat="1" ht="20.25" customHeight="1" x14ac:dyDescent="0.25">
      <c r="A1086" s="71" t="s">
        <v>1281</v>
      </c>
      <c r="B1086" s="71">
        <v>111.48399999999999</v>
      </c>
      <c r="C1086" s="71">
        <f t="shared" si="28"/>
        <v>1200.0137759999998</v>
      </c>
      <c r="D1086" s="51">
        <v>0</v>
      </c>
      <c r="E1086" s="51">
        <v>0</v>
      </c>
      <c r="F1086" s="124">
        <f t="shared" si="29"/>
        <v>2203.2252927359996</v>
      </c>
      <c r="G1086" s="130" t="s">
        <v>95</v>
      </c>
      <c r="H1086" s="13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WZB1086" s="1"/>
      <c r="WZC1086" s="1"/>
      <c r="WZD1086" s="1"/>
      <c r="WZE1086" s="1"/>
      <c r="WZF1086" s="1"/>
      <c r="WZG1086" s="1"/>
      <c r="WZH1086" s="1"/>
      <c r="WZI1086" s="1"/>
      <c r="WZJ1086" s="1"/>
      <c r="WZK1086" s="1"/>
      <c r="WZL1086" s="1"/>
      <c r="WZM1086" s="1"/>
      <c r="WZN1086" s="1"/>
      <c r="WZO1086" s="1"/>
      <c r="WZP1086" s="1"/>
      <c r="WZQ1086" s="1"/>
      <c r="WZR1086" s="1"/>
      <c r="WZS1086" s="1"/>
      <c r="WZT1086" s="1"/>
      <c r="WZU1086" s="1"/>
      <c r="WZV1086" s="1"/>
      <c r="WZW1086" s="1"/>
      <c r="WZX1086" s="1"/>
      <c r="WZY1086" s="1"/>
      <c r="WZZ1086" s="1"/>
      <c r="XAA1086" s="1"/>
      <c r="XAB1086" s="1"/>
      <c r="XAC1086" s="1"/>
      <c r="XAD1086" s="1"/>
      <c r="XAE1086" s="1"/>
      <c r="XAF1086" s="1"/>
      <c r="XAG1086" s="1"/>
      <c r="XAH1086" s="1"/>
      <c r="XAI1086" s="1"/>
      <c r="XAJ1086" s="1"/>
      <c r="XAK1086" s="1"/>
      <c r="XAL1086" s="1"/>
      <c r="XAM1086" s="1"/>
      <c r="XAN1086" s="1"/>
      <c r="XAO1086" s="1"/>
      <c r="XAP1086" s="1"/>
      <c r="XAQ1086" s="1"/>
      <c r="XAR1086" s="1"/>
      <c r="XAS1086" s="1"/>
      <c r="XAT1086" s="1"/>
      <c r="XAU1086" s="1"/>
      <c r="XAV1086" s="1"/>
      <c r="XAW1086" s="1"/>
      <c r="XAX1086" s="1"/>
      <c r="XAY1086" s="1"/>
      <c r="XAZ1086" s="1"/>
      <c r="XBA1086" s="1"/>
      <c r="XBB1086" s="1"/>
      <c r="XBC1086" s="1"/>
      <c r="XBD1086" s="1"/>
      <c r="XBE1086" s="1"/>
      <c r="XBF1086" s="1"/>
      <c r="XBG1086" s="1"/>
      <c r="XBH1086" s="1"/>
      <c r="XBI1086" s="1"/>
      <c r="XBJ1086" s="1"/>
      <c r="XBK1086" s="1"/>
      <c r="XBL1086" s="1"/>
      <c r="XBM1086" s="1"/>
      <c r="XBN1086" s="1"/>
      <c r="XBO1086" s="1"/>
      <c r="XBP1086" s="1"/>
      <c r="XBQ1086" s="1"/>
      <c r="XBR1086" s="1"/>
      <c r="XBS1086" s="1"/>
      <c r="XBT1086" s="1"/>
      <c r="XBU1086" s="1"/>
      <c r="XBV1086" s="1"/>
      <c r="XBW1086" s="1"/>
      <c r="XBX1086" s="1"/>
      <c r="XBY1086" s="1"/>
      <c r="XBZ1086" s="1"/>
      <c r="XCA1086" s="1"/>
      <c r="XCB1086" s="1"/>
      <c r="XCC1086" s="1"/>
      <c r="XCD1086" s="1"/>
      <c r="XCE1086" s="1"/>
      <c r="XCF1086" s="1"/>
      <c r="XCG1086" s="1"/>
      <c r="XCH1086" s="1"/>
      <c r="XCI1086" s="1"/>
      <c r="XCJ1086" s="1"/>
      <c r="XCK1086" s="1"/>
      <c r="XCL1086" s="1"/>
      <c r="XCM1086" s="1"/>
      <c r="XCN1086" s="1"/>
      <c r="XCO1086" s="1"/>
      <c r="XCP1086" s="1"/>
      <c r="XCQ1086" s="1"/>
      <c r="XCR1086" s="1"/>
      <c r="XCS1086" s="1"/>
      <c r="XCT1086" s="1"/>
      <c r="XCU1086" s="1"/>
      <c r="XCV1086" s="1"/>
      <c r="XCW1086" s="1"/>
      <c r="XCX1086" s="1"/>
      <c r="XCY1086" s="1"/>
      <c r="XCZ1086" s="1"/>
      <c r="XDA1086" s="1"/>
      <c r="XDB1086" s="1"/>
      <c r="XDC1086" s="1"/>
      <c r="XDD1086" s="1"/>
      <c r="XDE1086" s="1"/>
      <c r="XDF1086" s="1"/>
      <c r="XDG1086" s="1"/>
      <c r="XDH1086" s="1"/>
      <c r="XDI1086" s="1"/>
      <c r="XDJ1086" s="1"/>
      <c r="XDK1086" s="1"/>
      <c r="XDL1086" s="1"/>
      <c r="XDM1086" s="1"/>
      <c r="XDN1086" s="1"/>
      <c r="XDO1086" s="1"/>
      <c r="XDP1086" s="1"/>
      <c r="XDQ1086" s="1"/>
      <c r="XDR1086" s="1"/>
      <c r="XDS1086" s="1"/>
      <c r="XDT1086" s="1"/>
      <c r="XDU1086" s="1"/>
      <c r="XDV1086" s="1"/>
      <c r="XDW1086" s="1"/>
      <c r="XDX1086" s="1"/>
      <c r="XDY1086" s="1"/>
      <c r="XDZ1086" s="1"/>
      <c r="XEA1086" s="1"/>
      <c r="XEB1086" s="1"/>
      <c r="XEC1086" s="1"/>
      <c r="XED1086" s="1"/>
      <c r="XEE1086" s="1"/>
      <c r="XEF1086" s="1"/>
      <c r="XEG1086" s="1"/>
      <c r="XEH1086" s="1"/>
      <c r="XEI1086" s="1"/>
      <c r="XEJ1086" s="1"/>
      <c r="XEK1086" s="1"/>
      <c r="XEL1086" s="1"/>
      <c r="XEM1086" s="1"/>
      <c r="XEN1086" s="1"/>
      <c r="XEO1086" s="1"/>
      <c r="XEP1086" s="1"/>
      <c r="XEQ1086" s="1"/>
      <c r="XER1086" s="1"/>
      <c r="XES1086" s="1"/>
      <c r="XET1086" s="1"/>
      <c r="XEU1086" s="1"/>
      <c r="XEV1086" s="1"/>
      <c r="XEW1086" s="1"/>
      <c r="XEX1086" s="1"/>
      <c r="XEY1086" s="1"/>
      <c r="XEZ1086" s="1"/>
      <c r="XFA1086" s="1"/>
      <c r="XFB1086" s="1"/>
      <c r="XFC1086" s="1"/>
    </row>
    <row r="1087" spans="1:150 16226:16383" s="3" customFormat="1" ht="20.25" customHeight="1" x14ac:dyDescent="0.25">
      <c r="A1087" s="71" t="s">
        <v>1282</v>
      </c>
      <c r="B1087" s="71">
        <v>111.48399999999999</v>
      </c>
      <c r="C1087" s="71">
        <f t="shared" si="28"/>
        <v>1200.0137759999998</v>
      </c>
      <c r="D1087" s="51">
        <v>0</v>
      </c>
      <c r="E1087" s="51">
        <v>0</v>
      </c>
      <c r="F1087" s="124">
        <f t="shared" si="29"/>
        <v>2203.2252927359996</v>
      </c>
      <c r="G1087" s="130" t="s">
        <v>95</v>
      </c>
      <c r="H1087" s="13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WZB1087" s="1"/>
      <c r="WZC1087" s="1"/>
      <c r="WZD1087" s="1"/>
      <c r="WZE1087" s="1"/>
      <c r="WZF1087" s="1"/>
      <c r="WZG1087" s="1"/>
      <c r="WZH1087" s="1"/>
      <c r="WZI1087" s="1"/>
      <c r="WZJ1087" s="1"/>
      <c r="WZK1087" s="1"/>
      <c r="WZL1087" s="1"/>
      <c r="WZM1087" s="1"/>
      <c r="WZN1087" s="1"/>
      <c r="WZO1087" s="1"/>
      <c r="WZP1087" s="1"/>
      <c r="WZQ1087" s="1"/>
      <c r="WZR1087" s="1"/>
      <c r="WZS1087" s="1"/>
      <c r="WZT1087" s="1"/>
      <c r="WZU1087" s="1"/>
      <c r="WZV1087" s="1"/>
      <c r="WZW1087" s="1"/>
      <c r="WZX1087" s="1"/>
      <c r="WZY1087" s="1"/>
      <c r="WZZ1087" s="1"/>
      <c r="XAA1087" s="1"/>
      <c r="XAB1087" s="1"/>
      <c r="XAC1087" s="1"/>
      <c r="XAD1087" s="1"/>
      <c r="XAE1087" s="1"/>
      <c r="XAF1087" s="1"/>
      <c r="XAG1087" s="1"/>
      <c r="XAH1087" s="1"/>
      <c r="XAI1087" s="1"/>
      <c r="XAJ1087" s="1"/>
      <c r="XAK1087" s="1"/>
      <c r="XAL1087" s="1"/>
      <c r="XAM1087" s="1"/>
      <c r="XAN1087" s="1"/>
      <c r="XAO1087" s="1"/>
      <c r="XAP1087" s="1"/>
      <c r="XAQ1087" s="1"/>
      <c r="XAR1087" s="1"/>
      <c r="XAS1087" s="1"/>
      <c r="XAT1087" s="1"/>
      <c r="XAU1087" s="1"/>
      <c r="XAV1087" s="1"/>
      <c r="XAW1087" s="1"/>
      <c r="XAX1087" s="1"/>
      <c r="XAY1087" s="1"/>
      <c r="XAZ1087" s="1"/>
      <c r="XBA1087" s="1"/>
      <c r="XBB1087" s="1"/>
      <c r="XBC1087" s="1"/>
      <c r="XBD1087" s="1"/>
      <c r="XBE1087" s="1"/>
      <c r="XBF1087" s="1"/>
      <c r="XBG1087" s="1"/>
      <c r="XBH1087" s="1"/>
      <c r="XBI1087" s="1"/>
      <c r="XBJ1087" s="1"/>
      <c r="XBK1087" s="1"/>
      <c r="XBL1087" s="1"/>
      <c r="XBM1087" s="1"/>
      <c r="XBN1087" s="1"/>
      <c r="XBO1087" s="1"/>
      <c r="XBP1087" s="1"/>
      <c r="XBQ1087" s="1"/>
      <c r="XBR1087" s="1"/>
      <c r="XBS1087" s="1"/>
      <c r="XBT1087" s="1"/>
      <c r="XBU1087" s="1"/>
      <c r="XBV1087" s="1"/>
      <c r="XBW1087" s="1"/>
      <c r="XBX1087" s="1"/>
      <c r="XBY1087" s="1"/>
      <c r="XBZ1087" s="1"/>
      <c r="XCA1087" s="1"/>
      <c r="XCB1087" s="1"/>
      <c r="XCC1087" s="1"/>
      <c r="XCD1087" s="1"/>
      <c r="XCE1087" s="1"/>
      <c r="XCF1087" s="1"/>
      <c r="XCG1087" s="1"/>
      <c r="XCH1087" s="1"/>
      <c r="XCI1087" s="1"/>
      <c r="XCJ1087" s="1"/>
      <c r="XCK1087" s="1"/>
      <c r="XCL1087" s="1"/>
      <c r="XCM1087" s="1"/>
      <c r="XCN1087" s="1"/>
      <c r="XCO1087" s="1"/>
      <c r="XCP1087" s="1"/>
      <c r="XCQ1087" s="1"/>
      <c r="XCR1087" s="1"/>
      <c r="XCS1087" s="1"/>
      <c r="XCT1087" s="1"/>
      <c r="XCU1087" s="1"/>
      <c r="XCV1087" s="1"/>
      <c r="XCW1087" s="1"/>
      <c r="XCX1087" s="1"/>
      <c r="XCY1087" s="1"/>
      <c r="XCZ1087" s="1"/>
      <c r="XDA1087" s="1"/>
      <c r="XDB1087" s="1"/>
      <c r="XDC1087" s="1"/>
      <c r="XDD1087" s="1"/>
      <c r="XDE1087" s="1"/>
      <c r="XDF1087" s="1"/>
      <c r="XDG1087" s="1"/>
      <c r="XDH1087" s="1"/>
      <c r="XDI1087" s="1"/>
      <c r="XDJ1087" s="1"/>
      <c r="XDK1087" s="1"/>
      <c r="XDL1087" s="1"/>
      <c r="XDM1087" s="1"/>
      <c r="XDN1087" s="1"/>
      <c r="XDO1087" s="1"/>
      <c r="XDP1087" s="1"/>
      <c r="XDQ1087" s="1"/>
      <c r="XDR1087" s="1"/>
      <c r="XDS1087" s="1"/>
      <c r="XDT1087" s="1"/>
      <c r="XDU1087" s="1"/>
      <c r="XDV1087" s="1"/>
      <c r="XDW1087" s="1"/>
      <c r="XDX1087" s="1"/>
      <c r="XDY1087" s="1"/>
      <c r="XDZ1087" s="1"/>
      <c r="XEA1087" s="1"/>
      <c r="XEB1087" s="1"/>
      <c r="XEC1087" s="1"/>
      <c r="XED1087" s="1"/>
      <c r="XEE1087" s="1"/>
      <c r="XEF1087" s="1"/>
      <c r="XEG1087" s="1"/>
      <c r="XEH1087" s="1"/>
      <c r="XEI1087" s="1"/>
      <c r="XEJ1087" s="1"/>
      <c r="XEK1087" s="1"/>
      <c r="XEL1087" s="1"/>
      <c r="XEM1087" s="1"/>
      <c r="XEN1087" s="1"/>
      <c r="XEO1087" s="1"/>
      <c r="XEP1087" s="1"/>
      <c r="XEQ1087" s="1"/>
      <c r="XER1087" s="1"/>
      <c r="XES1087" s="1"/>
      <c r="XET1087" s="1"/>
      <c r="XEU1087" s="1"/>
      <c r="XEV1087" s="1"/>
      <c r="XEW1087" s="1"/>
      <c r="XEX1087" s="1"/>
      <c r="XEY1087" s="1"/>
      <c r="XEZ1087" s="1"/>
      <c r="XFA1087" s="1"/>
      <c r="XFB1087" s="1"/>
      <c r="XFC1087" s="1"/>
    </row>
    <row r="1088" spans="1:150 16226:16383" s="3" customFormat="1" ht="20.25" customHeight="1" x14ac:dyDescent="0.25">
      <c r="A1088" s="71" t="s">
        <v>1283</v>
      </c>
      <c r="B1088" s="71">
        <v>111.48399999999999</v>
      </c>
      <c r="C1088" s="71">
        <f t="shared" si="28"/>
        <v>1200.0137759999998</v>
      </c>
      <c r="D1088" s="51">
        <v>0</v>
      </c>
      <c r="E1088" s="51">
        <v>0</v>
      </c>
      <c r="F1088" s="124">
        <f t="shared" si="29"/>
        <v>2203.2252927359996</v>
      </c>
      <c r="G1088" s="130" t="s">
        <v>95</v>
      </c>
      <c r="H1088" s="13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WZB1088" s="1"/>
      <c r="WZC1088" s="1"/>
      <c r="WZD1088" s="1"/>
      <c r="WZE1088" s="1"/>
      <c r="WZF1088" s="1"/>
      <c r="WZG1088" s="1"/>
      <c r="WZH1088" s="1"/>
      <c r="WZI1088" s="1"/>
      <c r="WZJ1088" s="1"/>
      <c r="WZK1088" s="1"/>
      <c r="WZL1088" s="1"/>
      <c r="WZM1088" s="1"/>
      <c r="WZN1088" s="1"/>
      <c r="WZO1088" s="1"/>
      <c r="WZP1088" s="1"/>
      <c r="WZQ1088" s="1"/>
      <c r="WZR1088" s="1"/>
      <c r="WZS1088" s="1"/>
      <c r="WZT1088" s="1"/>
      <c r="WZU1088" s="1"/>
      <c r="WZV1088" s="1"/>
      <c r="WZW1088" s="1"/>
      <c r="WZX1088" s="1"/>
      <c r="WZY1088" s="1"/>
      <c r="WZZ1088" s="1"/>
      <c r="XAA1088" s="1"/>
      <c r="XAB1088" s="1"/>
      <c r="XAC1088" s="1"/>
      <c r="XAD1088" s="1"/>
      <c r="XAE1088" s="1"/>
      <c r="XAF1088" s="1"/>
      <c r="XAG1088" s="1"/>
      <c r="XAH1088" s="1"/>
      <c r="XAI1088" s="1"/>
      <c r="XAJ1088" s="1"/>
      <c r="XAK1088" s="1"/>
      <c r="XAL1088" s="1"/>
      <c r="XAM1088" s="1"/>
      <c r="XAN1088" s="1"/>
      <c r="XAO1088" s="1"/>
      <c r="XAP1088" s="1"/>
      <c r="XAQ1088" s="1"/>
      <c r="XAR1088" s="1"/>
      <c r="XAS1088" s="1"/>
      <c r="XAT1088" s="1"/>
      <c r="XAU1088" s="1"/>
      <c r="XAV1088" s="1"/>
      <c r="XAW1088" s="1"/>
      <c r="XAX1088" s="1"/>
      <c r="XAY1088" s="1"/>
      <c r="XAZ1088" s="1"/>
      <c r="XBA1088" s="1"/>
      <c r="XBB1088" s="1"/>
      <c r="XBC1088" s="1"/>
      <c r="XBD1088" s="1"/>
      <c r="XBE1088" s="1"/>
      <c r="XBF1088" s="1"/>
      <c r="XBG1088" s="1"/>
      <c r="XBH1088" s="1"/>
      <c r="XBI1088" s="1"/>
      <c r="XBJ1088" s="1"/>
      <c r="XBK1088" s="1"/>
      <c r="XBL1088" s="1"/>
      <c r="XBM1088" s="1"/>
      <c r="XBN1088" s="1"/>
      <c r="XBO1088" s="1"/>
      <c r="XBP1088" s="1"/>
      <c r="XBQ1088" s="1"/>
      <c r="XBR1088" s="1"/>
      <c r="XBS1088" s="1"/>
      <c r="XBT1088" s="1"/>
      <c r="XBU1088" s="1"/>
      <c r="XBV1088" s="1"/>
      <c r="XBW1088" s="1"/>
      <c r="XBX1088" s="1"/>
      <c r="XBY1088" s="1"/>
      <c r="XBZ1088" s="1"/>
      <c r="XCA1088" s="1"/>
      <c r="XCB1088" s="1"/>
      <c r="XCC1088" s="1"/>
      <c r="XCD1088" s="1"/>
      <c r="XCE1088" s="1"/>
      <c r="XCF1088" s="1"/>
      <c r="XCG1088" s="1"/>
      <c r="XCH1088" s="1"/>
      <c r="XCI1088" s="1"/>
      <c r="XCJ1088" s="1"/>
      <c r="XCK1088" s="1"/>
      <c r="XCL1088" s="1"/>
      <c r="XCM1088" s="1"/>
      <c r="XCN1088" s="1"/>
      <c r="XCO1088" s="1"/>
      <c r="XCP1088" s="1"/>
      <c r="XCQ1088" s="1"/>
      <c r="XCR1088" s="1"/>
      <c r="XCS1088" s="1"/>
      <c r="XCT1088" s="1"/>
      <c r="XCU1088" s="1"/>
      <c r="XCV1088" s="1"/>
      <c r="XCW1088" s="1"/>
      <c r="XCX1088" s="1"/>
      <c r="XCY1088" s="1"/>
      <c r="XCZ1088" s="1"/>
      <c r="XDA1088" s="1"/>
      <c r="XDB1088" s="1"/>
      <c r="XDC1088" s="1"/>
      <c r="XDD1088" s="1"/>
      <c r="XDE1088" s="1"/>
      <c r="XDF1088" s="1"/>
      <c r="XDG1088" s="1"/>
      <c r="XDH1088" s="1"/>
      <c r="XDI1088" s="1"/>
      <c r="XDJ1088" s="1"/>
      <c r="XDK1088" s="1"/>
      <c r="XDL1088" s="1"/>
      <c r="XDM1088" s="1"/>
      <c r="XDN1088" s="1"/>
      <c r="XDO1088" s="1"/>
      <c r="XDP1088" s="1"/>
      <c r="XDQ1088" s="1"/>
      <c r="XDR1088" s="1"/>
      <c r="XDS1088" s="1"/>
      <c r="XDT1088" s="1"/>
      <c r="XDU1088" s="1"/>
      <c r="XDV1088" s="1"/>
      <c r="XDW1088" s="1"/>
      <c r="XDX1088" s="1"/>
      <c r="XDY1088" s="1"/>
      <c r="XDZ1088" s="1"/>
      <c r="XEA1088" s="1"/>
      <c r="XEB1088" s="1"/>
      <c r="XEC1088" s="1"/>
      <c r="XED1088" s="1"/>
      <c r="XEE1088" s="1"/>
      <c r="XEF1088" s="1"/>
      <c r="XEG1088" s="1"/>
      <c r="XEH1088" s="1"/>
      <c r="XEI1088" s="1"/>
      <c r="XEJ1088" s="1"/>
      <c r="XEK1088" s="1"/>
      <c r="XEL1088" s="1"/>
      <c r="XEM1088" s="1"/>
      <c r="XEN1088" s="1"/>
      <c r="XEO1088" s="1"/>
      <c r="XEP1088" s="1"/>
      <c r="XEQ1088" s="1"/>
      <c r="XER1088" s="1"/>
      <c r="XES1088" s="1"/>
      <c r="XET1088" s="1"/>
      <c r="XEU1088" s="1"/>
      <c r="XEV1088" s="1"/>
      <c r="XEW1088" s="1"/>
      <c r="XEX1088" s="1"/>
      <c r="XEY1088" s="1"/>
      <c r="XEZ1088" s="1"/>
      <c r="XFA1088" s="1"/>
      <c r="XFB1088" s="1"/>
      <c r="XFC1088" s="1"/>
    </row>
    <row r="1089" spans="1:150 16226:16383" s="3" customFormat="1" ht="20.25" customHeight="1" x14ac:dyDescent="0.25">
      <c r="A1089" s="71" t="s">
        <v>1284</v>
      </c>
      <c r="B1089" s="71">
        <v>111.48399999999999</v>
      </c>
      <c r="C1089" s="71">
        <f t="shared" si="28"/>
        <v>1200.0137759999998</v>
      </c>
      <c r="D1089" s="51">
        <v>0</v>
      </c>
      <c r="E1089" s="51">
        <v>0</v>
      </c>
      <c r="F1089" s="124">
        <f t="shared" si="29"/>
        <v>2203.2252927359996</v>
      </c>
      <c r="G1089" s="130" t="s">
        <v>95</v>
      </c>
      <c r="H1089" s="13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WZB1089" s="1"/>
      <c r="WZC1089" s="1"/>
      <c r="WZD1089" s="1"/>
      <c r="WZE1089" s="1"/>
      <c r="WZF1089" s="1"/>
      <c r="WZG1089" s="1"/>
      <c r="WZH1089" s="1"/>
      <c r="WZI1089" s="1"/>
      <c r="WZJ1089" s="1"/>
      <c r="WZK1089" s="1"/>
      <c r="WZL1089" s="1"/>
      <c r="WZM1089" s="1"/>
      <c r="WZN1089" s="1"/>
      <c r="WZO1089" s="1"/>
      <c r="WZP1089" s="1"/>
      <c r="WZQ1089" s="1"/>
      <c r="WZR1089" s="1"/>
      <c r="WZS1089" s="1"/>
      <c r="WZT1089" s="1"/>
      <c r="WZU1089" s="1"/>
      <c r="WZV1089" s="1"/>
      <c r="WZW1089" s="1"/>
      <c r="WZX1089" s="1"/>
      <c r="WZY1089" s="1"/>
      <c r="WZZ1089" s="1"/>
      <c r="XAA1089" s="1"/>
      <c r="XAB1089" s="1"/>
      <c r="XAC1089" s="1"/>
      <c r="XAD1089" s="1"/>
      <c r="XAE1089" s="1"/>
      <c r="XAF1089" s="1"/>
      <c r="XAG1089" s="1"/>
      <c r="XAH1089" s="1"/>
      <c r="XAI1089" s="1"/>
      <c r="XAJ1089" s="1"/>
      <c r="XAK1089" s="1"/>
      <c r="XAL1089" s="1"/>
      <c r="XAM1089" s="1"/>
      <c r="XAN1089" s="1"/>
      <c r="XAO1089" s="1"/>
      <c r="XAP1089" s="1"/>
      <c r="XAQ1089" s="1"/>
      <c r="XAR1089" s="1"/>
      <c r="XAS1089" s="1"/>
      <c r="XAT1089" s="1"/>
      <c r="XAU1089" s="1"/>
      <c r="XAV1089" s="1"/>
      <c r="XAW1089" s="1"/>
      <c r="XAX1089" s="1"/>
      <c r="XAY1089" s="1"/>
      <c r="XAZ1089" s="1"/>
      <c r="XBA1089" s="1"/>
      <c r="XBB1089" s="1"/>
      <c r="XBC1089" s="1"/>
      <c r="XBD1089" s="1"/>
      <c r="XBE1089" s="1"/>
      <c r="XBF1089" s="1"/>
      <c r="XBG1089" s="1"/>
      <c r="XBH1089" s="1"/>
      <c r="XBI1089" s="1"/>
      <c r="XBJ1089" s="1"/>
      <c r="XBK1089" s="1"/>
      <c r="XBL1089" s="1"/>
      <c r="XBM1089" s="1"/>
      <c r="XBN1089" s="1"/>
      <c r="XBO1089" s="1"/>
      <c r="XBP1089" s="1"/>
      <c r="XBQ1089" s="1"/>
      <c r="XBR1089" s="1"/>
      <c r="XBS1089" s="1"/>
      <c r="XBT1089" s="1"/>
      <c r="XBU1089" s="1"/>
      <c r="XBV1089" s="1"/>
      <c r="XBW1089" s="1"/>
      <c r="XBX1089" s="1"/>
      <c r="XBY1089" s="1"/>
      <c r="XBZ1089" s="1"/>
      <c r="XCA1089" s="1"/>
      <c r="XCB1089" s="1"/>
      <c r="XCC1089" s="1"/>
      <c r="XCD1089" s="1"/>
      <c r="XCE1089" s="1"/>
      <c r="XCF1089" s="1"/>
      <c r="XCG1089" s="1"/>
      <c r="XCH1089" s="1"/>
      <c r="XCI1089" s="1"/>
      <c r="XCJ1089" s="1"/>
      <c r="XCK1089" s="1"/>
      <c r="XCL1089" s="1"/>
      <c r="XCM1089" s="1"/>
      <c r="XCN1089" s="1"/>
      <c r="XCO1089" s="1"/>
      <c r="XCP1089" s="1"/>
      <c r="XCQ1089" s="1"/>
      <c r="XCR1089" s="1"/>
      <c r="XCS1089" s="1"/>
      <c r="XCT1089" s="1"/>
      <c r="XCU1089" s="1"/>
      <c r="XCV1089" s="1"/>
      <c r="XCW1089" s="1"/>
      <c r="XCX1089" s="1"/>
      <c r="XCY1089" s="1"/>
      <c r="XCZ1089" s="1"/>
      <c r="XDA1089" s="1"/>
      <c r="XDB1089" s="1"/>
      <c r="XDC1089" s="1"/>
      <c r="XDD1089" s="1"/>
      <c r="XDE1089" s="1"/>
      <c r="XDF1089" s="1"/>
      <c r="XDG1089" s="1"/>
      <c r="XDH1089" s="1"/>
      <c r="XDI1089" s="1"/>
      <c r="XDJ1089" s="1"/>
      <c r="XDK1089" s="1"/>
      <c r="XDL1089" s="1"/>
      <c r="XDM1089" s="1"/>
      <c r="XDN1089" s="1"/>
      <c r="XDO1089" s="1"/>
      <c r="XDP1089" s="1"/>
      <c r="XDQ1089" s="1"/>
      <c r="XDR1089" s="1"/>
      <c r="XDS1089" s="1"/>
      <c r="XDT1089" s="1"/>
      <c r="XDU1089" s="1"/>
      <c r="XDV1089" s="1"/>
      <c r="XDW1089" s="1"/>
      <c r="XDX1089" s="1"/>
      <c r="XDY1089" s="1"/>
      <c r="XDZ1089" s="1"/>
      <c r="XEA1089" s="1"/>
      <c r="XEB1089" s="1"/>
      <c r="XEC1089" s="1"/>
      <c r="XED1089" s="1"/>
      <c r="XEE1089" s="1"/>
      <c r="XEF1089" s="1"/>
      <c r="XEG1089" s="1"/>
      <c r="XEH1089" s="1"/>
      <c r="XEI1089" s="1"/>
      <c r="XEJ1089" s="1"/>
      <c r="XEK1089" s="1"/>
      <c r="XEL1089" s="1"/>
      <c r="XEM1089" s="1"/>
      <c r="XEN1089" s="1"/>
      <c r="XEO1089" s="1"/>
      <c r="XEP1089" s="1"/>
      <c r="XEQ1089" s="1"/>
      <c r="XER1089" s="1"/>
      <c r="XES1089" s="1"/>
      <c r="XET1089" s="1"/>
      <c r="XEU1089" s="1"/>
      <c r="XEV1089" s="1"/>
      <c r="XEW1089" s="1"/>
      <c r="XEX1089" s="1"/>
      <c r="XEY1089" s="1"/>
      <c r="XEZ1089" s="1"/>
      <c r="XFA1089" s="1"/>
      <c r="XFB1089" s="1"/>
      <c r="XFC1089" s="1"/>
    </row>
    <row r="1090" spans="1:150 16226:16383" s="3" customFormat="1" ht="20.25" customHeight="1" x14ac:dyDescent="0.25">
      <c r="A1090" s="71" t="s">
        <v>1285</v>
      </c>
      <c r="B1090" s="71">
        <v>225.56800000000001</v>
      </c>
      <c r="C1090" s="71">
        <f t="shared" si="28"/>
        <v>2428.0139519999998</v>
      </c>
      <c r="D1090" s="51">
        <v>0</v>
      </c>
      <c r="E1090" s="51">
        <v>0</v>
      </c>
      <c r="F1090" s="124">
        <f t="shared" si="29"/>
        <v>4457.8336158719994</v>
      </c>
      <c r="G1090" s="130" t="s">
        <v>95</v>
      </c>
      <c r="H1090" s="13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WZB1090" s="1"/>
      <c r="WZC1090" s="1"/>
      <c r="WZD1090" s="1"/>
      <c r="WZE1090" s="1"/>
      <c r="WZF1090" s="1"/>
      <c r="WZG1090" s="1"/>
      <c r="WZH1090" s="1"/>
      <c r="WZI1090" s="1"/>
      <c r="WZJ1090" s="1"/>
      <c r="WZK1090" s="1"/>
      <c r="WZL1090" s="1"/>
      <c r="WZM1090" s="1"/>
      <c r="WZN1090" s="1"/>
      <c r="WZO1090" s="1"/>
      <c r="WZP1090" s="1"/>
      <c r="WZQ1090" s="1"/>
      <c r="WZR1090" s="1"/>
      <c r="WZS1090" s="1"/>
      <c r="WZT1090" s="1"/>
      <c r="WZU1090" s="1"/>
      <c r="WZV1090" s="1"/>
      <c r="WZW1090" s="1"/>
      <c r="WZX1090" s="1"/>
      <c r="WZY1090" s="1"/>
      <c r="WZZ1090" s="1"/>
      <c r="XAA1090" s="1"/>
      <c r="XAB1090" s="1"/>
      <c r="XAC1090" s="1"/>
      <c r="XAD1090" s="1"/>
      <c r="XAE1090" s="1"/>
      <c r="XAF1090" s="1"/>
      <c r="XAG1090" s="1"/>
      <c r="XAH1090" s="1"/>
      <c r="XAI1090" s="1"/>
      <c r="XAJ1090" s="1"/>
      <c r="XAK1090" s="1"/>
      <c r="XAL1090" s="1"/>
      <c r="XAM1090" s="1"/>
      <c r="XAN1090" s="1"/>
      <c r="XAO1090" s="1"/>
      <c r="XAP1090" s="1"/>
      <c r="XAQ1090" s="1"/>
      <c r="XAR1090" s="1"/>
      <c r="XAS1090" s="1"/>
      <c r="XAT1090" s="1"/>
      <c r="XAU1090" s="1"/>
      <c r="XAV1090" s="1"/>
      <c r="XAW1090" s="1"/>
      <c r="XAX1090" s="1"/>
      <c r="XAY1090" s="1"/>
      <c r="XAZ1090" s="1"/>
      <c r="XBA1090" s="1"/>
      <c r="XBB1090" s="1"/>
      <c r="XBC1090" s="1"/>
      <c r="XBD1090" s="1"/>
      <c r="XBE1090" s="1"/>
      <c r="XBF1090" s="1"/>
      <c r="XBG1090" s="1"/>
      <c r="XBH1090" s="1"/>
      <c r="XBI1090" s="1"/>
      <c r="XBJ1090" s="1"/>
      <c r="XBK1090" s="1"/>
      <c r="XBL1090" s="1"/>
      <c r="XBM1090" s="1"/>
      <c r="XBN1090" s="1"/>
      <c r="XBO1090" s="1"/>
      <c r="XBP1090" s="1"/>
      <c r="XBQ1090" s="1"/>
      <c r="XBR1090" s="1"/>
      <c r="XBS1090" s="1"/>
      <c r="XBT1090" s="1"/>
      <c r="XBU1090" s="1"/>
      <c r="XBV1090" s="1"/>
      <c r="XBW1090" s="1"/>
      <c r="XBX1090" s="1"/>
      <c r="XBY1090" s="1"/>
      <c r="XBZ1090" s="1"/>
      <c r="XCA1090" s="1"/>
      <c r="XCB1090" s="1"/>
      <c r="XCC1090" s="1"/>
      <c r="XCD1090" s="1"/>
      <c r="XCE1090" s="1"/>
      <c r="XCF1090" s="1"/>
      <c r="XCG1090" s="1"/>
      <c r="XCH1090" s="1"/>
      <c r="XCI1090" s="1"/>
      <c r="XCJ1090" s="1"/>
      <c r="XCK1090" s="1"/>
      <c r="XCL1090" s="1"/>
      <c r="XCM1090" s="1"/>
      <c r="XCN1090" s="1"/>
      <c r="XCO1090" s="1"/>
      <c r="XCP1090" s="1"/>
      <c r="XCQ1090" s="1"/>
      <c r="XCR1090" s="1"/>
      <c r="XCS1090" s="1"/>
      <c r="XCT1090" s="1"/>
      <c r="XCU1090" s="1"/>
      <c r="XCV1090" s="1"/>
      <c r="XCW1090" s="1"/>
      <c r="XCX1090" s="1"/>
      <c r="XCY1090" s="1"/>
      <c r="XCZ1090" s="1"/>
      <c r="XDA1090" s="1"/>
      <c r="XDB1090" s="1"/>
      <c r="XDC1090" s="1"/>
      <c r="XDD1090" s="1"/>
      <c r="XDE1090" s="1"/>
      <c r="XDF1090" s="1"/>
      <c r="XDG1090" s="1"/>
      <c r="XDH1090" s="1"/>
      <c r="XDI1090" s="1"/>
      <c r="XDJ1090" s="1"/>
      <c r="XDK1090" s="1"/>
      <c r="XDL1090" s="1"/>
      <c r="XDM1090" s="1"/>
      <c r="XDN1090" s="1"/>
      <c r="XDO1090" s="1"/>
      <c r="XDP1090" s="1"/>
      <c r="XDQ1090" s="1"/>
      <c r="XDR1090" s="1"/>
      <c r="XDS1090" s="1"/>
      <c r="XDT1090" s="1"/>
      <c r="XDU1090" s="1"/>
      <c r="XDV1090" s="1"/>
      <c r="XDW1090" s="1"/>
      <c r="XDX1090" s="1"/>
      <c r="XDY1090" s="1"/>
      <c r="XDZ1090" s="1"/>
      <c r="XEA1090" s="1"/>
      <c r="XEB1090" s="1"/>
      <c r="XEC1090" s="1"/>
      <c r="XED1090" s="1"/>
      <c r="XEE1090" s="1"/>
      <c r="XEF1090" s="1"/>
      <c r="XEG1090" s="1"/>
      <c r="XEH1090" s="1"/>
      <c r="XEI1090" s="1"/>
      <c r="XEJ1090" s="1"/>
      <c r="XEK1090" s="1"/>
      <c r="XEL1090" s="1"/>
      <c r="XEM1090" s="1"/>
      <c r="XEN1090" s="1"/>
      <c r="XEO1090" s="1"/>
      <c r="XEP1090" s="1"/>
      <c r="XEQ1090" s="1"/>
      <c r="XER1090" s="1"/>
      <c r="XES1090" s="1"/>
      <c r="XET1090" s="1"/>
      <c r="XEU1090" s="1"/>
      <c r="XEV1090" s="1"/>
      <c r="XEW1090" s="1"/>
      <c r="XEX1090" s="1"/>
      <c r="XEY1090" s="1"/>
      <c r="XEZ1090" s="1"/>
      <c r="XFA1090" s="1"/>
      <c r="XFB1090" s="1"/>
      <c r="XFC1090" s="1"/>
    </row>
    <row r="1091" spans="1:150 16226:16383" s="3" customFormat="1" ht="20.25" customHeight="1" x14ac:dyDescent="0.25">
      <c r="A1091" s="71" t="s">
        <v>1286</v>
      </c>
      <c r="B1091" s="71">
        <v>111.48399999999999</v>
      </c>
      <c r="C1091" s="71">
        <f t="shared" si="28"/>
        <v>1200.0137759999998</v>
      </c>
      <c r="D1091" s="51">
        <v>0</v>
      </c>
      <c r="E1091" s="51">
        <v>0</v>
      </c>
      <c r="F1091" s="124">
        <f t="shared" si="29"/>
        <v>2203.2252927359996</v>
      </c>
      <c r="G1091" s="130" t="s">
        <v>95</v>
      </c>
      <c r="H1091" s="13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WZB1091" s="1"/>
      <c r="WZC1091" s="1"/>
      <c r="WZD1091" s="1"/>
      <c r="WZE1091" s="1"/>
      <c r="WZF1091" s="1"/>
      <c r="WZG1091" s="1"/>
      <c r="WZH1091" s="1"/>
      <c r="WZI1091" s="1"/>
      <c r="WZJ1091" s="1"/>
      <c r="WZK1091" s="1"/>
      <c r="WZL1091" s="1"/>
      <c r="WZM1091" s="1"/>
      <c r="WZN1091" s="1"/>
      <c r="WZO1091" s="1"/>
      <c r="WZP1091" s="1"/>
      <c r="WZQ1091" s="1"/>
      <c r="WZR1091" s="1"/>
      <c r="WZS1091" s="1"/>
      <c r="WZT1091" s="1"/>
      <c r="WZU1091" s="1"/>
      <c r="WZV1091" s="1"/>
      <c r="WZW1091" s="1"/>
      <c r="WZX1091" s="1"/>
      <c r="WZY1091" s="1"/>
      <c r="WZZ1091" s="1"/>
      <c r="XAA1091" s="1"/>
      <c r="XAB1091" s="1"/>
      <c r="XAC1091" s="1"/>
      <c r="XAD1091" s="1"/>
      <c r="XAE1091" s="1"/>
      <c r="XAF1091" s="1"/>
      <c r="XAG1091" s="1"/>
      <c r="XAH1091" s="1"/>
      <c r="XAI1091" s="1"/>
      <c r="XAJ1091" s="1"/>
      <c r="XAK1091" s="1"/>
      <c r="XAL1091" s="1"/>
      <c r="XAM1091" s="1"/>
      <c r="XAN1091" s="1"/>
      <c r="XAO1091" s="1"/>
      <c r="XAP1091" s="1"/>
      <c r="XAQ1091" s="1"/>
      <c r="XAR1091" s="1"/>
      <c r="XAS1091" s="1"/>
      <c r="XAT1091" s="1"/>
      <c r="XAU1091" s="1"/>
      <c r="XAV1091" s="1"/>
      <c r="XAW1091" s="1"/>
      <c r="XAX1091" s="1"/>
      <c r="XAY1091" s="1"/>
      <c r="XAZ1091" s="1"/>
      <c r="XBA1091" s="1"/>
      <c r="XBB1091" s="1"/>
      <c r="XBC1091" s="1"/>
      <c r="XBD1091" s="1"/>
      <c r="XBE1091" s="1"/>
      <c r="XBF1091" s="1"/>
      <c r="XBG1091" s="1"/>
      <c r="XBH1091" s="1"/>
      <c r="XBI1091" s="1"/>
      <c r="XBJ1091" s="1"/>
      <c r="XBK1091" s="1"/>
      <c r="XBL1091" s="1"/>
      <c r="XBM1091" s="1"/>
      <c r="XBN1091" s="1"/>
      <c r="XBO1091" s="1"/>
      <c r="XBP1091" s="1"/>
      <c r="XBQ1091" s="1"/>
      <c r="XBR1091" s="1"/>
      <c r="XBS1091" s="1"/>
      <c r="XBT1091" s="1"/>
      <c r="XBU1091" s="1"/>
      <c r="XBV1091" s="1"/>
      <c r="XBW1091" s="1"/>
      <c r="XBX1091" s="1"/>
      <c r="XBY1091" s="1"/>
      <c r="XBZ1091" s="1"/>
      <c r="XCA1091" s="1"/>
      <c r="XCB1091" s="1"/>
      <c r="XCC1091" s="1"/>
      <c r="XCD1091" s="1"/>
      <c r="XCE1091" s="1"/>
      <c r="XCF1091" s="1"/>
      <c r="XCG1091" s="1"/>
      <c r="XCH1091" s="1"/>
      <c r="XCI1091" s="1"/>
      <c r="XCJ1091" s="1"/>
      <c r="XCK1091" s="1"/>
      <c r="XCL1091" s="1"/>
      <c r="XCM1091" s="1"/>
      <c r="XCN1091" s="1"/>
      <c r="XCO1091" s="1"/>
      <c r="XCP1091" s="1"/>
      <c r="XCQ1091" s="1"/>
      <c r="XCR1091" s="1"/>
      <c r="XCS1091" s="1"/>
      <c r="XCT1091" s="1"/>
      <c r="XCU1091" s="1"/>
      <c r="XCV1091" s="1"/>
      <c r="XCW1091" s="1"/>
      <c r="XCX1091" s="1"/>
      <c r="XCY1091" s="1"/>
      <c r="XCZ1091" s="1"/>
      <c r="XDA1091" s="1"/>
      <c r="XDB1091" s="1"/>
      <c r="XDC1091" s="1"/>
      <c r="XDD1091" s="1"/>
      <c r="XDE1091" s="1"/>
      <c r="XDF1091" s="1"/>
      <c r="XDG1091" s="1"/>
      <c r="XDH1091" s="1"/>
      <c r="XDI1091" s="1"/>
      <c r="XDJ1091" s="1"/>
      <c r="XDK1091" s="1"/>
      <c r="XDL1091" s="1"/>
      <c r="XDM1091" s="1"/>
      <c r="XDN1091" s="1"/>
      <c r="XDO1091" s="1"/>
      <c r="XDP1091" s="1"/>
      <c r="XDQ1091" s="1"/>
      <c r="XDR1091" s="1"/>
      <c r="XDS1091" s="1"/>
      <c r="XDT1091" s="1"/>
      <c r="XDU1091" s="1"/>
      <c r="XDV1091" s="1"/>
      <c r="XDW1091" s="1"/>
      <c r="XDX1091" s="1"/>
      <c r="XDY1091" s="1"/>
      <c r="XDZ1091" s="1"/>
      <c r="XEA1091" s="1"/>
      <c r="XEB1091" s="1"/>
      <c r="XEC1091" s="1"/>
      <c r="XED1091" s="1"/>
      <c r="XEE1091" s="1"/>
      <c r="XEF1091" s="1"/>
      <c r="XEG1091" s="1"/>
      <c r="XEH1091" s="1"/>
      <c r="XEI1091" s="1"/>
      <c r="XEJ1091" s="1"/>
      <c r="XEK1091" s="1"/>
      <c r="XEL1091" s="1"/>
      <c r="XEM1091" s="1"/>
      <c r="XEN1091" s="1"/>
      <c r="XEO1091" s="1"/>
      <c r="XEP1091" s="1"/>
      <c r="XEQ1091" s="1"/>
      <c r="XER1091" s="1"/>
      <c r="XES1091" s="1"/>
      <c r="XET1091" s="1"/>
      <c r="XEU1091" s="1"/>
      <c r="XEV1091" s="1"/>
      <c r="XEW1091" s="1"/>
      <c r="XEX1091" s="1"/>
      <c r="XEY1091" s="1"/>
      <c r="XEZ1091" s="1"/>
      <c r="XFA1091" s="1"/>
      <c r="XFB1091" s="1"/>
      <c r="XFC1091" s="1"/>
    </row>
    <row r="1092" spans="1:150 16226:16383" s="3" customFormat="1" ht="20.25" customHeight="1" x14ac:dyDescent="0.25">
      <c r="A1092" s="71" t="s">
        <v>1287</v>
      </c>
      <c r="B1092" s="71">
        <v>111.48399999999999</v>
      </c>
      <c r="C1092" s="71">
        <f t="shared" si="28"/>
        <v>1200.0137759999998</v>
      </c>
      <c r="D1092" s="51">
        <v>0</v>
      </c>
      <c r="E1092" s="51">
        <v>0</v>
      </c>
      <c r="F1092" s="124">
        <f t="shared" si="29"/>
        <v>2203.2252927359996</v>
      </c>
      <c r="G1092" s="130" t="s">
        <v>95</v>
      </c>
      <c r="H1092" s="13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WZB1092" s="1"/>
      <c r="WZC1092" s="1"/>
      <c r="WZD1092" s="1"/>
      <c r="WZE1092" s="1"/>
      <c r="WZF1092" s="1"/>
      <c r="WZG1092" s="1"/>
      <c r="WZH1092" s="1"/>
      <c r="WZI1092" s="1"/>
      <c r="WZJ1092" s="1"/>
      <c r="WZK1092" s="1"/>
      <c r="WZL1092" s="1"/>
      <c r="WZM1092" s="1"/>
      <c r="WZN1092" s="1"/>
      <c r="WZO1092" s="1"/>
      <c r="WZP1092" s="1"/>
      <c r="WZQ1092" s="1"/>
      <c r="WZR1092" s="1"/>
      <c r="WZS1092" s="1"/>
      <c r="WZT1092" s="1"/>
      <c r="WZU1092" s="1"/>
      <c r="WZV1092" s="1"/>
      <c r="WZW1092" s="1"/>
      <c r="WZX1092" s="1"/>
      <c r="WZY1092" s="1"/>
      <c r="WZZ1092" s="1"/>
      <c r="XAA1092" s="1"/>
      <c r="XAB1092" s="1"/>
      <c r="XAC1092" s="1"/>
      <c r="XAD1092" s="1"/>
      <c r="XAE1092" s="1"/>
      <c r="XAF1092" s="1"/>
      <c r="XAG1092" s="1"/>
      <c r="XAH1092" s="1"/>
      <c r="XAI1092" s="1"/>
      <c r="XAJ1092" s="1"/>
      <c r="XAK1092" s="1"/>
      <c r="XAL1092" s="1"/>
      <c r="XAM1092" s="1"/>
      <c r="XAN1092" s="1"/>
      <c r="XAO1092" s="1"/>
      <c r="XAP1092" s="1"/>
      <c r="XAQ1092" s="1"/>
      <c r="XAR1092" s="1"/>
      <c r="XAS1092" s="1"/>
      <c r="XAT1092" s="1"/>
      <c r="XAU1092" s="1"/>
      <c r="XAV1092" s="1"/>
      <c r="XAW1092" s="1"/>
      <c r="XAX1092" s="1"/>
      <c r="XAY1092" s="1"/>
      <c r="XAZ1092" s="1"/>
      <c r="XBA1092" s="1"/>
      <c r="XBB1092" s="1"/>
      <c r="XBC1092" s="1"/>
      <c r="XBD1092" s="1"/>
      <c r="XBE1092" s="1"/>
      <c r="XBF1092" s="1"/>
      <c r="XBG1092" s="1"/>
      <c r="XBH1092" s="1"/>
      <c r="XBI1092" s="1"/>
      <c r="XBJ1092" s="1"/>
      <c r="XBK1092" s="1"/>
      <c r="XBL1092" s="1"/>
      <c r="XBM1092" s="1"/>
      <c r="XBN1092" s="1"/>
      <c r="XBO1092" s="1"/>
      <c r="XBP1092" s="1"/>
      <c r="XBQ1092" s="1"/>
      <c r="XBR1092" s="1"/>
      <c r="XBS1092" s="1"/>
      <c r="XBT1092" s="1"/>
      <c r="XBU1092" s="1"/>
      <c r="XBV1092" s="1"/>
      <c r="XBW1092" s="1"/>
      <c r="XBX1092" s="1"/>
      <c r="XBY1092" s="1"/>
      <c r="XBZ1092" s="1"/>
      <c r="XCA1092" s="1"/>
      <c r="XCB1092" s="1"/>
      <c r="XCC1092" s="1"/>
      <c r="XCD1092" s="1"/>
      <c r="XCE1092" s="1"/>
      <c r="XCF1092" s="1"/>
      <c r="XCG1092" s="1"/>
      <c r="XCH1092" s="1"/>
      <c r="XCI1092" s="1"/>
      <c r="XCJ1092" s="1"/>
      <c r="XCK1092" s="1"/>
      <c r="XCL1092" s="1"/>
      <c r="XCM1092" s="1"/>
      <c r="XCN1092" s="1"/>
      <c r="XCO1092" s="1"/>
      <c r="XCP1092" s="1"/>
      <c r="XCQ1092" s="1"/>
      <c r="XCR1092" s="1"/>
      <c r="XCS1092" s="1"/>
      <c r="XCT1092" s="1"/>
      <c r="XCU1092" s="1"/>
      <c r="XCV1092" s="1"/>
      <c r="XCW1092" s="1"/>
      <c r="XCX1092" s="1"/>
      <c r="XCY1092" s="1"/>
      <c r="XCZ1092" s="1"/>
      <c r="XDA1092" s="1"/>
      <c r="XDB1092" s="1"/>
      <c r="XDC1092" s="1"/>
      <c r="XDD1092" s="1"/>
      <c r="XDE1092" s="1"/>
      <c r="XDF1092" s="1"/>
      <c r="XDG1092" s="1"/>
      <c r="XDH1092" s="1"/>
      <c r="XDI1092" s="1"/>
      <c r="XDJ1092" s="1"/>
      <c r="XDK1092" s="1"/>
      <c r="XDL1092" s="1"/>
      <c r="XDM1092" s="1"/>
      <c r="XDN1092" s="1"/>
      <c r="XDO1092" s="1"/>
      <c r="XDP1092" s="1"/>
      <c r="XDQ1092" s="1"/>
      <c r="XDR1092" s="1"/>
      <c r="XDS1092" s="1"/>
      <c r="XDT1092" s="1"/>
      <c r="XDU1092" s="1"/>
      <c r="XDV1092" s="1"/>
      <c r="XDW1092" s="1"/>
      <c r="XDX1092" s="1"/>
      <c r="XDY1092" s="1"/>
      <c r="XDZ1092" s="1"/>
      <c r="XEA1092" s="1"/>
      <c r="XEB1092" s="1"/>
      <c r="XEC1092" s="1"/>
      <c r="XED1092" s="1"/>
      <c r="XEE1092" s="1"/>
      <c r="XEF1092" s="1"/>
      <c r="XEG1092" s="1"/>
      <c r="XEH1092" s="1"/>
      <c r="XEI1092" s="1"/>
      <c r="XEJ1092" s="1"/>
      <c r="XEK1092" s="1"/>
      <c r="XEL1092" s="1"/>
      <c r="XEM1092" s="1"/>
      <c r="XEN1092" s="1"/>
      <c r="XEO1092" s="1"/>
      <c r="XEP1092" s="1"/>
      <c r="XEQ1092" s="1"/>
      <c r="XER1092" s="1"/>
      <c r="XES1092" s="1"/>
      <c r="XET1092" s="1"/>
      <c r="XEU1092" s="1"/>
      <c r="XEV1092" s="1"/>
      <c r="XEW1092" s="1"/>
      <c r="XEX1092" s="1"/>
      <c r="XEY1092" s="1"/>
      <c r="XEZ1092" s="1"/>
      <c r="XFA1092" s="1"/>
      <c r="XFB1092" s="1"/>
      <c r="XFC1092" s="1"/>
    </row>
    <row r="1093" spans="1:150 16226:16383" s="3" customFormat="1" ht="20.25" customHeight="1" x14ac:dyDescent="0.25">
      <c r="A1093" s="71" t="s">
        <v>1288</v>
      </c>
      <c r="B1093" s="71">
        <v>111.48399999999999</v>
      </c>
      <c r="C1093" s="71">
        <f t="shared" si="28"/>
        <v>1200.0137759999998</v>
      </c>
      <c r="D1093" s="51">
        <v>0</v>
      </c>
      <c r="E1093" s="51">
        <v>0</v>
      </c>
      <c r="F1093" s="124">
        <f t="shared" si="29"/>
        <v>2203.2252927359996</v>
      </c>
      <c r="G1093" s="130" t="s">
        <v>95</v>
      </c>
      <c r="H1093" s="13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WZB1093" s="1"/>
      <c r="WZC1093" s="1"/>
      <c r="WZD1093" s="1"/>
      <c r="WZE1093" s="1"/>
      <c r="WZF1093" s="1"/>
      <c r="WZG1093" s="1"/>
      <c r="WZH1093" s="1"/>
      <c r="WZI1093" s="1"/>
      <c r="WZJ1093" s="1"/>
      <c r="WZK1093" s="1"/>
      <c r="WZL1093" s="1"/>
      <c r="WZM1093" s="1"/>
      <c r="WZN1093" s="1"/>
      <c r="WZO1093" s="1"/>
      <c r="WZP1093" s="1"/>
      <c r="WZQ1093" s="1"/>
      <c r="WZR1093" s="1"/>
      <c r="WZS1093" s="1"/>
      <c r="WZT1093" s="1"/>
      <c r="WZU1093" s="1"/>
      <c r="WZV1093" s="1"/>
      <c r="WZW1093" s="1"/>
      <c r="WZX1093" s="1"/>
      <c r="WZY1093" s="1"/>
      <c r="WZZ1093" s="1"/>
      <c r="XAA1093" s="1"/>
      <c r="XAB1093" s="1"/>
      <c r="XAC1093" s="1"/>
      <c r="XAD1093" s="1"/>
      <c r="XAE1093" s="1"/>
      <c r="XAF1093" s="1"/>
      <c r="XAG1093" s="1"/>
      <c r="XAH1093" s="1"/>
      <c r="XAI1093" s="1"/>
      <c r="XAJ1093" s="1"/>
      <c r="XAK1093" s="1"/>
      <c r="XAL1093" s="1"/>
      <c r="XAM1093" s="1"/>
      <c r="XAN1093" s="1"/>
      <c r="XAO1093" s="1"/>
      <c r="XAP1093" s="1"/>
      <c r="XAQ1093" s="1"/>
      <c r="XAR1093" s="1"/>
      <c r="XAS1093" s="1"/>
      <c r="XAT1093" s="1"/>
      <c r="XAU1093" s="1"/>
      <c r="XAV1093" s="1"/>
      <c r="XAW1093" s="1"/>
      <c r="XAX1093" s="1"/>
      <c r="XAY1093" s="1"/>
      <c r="XAZ1093" s="1"/>
      <c r="XBA1093" s="1"/>
      <c r="XBB1093" s="1"/>
      <c r="XBC1093" s="1"/>
      <c r="XBD1093" s="1"/>
      <c r="XBE1093" s="1"/>
      <c r="XBF1093" s="1"/>
      <c r="XBG1093" s="1"/>
      <c r="XBH1093" s="1"/>
      <c r="XBI1093" s="1"/>
      <c r="XBJ1093" s="1"/>
      <c r="XBK1093" s="1"/>
      <c r="XBL1093" s="1"/>
      <c r="XBM1093" s="1"/>
      <c r="XBN1093" s="1"/>
      <c r="XBO1093" s="1"/>
      <c r="XBP1093" s="1"/>
      <c r="XBQ1093" s="1"/>
      <c r="XBR1093" s="1"/>
      <c r="XBS1093" s="1"/>
      <c r="XBT1093" s="1"/>
      <c r="XBU1093" s="1"/>
      <c r="XBV1093" s="1"/>
      <c r="XBW1093" s="1"/>
      <c r="XBX1093" s="1"/>
      <c r="XBY1093" s="1"/>
      <c r="XBZ1093" s="1"/>
      <c r="XCA1093" s="1"/>
      <c r="XCB1093" s="1"/>
      <c r="XCC1093" s="1"/>
      <c r="XCD1093" s="1"/>
      <c r="XCE1093" s="1"/>
      <c r="XCF1093" s="1"/>
      <c r="XCG1093" s="1"/>
      <c r="XCH1093" s="1"/>
      <c r="XCI1093" s="1"/>
      <c r="XCJ1093" s="1"/>
      <c r="XCK1093" s="1"/>
      <c r="XCL1093" s="1"/>
      <c r="XCM1093" s="1"/>
      <c r="XCN1093" s="1"/>
      <c r="XCO1093" s="1"/>
      <c r="XCP1093" s="1"/>
      <c r="XCQ1093" s="1"/>
      <c r="XCR1093" s="1"/>
      <c r="XCS1093" s="1"/>
      <c r="XCT1093" s="1"/>
      <c r="XCU1093" s="1"/>
      <c r="XCV1093" s="1"/>
      <c r="XCW1093" s="1"/>
      <c r="XCX1093" s="1"/>
      <c r="XCY1093" s="1"/>
      <c r="XCZ1093" s="1"/>
      <c r="XDA1093" s="1"/>
      <c r="XDB1093" s="1"/>
      <c r="XDC1093" s="1"/>
      <c r="XDD1093" s="1"/>
      <c r="XDE1093" s="1"/>
      <c r="XDF1093" s="1"/>
      <c r="XDG1093" s="1"/>
      <c r="XDH1093" s="1"/>
      <c r="XDI1093" s="1"/>
      <c r="XDJ1093" s="1"/>
      <c r="XDK1093" s="1"/>
      <c r="XDL1093" s="1"/>
      <c r="XDM1093" s="1"/>
      <c r="XDN1093" s="1"/>
      <c r="XDO1093" s="1"/>
      <c r="XDP1093" s="1"/>
      <c r="XDQ1093" s="1"/>
      <c r="XDR1093" s="1"/>
      <c r="XDS1093" s="1"/>
      <c r="XDT1093" s="1"/>
      <c r="XDU1093" s="1"/>
      <c r="XDV1093" s="1"/>
      <c r="XDW1093" s="1"/>
      <c r="XDX1093" s="1"/>
      <c r="XDY1093" s="1"/>
      <c r="XDZ1093" s="1"/>
      <c r="XEA1093" s="1"/>
      <c r="XEB1093" s="1"/>
      <c r="XEC1093" s="1"/>
      <c r="XED1093" s="1"/>
      <c r="XEE1093" s="1"/>
      <c r="XEF1093" s="1"/>
      <c r="XEG1093" s="1"/>
      <c r="XEH1093" s="1"/>
      <c r="XEI1093" s="1"/>
      <c r="XEJ1093" s="1"/>
      <c r="XEK1093" s="1"/>
      <c r="XEL1093" s="1"/>
      <c r="XEM1093" s="1"/>
      <c r="XEN1093" s="1"/>
      <c r="XEO1093" s="1"/>
      <c r="XEP1093" s="1"/>
      <c r="XEQ1093" s="1"/>
      <c r="XER1093" s="1"/>
      <c r="XES1093" s="1"/>
      <c r="XET1093" s="1"/>
      <c r="XEU1093" s="1"/>
      <c r="XEV1093" s="1"/>
      <c r="XEW1093" s="1"/>
      <c r="XEX1093" s="1"/>
      <c r="XEY1093" s="1"/>
      <c r="XEZ1093" s="1"/>
      <c r="XFA1093" s="1"/>
      <c r="XFB1093" s="1"/>
      <c r="XFC1093" s="1"/>
    </row>
    <row r="1094" spans="1:150 16226:16383" s="3" customFormat="1" ht="20.25" customHeight="1" x14ac:dyDescent="0.25">
      <c r="A1094" s="71" t="s">
        <v>1289</v>
      </c>
      <c r="B1094" s="71">
        <v>111.48399999999999</v>
      </c>
      <c r="C1094" s="71">
        <f t="shared" si="28"/>
        <v>1200.0137759999998</v>
      </c>
      <c r="D1094" s="51">
        <v>0</v>
      </c>
      <c r="E1094" s="51">
        <v>0</v>
      </c>
      <c r="F1094" s="124">
        <f t="shared" si="29"/>
        <v>2203.2252927359996</v>
      </c>
      <c r="G1094" s="130" t="s">
        <v>95</v>
      </c>
      <c r="H1094" s="13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WZB1094" s="1"/>
      <c r="WZC1094" s="1"/>
      <c r="WZD1094" s="1"/>
      <c r="WZE1094" s="1"/>
      <c r="WZF1094" s="1"/>
      <c r="WZG1094" s="1"/>
      <c r="WZH1094" s="1"/>
      <c r="WZI1094" s="1"/>
      <c r="WZJ1094" s="1"/>
      <c r="WZK1094" s="1"/>
      <c r="WZL1094" s="1"/>
      <c r="WZM1094" s="1"/>
      <c r="WZN1094" s="1"/>
      <c r="WZO1094" s="1"/>
      <c r="WZP1094" s="1"/>
      <c r="WZQ1094" s="1"/>
      <c r="WZR1094" s="1"/>
      <c r="WZS1094" s="1"/>
      <c r="WZT1094" s="1"/>
      <c r="WZU1094" s="1"/>
      <c r="WZV1094" s="1"/>
      <c r="WZW1094" s="1"/>
      <c r="WZX1094" s="1"/>
      <c r="WZY1094" s="1"/>
      <c r="WZZ1094" s="1"/>
      <c r="XAA1094" s="1"/>
      <c r="XAB1094" s="1"/>
      <c r="XAC1094" s="1"/>
      <c r="XAD1094" s="1"/>
      <c r="XAE1094" s="1"/>
      <c r="XAF1094" s="1"/>
      <c r="XAG1094" s="1"/>
      <c r="XAH1094" s="1"/>
      <c r="XAI1094" s="1"/>
      <c r="XAJ1094" s="1"/>
      <c r="XAK1094" s="1"/>
      <c r="XAL1094" s="1"/>
      <c r="XAM1094" s="1"/>
      <c r="XAN1094" s="1"/>
      <c r="XAO1094" s="1"/>
      <c r="XAP1094" s="1"/>
      <c r="XAQ1094" s="1"/>
      <c r="XAR1094" s="1"/>
      <c r="XAS1094" s="1"/>
      <c r="XAT1094" s="1"/>
      <c r="XAU1094" s="1"/>
      <c r="XAV1094" s="1"/>
      <c r="XAW1094" s="1"/>
      <c r="XAX1094" s="1"/>
      <c r="XAY1094" s="1"/>
      <c r="XAZ1094" s="1"/>
      <c r="XBA1094" s="1"/>
      <c r="XBB1094" s="1"/>
      <c r="XBC1094" s="1"/>
      <c r="XBD1094" s="1"/>
      <c r="XBE1094" s="1"/>
      <c r="XBF1094" s="1"/>
      <c r="XBG1094" s="1"/>
      <c r="XBH1094" s="1"/>
      <c r="XBI1094" s="1"/>
      <c r="XBJ1094" s="1"/>
      <c r="XBK1094" s="1"/>
      <c r="XBL1094" s="1"/>
      <c r="XBM1094" s="1"/>
      <c r="XBN1094" s="1"/>
      <c r="XBO1094" s="1"/>
      <c r="XBP1094" s="1"/>
      <c r="XBQ1094" s="1"/>
      <c r="XBR1094" s="1"/>
      <c r="XBS1094" s="1"/>
      <c r="XBT1094" s="1"/>
      <c r="XBU1094" s="1"/>
      <c r="XBV1094" s="1"/>
      <c r="XBW1094" s="1"/>
      <c r="XBX1094" s="1"/>
      <c r="XBY1094" s="1"/>
      <c r="XBZ1094" s="1"/>
      <c r="XCA1094" s="1"/>
      <c r="XCB1094" s="1"/>
      <c r="XCC1094" s="1"/>
      <c r="XCD1094" s="1"/>
      <c r="XCE1094" s="1"/>
      <c r="XCF1094" s="1"/>
      <c r="XCG1094" s="1"/>
      <c r="XCH1094" s="1"/>
      <c r="XCI1094" s="1"/>
      <c r="XCJ1094" s="1"/>
      <c r="XCK1094" s="1"/>
      <c r="XCL1094" s="1"/>
      <c r="XCM1094" s="1"/>
      <c r="XCN1094" s="1"/>
      <c r="XCO1094" s="1"/>
      <c r="XCP1094" s="1"/>
      <c r="XCQ1094" s="1"/>
      <c r="XCR1094" s="1"/>
      <c r="XCS1094" s="1"/>
      <c r="XCT1094" s="1"/>
      <c r="XCU1094" s="1"/>
      <c r="XCV1094" s="1"/>
      <c r="XCW1094" s="1"/>
      <c r="XCX1094" s="1"/>
      <c r="XCY1094" s="1"/>
      <c r="XCZ1094" s="1"/>
      <c r="XDA1094" s="1"/>
      <c r="XDB1094" s="1"/>
      <c r="XDC1094" s="1"/>
      <c r="XDD1094" s="1"/>
      <c r="XDE1094" s="1"/>
      <c r="XDF1094" s="1"/>
      <c r="XDG1094" s="1"/>
      <c r="XDH1094" s="1"/>
      <c r="XDI1094" s="1"/>
      <c r="XDJ1094" s="1"/>
      <c r="XDK1094" s="1"/>
      <c r="XDL1094" s="1"/>
      <c r="XDM1094" s="1"/>
      <c r="XDN1094" s="1"/>
      <c r="XDO1094" s="1"/>
      <c r="XDP1094" s="1"/>
      <c r="XDQ1094" s="1"/>
      <c r="XDR1094" s="1"/>
      <c r="XDS1094" s="1"/>
      <c r="XDT1094" s="1"/>
      <c r="XDU1094" s="1"/>
      <c r="XDV1094" s="1"/>
      <c r="XDW1094" s="1"/>
      <c r="XDX1094" s="1"/>
      <c r="XDY1094" s="1"/>
      <c r="XDZ1094" s="1"/>
      <c r="XEA1094" s="1"/>
      <c r="XEB1094" s="1"/>
      <c r="XEC1094" s="1"/>
      <c r="XED1094" s="1"/>
      <c r="XEE1094" s="1"/>
      <c r="XEF1094" s="1"/>
      <c r="XEG1094" s="1"/>
      <c r="XEH1094" s="1"/>
      <c r="XEI1094" s="1"/>
      <c r="XEJ1094" s="1"/>
      <c r="XEK1094" s="1"/>
      <c r="XEL1094" s="1"/>
      <c r="XEM1094" s="1"/>
      <c r="XEN1094" s="1"/>
      <c r="XEO1094" s="1"/>
      <c r="XEP1094" s="1"/>
      <c r="XEQ1094" s="1"/>
      <c r="XER1094" s="1"/>
      <c r="XES1094" s="1"/>
      <c r="XET1094" s="1"/>
      <c r="XEU1094" s="1"/>
      <c r="XEV1094" s="1"/>
      <c r="XEW1094" s="1"/>
      <c r="XEX1094" s="1"/>
      <c r="XEY1094" s="1"/>
      <c r="XEZ1094" s="1"/>
      <c r="XFA1094" s="1"/>
      <c r="XFB1094" s="1"/>
      <c r="XFC1094" s="1"/>
    </row>
    <row r="1095" spans="1:150 16226:16383" s="3" customFormat="1" ht="20.25" customHeight="1" x14ac:dyDescent="0.25">
      <c r="A1095" s="71" t="s">
        <v>1290</v>
      </c>
      <c r="B1095" s="71">
        <v>111.48399999999999</v>
      </c>
      <c r="C1095" s="71">
        <f t="shared" si="28"/>
        <v>1200.0137759999998</v>
      </c>
      <c r="D1095" s="51">
        <v>0</v>
      </c>
      <c r="E1095" s="51">
        <v>0</v>
      </c>
      <c r="F1095" s="124">
        <f t="shared" si="29"/>
        <v>2203.2252927359996</v>
      </c>
      <c r="G1095" s="130" t="s">
        <v>95</v>
      </c>
      <c r="H1095" s="13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WZB1095" s="1"/>
      <c r="WZC1095" s="1"/>
      <c r="WZD1095" s="1"/>
      <c r="WZE1095" s="1"/>
      <c r="WZF1095" s="1"/>
      <c r="WZG1095" s="1"/>
      <c r="WZH1095" s="1"/>
      <c r="WZI1095" s="1"/>
      <c r="WZJ1095" s="1"/>
      <c r="WZK1095" s="1"/>
      <c r="WZL1095" s="1"/>
      <c r="WZM1095" s="1"/>
      <c r="WZN1095" s="1"/>
      <c r="WZO1095" s="1"/>
      <c r="WZP1095" s="1"/>
      <c r="WZQ1095" s="1"/>
      <c r="WZR1095" s="1"/>
      <c r="WZS1095" s="1"/>
      <c r="WZT1095" s="1"/>
      <c r="WZU1095" s="1"/>
      <c r="WZV1095" s="1"/>
      <c r="WZW1095" s="1"/>
      <c r="WZX1095" s="1"/>
      <c r="WZY1095" s="1"/>
      <c r="WZZ1095" s="1"/>
      <c r="XAA1095" s="1"/>
      <c r="XAB1095" s="1"/>
      <c r="XAC1095" s="1"/>
      <c r="XAD1095" s="1"/>
      <c r="XAE1095" s="1"/>
      <c r="XAF1095" s="1"/>
      <c r="XAG1095" s="1"/>
      <c r="XAH1095" s="1"/>
      <c r="XAI1095" s="1"/>
      <c r="XAJ1095" s="1"/>
      <c r="XAK1095" s="1"/>
      <c r="XAL1095" s="1"/>
      <c r="XAM1095" s="1"/>
      <c r="XAN1095" s="1"/>
      <c r="XAO1095" s="1"/>
      <c r="XAP1095" s="1"/>
      <c r="XAQ1095" s="1"/>
      <c r="XAR1095" s="1"/>
      <c r="XAS1095" s="1"/>
      <c r="XAT1095" s="1"/>
      <c r="XAU1095" s="1"/>
      <c r="XAV1095" s="1"/>
      <c r="XAW1095" s="1"/>
      <c r="XAX1095" s="1"/>
      <c r="XAY1095" s="1"/>
      <c r="XAZ1095" s="1"/>
      <c r="XBA1095" s="1"/>
      <c r="XBB1095" s="1"/>
      <c r="XBC1095" s="1"/>
      <c r="XBD1095" s="1"/>
      <c r="XBE1095" s="1"/>
      <c r="XBF1095" s="1"/>
      <c r="XBG1095" s="1"/>
      <c r="XBH1095" s="1"/>
      <c r="XBI1095" s="1"/>
      <c r="XBJ1095" s="1"/>
      <c r="XBK1095" s="1"/>
      <c r="XBL1095" s="1"/>
      <c r="XBM1095" s="1"/>
      <c r="XBN1095" s="1"/>
      <c r="XBO1095" s="1"/>
      <c r="XBP1095" s="1"/>
      <c r="XBQ1095" s="1"/>
      <c r="XBR1095" s="1"/>
      <c r="XBS1095" s="1"/>
      <c r="XBT1095" s="1"/>
      <c r="XBU1095" s="1"/>
      <c r="XBV1095" s="1"/>
      <c r="XBW1095" s="1"/>
      <c r="XBX1095" s="1"/>
      <c r="XBY1095" s="1"/>
      <c r="XBZ1095" s="1"/>
      <c r="XCA1095" s="1"/>
      <c r="XCB1095" s="1"/>
      <c r="XCC1095" s="1"/>
      <c r="XCD1095" s="1"/>
      <c r="XCE1095" s="1"/>
      <c r="XCF1095" s="1"/>
      <c r="XCG1095" s="1"/>
      <c r="XCH1095" s="1"/>
      <c r="XCI1095" s="1"/>
      <c r="XCJ1095" s="1"/>
      <c r="XCK1095" s="1"/>
      <c r="XCL1095" s="1"/>
      <c r="XCM1095" s="1"/>
      <c r="XCN1095" s="1"/>
      <c r="XCO1095" s="1"/>
      <c r="XCP1095" s="1"/>
      <c r="XCQ1095" s="1"/>
      <c r="XCR1095" s="1"/>
      <c r="XCS1095" s="1"/>
      <c r="XCT1095" s="1"/>
      <c r="XCU1095" s="1"/>
      <c r="XCV1095" s="1"/>
      <c r="XCW1095" s="1"/>
      <c r="XCX1095" s="1"/>
      <c r="XCY1095" s="1"/>
      <c r="XCZ1095" s="1"/>
      <c r="XDA1095" s="1"/>
      <c r="XDB1095" s="1"/>
      <c r="XDC1095" s="1"/>
      <c r="XDD1095" s="1"/>
      <c r="XDE1095" s="1"/>
      <c r="XDF1095" s="1"/>
      <c r="XDG1095" s="1"/>
      <c r="XDH1095" s="1"/>
      <c r="XDI1095" s="1"/>
      <c r="XDJ1095" s="1"/>
      <c r="XDK1095" s="1"/>
      <c r="XDL1095" s="1"/>
      <c r="XDM1095" s="1"/>
      <c r="XDN1095" s="1"/>
      <c r="XDO1095" s="1"/>
      <c r="XDP1095" s="1"/>
      <c r="XDQ1095" s="1"/>
      <c r="XDR1095" s="1"/>
      <c r="XDS1095" s="1"/>
      <c r="XDT1095" s="1"/>
      <c r="XDU1095" s="1"/>
      <c r="XDV1095" s="1"/>
      <c r="XDW1095" s="1"/>
      <c r="XDX1095" s="1"/>
      <c r="XDY1095" s="1"/>
      <c r="XDZ1095" s="1"/>
      <c r="XEA1095" s="1"/>
      <c r="XEB1095" s="1"/>
      <c r="XEC1095" s="1"/>
      <c r="XED1095" s="1"/>
      <c r="XEE1095" s="1"/>
      <c r="XEF1095" s="1"/>
      <c r="XEG1095" s="1"/>
      <c r="XEH1095" s="1"/>
      <c r="XEI1095" s="1"/>
      <c r="XEJ1095" s="1"/>
      <c r="XEK1095" s="1"/>
      <c r="XEL1095" s="1"/>
      <c r="XEM1095" s="1"/>
      <c r="XEN1095" s="1"/>
      <c r="XEO1095" s="1"/>
      <c r="XEP1095" s="1"/>
      <c r="XEQ1095" s="1"/>
      <c r="XER1095" s="1"/>
      <c r="XES1095" s="1"/>
      <c r="XET1095" s="1"/>
      <c r="XEU1095" s="1"/>
      <c r="XEV1095" s="1"/>
      <c r="XEW1095" s="1"/>
      <c r="XEX1095" s="1"/>
      <c r="XEY1095" s="1"/>
      <c r="XEZ1095" s="1"/>
      <c r="XFA1095" s="1"/>
      <c r="XFB1095" s="1"/>
      <c r="XFC1095" s="1"/>
    </row>
    <row r="1096" spans="1:150 16226:16383" s="3" customFormat="1" ht="20.25" customHeight="1" x14ac:dyDescent="0.25">
      <c r="A1096" s="71" t="s">
        <v>1291</v>
      </c>
      <c r="B1096" s="71">
        <v>111.48399999999999</v>
      </c>
      <c r="C1096" s="71">
        <f t="shared" si="28"/>
        <v>1200.0137759999998</v>
      </c>
      <c r="D1096" s="51">
        <v>0</v>
      </c>
      <c r="E1096" s="51">
        <v>0</v>
      </c>
      <c r="F1096" s="124">
        <f t="shared" si="29"/>
        <v>2203.2252927359996</v>
      </c>
      <c r="G1096" s="130" t="s">
        <v>95</v>
      </c>
      <c r="H1096" s="13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WZB1096" s="1"/>
      <c r="WZC1096" s="1"/>
      <c r="WZD1096" s="1"/>
      <c r="WZE1096" s="1"/>
      <c r="WZF1096" s="1"/>
      <c r="WZG1096" s="1"/>
      <c r="WZH1096" s="1"/>
      <c r="WZI1096" s="1"/>
      <c r="WZJ1096" s="1"/>
      <c r="WZK1096" s="1"/>
      <c r="WZL1096" s="1"/>
      <c r="WZM1096" s="1"/>
      <c r="WZN1096" s="1"/>
      <c r="WZO1096" s="1"/>
      <c r="WZP1096" s="1"/>
      <c r="WZQ1096" s="1"/>
      <c r="WZR1096" s="1"/>
      <c r="WZS1096" s="1"/>
      <c r="WZT1096" s="1"/>
      <c r="WZU1096" s="1"/>
      <c r="WZV1096" s="1"/>
      <c r="WZW1096" s="1"/>
      <c r="WZX1096" s="1"/>
      <c r="WZY1096" s="1"/>
      <c r="WZZ1096" s="1"/>
      <c r="XAA1096" s="1"/>
      <c r="XAB1096" s="1"/>
      <c r="XAC1096" s="1"/>
      <c r="XAD1096" s="1"/>
      <c r="XAE1096" s="1"/>
      <c r="XAF1096" s="1"/>
      <c r="XAG1096" s="1"/>
      <c r="XAH1096" s="1"/>
      <c r="XAI1096" s="1"/>
      <c r="XAJ1096" s="1"/>
      <c r="XAK1096" s="1"/>
      <c r="XAL1096" s="1"/>
      <c r="XAM1096" s="1"/>
      <c r="XAN1096" s="1"/>
      <c r="XAO1096" s="1"/>
      <c r="XAP1096" s="1"/>
      <c r="XAQ1096" s="1"/>
      <c r="XAR1096" s="1"/>
      <c r="XAS1096" s="1"/>
      <c r="XAT1096" s="1"/>
      <c r="XAU1096" s="1"/>
      <c r="XAV1096" s="1"/>
      <c r="XAW1096" s="1"/>
      <c r="XAX1096" s="1"/>
      <c r="XAY1096" s="1"/>
      <c r="XAZ1096" s="1"/>
      <c r="XBA1096" s="1"/>
      <c r="XBB1096" s="1"/>
      <c r="XBC1096" s="1"/>
      <c r="XBD1096" s="1"/>
      <c r="XBE1096" s="1"/>
      <c r="XBF1096" s="1"/>
      <c r="XBG1096" s="1"/>
      <c r="XBH1096" s="1"/>
      <c r="XBI1096" s="1"/>
      <c r="XBJ1096" s="1"/>
      <c r="XBK1096" s="1"/>
      <c r="XBL1096" s="1"/>
      <c r="XBM1096" s="1"/>
      <c r="XBN1096" s="1"/>
      <c r="XBO1096" s="1"/>
      <c r="XBP1096" s="1"/>
      <c r="XBQ1096" s="1"/>
      <c r="XBR1096" s="1"/>
      <c r="XBS1096" s="1"/>
      <c r="XBT1096" s="1"/>
      <c r="XBU1096" s="1"/>
      <c r="XBV1096" s="1"/>
      <c r="XBW1096" s="1"/>
      <c r="XBX1096" s="1"/>
      <c r="XBY1096" s="1"/>
      <c r="XBZ1096" s="1"/>
      <c r="XCA1096" s="1"/>
      <c r="XCB1096" s="1"/>
      <c r="XCC1096" s="1"/>
      <c r="XCD1096" s="1"/>
      <c r="XCE1096" s="1"/>
      <c r="XCF1096" s="1"/>
      <c r="XCG1096" s="1"/>
      <c r="XCH1096" s="1"/>
      <c r="XCI1096" s="1"/>
      <c r="XCJ1096" s="1"/>
      <c r="XCK1096" s="1"/>
      <c r="XCL1096" s="1"/>
      <c r="XCM1096" s="1"/>
      <c r="XCN1096" s="1"/>
      <c r="XCO1096" s="1"/>
      <c r="XCP1096" s="1"/>
      <c r="XCQ1096" s="1"/>
      <c r="XCR1096" s="1"/>
      <c r="XCS1096" s="1"/>
      <c r="XCT1096" s="1"/>
      <c r="XCU1096" s="1"/>
      <c r="XCV1096" s="1"/>
      <c r="XCW1096" s="1"/>
      <c r="XCX1096" s="1"/>
      <c r="XCY1096" s="1"/>
      <c r="XCZ1096" s="1"/>
      <c r="XDA1096" s="1"/>
      <c r="XDB1096" s="1"/>
      <c r="XDC1096" s="1"/>
      <c r="XDD1096" s="1"/>
      <c r="XDE1096" s="1"/>
      <c r="XDF1096" s="1"/>
      <c r="XDG1096" s="1"/>
      <c r="XDH1096" s="1"/>
      <c r="XDI1096" s="1"/>
      <c r="XDJ1096" s="1"/>
      <c r="XDK1096" s="1"/>
      <c r="XDL1096" s="1"/>
      <c r="XDM1096" s="1"/>
      <c r="XDN1096" s="1"/>
      <c r="XDO1096" s="1"/>
      <c r="XDP1096" s="1"/>
      <c r="XDQ1096" s="1"/>
      <c r="XDR1096" s="1"/>
      <c r="XDS1096" s="1"/>
      <c r="XDT1096" s="1"/>
      <c r="XDU1096" s="1"/>
      <c r="XDV1096" s="1"/>
      <c r="XDW1096" s="1"/>
      <c r="XDX1096" s="1"/>
      <c r="XDY1096" s="1"/>
      <c r="XDZ1096" s="1"/>
      <c r="XEA1096" s="1"/>
      <c r="XEB1096" s="1"/>
      <c r="XEC1096" s="1"/>
      <c r="XED1096" s="1"/>
      <c r="XEE1096" s="1"/>
      <c r="XEF1096" s="1"/>
      <c r="XEG1096" s="1"/>
      <c r="XEH1096" s="1"/>
      <c r="XEI1096" s="1"/>
      <c r="XEJ1096" s="1"/>
      <c r="XEK1096" s="1"/>
      <c r="XEL1096" s="1"/>
      <c r="XEM1096" s="1"/>
      <c r="XEN1096" s="1"/>
      <c r="XEO1096" s="1"/>
      <c r="XEP1096" s="1"/>
      <c r="XEQ1096" s="1"/>
      <c r="XER1096" s="1"/>
      <c r="XES1096" s="1"/>
      <c r="XET1096" s="1"/>
      <c r="XEU1096" s="1"/>
      <c r="XEV1096" s="1"/>
      <c r="XEW1096" s="1"/>
      <c r="XEX1096" s="1"/>
      <c r="XEY1096" s="1"/>
      <c r="XEZ1096" s="1"/>
      <c r="XFA1096" s="1"/>
      <c r="XFB1096" s="1"/>
      <c r="XFC1096" s="1"/>
    </row>
    <row r="1097" spans="1:150 16226:16383" s="3" customFormat="1" ht="20.25" customHeight="1" x14ac:dyDescent="0.25">
      <c r="A1097" s="71" t="s">
        <v>1292</v>
      </c>
      <c r="B1097" s="71">
        <v>111.48399999999999</v>
      </c>
      <c r="C1097" s="71">
        <f t="shared" si="28"/>
        <v>1200.0137759999998</v>
      </c>
      <c r="D1097" s="51">
        <v>0</v>
      </c>
      <c r="E1097" s="51">
        <v>0</v>
      </c>
      <c r="F1097" s="124">
        <f t="shared" si="29"/>
        <v>2203.2252927359996</v>
      </c>
      <c r="G1097" s="130" t="s">
        <v>95</v>
      </c>
      <c r="H1097" s="13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WZB1097" s="1"/>
      <c r="WZC1097" s="1"/>
      <c r="WZD1097" s="1"/>
      <c r="WZE1097" s="1"/>
      <c r="WZF1097" s="1"/>
      <c r="WZG1097" s="1"/>
      <c r="WZH1097" s="1"/>
      <c r="WZI1097" s="1"/>
      <c r="WZJ1097" s="1"/>
      <c r="WZK1097" s="1"/>
      <c r="WZL1097" s="1"/>
      <c r="WZM1097" s="1"/>
      <c r="WZN1097" s="1"/>
      <c r="WZO1097" s="1"/>
      <c r="WZP1097" s="1"/>
      <c r="WZQ1097" s="1"/>
      <c r="WZR1097" s="1"/>
      <c r="WZS1097" s="1"/>
      <c r="WZT1097" s="1"/>
      <c r="WZU1097" s="1"/>
      <c r="WZV1097" s="1"/>
      <c r="WZW1097" s="1"/>
      <c r="WZX1097" s="1"/>
      <c r="WZY1097" s="1"/>
      <c r="WZZ1097" s="1"/>
      <c r="XAA1097" s="1"/>
      <c r="XAB1097" s="1"/>
      <c r="XAC1097" s="1"/>
      <c r="XAD1097" s="1"/>
      <c r="XAE1097" s="1"/>
      <c r="XAF1097" s="1"/>
      <c r="XAG1097" s="1"/>
      <c r="XAH1097" s="1"/>
      <c r="XAI1097" s="1"/>
      <c r="XAJ1097" s="1"/>
      <c r="XAK1097" s="1"/>
      <c r="XAL1097" s="1"/>
      <c r="XAM1097" s="1"/>
      <c r="XAN1097" s="1"/>
      <c r="XAO1097" s="1"/>
      <c r="XAP1097" s="1"/>
      <c r="XAQ1097" s="1"/>
      <c r="XAR1097" s="1"/>
      <c r="XAS1097" s="1"/>
      <c r="XAT1097" s="1"/>
      <c r="XAU1097" s="1"/>
      <c r="XAV1097" s="1"/>
      <c r="XAW1097" s="1"/>
      <c r="XAX1097" s="1"/>
      <c r="XAY1097" s="1"/>
      <c r="XAZ1097" s="1"/>
      <c r="XBA1097" s="1"/>
      <c r="XBB1097" s="1"/>
      <c r="XBC1097" s="1"/>
      <c r="XBD1097" s="1"/>
      <c r="XBE1097" s="1"/>
      <c r="XBF1097" s="1"/>
      <c r="XBG1097" s="1"/>
      <c r="XBH1097" s="1"/>
      <c r="XBI1097" s="1"/>
      <c r="XBJ1097" s="1"/>
      <c r="XBK1097" s="1"/>
      <c r="XBL1097" s="1"/>
      <c r="XBM1097" s="1"/>
      <c r="XBN1097" s="1"/>
      <c r="XBO1097" s="1"/>
      <c r="XBP1097" s="1"/>
      <c r="XBQ1097" s="1"/>
      <c r="XBR1097" s="1"/>
      <c r="XBS1097" s="1"/>
      <c r="XBT1097" s="1"/>
      <c r="XBU1097" s="1"/>
      <c r="XBV1097" s="1"/>
      <c r="XBW1097" s="1"/>
      <c r="XBX1097" s="1"/>
      <c r="XBY1097" s="1"/>
      <c r="XBZ1097" s="1"/>
      <c r="XCA1097" s="1"/>
      <c r="XCB1097" s="1"/>
      <c r="XCC1097" s="1"/>
      <c r="XCD1097" s="1"/>
      <c r="XCE1097" s="1"/>
      <c r="XCF1097" s="1"/>
      <c r="XCG1097" s="1"/>
      <c r="XCH1097" s="1"/>
      <c r="XCI1097" s="1"/>
      <c r="XCJ1097" s="1"/>
      <c r="XCK1097" s="1"/>
      <c r="XCL1097" s="1"/>
      <c r="XCM1097" s="1"/>
      <c r="XCN1097" s="1"/>
      <c r="XCO1097" s="1"/>
      <c r="XCP1097" s="1"/>
      <c r="XCQ1097" s="1"/>
      <c r="XCR1097" s="1"/>
      <c r="XCS1097" s="1"/>
      <c r="XCT1097" s="1"/>
      <c r="XCU1097" s="1"/>
      <c r="XCV1097" s="1"/>
      <c r="XCW1097" s="1"/>
      <c r="XCX1097" s="1"/>
      <c r="XCY1097" s="1"/>
      <c r="XCZ1097" s="1"/>
      <c r="XDA1097" s="1"/>
      <c r="XDB1097" s="1"/>
      <c r="XDC1097" s="1"/>
      <c r="XDD1097" s="1"/>
      <c r="XDE1097" s="1"/>
      <c r="XDF1097" s="1"/>
      <c r="XDG1097" s="1"/>
      <c r="XDH1097" s="1"/>
      <c r="XDI1097" s="1"/>
      <c r="XDJ1097" s="1"/>
      <c r="XDK1097" s="1"/>
      <c r="XDL1097" s="1"/>
      <c r="XDM1097" s="1"/>
      <c r="XDN1097" s="1"/>
      <c r="XDO1097" s="1"/>
      <c r="XDP1097" s="1"/>
      <c r="XDQ1097" s="1"/>
      <c r="XDR1097" s="1"/>
      <c r="XDS1097" s="1"/>
      <c r="XDT1097" s="1"/>
      <c r="XDU1097" s="1"/>
      <c r="XDV1097" s="1"/>
      <c r="XDW1097" s="1"/>
      <c r="XDX1097" s="1"/>
      <c r="XDY1097" s="1"/>
      <c r="XDZ1097" s="1"/>
      <c r="XEA1097" s="1"/>
      <c r="XEB1097" s="1"/>
      <c r="XEC1097" s="1"/>
      <c r="XED1097" s="1"/>
      <c r="XEE1097" s="1"/>
      <c r="XEF1097" s="1"/>
      <c r="XEG1097" s="1"/>
      <c r="XEH1097" s="1"/>
      <c r="XEI1097" s="1"/>
      <c r="XEJ1097" s="1"/>
      <c r="XEK1097" s="1"/>
      <c r="XEL1097" s="1"/>
      <c r="XEM1097" s="1"/>
      <c r="XEN1097" s="1"/>
      <c r="XEO1097" s="1"/>
      <c r="XEP1097" s="1"/>
      <c r="XEQ1097" s="1"/>
      <c r="XER1097" s="1"/>
      <c r="XES1097" s="1"/>
      <c r="XET1097" s="1"/>
      <c r="XEU1097" s="1"/>
      <c r="XEV1097" s="1"/>
      <c r="XEW1097" s="1"/>
      <c r="XEX1097" s="1"/>
      <c r="XEY1097" s="1"/>
      <c r="XEZ1097" s="1"/>
      <c r="XFA1097" s="1"/>
      <c r="XFB1097" s="1"/>
      <c r="XFC1097" s="1"/>
    </row>
    <row r="1098" spans="1:150 16226:16383" s="3" customFormat="1" ht="20.25" customHeight="1" x14ac:dyDescent="0.25">
      <c r="A1098" s="71" t="s">
        <v>1293</v>
      </c>
      <c r="B1098" s="71">
        <v>111.48399999999999</v>
      </c>
      <c r="C1098" s="71">
        <f t="shared" si="28"/>
        <v>1200.0137759999998</v>
      </c>
      <c r="D1098" s="51">
        <v>0</v>
      </c>
      <c r="E1098" s="51">
        <v>0</v>
      </c>
      <c r="F1098" s="124">
        <f t="shared" si="29"/>
        <v>2203.2252927359996</v>
      </c>
      <c r="G1098" s="130" t="s">
        <v>95</v>
      </c>
      <c r="H1098" s="13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WZB1098" s="1"/>
      <c r="WZC1098" s="1"/>
      <c r="WZD1098" s="1"/>
      <c r="WZE1098" s="1"/>
      <c r="WZF1098" s="1"/>
      <c r="WZG1098" s="1"/>
      <c r="WZH1098" s="1"/>
      <c r="WZI1098" s="1"/>
      <c r="WZJ1098" s="1"/>
      <c r="WZK1098" s="1"/>
      <c r="WZL1098" s="1"/>
      <c r="WZM1098" s="1"/>
      <c r="WZN1098" s="1"/>
      <c r="WZO1098" s="1"/>
      <c r="WZP1098" s="1"/>
      <c r="WZQ1098" s="1"/>
      <c r="WZR1098" s="1"/>
      <c r="WZS1098" s="1"/>
      <c r="WZT1098" s="1"/>
      <c r="WZU1098" s="1"/>
      <c r="WZV1098" s="1"/>
      <c r="WZW1098" s="1"/>
      <c r="WZX1098" s="1"/>
      <c r="WZY1098" s="1"/>
      <c r="WZZ1098" s="1"/>
      <c r="XAA1098" s="1"/>
      <c r="XAB1098" s="1"/>
      <c r="XAC1098" s="1"/>
      <c r="XAD1098" s="1"/>
      <c r="XAE1098" s="1"/>
      <c r="XAF1098" s="1"/>
      <c r="XAG1098" s="1"/>
      <c r="XAH1098" s="1"/>
      <c r="XAI1098" s="1"/>
      <c r="XAJ1098" s="1"/>
      <c r="XAK1098" s="1"/>
      <c r="XAL1098" s="1"/>
      <c r="XAM1098" s="1"/>
      <c r="XAN1098" s="1"/>
      <c r="XAO1098" s="1"/>
      <c r="XAP1098" s="1"/>
      <c r="XAQ1098" s="1"/>
      <c r="XAR1098" s="1"/>
      <c r="XAS1098" s="1"/>
      <c r="XAT1098" s="1"/>
      <c r="XAU1098" s="1"/>
      <c r="XAV1098" s="1"/>
      <c r="XAW1098" s="1"/>
      <c r="XAX1098" s="1"/>
      <c r="XAY1098" s="1"/>
      <c r="XAZ1098" s="1"/>
      <c r="XBA1098" s="1"/>
      <c r="XBB1098" s="1"/>
      <c r="XBC1098" s="1"/>
      <c r="XBD1098" s="1"/>
      <c r="XBE1098" s="1"/>
      <c r="XBF1098" s="1"/>
      <c r="XBG1098" s="1"/>
      <c r="XBH1098" s="1"/>
      <c r="XBI1098" s="1"/>
      <c r="XBJ1098" s="1"/>
      <c r="XBK1098" s="1"/>
      <c r="XBL1098" s="1"/>
      <c r="XBM1098" s="1"/>
      <c r="XBN1098" s="1"/>
      <c r="XBO1098" s="1"/>
      <c r="XBP1098" s="1"/>
      <c r="XBQ1098" s="1"/>
      <c r="XBR1098" s="1"/>
      <c r="XBS1098" s="1"/>
      <c r="XBT1098" s="1"/>
      <c r="XBU1098" s="1"/>
      <c r="XBV1098" s="1"/>
      <c r="XBW1098" s="1"/>
      <c r="XBX1098" s="1"/>
      <c r="XBY1098" s="1"/>
      <c r="XBZ1098" s="1"/>
      <c r="XCA1098" s="1"/>
      <c r="XCB1098" s="1"/>
      <c r="XCC1098" s="1"/>
      <c r="XCD1098" s="1"/>
      <c r="XCE1098" s="1"/>
      <c r="XCF1098" s="1"/>
      <c r="XCG1098" s="1"/>
      <c r="XCH1098" s="1"/>
      <c r="XCI1098" s="1"/>
      <c r="XCJ1098" s="1"/>
      <c r="XCK1098" s="1"/>
      <c r="XCL1098" s="1"/>
      <c r="XCM1098" s="1"/>
      <c r="XCN1098" s="1"/>
      <c r="XCO1098" s="1"/>
      <c r="XCP1098" s="1"/>
      <c r="XCQ1098" s="1"/>
      <c r="XCR1098" s="1"/>
      <c r="XCS1098" s="1"/>
      <c r="XCT1098" s="1"/>
      <c r="XCU1098" s="1"/>
      <c r="XCV1098" s="1"/>
      <c r="XCW1098" s="1"/>
      <c r="XCX1098" s="1"/>
      <c r="XCY1098" s="1"/>
      <c r="XCZ1098" s="1"/>
      <c r="XDA1098" s="1"/>
      <c r="XDB1098" s="1"/>
      <c r="XDC1098" s="1"/>
      <c r="XDD1098" s="1"/>
      <c r="XDE1098" s="1"/>
      <c r="XDF1098" s="1"/>
      <c r="XDG1098" s="1"/>
      <c r="XDH1098" s="1"/>
      <c r="XDI1098" s="1"/>
      <c r="XDJ1098" s="1"/>
      <c r="XDK1098" s="1"/>
      <c r="XDL1098" s="1"/>
      <c r="XDM1098" s="1"/>
      <c r="XDN1098" s="1"/>
      <c r="XDO1098" s="1"/>
      <c r="XDP1098" s="1"/>
      <c r="XDQ1098" s="1"/>
      <c r="XDR1098" s="1"/>
      <c r="XDS1098" s="1"/>
      <c r="XDT1098" s="1"/>
      <c r="XDU1098" s="1"/>
      <c r="XDV1098" s="1"/>
      <c r="XDW1098" s="1"/>
      <c r="XDX1098" s="1"/>
      <c r="XDY1098" s="1"/>
      <c r="XDZ1098" s="1"/>
      <c r="XEA1098" s="1"/>
      <c r="XEB1098" s="1"/>
      <c r="XEC1098" s="1"/>
      <c r="XED1098" s="1"/>
      <c r="XEE1098" s="1"/>
      <c r="XEF1098" s="1"/>
      <c r="XEG1098" s="1"/>
      <c r="XEH1098" s="1"/>
      <c r="XEI1098" s="1"/>
      <c r="XEJ1098" s="1"/>
      <c r="XEK1098" s="1"/>
      <c r="XEL1098" s="1"/>
      <c r="XEM1098" s="1"/>
      <c r="XEN1098" s="1"/>
      <c r="XEO1098" s="1"/>
      <c r="XEP1098" s="1"/>
      <c r="XEQ1098" s="1"/>
      <c r="XER1098" s="1"/>
      <c r="XES1098" s="1"/>
      <c r="XET1098" s="1"/>
      <c r="XEU1098" s="1"/>
      <c r="XEV1098" s="1"/>
      <c r="XEW1098" s="1"/>
      <c r="XEX1098" s="1"/>
      <c r="XEY1098" s="1"/>
      <c r="XEZ1098" s="1"/>
      <c r="XFA1098" s="1"/>
      <c r="XFB1098" s="1"/>
      <c r="XFC1098" s="1"/>
    </row>
    <row r="1099" spans="1:150 16226:16383" s="3" customFormat="1" ht="20.25" customHeight="1" x14ac:dyDescent="0.25">
      <c r="A1099" s="71" t="s">
        <v>1294</v>
      </c>
      <c r="B1099" s="71">
        <v>111.48399999999999</v>
      </c>
      <c r="C1099" s="71">
        <f t="shared" si="28"/>
        <v>1200.0137759999998</v>
      </c>
      <c r="D1099" s="51">
        <v>0</v>
      </c>
      <c r="E1099" s="51">
        <v>0</v>
      </c>
      <c r="F1099" s="124">
        <f t="shared" si="29"/>
        <v>2203.2252927359996</v>
      </c>
      <c r="G1099" s="130" t="s">
        <v>95</v>
      </c>
      <c r="H1099" s="13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WZB1099" s="1"/>
      <c r="WZC1099" s="1"/>
      <c r="WZD1099" s="1"/>
      <c r="WZE1099" s="1"/>
      <c r="WZF1099" s="1"/>
      <c r="WZG1099" s="1"/>
      <c r="WZH1099" s="1"/>
      <c r="WZI1099" s="1"/>
      <c r="WZJ1099" s="1"/>
      <c r="WZK1099" s="1"/>
      <c r="WZL1099" s="1"/>
      <c r="WZM1099" s="1"/>
      <c r="WZN1099" s="1"/>
      <c r="WZO1099" s="1"/>
      <c r="WZP1099" s="1"/>
      <c r="WZQ1099" s="1"/>
      <c r="WZR1099" s="1"/>
      <c r="WZS1099" s="1"/>
      <c r="WZT1099" s="1"/>
      <c r="WZU1099" s="1"/>
      <c r="WZV1099" s="1"/>
      <c r="WZW1099" s="1"/>
      <c r="WZX1099" s="1"/>
      <c r="WZY1099" s="1"/>
      <c r="WZZ1099" s="1"/>
      <c r="XAA1099" s="1"/>
      <c r="XAB1099" s="1"/>
      <c r="XAC1099" s="1"/>
      <c r="XAD1099" s="1"/>
      <c r="XAE1099" s="1"/>
      <c r="XAF1099" s="1"/>
      <c r="XAG1099" s="1"/>
      <c r="XAH1099" s="1"/>
      <c r="XAI1099" s="1"/>
      <c r="XAJ1099" s="1"/>
      <c r="XAK1099" s="1"/>
      <c r="XAL1099" s="1"/>
      <c r="XAM1099" s="1"/>
      <c r="XAN1099" s="1"/>
      <c r="XAO1099" s="1"/>
      <c r="XAP1099" s="1"/>
      <c r="XAQ1099" s="1"/>
      <c r="XAR1099" s="1"/>
      <c r="XAS1099" s="1"/>
      <c r="XAT1099" s="1"/>
      <c r="XAU1099" s="1"/>
      <c r="XAV1099" s="1"/>
      <c r="XAW1099" s="1"/>
      <c r="XAX1099" s="1"/>
      <c r="XAY1099" s="1"/>
      <c r="XAZ1099" s="1"/>
      <c r="XBA1099" s="1"/>
      <c r="XBB1099" s="1"/>
      <c r="XBC1099" s="1"/>
      <c r="XBD1099" s="1"/>
      <c r="XBE1099" s="1"/>
      <c r="XBF1099" s="1"/>
      <c r="XBG1099" s="1"/>
      <c r="XBH1099" s="1"/>
      <c r="XBI1099" s="1"/>
      <c r="XBJ1099" s="1"/>
      <c r="XBK1099" s="1"/>
      <c r="XBL1099" s="1"/>
      <c r="XBM1099" s="1"/>
      <c r="XBN1099" s="1"/>
      <c r="XBO1099" s="1"/>
      <c r="XBP1099" s="1"/>
      <c r="XBQ1099" s="1"/>
      <c r="XBR1099" s="1"/>
      <c r="XBS1099" s="1"/>
      <c r="XBT1099" s="1"/>
      <c r="XBU1099" s="1"/>
      <c r="XBV1099" s="1"/>
      <c r="XBW1099" s="1"/>
      <c r="XBX1099" s="1"/>
      <c r="XBY1099" s="1"/>
      <c r="XBZ1099" s="1"/>
      <c r="XCA1099" s="1"/>
      <c r="XCB1099" s="1"/>
      <c r="XCC1099" s="1"/>
      <c r="XCD1099" s="1"/>
      <c r="XCE1099" s="1"/>
      <c r="XCF1099" s="1"/>
      <c r="XCG1099" s="1"/>
      <c r="XCH1099" s="1"/>
      <c r="XCI1099" s="1"/>
      <c r="XCJ1099" s="1"/>
      <c r="XCK1099" s="1"/>
      <c r="XCL1099" s="1"/>
      <c r="XCM1099" s="1"/>
      <c r="XCN1099" s="1"/>
      <c r="XCO1099" s="1"/>
      <c r="XCP1099" s="1"/>
      <c r="XCQ1099" s="1"/>
      <c r="XCR1099" s="1"/>
      <c r="XCS1099" s="1"/>
      <c r="XCT1099" s="1"/>
      <c r="XCU1099" s="1"/>
      <c r="XCV1099" s="1"/>
      <c r="XCW1099" s="1"/>
      <c r="XCX1099" s="1"/>
      <c r="XCY1099" s="1"/>
      <c r="XCZ1099" s="1"/>
      <c r="XDA1099" s="1"/>
      <c r="XDB1099" s="1"/>
      <c r="XDC1099" s="1"/>
      <c r="XDD1099" s="1"/>
      <c r="XDE1099" s="1"/>
      <c r="XDF1099" s="1"/>
      <c r="XDG1099" s="1"/>
      <c r="XDH1099" s="1"/>
      <c r="XDI1099" s="1"/>
      <c r="XDJ1099" s="1"/>
      <c r="XDK1099" s="1"/>
      <c r="XDL1099" s="1"/>
      <c r="XDM1099" s="1"/>
      <c r="XDN1099" s="1"/>
      <c r="XDO1099" s="1"/>
      <c r="XDP1099" s="1"/>
      <c r="XDQ1099" s="1"/>
      <c r="XDR1099" s="1"/>
      <c r="XDS1099" s="1"/>
      <c r="XDT1099" s="1"/>
      <c r="XDU1099" s="1"/>
      <c r="XDV1099" s="1"/>
      <c r="XDW1099" s="1"/>
      <c r="XDX1099" s="1"/>
      <c r="XDY1099" s="1"/>
      <c r="XDZ1099" s="1"/>
      <c r="XEA1099" s="1"/>
      <c r="XEB1099" s="1"/>
      <c r="XEC1099" s="1"/>
      <c r="XED1099" s="1"/>
      <c r="XEE1099" s="1"/>
      <c r="XEF1099" s="1"/>
      <c r="XEG1099" s="1"/>
      <c r="XEH1099" s="1"/>
      <c r="XEI1099" s="1"/>
      <c r="XEJ1099" s="1"/>
      <c r="XEK1099" s="1"/>
      <c r="XEL1099" s="1"/>
      <c r="XEM1099" s="1"/>
      <c r="XEN1099" s="1"/>
      <c r="XEO1099" s="1"/>
      <c r="XEP1099" s="1"/>
      <c r="XEQ1099" s="1"/>
      <c r="XER1099" s="1"/>
      <c r="XES1099" s="1"/>
      <c r="XET1099" s="1"/>
      <c r="XEU1099" s="1"/>
      <c r="XEV1099" s="1"/>
      <c r="XEW1099" s="1"/>
      <c r="XEX1099" s="1"/>
      <c r="XEY1099" s="1"/>
      <c r="XEZ1099" s="1"/>
      <c r="XFA1099" s="1"/>
      <c r="XFB1099" s="1"/>
      <c r="XFC1099" s="1"/>
    </row>
    <row r="1100" spans="1:150 16226:16383" s="3" customFormat="1" ht="20.25" customHeight="1" x14ac:dyDescent="0.25">
      <c r="A1100" s="71" t="s">
        <v>1295</v>
      </c>
      <c r="B1100" s="71">
        <v>111.48399999999999</v>
      </c>
      <c r="C1100" s="71">
        <f t="shared" si="28"/>
        <v>1200.0137759999998</v>
      </c>
      <c r="D1100" s="51">
        <v>0</v>
      </c>
      <c r="E1100" s="51">
        <v>0</v>
      </c>
      <c r="F1100" s="124">
        <f t="shared" si="29"/>
        <v>2203.2252927359996</v>
      </c>
      <c r="G1100" s="130" t="s">
        <v>95</v>
      </c>
      <c r="H1100" s="13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WZB1100" s="1"/>
      <c r="WZC1100" s="1"/>
      <c r="WZD1100" s="1"/>
      <c r="WZE1100" s="1"/>
      <c r="WZF1100" s="1"/>
      <c r="WZG1100" s="1"/>
      <c r="WZH1100" s="1"/>
      <c r="WZI1100" s="1"/>
      <c r="WZJ1100" s="1"/>
      <c r="WZK1100" s="1"/>
      <c r="WZL1100" s="1"/>
      <c r="WZM1100" s="1"/>
      <c r="WZN1100" s="1"/>
      <c r="WZO1100" s="1"/>
      <c r="WZP1100" s="1"/>
      <c r="WZQ1100" s="1"/>
      <c r="WZR1100" s="1"/>
      <c r="WZS1100" s="1"/>
      <c r="WZT1100" s="1"/>
      <c r="WZU1100" s="1"/>
      <c r="WZV1100" s="1"/>
      <c r="WZW1100" s="1"/>
      <c r="WZX1100" s="1"/>
      <c r="WZY1100" s="1"/>
      <c r="WZZ1100" s="1"/>
      <c r="XAA1100" s="1"/>
      <c r="XAB1100" s="1"/>
      <c r="XAC1100" s="1"/>
      <c r="XAD1100" s="1"/>
      <c r="XAE1100" s="1"/>
      <c r="XAF1100" s="1"/>
      <c r="XAG1100" s="1"/>
      <c r="XAH1100" s="1"/>
      <c r="XAI1100" s="1"/>
      <c r="XAJ1100" s="1"/>
      <c r="XAK1100" s="1"/>
      <c r="XAL1100" s="1"/>
      <c r="XAM1100" s="1"/>
      <c r="XAN1100" s="1"/>
      <c r="XAO1100" s="1"/>
      <c r="XAP1100" s="1"/>
      <c r="XAQ1100" s="1"/>
      <c r="XAR1100" s="1"/>
      <c r="XAS1100" s="1"/>
      <c r="XAT1100" s="1"/>
      <c r="XAU1100" s="1"/>
      <c r="XAV1100" s="1"/>
      <c r="XAW1100" s="1"/>
      <c r="XAX1100" s="1"/>
      <c r="XAY1100" s="1"/>
      <c r="XAZ1100" s="1"/>
      <c r="XBA1100" s="1"/>
      <c r="XBB1100" s="1"/>
      <c r="XBC1100" s="1"/>
      <c r="XBD1100" s="1"/>
      <c r="XBE1100" s="1"/>
      <c r="XBF1100" s="1"/>
      <c r="XBG1100" s="1"/>
      <c r="XBH1100" s="1"/>
      <c r="XBI1100" s="1"/>
      <c r="XBJ1100" s="1"/>
      <c r="XBK1100" s="1"/>
      <c r="XBL1100" s="1"/>
      <c r="XBM1100" s="1"/>
      <c r="XBN1100" s="1"/>
      <c r="XBO1100" s="1"/>
      <c r="XBP1100" s="1"/>
      <c r="XBQ1100" s="1"/>
      <c r="XBR1100" s="1"/>
      <c r="XBS1100" s="1"/>
      <c r="XBT1100" s="1"/>
      <c r="XBU1100" s="1"/>
      <c r="XBV1100" s="1"/>
      <c r="XBW1100" s="1"/>
      <c r="XBX1100" s="1"/>
      <c r="XBY1100" s="1"/>
      <c r="XBZ1100" s="1"/>
      <c r="XCA1100" s="1"/>
      <c r="XCB1100" s="1"/>
      <c r="XCC1100" s="1"/>
      <c r="XCD1100" s="1"/>
      <c r="XCE1100" s="1"/>
      <c r="XCF1100" s="1"/>
      <c r="XCG1100" s="1"/>
      <c r="XCH1100" s="1"/>
      <c r="XCI1100" s="1"/>
      <c r="XCJ1100" s="1"/>
      <c r="XCK1100" s="1"/>
      <c r="XCL1100" s="1"/>
      <c r="XCM1100" s="1"/>
      <c r="XCN1100" s="1"/>
      <c r="XCO1100" s="1"/>
      <c r="XCP1100" s="1"/>
      <c r="XCQ1100" s="1"/>
      <c r="XCR1100" s="1"/>
      <c r="XCS1100" s="1"/>
      <c r="XCT1100" s="1"/>
      <c r="XCU1100" s="1"/>
      <c r="XCV1100" s="1"/>
      <c r="XCW1100" s="1"/>
      <c r="XCX1100" s="1"/>
      <c r="XCY1100" s="1"/>
      <c r="XCZ1100" s="1"/>
      <c r="XDA1100" s="1"/>
      <c r="XDB1100" s="1"/>
      <c r="XDC1100" s="1"/>
      <c r="XDD1100" s="1"/>
      <c r="XDE1100" s="1"/>
      <c r="XDF1100" s="1"/>
      <c r="XDG1100" s="1"/>
      <c r="XDH1100" s="1"/>
      <c r="XDI1100" s="1"/>
      <c r="XDJ1100" s="1"/>
      <c r="XDK1100" s="1"/>
      <c r="XDL1100" s="1"/>
      <c r="XDM1100" s="1"/>
      <c r="XDN1100" s="1"/>
      <c r="XDO1100" s="1"/>
      <c r="XDP1100" s="1"/>
      <c r="XDQ1100" s="1"/>
      <c r="XDR1100" s="1"/>
      <c r="XDS1100" s="1"/>
      <c r="XDT1100" s="1"/>
      <c r="XDU1100" s="1"/>
      <c r="XDV1100" s="1"/>
      <c r="XDW1100" s="1"/>
      <c r="XDX1100" s="1"/>
      <c r="XDY1100" s="1"/>
      <c r="XDZ1100" s="1"/>
      <c r="XEA1100" s="1"/>
      <c r="XEB1100" s="1"/>
      <c r="XEC1100" s="1"/>
      <c r="XED1100" s="1"/>
      <c r="XEE1100" s="1"/>
      <c r="XEF1100" s="1"/>
      <c r="XEG1100" s="1"/>
      <c r="XEH1100" s="1"/>
      <c r="XEI1100" s="1"/>
      <c r="XEJ1100" s="1"/>
      <c r="XEK1100" s="1"/>
      <c r="XEL1100" s="1"/>
      <c r="XEM1100" s="1"/>
      <c r="XEN1100" s="1"/>
      <c r="XEO1100" s="1"/>
      <c r="XEP1100" s="1"/>
      <c r="XEQ1100" s="1"/>
      <c r="XER1100" s="1"/>
      <c r="XES1100" s="1"/>
      <c r="XET1100" s="1"/>
      <c r="XEU1100" s="1"/>
      <c r="XEV1100" s="1"/>
      <c r="XEW1100" s="1"/>
      <c r="XEX1100" s="1"/>
      <c r="XEY1100" s="1"/>
      <c r="XEZ1100" s="1"/>
      <c r="XFA1100" s="1"/>
      <c r="XFB1100" s="1"/>
      <c r="XFC1100" s="1"/>
    </row>
    <row r="1101" spans="1:150 16226:16383" s="3" customFormat="1" ht="20.25" customHeight="1" x14ac:dyDescent="0.25">
      <c r="A1101" s="71" t="s">
        <v>1296</v>
      </c>
      <c r="B1101" s="71">
        <v>111.48399999999999</v>
      </c>
      <c r="C1101" s="71">
        <f t="shared" si="28"/>
        <v>1200.0137759999998</v>
      </c>
      <c r="D1101" s="51">
        <v>0</v>
      </c>
      <c r="E1101" s="51">
        <v>0</v>
      </c>
      <c r="F1101" s="124">
        <f t="shared" si="29"/>
        <v>2203.2252927359996</v>
      </c>
      <c r="G1101" s="130" t="s">
        <v>95</v>
      </c>
      <c r="H1101" s="13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WZB1101" s="1"/>
      <c r="WZC1101" s="1"/>
      <c r="WZD1101" s="1"/>
      <c r="WZE1101" s="1"/>
      <c r="WZF1101" s="1"/>
      <c r="WZG1101" s="1"/>
      <c r="WZH1101" s="1"/>
      <c r="WZI1101" s="1"/>
      <c r="WZJ1101" s="1"/>
      <c r="WZK1101" s="1"/>
      <c r="WZL1101" s="1"/>
      <c r="WZM1101" s="1"/>
      <c r="WZN1101" s="1"/>
      <c r="WZO1101" s="1"/>
      <c r="WZP1101" s="1"/>
      <c r="WZQ1101" s="1"/>
      <c r="WZR1101" s="1"/>
      <c r="WZS1101" s="1"/>
      <c r="WZT1101" s="1"/>
      <c r="WZU1101" s="1"/>
      <c r="WZV1101" s="1"/>
      <c r="WZW1101" s="1"/>
      <c r="WZX1101" s="1"/>
      <c r="WZY1101" s="1"/>
      <c r="WZZ1101" s="1"/>
      <c r="XAA1101" s="1"/>
      <c r="XAB1101" s="1"/>
      <c r="XAC1101" s="1"/>
      <c r="XAD1101" s="1"/>
      <c r="XAE1101" s="1"/>
      <c r="XAF1101" s="1"/>
      <c r="XAG1101" s="1"/>
      <c r="XAH1101" s="1"/>
      <c r="XAI1101" s="1"/>
      <c r="XAJ1101" s="1"/>
      <c r="XAK1101" s="1"/>
      <c r="XAL1101" s="1"/>
      <c r="XAM1101" s="1"/>
      <c r="XAN1101" s="1"/>
      <c r="XAO1101" s="1"/>
      <c r="XAP1101" s="1"/>
      <c r="XAQ1101" s="1"/>
      <c r="XAR1101" s="1"/>
      <c r="XAS1101" s="1"/>
      <c r="XAT1101" s="1"/>
      <c r="XAU1101" s="1"/>
      <c r="XAV1101" s="1"/>
      <c r="XAW1101" s="1"/>
      <c r="XAX1101" s="1"/>
      <c r="XAY1101" s="1"/>
      <c r="XAZ1101" s="1"/>
      <c r="XBA1101" s="1"/>
      <c r="XBB1101" s="1"/>
      <c r="XBC1101" s="1"/>
      <c r="XBD1101" s="1"/>
      <c r="XBE1101" s="1"/>
      <c r="XBF1101" s="1"/>
      <c r="XBG1101" s="1"/>
      <c r="XBH1101" s="1"/>
      <c r="XBI1101" s="1"/>
      <c r="XBJ1101" s="1"/>
      <c r="XBK1101" s="1"/>
      <c r="XBL1101" s="1"/>
      <c r="XBM1101" s="1"/>
      <c r="XBN1101" s="1"/>
      <c r="XBO1101" s="1"/>
      <c r="XBP1101" s="1"/>
      <c r="XBQ1101" s="1"/>
      <c r="XBR1101" s="1"/>
      <c r="XBS1101" s="1"/>
      <c r="XBT1101" s="1"/>
      <c r="XBU1101" s="1"/>
      <c r="XBV1101" s="1"/>
      <c r="XBW1101" s="1"/>
      <c r="XBX1101" s="1"/>
      <c r="XBY1101" s="1"/>
      <c r="XBZ1101" s="1"/>
      <c r="XCA1101" s="1"/>
      <c r="XCB1101" s="1"/>
      <c r="XCC1101" s="1"/>
      <c r="XCD1101" s="1"/>
      <c r="XCE1101" s="1"/>
      <c r="XCF1101" s="1"/>
      <c r="XCG1101" s="1"/>
      <c r="XCH1101" s="1"/>
      <c r="XCI1101" s="1"/>
      <c r="XCJ1101" s="1"/>
      <c r="XCK1101" s="1"/>
      <c r="XCL1101" s="1"/>
      <c r="XCM1101" s="1"/>
      <c r="XCN1101" s="1"/>
      <c r="XCO1101" s="1"/>
      <c r="XCP1101" s="1"/>
      <c r="XCQ1101" s="1"/>
      <c r="XCR1101" s="1"/>
      <c r="XCS1101" s="1"/>
      <c r="XCT1101" s="1"/>
      <c r="XCU1101" s="1"/>
      <c r="XCV1101" s="1"/>
      <c r="XCW1101" s="1"/>
      <c r="XCX1101" s="1"/>
      <c r="XCY1101" s="1"/>
      <c r="XCZ1101" s="1"/>
      <c r="XDA1101" s="1"/>
      <c r="XDB1101" s="1"/>
      <c r="XDC1101" s="1"/>
      <c r="XDD1101" s="1"/>
      <c r="XDE1101" s="1"/>
      <c r="XDF1101" s="1"/>
      <c r="XDG1101" s="1"/>
      <c r="XDH1101" s="1"/>
      <c r="XDI1101" s="1"/>
      <c r="XDJ1101" s="1"/>
      <c r="XDK1101" s="1"/>
      <c r="XDL1101" s="1"/>
      <c r="XDM1101" s="1"/>
      <c r="XDN1101" s="1"/>
      <c r="XDO1101" s="1"/>
      <c r="XDP1101" s="1"/>
      <c r="XDQ1101" s="1"/>
      <c r="XDR1101" s="1"/>
      <c r="XDS1101" s="1"/>
      <c r="XDT1101" s="1"/>
      <c r="XDU1101" s="1"/>
      <c r="XDV1101" s="1"/>
      <c r="XDW1101" s="1"/>
      <c r="XDX1101" s="1"/>
      <c r="XDY1101" s="1"/>
      <c r="XDZ1101" s="1"/>
      <c r="XEA1101" s="1"/>
      <c r="XEB1101" s="1"/>
      <c r="XEC1101" s="1"/>
      <c r="XED1101" s="1"/>
      <c r="XEE1101" s="1"/>
      <c r="XEF1101" s="1"/>
      <c r="XEG1101" s="1"/>
      <c r="XEH1101" s="1"/>
      <c r="XEI1101" s="1"/>
      <c r="XEJ1101" s="1"/>
      <c r="XEK1101" s="1"/>
      <c r="XEL1101" s="1"/>
      <c r="XEM1101" s="1"/>
      <c r="XEN1101" s="1"/>
      <c r="XEO1101" s="1"/>
      <c r="XEP1101" s="1"/>
      <c r="XEQ1101" s="1"/>
      <c r="XER1101" s="1"/>
      <c r="XES1101" s="1"/>
      <c r="XET1101" s="1"/>
      <c r="XEU1101" s="1"/>
      <c r="XEV1101" s="1"/>
      <c r="XEW1101" s="1"/>
      <c r="XEX1101" s="1"/>
      <c r="XEY1101" s="1"/>
      <c r="XEZ1101" s="1"/>
      <c r="XFA1101" s="1"/>
      <c r="XFB1101" s="1"/>
      <c r="XFC1101" s="1"/>
    </row>
    <row r="1102" spans="1:150 16226:16383" s="3" customFormat="1" ht="20.25" customHeight="1" x14ac:dyDescent="0.25">
      <c r="A1102" s="71" t="s">
        <v>1297</v>
      </c>
      <c r="B1102" s="71">
        <v>111.48399999999999</v>
      </c>
      <c r="C1102" s="71">
        <f t="shared" si="28"/>
        <v>1200.0137759999998</v>
      </c>
      <c r="D1102" s="51">
        <v>0</v>
      </c>
      <c r="E1102" s="51">
        <v>0</v>
      </c>
      <c r="F1102" s="124">
        <f t="shared" si="29"/>
        <v>2203.2252927359996</v>
      </c>
      <c r="G1102" s="130" t="s">
        <v>95</v>
      </c>
      <c r="H1102" s="13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WZB1102" s="1"/>
      <c r="WZC1102" s="1"/>
      <c r="WZD1102" s="1"/>
      <c r="WZE1102" s="1"/>
      <c r="WZF1102" s="1"/>
      <c r="WZG1102" s="1"/>
      <c r="WZH1102" s="1"/>
      <c r="WZI1102" s="1"/>
      <c r="WZJ1102" s="1"/>
      <c r="WZK1102" s="1"/>
      <c r="WZL1102" s="1"/>
      <c r="WZM1102" s="1"/>
      <c r="WZN1102" s="1"/>
      <c r="WZO1102" s="1"/>
      <c r="WZP1102" s="1"/>
      <c r="WZQ1102" s="1"/>
      <c r="WZR1102" s="1"/>
      <c r="WZS1102" s="1"/>
      <c r="WZT1102" s="1"/>
      <c r="WZU1102" s="1"/>
      <c r="WZV1102" s="1"/>
      <c r="WZW1102" s="1"/>
      <c r="WZX1102" s="1"/>
      <c r="WZY1102" s="1"/>
      <c r="WZZ1102" s="1"/>
      <c r="XAA1102" s="1"/>
      <c r="XAB1102" s="1"/>
      <c r="XAC1102" s="1"/>
      <c r="XAD1102" s="1"/>
      <c r="XAE1102" s="1"/>
      <c r="XAF1102" s="1"/>
      <c r="XAG1102" s="1"/>
      <c r="XAH1102" s="1"/>
      <c r="XAI1102" s="1"/>
      <c r="XAJ1102" s="1"/>
      <c r="XAK1102" s="1"/>
      <c r="XAL1102" s="1"/>
      <c r="XAM1102" s="1"/>
      <c r="XAN1102" s="1"/>
      <c r="XAO1102" s="1"/>
      <c r="XAP1102" s="1"/>
      <c r="XAQ1102" s="1"/>
      <c r="XAR1102" s="1"/>
      <c r="XAS1102" s="1"/>
      <c r="XAT1102" s="1"/>
      <c r="XAU1102" s="1"/>
      <c r="XAV1102" s="1"/>
      <c r="XAW1102" s="1"/>
      <c r="XAX1102" s="1"/>
      <c r="XAY1102" s="1"/>
      <c r="XAZ1102" s="1"/>
      <c r="XBA1102" s="1"/>
      <c r="XBB1102" s="1"/>
      <c r="XBC1102" s="1"/>
      <c r="XBD1102" s="1"/>
      <c r="XBE1102" s="1"/>
      <c r="XBF1102" s="1"/>
      <c r="XBG1102" s="1"/>
      <c r="XBH1102" s="1"/>
      <c r="XBI1102" s="1"/>
      <c r="XBJ1102" s="1"/>
      <c r="XBK1102" s="1"/>
      <c r="XBL1102" s="1"/>
      <c r="XBM1102" s="1"/>
      <c r="XBN1102" s="1"/>
      <c r="XBO1102" s="1"/>
      <c r="XBP1102" s="1"/>
      <c r="XBQ1102" s="1"/>
      <c r="XBR1102" s="1"/>
      <c r="XBS1102" s="1"/>
      <c r="XBT1102" s="1"/>
      <c r="XBU1102" s="1"/>
      <c r="XBV1102" s="1"/>
      <c r="XBW1102" s="1"/>
      <c r="XBX1102" s="1"/>
      <c r="XBY1102" s="1"/>
      <c r="XBZ1102" s="1"/>
      <c r="XCA1102" s="1"/>
      <c r="XCB1102" s="1"/>
      <c r="XCC1102" s="1"/>
      <c r="XCD1102" s="1"/>
      <c r="XCE1102" s="1"/>
      <c r="XCF1102" s="1"/>
      <c r="XCG1102" s="1"/>
      <c r="XCH1102" s="1"/>
      <c r="XCI1102" s="1"/>
      <c r="XCJ1102" s="1"/>
      <c r="XCK1102" s="1"/>
      <c r="XCL1102" s="1"/>
      <c r="XCM1102" s="1"/>
      <c r="XCN1102" s="1"/>
      <c r="XCO1102" s="1"/>
      <c r="XCP1102" s="1"/>
      <c r="XCQ1102" s="1"/>
      <c r="XCR1102" s="1"/>
      <c r="XCS1102" s="1"/>
      <c r="XCT1102" s="1"/>
      <c r="XCU1102" s="1"/>
      <c r="XCV1102" s="1"/>
      <c r="XCW1102" s="1"/>
      <c r="XCX1102" s="1"/>
      <c r="XCY1102" s="1"/>
      <c r="XCZ1102" s="1"/>
      <c r="XDA1102" s="1"/>
      <c r="XDB1102" s="1"/>
      <c r="XDC1102" s="1"/>
      <c r="XDD1102" s="1"/>
      <c r="XDE1102" s="1"/>
      <c r="XDF1102" s="1"/>
      <c r="XDG1102" s="1"/>
      <c r="XDH1102" s="1"/>
      <c r="XDI1102" s="1"/>
      <c r="XDJ1102" s="1"/>
      <c r="XDK1102" s="1"/>
      <c r="XDL1102" s="1"/>
      <c r="XDM1102" s="1"/>
      <c r="XDN1102" s="1"/>
      <c r="XDO1102" s="1"/>
      <c r="XDP1102" s="1"/>
      <c r="XDQ1102" s="1"/>
      <c r="XDR1102" s="1"/>
      <c r="XDS1102" s="1"/>
      <c r="XDT1102" s="1"/>
      <c r="XDU1102" s="1"/>
      <c r="XDV1102" s="1"/>
      <c r="XDW1102" s="1"/>
      <c r="XDX1102" s="1"/>
      <c r="XDY1102" s="1"/>
      <c r="XDZ1102" s="1"/>
      <c r="XEA1102" s="1"/>
      <c r="XEB1102" s="1"/>
      <c r="XEC1102" s="1"/>
      <c r="XED1102" s="1"/>
      <c r="XEE1102" s="1"/>
      <c r="XEF1102" s="1"/>
      <c r="XEG1102" s="1"/>
      <c r="XEH1102" s="1"/>
      <c r="XEI1102" s="1"/>
      <c r="XEJ1102" s="1"/>
      <c r="XEK1102" s="1"/>
      <c r="XEL1102" s="1"/>
      <c r="XEM1102" s="1"/>
      <c r="XEN1102" s="1"/>
      <c r="XEO1102" s="1"/>
      <c r="XEP1102" s="1"/>
      <c r="XEQ1102" s="1"/>
      <c r="XER1102" s="1"/>
      <c r="XES1102" s="1"/>
      <c r="XET1102" s="1"/>
      <c r="XEU1102" s="1"/>
      <c r="XEV1102" s="1"/>
      <c r="XEW1102" s="1"/>
      <c r="XEX1102" s="1"/>
      <c r="XEY1102" s="1"/>
      <c r="XEZ1102" s="1"/>
      <c r="XFA1102" s="1"/>
      <c r="XFB1102" s="1"/>
      <c r="XFC1102" s="1"/>
    </row>
    <row r="1103" spans="1:150 16226:16383" s="3" customFormat="1" ht="20.25" customHeight="1" x14ac:dyDescent="0.25">
      <c r="A1103" s="71" t="s">
        <v>1298</v>
      </c>
      <c r="B1103" s="71">
        <v>111.48399999999999</v>
      </c>
      <c r="C1103" s="71">
        <f t="shared" si="28"/>
        <v>1200.0137759999998</v>
      </c>
      <c r="D1103" s="51">
        <v>0</v>
      </c>
      <c r="E1103" s="51">
        <v>0</v>
      </c>
      <c r="F1103" s="124">
        <f t="shared" si="29"/>
        <v>2203.2252927359996</v>
      </c>
      <c r="G1103" s="130" t="s">
        <v>95</v>
      </c>
      <c r="H1103" s="13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WZB1103" s="1"/>
      <c r="WZC1103" s="1"/>
      <c r="WZD1103" s="1"/>
      <c r="WZE1103" s="1"/>
      <c r="WZF1103" s="1"/>
      <c r="WZG1103" s="1"/>
      <c r="WZH1103" s="1"/>
      <c r="WZI1103" s="1"/>
      <c r="WZJ1103" s="1"/>
      <c r="WZK1103" s="1"/>
      <c r="WZL1103" s="1"/>
      <c r="WZM1103" s="1"/>
      <c r="WZN1103" s="1"/>
      <c r="WZO1103" s="1"/>
      <c r="WZP1103" s="1"/>
      <c r="WZQ1103" s="1"/>
      <c r="WZR1103" s="1"/>
      <c r="WZS1103" s="1"/>
      <c r="WZT1103" s="1"/>
      <c r="WZU1103" s="1"/>
      <c r="WZV1103" s="1"/>
      <c r="WZW1103" s="1"/>
      <c r="WZX1103" s="1"/>
      <c r="WZY1103" s="1"/>
      <c r="WZZ1103" s="1"/>
      <c r="XAA1103" s="1"/>
      <c r="XAB1103" s="1"/>
      <c r="XAC1103" s="1"/>
      <c r="XAD1103" s="1"/>
      <c r="XAE1103" s="1"/>
      <c r="XAF1103" s="1"/>
      <c r="XAG1103" s="1"/>
      <c r="XAH1103" s="1"/>
      <c r="XAI1103" s="1"/>
      <c r="XAJ1103" s="1"/>
      <c r="XAK1103" s="1"/>
      <c r="XAL1103" s="1"/>
      <c r="XAM1103" s="1"/>
      <c r="XAN1103" s="1"/>
      <c r="XAO1103" s="1"/>
      <c r="XAP1103" s="1"/>
      <c r="XAQ1103" s="1"/>
      <c r="XAR1103" s="1"/>
      <c r="XAS1103" s="1"/>
      <c r="XAT1103" s="1"/>
      <c r="XAU1103" s="1"/>
      <c r="XAV1103" s="1"/>
      <c r="XAW1103" s="1"/>
      <c r="XAX1103" s="1"/>
      <c r="XAY1103" s="1"/>
      <c r="XAZ1103" s="1"/>
      <c r="XBA1103" s="1"/>
      <c r="XBB1103" s="1"/>
      <c r="XBC1103" s="1"/>
      <c r="XBD1103" s="1"/>
      <c r="XBE1103" s="1"/>
      <c r="XBF1103" s="1"/>
      <c r="XBG1103" s="1"/>
      <c r="XBH1103" s="1"/>
      <c r="XBI1103" s="1"/>
      <c r="XBJ1103" s="1"/>
      <c r="XBK1103" s="1"/>
      <c r="XBL1103" s="1"/>
      <c r="XBM1103" s="1"/>
      <c r="XBN1103" s="1"/>
      <c r="XBO1103" s="1"/>
      <c r="XBP1103" s="1"/>
      <c r="XBQ1103" s="1"/>
      <c r="XBR1103" s="1"/>
      <c r="XBS1103" s="1"/>
      <c r="XBT1103" s="1"/>
      <c r="XBU1103" s="1"/>
      <c r="XBV1103" s="1"/>
      <c r="XBW1103" s="1"/>
      <c r="XBX1103" s="1"/>
      <c r="XBY1103" s="1"/>
      <c r="XBZ1103" s="1"/>
      <c r="XCA1103" s="1"/>
      <c r="XCB1103" s="1"/>
      <c r="XCC1103" s="1"/>
      <c r="XCD1103" s="1"/>
      <c r="XCE1103" s="1"/>
      <c r="XCF1103" s="1"/>
      <c r="XCG1103" s="1"/>
      <c r="XCH1103" s="1"/>
      <c r="XCI1103" s="1"/>
      <c r="XCJ1103" s="1"/>
      <c r="XCK1103" s="1"/>
      <c r="XCL1103" s="1"/>
      <c r="XCM1103" s="1"/>
      <c r="XCN1103" s="1"/>
      <c r="XCO1103" s="1"/>
      <c r="XCP1103" s="1"/>
      <c r="XCQ1103" s="1"/>
      <c r="XCR1103" s="1"/>
      <c r="XCS1103" s="1"/>
      <c r="XCT1103" s="1"/>
      <c r="XCU1103" s="1"/>
      <c r="XCV1103" s="1"/>
      <c r="XCW1103" s="1"/>
      <c r="XCX1103" s="1"/>
      <c r="XCY1103" s="1"/>
      <c r="XCZ1103" s="1"/>
      <c r="XDA1103" s="1"/>
      <c r="XDB1103" s="1"/>
      <c r="XDC1103" s="1"/>
      <c r="XDD1103" s="1"/>
      <c r="XDE1103" s="1"/>
      <c r="XDF1103" s="1"/>
      <c r="XDG1103" s="1"/>
      <c r="XDH1103" s="1"/>
      <c r="XDI1103" s="1"/>
      <c r="XDJ1103" s="1"/>
      <c r="XDK1103" s="1"/>
      <c r="XDL1103" s="1"/>
      <c r="XDM1103" s="1"/>
      <c r="XDN1103" s="1"/>
      <c r="XDO1103" s="1"/>
      <c r="XDP1103" s="1"/>
      <c r="XDQ1103" s="1"/>
      <c r="XDR1103" s="1"/>
      <c r="XDS1103" s="1"/>
      <c r="XDT1103" s="1"/>
      <c r="XDU1103" s="1"/>
      <c r="XDV1103" s="1"/>
      <c r="XDW1103" s="1"/>
      <c r="XDX1103" s="1"/>
      <c r="XDY1103" s="1"/>
      <c r="XDZ1103" s="1"/>
      <c r="XEA1103" s="1"/>
      <c r="XEB1103" s="1"/>
      <c r="XEC1103" s="1"/>
      <c r="XED1103" s="1"/>
      <c r="XEE1103" s="1"/>
      <c r="XEF1103" s="1"/>
      <c r="XEG1103" s="1"/>
      <c r="XEH1103" s="1"/>
      <c r="XEI1103" s="1"/>
      <c r="XEJ1103" s="1"/>
      <c r="XEK1103" s="1"/>
      <c r="XEL1103" s="1"/>
      <c r="XEM1103" s="1"/>
      <c r="XEN1103" s="1"/>
      <c r="XEO1103" s="1"/>
      <c r="XEP1103" s="1"/>
      <c r="XEQ1103" s="1"/>
      <c r="XER1103" s="1"/>
      <c r="XES1103" s="1"/>
      <c r="XET1103" s="1"/>
      <c r="XEU1103" s="1"/>
      <c r="XEV1103" s="1"/>
      <c r="XEW1103" s="1"/>
      <c r="XEX1103" s="1"/>
      <c r="XEY1103" s="1"/>
      <c r="XEZ1103" s="1"/>
      <c r="XFA1103" s="1"/>
      <c r="XFB1103" s="1"/>
      <c r="XFC1103" s="1"/>
    </row>
    <row r="1104" spans="1:150 16226:16383" s="3" customFormat="1" ht="20.25" customHeight="1" x14ac:dyDescent="0.25">
      <c r="A1104" s="71" t="s">
        <v>1299</v>
      </c>
      <c r="B1104" s="71">
        <v>111.48399999999999</v>
      </c>
      <c r="C1104" s="71">
        <f t="shared" si="28"/>
        <v>1200.0137759999998</v>
      </c>
      <c r="D1104" s="51">
        <v>0</v>
      </c>
      <c r="E1104" s="51">
        <v>0</v>
      </c>
      <c r="F1104" s="124">
        <f t="shared" si="29"/>
        <v>2203.2252927359996</v>
      </c>
      <c r="G1104" s="130" t="s">
        <v>95</v>
      </c>
      <c r="H1104" s="13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WZB1104" s="1"/>
      <c r="WZC1104" s="1"/>
      <c r="WZD1104" s="1"/>
      <c r="WZE1104" s="1"/>
      <c r="WZF1104" s="1"/>
      <c r="WZG1104" s="1"/>
      <c r="WZH1104" s="1"/>
      <c r="WZI1104" s="1"/>
      <c r="WZJ1104" s="1"/>
      <c r="WZK1104" s="1"/>
      <c r="WZL1104" s="1"/>
      <c r="WZM1104" s="1"/>
      <c r="WZN1104" s="1"/>
      <c r="WZO1104" s="1"/>
      <c r="WZP1104" s="1"/>
      <c r="WZQ1104" s="1"/>
      <c r="WZR1104" s="1"/>
      <c r="WZS1104" s="1"/>
      <c r="WZT1104" s="1"/>
      <c r="WZU1104" s="1"/>
      <c r="WZV1104" s="1"/>
      <c r="WZW1104" s="1"/>
      <c r="WZX1104" s="1"/>
      <c r="WZY1104" s="1"/>
      <c r="WZZ1104" s="1"/>
      <c r="XAA1104" s="1"/>
      <c r="XAB1104" s="1"/>
      <c r="XAC1104" s="1"/>
      <c r="XAD1104" s="1"/>
      <c r="XAE1104" s="1"/>
      <c r="XAF1104" s="1"/>
      <c r="XAG1104" s="1"/>
      <c r="XAH1104" s="1"/>
      <c r="XAI1104" s="1"/>
      <c r="XAJ1104" s="1"/>
      <c r="XAK1104" s="1"/>
      <c r="XAL1104" s="1"/>
      <c r="XAM1104" s="1"/>
      <c r="XAN1104" s="1"/>
      <c r="XAO1104" s="1"/>
      <c r="XAP1104" s="1"/>
      <c r="XAQ1104" s="1"/>
      <c r="XAR1104" s="1"/>
      <c r="XAS1104" s="1"/>
      <c r="XAT1104" s="1"/>
      <c r="XAU1104" s="1"/>
      <c r="XAV1104" s="1"/>
      <c r="XAW1104" s="1"/>
      <c r="XAX1104" s="1"/>
      <c r="XAY1104" s="1"/>
      <c r="XAZ1104" s="1"/>
      <c r="XBA1104" s="1"/>
      <c r="XBB1104" s="1"/>
      <c r="XBC1104" s="1"/>
      <c r="XBD1104" s="1"/>
      <c r="XBE1104" s="1"/>
      <c r="XBF1104" s="1"/>
      <c r="XBG1104" s="1"/>
      <c r="XBH1104" s="1"/>
      <c r="XBI1104" s="1"/>
      <c r="XBJ1104" s="1"/>
      <c r="XBK1104" s="1"/>
      <c r="XBL1104" s="1"/>
      <c r="XBM1104" s="1"/>
      <c r="XBN1104" s="1"/>
      <c r="XBO1104" s="1"/>
      <c r="XBP1104" s="1"/>
      <c r="XBQ1104" s="1"/>
      <c r="XBR1104" s="1"/>
      <c r="XBS1104" s="1"/>
      <c r="XBT1104" s="1"/>
      <c r="XBU1104" s="1"/>
      <c r="XBV1104" s="1"/>
      <c r="XBW1104" s="1"/>
      <c r="XBX1104" s="1"/>
      <c r="XBY1104" s="1"/>
      <c r="XBZ1104" s="1"/>
      <c r="XCA1104" s="1"/>
      <c r="XCB1104" s="1"/>
      <c r="XCC1104" s="1"/>
      <c r="XCD1104" s="1"/>
      <c r="XCE1104" s="1"/>
      <c r="XCF1104" s="1"/>
      <c r="XCG1104" s="1"/>
      <c r="XCH1104" s="1"/>
      <c r="XCI1104" s="1"/>
      <c r="XCJ1104" s="1"/>
      <c r="XCK1104" s="1"/>
      <c r="XCL1104" s="1"/>
      <c r="XCM1104" s="1"/>
      <c r="XCN1104" s="1"/>
      <c r="XCO1104" s="1"/>
      <c r="XCP1104" s="1"/>
      <c r="XCQ1104" s="1"/>
      <c r="XCR1104" s="1"/>
      <c r="XCS1104" s="1"/>
      <c r="XCT1104" s="1"/>
      <c r="XCU1104" s="1"/>
      <c r="XCV1104" s="1"/>
      <c r="XCW1104" s="1"/>
      <c r="XCX1104" s="1"/>
      <c r="XCY1104" s="1"/>
      <c r="XCZ1104" s="1"/>
      <c r="XDA1104" s="1"/>
      <c r="XDB1104" s="1"/>
      <c r="XDC1104" s="1"/>
      <c r="XDD1104" s="1"/>
      <c r="XDE1104" s="1"/>
      <c r="XDF1104" s="1"/>
      <c r="XDG1104" s="1"/>
      <c r="XDH1104" s="1"/>
      <c r="XDI1104" s="1"/>
      <c r="XDJ1104" s="1"/>
      <c r="XDK1104" s="1"/>
      <c r="XDL1104" s="1"/>
      <c r="XDM1104" s="1"/>
      <c r="XDN1104" s="1"/>
      <c r="XDO1104" s="1"/>
      <c r="XDP1104" s="1"/>
      <c r="XDQ1104" s="1"/>
      <c r="XDR1104" s="1"/>
      <c r="XDS1104" s="1"/>
      <c r="XDT1104" s="1"/>
      <c r="XDU1104" s="1"/>
      <c r="XDV1104" s="1"/>
      <c r="XDW1104" s="1"/>
      <c r="XDX1104" s="1"/>
      <c r="XDY1104" s="1"/>
      <c r="XDZ1104" s="1"/>
      <c r="XEA1104" s="1"/>
      <c r="XEB1104" s="1"/>
      <c r="XEC1104" s="1"/>
      <c r="XED1104" s="1"/>
      <c r="XEE1104" s="1"/>
      <c r="XEF1104" s="1"/>
      <c r="XEG1104" s="1"/>
      <c r="XEH1104" s="1"/>
      <c r="XEI1104" s="1"/>
      <c r="XEJ1104" s="1"/>
      <c r="XEK1104" s="1"/>
      <c r="XEL1104" s="1"/>
      <c r="XEM1104" s="1"/>
      <c r="XEN1104" s="1"/>
      <c r="XEO1104" s="1"/>
      <c r="XEP1104" s="1"/>
      <c r="XEQ1104" s="1"/>
      <c r="XER1104" s="1"/>
      <c r="XES1104" s="1"/>
      <c r="XET1104" s="1"/>
      <c r="XEU1104" s="1"/>
      <c r="XEV1104" s="1"/>
      <c r="XEW1104" s="1"/>
      <c r="XEX1104" s="1"/>
      <c r="XEY1104" s="1"/>
      <c r="XEZ1104" s="1"/>
      <c r="XFA1104" s="1"/>
      <c r="XFB1104" s="1"/>
      <c r="XFC1104" s="1"/>
    </row>
    <row r="1105" spans="1:150 16226:16383" s="3" customFormat="1" ht="20.25" customHeight="1" x14ac:dyDescent="0.25">
      <c r="A1105" s="71" t="s">
        <v>1300</v>
      </c>
      <c r="B1105" s="71">
        <v>187.15100000000001</v>
      </c>
      <c r="C1105" s="71">
        <f t="shared" si="28"/>
        <v>2014.4933639999999</v>
      </c>
      <c r="D1105" s="51">
        <v>0</v>
      </c>
      <c r="E1105" s="51">
        <v>0</v>
      </c>
      <c r="F1105" s="124">
        <f t="shared" si="29"/>
        <v>3698.6098163040001</v>
      </c>
      <c r="G1105" s="130" t="s">
        <v>95</v>
      </c>
      <c r="H1105" s="13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WZB1105" s="1"/>
      <c r="WZC1105" s="1"/>
      <c r="WZD1105" s="1"/>
      <c r="WZE1105" s="1"/>
      <c r="WZF1105" s="1"/>
      <c r="WZG1105" s="1"/>
      <c r="WZH1105" s="1"/>
      <c r="WZI1105" s="1"/>
      <c r="WZJ1105" s="1"/>
      <c r="WZK1105" s="1"/>
      <c r="WZL1105" s="1"/>
      <c r="WZM1105" s="1"/>
      <c r="WZN1105" s="1"/>
      <c r="WZO1105" s="1"/>
      <c r="WZP1105" s="1"/>
      <c r="WZQ1105" s="1"/>
      <c r="WZR1105" s="1"/>
      <c r="WZS1105" s="1"/>
      <c r="WZT1105" s="1"/>
      <c r="WZU1105" s="1"/>
      <c r="WZV1105" s="1"/>
      <c r="WZW1105" s="1"/>
      <c r="WZX1105" s="1"/>
      <c r="WZY1105" s="1"/>
      <c r="WZZ1105" s="1"/>
      <c r="XAA1105" s="1"/>
      <c r="XAB1105" s="1"/>
      <c r="XAC1105" s="1"/>
      <c r="XAD1105" s="1"/>
      <c r="XAE1105" s="1"/>
      <c r="XAF1105" s="1"/>
      <c r="XAG1105" s="1"/>
      <c r="XAH1105" s="1"/>
      <c r="XAI1105" s="1"/>
      <c r="XAJ1105" s="1"/>
      <c r="XAK1105" s="1"/>
      <c r="XAL1105" s="1"/>
      <c r="XAM1105" s="1"/>
      <c r="XAN1105" s="1"/>
      <c r="XAO1105" s="1"/>
      <c r="XAP1105" s="1"/>
      <c r="XAQ1105" s="1"/>
      <c r="XAR1105" s="1"/>
      <c r="XAS1105" s="1"/>
      <c r="XAT1105" s="1"/>
      <c r="XAU1105" s="1"/>
      <c r="XAV1105" s="1"/>
      <c r="XAW1105" s="1"/>
      <c r="XAX1105" s="1"/>
      <c r="XAY1105" s="1"/>
      <c r="XAZ1105" s="1"/>
      <c r="XBA1105" s="1"/>
      <c r="XBB1105" s="1"/>
      <c r="XBC1105" s="1"/>
      <c r="XBD1105" s="1"/>
      <c r="XBE1105" s="1"/>
      <c r="XBF1105" s="1"/>
      <c r="XBG1105" s="1"/>
      <c r="XBH1105" s="1"/>
      <c r="XBI1105" s="1"/>
      <c r="XBJ1105" s="1"/>
      <c r="XBK1105" s="1"/>
      <c r="XBL1105" s="1"/>
      <c r="XBM1105" s="1"/>
      <c r="XBN1105" s="1"/>
      <c r="XBO1105" s="1"/>
      <c r="XBP1105" s="1"/>
      <c r="XBQ1105" s="1"/>
      <c r="XBR1105" s="1"/>
      <c r="XBS1105" s="1"/>
      <c r="XBT1105" s="1"/>
      <c r="XBU1105" s="1"/>
      <c r="XBV1105" s="1"/>
      <c r="XBW1105" s="1"/>
      <c r="XBX1105" s="1"/>
      <c r="XBY1105" s="1"/>
      <c r="XBZ1105" s="1"/>
      <c r="XCA1105" s="1"/>
      <c r="XCB1105" s="1"/>
      <c r="XCC1105" s="1"/>
      <c r="XCD1105" s="1"/>
      <c r="XCE1105" s="1"/>
      <c r="XCF1105" s="1"/>
      <c r="XCG1105" s="1"/>
      <c r="XCH1105" s="1"/>
      <c r="XCI1105" s="1"/>
      <c r="XCJ1105" s="1"/>
      <c r="XCK1105" s="1"/>
      <c r="XCL1105" s="1"/>
      <c r="XCM1105" s="1"/>
      <c r="XCN1105" s="1"/>
      <c r="XCO1105" s="1"/>
      <c r="XCP1105" s="1"/>
      <c r="XCQ1105" s="1"/>
      <c r="XCR1105" s="1"/>
      <c r="XCS1105" s="1"/>
      <c r="XCT1105" s="1"/>
      <c r="XCU1105" s="1"/>
      <c r="XCV1105" s="1"/>
      <c r="XCW1105" s="1"/>
      <c r="XCX1105" s="1"/>
      <c r="XCY1105" s="1"/>
      <c r="XCZ1105" s="1"/>
      <c r="XDA1105" s="1"/>
      <c r="XDB1105" s="1"/>
      <c r="XDC1105" s="1"/>
      <c r="XDD1105" s="1"/>
      <c r="XDE1105" s="1"/>
      <c r="XDF1105" s="1"/>
      <c r="XDG1105" s="1"/>
      <c r="XDH1105" s="1"/>
      <c r="XDI1105" s="1"/>
      <c r="XDJ1105" s="1"/>
      <c r="XDK1105" s="1"/>
      <c r="XDL1105" s="1"/>
      <c r="XDM1105" s="1"/>
      <c r="XDN1105" s="1"/>
      <c r="XDO1105" s="1"/>
      <c r="XDP1105" s="1"/>
      <c r="XDQ1105" s="1"/>
      <c r="XDR1105" s="1"/>
      <c r="XDS1105" s="1"/>
      <c r="XDT1105" s="1"/>
      <c r="XDU1105" s="1"/>
      <c r="XDV1105" s="1"/>
      <c r="XDW1105" s="1"/>
      <c r="XDX1105" s="1"/>
      <c r="XDY1105" s="1"/>
      <c r="XDZ1105" s="1"/>
      <c r="XEA1105" s="1"/>
      <c r="XEB1105" s="1"/>
      <c r="XEC1105" s="1"/>
      <c r="XED1105" s="1"/>
      <c r="XEE1105" s="1"/>
      <c r="XEF1105" s="1"/>
      <c r="XEG1105" s="1"/>
      <c r="XEH1105" s="1"/>
      <c r="XEI1105" s="1"/>
      <c r="XEJ1105" s="1"/>
      <c r="XEK1105" s="1"/>
      <c r="XEL1105" s="1"/>
      <c r="XEM1105" s="1"/>
      <c r="XEN1105" s="1"/>
      <c r="XEO1105" s="1"/>
      <c r="XEP1105" s="1"/>
      <c r="XEQ1105" s="1"/>
      <c r="XER1105" s="1"/>
      <c r="XES1105" s="1"/>
      <c r="XET1105" s="1"/>
      <c r="XEU1105" s="1"/>
      <c r="XEV1105" s="1"/>
      <c r="XEW1105" s="1"/>
      <c r="XEX1105" s="1"/>
      <c r="XEY1105" s="1"/>
      <c r="XEZ1105" s="1"/>
      <c r="XFA1105" s="1"/>
      <c r="XFB1105" s="1"/>
      <c r="XFC1105" s="1"/>
    </row>
    <row r="1106" spans="1:150 16226:16383" s="3" customFormat="1" ht="20.25" customHeight="1" x14ac:dyDescent="0.25">
      <c r="A1106" s="71" t="s">
        <v>1301</v>
      </c>
      <c r="B1106" s="71">
        <v>235.87</v>
      </c>
      <c r="C1106" s="71">
        <f t="shared" si="28"/>
        <v>2538.9046800000001</v>
      </c>
      <c r="D1106" s="51">
        <v>0</v>
      </c>
      <c r="E1106" s="51">
        <v>0</v>
      </c>
      <c r="F1106" s="124">
        <f t="shared" si="29"/>
        <v>4661.4289924800005</v>
      </c>
      <c r="G1106" s="130" t="s">
        <v>95</v>
      </c>
      <c r="H1106" s="13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WZB1106" s="1"/>
      <c r="WZC1106" s="1"/>
      <c r="WZD1106" s="1"/>
      <c r="WZE1106" s="1"/>
      <c r="WZF1106" s="1"/>
      <c r="WZG1106" s="1"/>
      <c r="WZH1106" s="1"/>
      <c r="WZI1106" s="1"/>
      <c r="WZJ1106" s="1"/>
      <c r="WZK1106" s="1"/>
      <c r="WZL1106" s="1"/>
      <c r="WZM1106" s="1"/>
      <c r="WZN1106" s="1"/>
      <c r="WZO1106" s="1"/>
      <c r="WZP1106" s="1"/>
      <c r="WZQ1106" s="1"/>
      <c r="WZR1106" s="1"/>
      <c r="WZS1106" s="1"/>
      <c r="WZT1106" s="1"/>
      <c r="WZU1106" s="1"/>
      <c r="WZV1106" s="1"/>
      <c r="WZW1106" s="1"/>
      <c r="WZX1106" s="1"/>
      <c r="WZY1106" s="1"/>
      <c r="WZZ1106" s="1"/>
      <c r="XAA1106" s="1"/>
      <c r="XAB1106" s="1"/>
      <c r="XAC1106" s="1"/>
      <c r="XAD1106" s="1"/>
      <c r="XAE1106" s="1"/>
      <c r="XAF1106" s="1"/>
      <c r="XAG1106" s="1"/>
      <c r="XAH1106" s="1"/>
      <c r="XAI1106" s="1"/>
      <c r="XAJ1106" s="1"/>
      <c r="XAK1106" s="1"/>
      <c r="XAL1106" s="1"/>
      <c r="XAM1106" s="1"/>
      <c r="XAN1106" s="1"/>
      <c r="XAO1106" s="1"/>
      <c r="XAP1106" s="1"/>
      <c r="XAQ1106" s="1"/>
      <c r="XAR1106" s="1"/>
      <c r="XAS1106" s="1"/>
      <c r="XAT1106" s="1"/>
      <c r="XAU1106" s="1"/>
      <c r="XAV1106" s="1"/>
      <c r="XAW1106" s="1"/>
      <c r="XAX1106" s="1"/>
      <c r="XAY1106" s="1"/>
      <c r="XAZ1106" s="1"/>
      <c r="XBA1106" s="1"/>
      <c r="XBB1106" s="1"/>
      <c r="XBC1106" s="1"/>
      <c r="XBD1106" s="1"/>
      <c r="XBE1106" s="1"/>
      <c r="XBF1106" s="1"/>
      <c r="XBG1106" s="1"/>
      <c r="XBH1106" s="1"/>
      <c r="XBI1106" s="1"/>
      <c r="XBJ1106" s="1"/>
      <c r="XBK1106" s="1"/>
      <c r="XBL1106" s="1"/>
      <c r="XBM1106" s="1"/>
      <c r="XBN1106" s="1"/>
      <c r="XBO1106" s="1"/>
      <c r="XBP1106" s="1"/>
      <c r="XBQ1106" s="1"/>
      <c r="XBR1106" s="1"/>
      <c r="XBS1106" s="1"/>
      <c r="XBT1106" s="1"/>
      <c r="XBU1106" s="1"/>
      <c r="XBV1106" s="1"/>
      <c r="XBW1106" s="1"/>
      <c r="XBX1106" s="1"/>
      <c r="XBY1106" s="1"/>
      <c r="XBZ1106" s="1"/>
      <c r="XCA1106" s="1"/>
      <c r="XCB1106" s="1"/>
      <c r="XCC1106" s="1"/>
      <c r="XCD1106" s="1"/>
      <c r="XCE1106" s="1"/>
      <c r="XCF1106" s="1"/>
      <c r="XCG1106" s="1"/>
      <c r="XCH1106" s="1"/>
      <c r="XCI1106" s="1"/>
      <c r="XCJ1106" s="1"/>
      <c r="XCK1106" s="1"/>
      <c r="XCL1106" s="1"/>
      <c r="XCM1106" s="1"/>
      <c r="XCN1106" s="1"/>
      <c r="XCO1106" s="1"/>
      <c r="XCP1106" s="1"/>
      <c r="XCQ1106" s="1"/>
      <c r="XCR1106" s="1"/>
      <c r="XCS1106" s="1"/>
      <c r="XCT1106" s="1"/>
      <c r="XCU1106" s="1"/>
      <c r="XCV1106" s="1"/>
      <c r="XCW1106" s="1"/>
      <c r="XCX1106" s="1"/>
      <c r="XCY1106" s="1"/>
      <c r="XCZ1106" s="1"/>
      <c r="XDA1106" s="1"/>
      <c r="XDB1106" s="1"/>
      <c r="XDC1106" s="1"/>
      <c r="XDD1106" s="1"/>
      <c r="XDE1106" s="1"/>
      <c r="XDF1106" s="1"/>
      <c r="XDG1106" s="1"/>
      <c r="XDH1106" s="1"/>
      <c r="XDI1106" s="1"/>
      <c r="XDJ1106" s="1"/>
      <c r="XDK1106" s="1"/>
      <c r="XDL1106" s="1"/>
      <c r="XDM1106" s="1"/>
      <c r="XDN1106" s="1"/>
      <c r="XDO1106" s="1"/>
      <c r="XDP1106" s="1"/>
      <c r="XDQ1106" s="1"/>
      <c r="XDR1106" s="1"/>
      <c r="XDS1106" s="1"/>
      <c r="XDT1106" s="1"/>
      <c r="XDU1106" s="1"/>
      <c r="XDV1106" s="1"/>
      <c r="XDW1106" s="1"/>
      <c r="XDX1106" s="1"/>
      <c r="XDY1106" s="1"/>
      <c r="XDZ1106" s="1"/>
      <c r="XEA1106" s="1"/>
      <c r="XEB1106" s="1"/>
      <c r="XEC1106" s="1"/>
      <c r="XED1106" s="1"/>
      <c r="XEE1106" s="1"/>
      <c r="XEF1106" s="1"/>
      <c r="XEG1106" s="1"/>
      <c r="XEH1106" s="1"/>
      <c r="XEI1106" s="1"/>
      <c r="XEJ1106" s="1"/>
      <c r="XEK1106" s="1"/>
      <c r="XEL1106" s="1"/>
      <c r="XEM1106" s="1"/>
      <c r="XEN1106" s="1"/>
      <c r="XEO1106" s="1"/>
      <c r="XEP1106" s="1"/>
      <c r="XEQ1106" s="1"/>
      <c r="XER1106" s="1"/>
      <c r="XES1106" s="1"/>
      <c r="XET1106" s="1"/>
      <c r="XEU1106" s="1"/>
      <c r="XEV1106" s="1"/>
      <c r="XEW1106" s="1"/>
      <c r="XEX1106" s="1"/>
      <c r="XEY1106" s="1"/>
      <c r="XEZ1106" s="1"/>
      <c r="XFA1106" s="1"/>
      <c r="XFB1106" s="1"/>
      <c r="XFC1106" s="1"/>
    </row>
    <row r="1107" spans="1:150 16226:16383" s="3" customFormat="1" ht="20.25" customHeight="1" x14ac:dyDescent="0.25">
      <c r="A1107" s="71" t="s">
        <v>1302</v>
      </c>
      <c r="B1107" s="71">
        <v>139.35499999999999</v>
      </c>
      <c r="C1107" s="71">
        <f t="shared" si="28"/>
        <v>1500.0172199999997</v>
      </c>
      <c r="D1107" s="51">
        <v>0</v>
      </c>
      <c r="E1107" s="51">
        <v>0</v>
      </c>
      <c r="F1107" s="124">
        <f t="shared" si="29"/>
        <v>2754.0316159199997</v>
      </c>
      <c r="G1107" s="130" t="s">
        <v>95</v>
      </c>
      <c r="H1107" s="13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WZB1107" s="1"/>
      <c r="WZC1107" s="1"/>
      <c r="WZD1107" s="1"/>
      <c r="WZE1107" s="1"/>
      <c r="WZF1107" s="1"/>
      <c r="WZG1107" s="1"/>
      <c r="WZH1107" s="1"/>
      <c r="WZI1107" s="1"/>
      <c r="WZJ1107" s="1"/>
      <c r="WZK1107" s="1"/>
      <c r="WZL1107" s="1"/>
      <c r="WZM1107" s="1"/>
      <c r="WZN1107" s="1"/>
      <c r="WZO1107" s="1"/>
      <c r="WZP1107" s="1"/>
      <c r="WZQ1107" s="1"/>
      <c r="WZR1107" s="1"/>
      <c r="WZS1107" s="1"/>
      <c r="WZT1107" s="1"/>
      <c r="WZU1107" s="1"/>
      <c r="WZV1107" s="1"/>
      <c r="WZW1107" s="1"/>
      <c r="WZX1107" s="1"/>
      <c r="WZY1107" s="1"/>
      <c r="WZZ1107" s="1"/>
      <c r="XAA1107" s="1"/>
      <c r="XAB1107" s="1"/>
      <c r="XAC1107" s="1"/>
      <c r="XAD1107" s="1"/>
      <c r="XAE1107" s="1"/>
      <c r="XAF1107" s="1"/>
      <c r="XAG1107" s="1"/>
      <c r="XAH1107" s="1"/>
      <c r="XAI1107" s="1"/>
      <c r="XAJ1107" s="1"/>
      <c r="XAK1107" s="1"/>
      <c r="XAL1107" s="1"/>
      <c r="XAM1107" s="1"/>
      <c r="XAN1107" s="1"/>
      <c r="XAO1107" s="1"/>
      <c r="XAP1107" s="1"/>
      <c r="XAQ1107" s="1"/>
      <c r="XAR1107" s="1"/>
      <c r="XAS1107" s="1"/>
      <c r="XAT1107" s="1"/>
      <c r="XAU1107" s="1"/>
      <c r="XAV1107" s="1"/>
      <c r="XAW1107" s="1"/>
      <c r="XAX1107" s="1"/>
      <c r="XAY1107" s="1"/>
      <c r="XAZ1107" s="1"/>
      <c r="XBA1107" s="1"/>
      <c r="XBB1107" s="1"/>
      <c r="XBC1107" s="1"/>
      <c r="XBD1107" s="1"/>
      <c r="XBE1107" s="1"/>
      <c r="XBF1107" s="1"/>
      <c r="XBG1107" s="1"/>
      <c r="XBH1107" s="1"/>
      <c r="XBI1107" s="1"/>
      <c r="XBJ1107" s="1"/>
      <c r="XBK1107" s="1"/>
      <c r="XBL1107" s="1"/>
      <c r="XBM1107" s="1"/>
      <c r="XBN1107" s="1"/>
      <c r="XBO1107" s="1"/>
      <c r="XBP1107" s="1"/>
      <c r="XBQ1107" s="1"/>
      <c r="XBR1107" s="1"/>
      <c r="XBS1107" s="1"/>
      <c r="XBT1107" s="1"/>
      <c r="XBU1107" s="1"/>
      <c r="XBV1107" s="1"/>
      <c r="XBW1107" s="1"/>
      <c r="XBX1107" s="1"/>
      <c r="XBY1107" s="1"/>
      <c r="XBZ1107" s="1"/>
      <c r="XCA1107" s="1"/>
      <c r="XCB1107" s="1"/>
      <c r="XCC1107" s="1"/>
      <c r="XCD1107" s="1"/>
      <c r="XCE1107" s="1"/>
      <c r="XCF1107" s="1"/>
      <c r="XCG1107" s="1"/>
      <c r="XCH1107" s="1"/>
      <c r="XCI1107" s="1"/>
      <c r="XCJ1107" s="1"/>
      <c r="XCK1107" s="1"/>
      <c r="XCL1107" s="1"/>
      <c r="XCM1107" s="1"/>
      <c r="XCN1107" s="1"/>
      <c r="XCO1107" s="1"/>
      <c r="XCP1107" s="1"/>
      <c r="XCQ1107" s="1"/>
      <c r="XCR1107" s="1"/>
      <c r="XCS1107" s="1"/>
      <c r="XCT1107" s="1"/>
      <c r="XCU1107" s="1"/>
      <c r="XCV1107" s="1"/>
      <c r="XCW1107" s="1"/>
      <c r="XCX1107" s="1"/>
      <c r="XCY1107" s="1"/>
      <c r="XCZ1107" s="1"/>
      <c r="XDA1107" s="1"/>
      <c r="XDB1107" s="1"/>
      <c r="XDC1107" s="1"/>
      <c r="XDD1107" s="1"/>
      <c r="XDE1107" s="1"/>
      <c r="XDF1107" s="1"/>
      <c r="XDG1107" s="1"/>
      <c r="XDH1107" s="1"/>
      <c r="XDI1107" s="1"/>
      <c r="XDJ1107" s="1"/>
      <c r="XDK1107" s="1"/>
      <c r="XDL1107" s="1"/>
      <c r="XDM1107" s="1"/>
      <c r="XDN1107" s="1"/>
      <c r="XDO1107" s="1"/>
      <c r="XDP1107" s="1"/>
      <c r="XDQ1107" s="1"/>
      <c r="XDR1107" s="1"/>
      <c r="XDS1107" s="1"/>
      <c r="XDT1107" s="1"/>
      <c r="XDU1107" s="1"/>
      <c r="XDV1107" s="1"/>
      <c r="XDW1107" s="1"/>
      <c r="XDX1107" s="1"/>
      <c r="XDY1107" s="1"/>
      <c r="XDZ1107" s="1"/>
      <c r="XEA1107" s="1"/>
      <c r="XEB1107" s="1"/>
      <c r="XEC1107" s="1"/>
      <c r="XED1107" s="1"/>
      <c r="XEE1107" s="1"/>
      <c r="XEF1107" s="1"/>
      <c r="XEG1107" s="1"/>
      <c r="XEH1107" s="1"/>
      <c r="XEI1107" s="1"/>
      <c r="XEJ1107" s="1"/>
      <c r="XEK1107" s="1"/>
      <c r="XEL1107" s="1"/>
      <c r="XEM1107" s="1"/>
      <c r="XEN1107" s="1"/>
      <c r="XEO1107" s="1"/>
      <c r="XEP1107" s="1"/>
      <c r="XEQ1107" s="1"/>
      <c r="XER1107" s="1"/>
      <c r="XES1107" s="1"/>
      <c r="XET1107" s="1"/>
      <c r="XEU1107" s="1"/>
      <c r="XEV1107" s="1"/>
      <c r="XEW1107" s="1"/>
      <c r="XEX1107" s="1"/>
      <c r="XEY1107" s="1"/>
      <c r="XEZ1107" s="1"/>
      <c r="XFA1107" s="1"/>
      <c r="XFB1107" s="1"/>
      <c r="XFC1107" s="1"/>
    </row>
    <row r="1108" spans="1:150 16226:16383" s="3" customFormat="1" ht="20.25" customHeight="1" x14ac:dyDescent="0.25">
      <c r="A1108" s="71" t="s">
        <v>1303</v>
      </c>
      <c r="B1108" s="71">
        <v>139.35499999999999</v>
      </c>
      <c r="C1108" s="71">
        <f t="shared" si="28"/>
        <v>1500.0172199999997</v>
      </c>
      <c r="D1108" s="51">
        <v>0</v>
      </c>
      <c r="E1108" s="51">
        <v>0</v>
      </c>
      <c r="F1108" s="124">
        <f t="shared" si="29"/>
        <v>2754.0316159199997</v>
      </c>
      <c r="G1108" s="130" t="s">
        <v>95</v>
      </c>
      <c r="H1108" s="13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WZB1108" s="1"/>
      <c r="WZC1108" s="1"/>
      <c r="WZD1108" s="1"/>
      <c r="WZE1108" s="1"/>
      <c r="WZF1108" s="1"/>
      <c r="WZG1108" s="1"/>
      <c r="WZH1108" s="1"/>
      <c r="WZI1108" s="1"/>
      <c r="WZJ1108" s="1"/>
      <c r="WZK1108" s="1"/>
      <c r="WZL1108" s="1"/>
      <c r="WZM1108" s="1"/>
      <c r="WZN1108" s="1"/>
      <c r="WZO1108" s="1"/>
      <c r="WZP1108" s="1"/>
      <c r="WZQ1108" s="1"/>
      <c r="WZR1108" s="1"/>
      <c r="WZS1108" s="1"/>
      <c r="WZT1108" s="1"/>
      <c r="WZU1108" s="1"/>
      <c r="WZV1108" s="1"/>
      <c r="WZW1108" s="1"/>
      <c r="WZX1108" s="1"/>
      <c r="WZY1108" s="1"/>
      <c r="WZZ1108" s="1"/>
      <c r="XAA1108" s="1"/>
      <c r="XAB1108" s="1"/>
      <c r="XAC1108" s="1"/>
      <c r="XAD1108" s="1"/>
      <c r="XAE1108" s="1"/>
      <c r="XAF1108" s="1"/>
      <c r="XAG1108" s="1"/>
      <c r="XAH1108" s="1"/>
      <c r="XAI1108" s="1"/>
      <c r="XAJ1108" s="1"/>
      <c r="XAK1108" s="1"/>
      <c r="XAL1108" s="1"/>
      <c r="XAM1108" s="1"/>
      <c r="XAN1108" s="1"/>
      <c r="XAO1108" s="1"/>
      <c r="XAP1108" s="1"/>
      <c r="XAQ1108" s="1"/>
      <c r="XAR1108" s="1"/>
      <c r="XAS1108" s="1"/>
      <c r="XAT1108" s="1"/>
      <c r="XAU1108" s="1"/>
      <c r="XAV1108" s="1"/>
      <c r="XAW1108" s="1"/>
      <c r="XAX1108" s="1"/>
      <c r="XAY1108" s="1"/>
      <c r="XAZ1108" s="1"/>
      <c r="XBA1108" s="1"/>
      <c r="XBB1108" s="1"/>
      <c r="XBC1108" s="1"/>
      <c r="XBD1108" s="1"/>
      <c r="XBE1108" s="1"/>
      <c r="XBF1108" s="1"/>
      <c r="XBG1108" s="1"/>
      <c r="XBH1108" s="1"/>
      <c r="XBI1108" s="1"/>
      <c r="XBJ1108" s="1"/>
      <c r="XBK1108" s="1"/>
      <c r="XBL1108" s="1"/>
      <c r="XBM1108" s="1"/>
      <c r="XBN1108" s="1"/>
      <c r="XBO1108" s="1"/>
      <c r="XBP1108" s="1"/>
      <c r="XBQ1108" s="1"/>
      <c r="XBR1108" s="1"/>
      <c r="XBS1108" s="1"/>
      <c r="XBT1108" s="1"/>
      <c r="XBU1108" s="1"/>
      <c r="XBV1108" s="1"/>
      <c r="XBW1108" s="1"/>
      <c r="XBX1108" s="1"/>
      <c r="XBY1108" s="1"/>
      <c r="XBZ1108" s="1"/>
      <c r="XCA1108" s="1"/>
      <c r="XCB1108" s="1"/>
      <c r="XCC1108" s="1"/>
      <c r="XCD1108" s="1"/>
      <c r="XCE1108" s="1"/>
      <c r="XCF1108" s="1"/>
      <c r="XCG1108" s="1"/>
      <c r="XCH1108" s="1"/>
      <c r="XCI1108" s="1"/>
      <c r="XCJ1108" s="1"/>
      <c r="XCK1108" s="1"/>
      <c r="XCL1108" s="1"/>
      <c r="XCM1108" s="1"/>
      <c r="XCN1108" s="1"/>
      <c r="XCO1108" s="1"/>
      <c r="XCP1108" s="1"/>
      <c r="XCQ1108" s="1"/>
      <c r="XCR1108" s="1"/>
      <c r="XCS1108" s="1"/>
      <c r="XCT1108" s="1"/>
      <c r="XCU1108" s="1"/>
      <c r="XCV1108" s="1"/>
      <c r="XCW1108" s="1"/>
      <c r="XCX1108" s="1"/>
      <c r="XCY1108" s="1"/>
      <c r="XCZ1108" s="1"/>
      <c r="XDA1108" s="1"/>
      <c r="XDB1108" s="1"/>
      <c r="XDC1108" s="1"/>
      <c r="XDD1108" s="1"/>
      <c r="XDE1108" s="1"/>
      <c r="XDF1108" s="1"/>
      <c r="XDG1108" s="1"/>
      <c r="XDH1108" s="1"/>
      <c r="XDI1108" s="1"/>
      <c r="XDJ1108" s="1"/>
      <c r="XDK1108" s="1"/>
      <c r="XDL1108" s="1"/>
      <c r="XDM1108" s="1"/>
      <c r="XDN1108" s="1"/>
      <c r="XDO1108" s="1"/>
      <c r="XDP1108" s="1"/>
      <c r="XDQ1108" s="1"/>
      <c r="XDR1108" s="1"/>
      <c r="XDS1108" s="1"/>
      <c r="XDT1108" s="1"/>
      <c r="XDU1108" s="1"/>
      <c r="XDV1108" s="1"/>
      <c r="XDW1108" s="1"/>
      <c r="XDX1108" s="1"/>
      <c r="XDY1108" s="1"/>
      <c r="XDZ1108" s="1"/>
      <c r="XEA1108" s="1"/>
      <c r="XEB1108" s="1"/>
      <c r="XEC1108" s="1"/>
      <c r="XED1108" s="1"/>
      <c r="XEE1108" s="1"/>
      <c r="XEF1108" s="1"/>
      <c r="XEG1108" s="1"/>
      <c r="XEH1108" s="1"/>
      <c r="XEI1108" s="1"/>
      <c r="XEJ1108" s="1"/>
      <c r="XEK1108" s="1"/>
      <c r="XEL1108" s="1"/>
      <c r="XEM1108" s="1"/>
      <c r="XEN1108" s="1"/>
      <c r="XEO1108" s="1"/>
      <c r="XEP1108" s="1"/>
      <c r="XEQ1108" s="1"/>
      <c r="XER1108" s="1"/>
      <c r="XES1108" s="1"/>
      <c r="XET1108" s="1"/>
      <c r="XEU1108" s="1"/>
      <c r="XEV1108" s="1"/>
      <c r="XEW1108" s="1"/>
      <c r="XEX1108" s="1"/>
      <c r="XEY1108" s="1"/>
      <c r="XEZ1108" s="1"/>
      <c r="XFA1108" s="1"/>
      <c r="XFB1108" s="1"/>
      <c r="XFC1108" s="1"/>
    </row>
    <row r="1109" spans="1:150 16226:16383" s="3" customFormat="1" ht="20.25" customHeight="1" x14ac:dyDescent="0.25">
      <c r="A1109" s="71" t="s">
        <v>1304</v>
      </c>
      <c r="B1109" s="71">
        <v>139.35499999999999</v>
      </c>
      <c r="C1109" s="71">
        <f t="shared" si="28"/>
        <v>1500.0172199999997</v>
      </c>
      <c r="D1109" s="51">
        <v>0</v>
      </c>
      <c r="E1109" s="51">
        <v>0</v>
      </c>
      <c r="F1109" s="124">
        <f t="shared" si="29"/>
        <v>2754.0316159199997</v>
      </c>
      <c r="G1109" s="130" t="s">
        <v>95</v>
      </c>
      <c r="H1109" s="13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WZB1109" s="1"/>
      <c r="WZC1109" s="1"/>
      <c r="WZD1109" s="1"/>
      <c r="WZE1109" s="1"/>
      <c r="WZF1109" s="1"/>
      <c r="WZG1109" s="1"/>
      <c r="WZH1109" s="1"/>
      <c r="WZI1109" s="1"/>
      <c r="WZJ1109" s="1"/>
      <c r="WZK1109" s="1"/>
      <c r="WZL1109" s="1"/>
      <c r="WZM1109" s="1"/>
      <c r="WZN1109" s="1"/>
      <c r="WZO1109" s="1"/>
      <c r="WZP1109" s="1"/>
      <c r="WZQ1109" s="1"/>
      <c r="WZR1109" s="1"/>
      <c r="WZS1109" s="1"/>
      <c r="WZT1109" s="1"/>
      <c r="WZU1109" s="1"/>
      <c r="WZV1109" s="1"/>
      <c r="WZW1109" s="1"/>
      <c r="WZX1109" s="1"/>
      <c r="WZY1109" s="1"/>
      <c r="WZZ1109" s="1"/>
      <c r="XAA1109" s="1"/>
      <c r="XAB1109" s="1"/>
      <c r="XAC1109" s="1"/>
      <c r="XAD1109" s="1"/>
      <c r="XAE1109" s="1"/>
      <c r="XAF1109" s="1"/>
      <c r="XAG1109" s="1"/>
      <c r="XAH1109" s="1"/>
      <c r="XAI1109" s="1"/>
      <c r="XAJ1109" s="1"/>
      <c r="XAK1109" s="1"/>
      <c r="XAL1109" s="1"/>
      <c r="XAM1109" s="1"/>
      <c r="XAN1109" s="1"/>
      <c r="XAO1109" s="1"/>
      <c r="XAP1109" s="1"/>
      <c r="XAQ1109" s="1"/>
      <c r="XAR1109" s="1"/>
      <c r="XAS1109" s="1"/>
      <c r="XAT1109" s="1"/>
      <c r="XAU1109" s="1"/>
      <c r="XAV1109" s="1"/>
      <c r="XAW1109" s="1"/>
      <c r="XAX1109" s="1"/>
      <c r="XAY1109" s="1"/>
      <c r="XAZ1109" s="1"/>
      <c r="XBA1109" s="1"/>
      <c r="XBB1109" s="1"/>
      <c r="XBC1109" s="1"/>
      <c r="XBD1109" s="1"/>
      <c r="XBE1109" s="1"/>
      <c r="XBF1109" s="1"/>
      <c r="XBG1109" s="1"/>
      <c r="XBH1109" s="1"/>
      <c r="XBI1109" s="1"/>
      <c r="XBJ1109" s="1"/>
      <c r="XBK1109" s="1"/>
      <c r="XBL1109" s="1"/>
      <c r="XBM1109" s="1"/>
      <c r="XBN1109" s="1"/>
      <c r="XBO1109" s="1"/>
      <c r="XBP1109" s="1"/>
      <c r="XBQ1109" s="1"/>
      <c r="XBR1109" s="1"/>
      <c r="XBS1109" s="1"/>
      <c r="XBT1109" s="1"/>
      <c r="XBU1109" s="1"/>
      <c r="XBV1109" s="1"/>
      <c r="XBW1109" s="1"/>
      <c r="XBX1109" s="1"/>
      <c r="XBY1109" s="1"/>
      <c r="XBZ1109" s="1"/>
      <c r="XCA1109" s="1"/>
      <c r="XCB1109" s="1"/>
      <c r="XCC1109" s="1"/>
      <c r="XCD1109" s="1"/>
      <c r="XCE1109" s="1"/>
      <c r="XCF1109" s="1"/>
      <c r="XCG1109" s="1"/>
      <c r="XCH1109" s="1"/>
      <c r="XCI1109" s="1"/>
      <c r="XCJ1109" s="1"/>
      <c r="XCK1109" s="1"/>
      <c r="XCL1109" s="1"/>
      <c r="XCM1109" s="1"/>
      <c r="XCN1109" s="1"/>
      <c r="XCO1109" s="1"/>
      <c r="XCP1109" s="1"/>
      <c r="XCQ1109" s="1"/>
      <c r="XCR1109" s="1"/>
      <c r="XCS1109" s="1"/>
      <c r="XCT1109" s="1"/>
      <c r="XCU1109" s="1"/>
      <c r="XCV1109" s="1"/>
      <c r="XCW1109" s="1"/>
      <c r="XCX1109" s="1"/>
      <c r="XCY1109" s="1"/>
      <c r="XCZ1109" s="1"/>
      <c r="XDA1109" s="1"/>
      <c r="XDB1109" s="1"/>
      <c r="XDC1109" s="1"/>
      <c r="XDD1109" s="1"/>
      <c r="XDE1109" s="1"/>
      <c r="XDF1109" s="1"/>
      <c r="XDG1109" s="1"/>
      <c r="XDH1109" s="1"/>
      <c r="XDI1109" s="1"/>
      <c r="XDJ1109" s="1"/>
      <c r="XDK1109" s="1"/>
      <c r="XDL1109" s="1"/>
      <c r="XDM1109" s="1"/>
      <c r="XDN1109" s="1"/>
      <c r="XDO1109" s="1"/>
      <c r="XDP1109" s="1"/>
      <c r="XDQ1109" s="1"/>
      <c r="XDR1109" s="1"/>
      <c r="XDS1109" s="1"/>
      <c r="XDT1109" s="1"/>
      <c r="XDU1109" s="1"/>
      <c r="XDV1109" s="1"/>
      <c r="XDW1109" s="1"/>
      <c r="XDX1109" s="1"/>
      <c r="XDY1109" s="1"/>
      <c r="XDZ1109" s="1"/>
      <c r="XEA1109" s="1"/>
      <c r="XEB1109" s="1"/>
      <c r="XEC1109" s="1"/>
      <c r="XED1109" s="1"/>
      <c r="XEE1109" s="1"/>
      <c r="XEF1109" s="1"/>
      <c r="XEG1109" s="1"/>
      <c r="XEH1109" s="1"/>
      <c r="XEI1109" s="1"/>
      <c r="XEJ1109" s="1"/>
      <c r="XEK1109" s="1"/>
      <c r="XEL1109" s="1"/>
      <c r="XEM1109" s="1"/>
      <c r="XEN1109" s="1"/>
      <c r="XEO1109" s="1"/>
      <c r="XEP1109" s="1"/>
      <c r="XEQ1109" s="1"/>
      <c r="XER1109" s="1"/>
      <c r="XES1109" s="1"/>
      <c r="XET1109" s="1"/>
      <c r="XEU1109" s="1"/>
      <c r="XEV1109" s="1"/>
      <c r="XEW1109" s="1"/>
      <c r="XEX1109" s="1"/>
      <c r="XEY1109" s="1"/>
      <c r="XEZ1109" s="1"/>
      <c r="XFA1109" s="1"/>
      <c r="XFB1109" s="1"/>
      <c r="XFC1109" s="1"/>
    </row>
    <row r="1110" spans="1:150 16226:16383" s="3" customFormat="1" ht="20.25" customHeight="1" x14ac:dyDescent="0.25">
      <c r="A1110" s="71" t="s">
        <v>1305</v>
      </c>
      <c r="B1110" s="71">
        <v>139.35499999999999</v>
      </c>
      <c r="C1110" s="71">
        <f t="shared" si="28"/>
        <v>1500.0172199999997</v>
      </c>
      <c r="D1110" s="51">
        <v>0</v>
      </c>
      <c r="E1110" s="51">
        <v>0</v>
      </c>
      <c r="F1110" s="124">
        <f t="shared" si="29"/>
        <v>2754.0316159199997</v>
      </c>
      <c r="G1110" s="130" t="s">
        <v>95</v>
      </c>
      <c r="H1110" s="13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WZB1110" s="1"/>
      <c r="WZC1110" s="1"/>
      <c r="WZD1110" s="1"/>
      <c r="WZE1110" s="1"/>
      <c r="WZF1110" s="1"/>
      <c r="WZG1110" s="1"/>
      <c r="WZH1110" s="1"/>
      <c r="WZI1110" s="1"/>
      <c r="WZJ1110" s="1"/>
      <c r="WZK1110" s="1"/>
      <c r="WZL1110" s="1"/>
      <c r="WZM1110" s="1"/>
      <c r="WZN1110" s="1"/>
      <c r="WZO1110" s="1"/>
      <c r="WZP1110" s="1"/>
      <c r="WZQ1110" s="1"/>
      <c r="WZR1110" s="1"/>
      <c r="WZS1110" s="1"/>
      <c r="WZT1110" s="1"/>
      <c r="WZU1110" s="1"/>
      <c r="WZV1110" s="1"/>
      <c r="WZW1110" s="1"/>
      <c r="WZX1110" s="1"/>
      <c r="WZY1110" s="1"/>
      <c r="WZZ1110" s="1"/>
      <c r="XAA1110" s="1"/>
      <c r="XAB1110" s="1"/>
      <c r="XAC1110" s="1"/>
      <c r="XAD1110" s="1"/>
      <c r="XAE1110" s="1"/>
      <c r="XAF1110" s="1"/>
      <c r="XAG1110" s="1"/>
      <c r="XAH1110" s="1"/>
      <c r="XAI1110" s="1"/>
      <c r="XAJ1110" s="1"/>
      <c r="XAK1110" s="1"/>
      <c r="XAL1110" s="1"/>
      <c r="XAM1110" s="1"/>
      <c r="XAN1110" s="1"/>
      <c r="XAO1110" s="1"/>
      <c r="XAP1110" s="1"/>
      <c r="XAQ1110" s="1"/>
      <c r="XAR1110" s="1"/>
      <c r="XAS1110" s="1"/>
      <c r="XAT1110" s="1"/>
      <c r="XAU1110" s="1"/>
      <c r="XAV1110" s="1"/>
      <c r="XAW1110" s="1"/>
      <c r="XAX1110" s="1"/>
      <c r="XAY1110" s="1"/>
      <c r="XAZ1110" s="1"/>
      <c r="XBA1110" s="1"/>
      <c r="XBB1110" s="1"/>
      <c r="XBC1110" s="1"/>
      <c r="XBD1110" s="1"/>
      <c r="XBE1110" s="1"/>
      <c r="XBF1110" s="1"/>
      <c r="XBG1110" s="1"/>
      <c r="XBH1110" s="1"/>
      <c r="XBI1110" s="1"/>
      <c r="XBJ1110" s="1"/>
      <c r="XBK1110" s="1"/>
      <c r="XBL1110" s="1"/>
      <c r="XBM1110" s="1"/>
      <c r="XBN1110" s="1"/>
      <c r="XBO1110" s="1"/>
      <c r="XBP1110" s="1"/>
      <c r="XBQ1110" s="1"/>
      <c r="XBR1110" s="1"/>
      <c r="XBS1110" s="1"/>
      <c r="XBT1110" s="1"/>
      <c r="XBU1110" s="1"/>
      <c r="XBV1110" s="1"/>
      <c r="XBW1110" s="1"/>
      <c r="XBX1110" s="1"/>
      <c r="XBY1110" s="1"/>
      <c r="XBZ1110" s="1"/>
      <c r="XCA1110" s="1"/>
      <c r="XCB1110" s="1"/>
      <c r="XCC1110" s="1"/>
      <c r="XCD1110" s="1"/>
      <c r="XCE1110" s="1"/>
      <c r="XCF1110" s="1"/>
      <c r="XCG1110" s="1"/>
      <c r="XCH1110" s="1"/>
      <c r="XCI1110" s="1"/>
      <c r="XCJ1110" s="1"/>
      <c r="XCK1110" s="1"/>
      <c r="XCL1110" s="1"/>
      <c r="XCM1110" s="1"/>
      <c r="XCN1110" s="1"/>
      <c r="XCO1110" s="1"/>
      <c r="XCP1110" s="1"/>
      <c r="XCQ1110" s="1"/>
      <c r="XCR1110" s="1"/>
      <c r="XCS1110" s="1"/>
      <c r="XCT1110" s="1"/>
      <c r="XCU1110" s="1"/>
      <c r="XCV1110" s="1"/>
      <c r="XCW1110" s="1"/>
      <c r="XCX1110" s="1"/>
      <c r="XCY1110" s="1"/>
      <c r="XCZ1110" s="1"/>
      <c r="XDA1110" s="1"/>
      <c r="XDB1110" s="1"/>
      <c r="XDC1110" s="1"/>
      <c r="XDD1110" s="1"/>
      <c r="XDE1110" s="1"/>
      <c r="XDF1110" s="1"/>
      <c r="XDG1110" s="1"/>
      <c r="XDH1110" s="1"/>
      <c r="XDI1110" s="1"/>
      <c r="XDJ1110" s="1"/>
      <c r="XDK1110" s="1"/>
      <c r="XDL1110" s="1"/>
      <c r="XDM1110" s="1"/>
      <c r="XDN1110" s="1"/>
      <c r="XDO1110" s="1"/>
      <c r="XDP1110" s="1"/>
      <c r="XDQ1110" s="1"/>
      <c r="XDR1110" s="1"/>
      <c r="XDS1110" s="1"/>
      <c r="XDT1110" s="1"/>
      <c r="XDU1110" s="1"/>
      <c r="XDV1110" s="1"/>
      <c r="XDW1110" s="1"/>
      <c r="XDX1110" s="1"/>
      <c r="XDY1110" s="1"/>
      <c r="XDZ1110" s="1"/>
      <c r="XEA1110" s="1"/>
      <c r="XEB1110" s="1"/>
      <c r="XEC1110" s="1"/>
      <c r="XED1110" s="1"/>
      <c r="XEE1110" s="1"/>
      <c r="XEF1110" s="1"/>
      <c r="XEG1110" s="1"/>
      <c r="XEH1110" s="1"/>
      <c r="XEI1110" s="1"/>
      <c r="XEJ1110" s="1"/>
      <c r="XEK1110" s="1"/>
      <c r="XEL1110" s="1"/>
      <c r="XEM1110" s="1"/>
      <c r="XEN1110" s="1"/>
      <c r="XEO1110" s="1"/>
      <c r="XEP1110" s="1"/>
      <c r="XEQ1110" s="1"/>
      <c r="XER1110" s="1"/>
      <c r="XES1110" s="1"/>
      <c r="XET1110" s="1"/>
      <c r="XEU1110" s="1"/>
      <c r="XEV1110" s="1"/>
      <c r="XEW1110" s="1"/>
      <c r="XEX1110" s="1"/>
      <c r="XEY1110" s="1"/>
      <c r="XEZ1110" s="1"/>
      <c r="XFA1110" s="1"/>
      <c r="XFB1110" s="1"/>
      <c r="XFC1110" s="1"/>
    </row>
    <row r="1111" spans="1:150 16226:16383" s="3" customFormat="1" ht="20.25" customHeight="1" x14ac:dyDescent="0.25">
      <c r="A1111" s="71" t="s">
        <v>1306</v>
      </c>
      <c r="B1111" s="71">
        <v>139.35499999999999</v>
      </c>
      <c r="C1111" s="71">
        <f t="shared" si="28"/>
        <v>1500.0172199999997</v>
      </c>
      <c r="D1111" s="51">
        <v>0</v>
      </c>
      <c r="E1111" s="51">
        <v>0</v>
      </c>
      <c r="F1111" s="124">
        <f t="shared" si="29"/>
        <v>2754.0316159199997</v>
      </c>
      <c r="G1111" s="130" t="s">
        <v>95</v>
      </c>
      <c r="H1111" s="13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WZB1111" s="1"/>
      <c r="WZC1111" s="1"/>
      <c r="WZD1111" s="1"/>
      <c r="WZE1111" s="1"/>
      <c r="WZF1111" s="1"/>
      <c r="WZG1111" s="1"/>
      <c r="WZH1111" s="1"/>
      <c r="WZI1111" s="1"/>
      <c r="WZJ1111" s="1"/>
      <c r="WZK1111" s="1"/>
      <c r="WZL1111" s="1"/>
      <c r="WZM1111" s="1"/>
      <c r="WZN1111" s="1"/>
      <c r="WZO1111" s="1"/>
      <c r="WZP1111" s="1"/>
      <c r="WZQ1111" s="1"/>
      <c r="WZR1111" s="1"/>
      <c r="WZS1111" s="1"/>
      <c r="WZT1111" s="1"/>
      <c r="WZU1111" s="1"/>
      <c r="WZV1111" s="1"/>
      <c r="WZW1111" s="1"/>
      <c r="WZX1111" s="1"/>
      <c r="WZY1111" s="1"/>
      <c r="WZZ1111" s="1"/>
      <c r="XAA1111" s="1"/>
      <c r="XAB1111" s="1"/>
      <c r="XAC1111" s="1"/>
      <c r="XAD1111" s="1"/>
      <c r="XAE1111" s="1"/>
      <c r="XAF1111" s="1"/>
      <c r="XAG1111" s="1"/>
      <c r="XAH1111" s="1"/>
      <c r="XAI1111" s="1"/>
      <c r="XAJ1111" s="1"/>
      <c r="XAK1111" s="1"/>
      <c r="XAL1111" s="1"/>
      <c r="XAM1111" s="1"/>
      <c r="XAN1111" s="1"/>
      <c r="XAO1111" s="1"/>
      <c r="XAP1111" s="1"/>
      <c r="XAQ1111" s="1"/>
      <c r="XAR1111" s="1"/>
      <c r="XAS1111" s="1"/>
      <c r="XAT1111" s="1"/>
      <c r="XAU1111" s="1"/>
      <c r="XAV1111" s="1"/>
      <c r="XAW1111" s="1"/>
      <c r="XAX1111" s="1"/>
      <c r="XAY1111" s="1"/>
      <c r="XAZ1111" s="1"/>
      <c r="XBA1111" s="1"/>
      <c r="XBB1111" s="1"/>
      <c r="XBC1111" s="1"/>
      <c r="XBD1111" s="1"/>
      <c r="XBE1111" s="1"/>
      <c r="XBF1111" s="1"/>
      <c r="XBG1111" s="1"/>
      <c r="XBH1111" s="1"/>
      <c r="XBI1111" s="1"/>
      <c r="XBJ1111" s="1"/>
      <c r="XBK1111" s="1"/>
      <c r="XBL1111" s="1"/>
      <c r="XBM1111" s="1"/>
      <c r="XBN1111" s="1"/>
      <c r="XBO1111" s="1"/>
      <c r="XBP1111" s="1"/>
      <c r="XBQ1111" s="1"/>
      <c r="XBR1111" s="1"/>
      <c r="XBS1111" s="1"/>
      <c r="XBT1111" s="1"/>
      <c r="XBU1111" s="1"/>
      <c r="XBV1111" s="1"/>
      <c r="XBW1111" s="1"/>
      <c r="XBX1111" s="1"/>
      <c r="XBY1111" s="1"/>
      <c r="XBZ1111" s="1"/>
      <c r="XCA1111" s="1"/>
      <c r="XCB1111" s="1"/>
      <c r="XCC1111" s="1"/>
      <c r="XCD1111" s="1"/>
      <c r="XCE1111" s="1"/>
      <c r="XCF1111" s="1"/>
      <c r="XCG1111" s="1"/>
      <c r="XCH1111" s="1"/>
      <c r="XCI1111" s="1"/>
      <c r="XCJ1111" s="1"/>
      <c r="XCK1111" s="1"/>
      <c r="XCL1111" s="1"/>
      <c r="XCM1111" s="1"/>
      <c r="XCN1111" s="1"/>
      <c r="XCO1111" s="1"/>
      <c r="XCP1111" s="1"/>
      <c r="XCQ1111" s="1"/>
      <c r="XCR1111" s="1"/>
      <c r="XCS1111" s="1"/>
      <c r="XCT1111" s="1"/>
      <c r="XCU1111" s="1"/>
      <c r="XCV1111" s="1"/>
      <c r="XCW1111" s="1"/>
      <c r="XCX1111" s="1"/>
      <c r="XCY1111" s="1"/>
      <c r="XCZ1111" s="1"/>
      <c r="XDA1111" s="1"/>
      <c r="XDB1111" s="1"/>
      <c r="XDC1111" s="1"/>
      <c r="XDD1111" s="1"/>
      <c r="XDE1111" s="1"/>
      <c r="XDF1111" s="1"/>
      <c r="XDG1111" s="1"/>
      <c r="XDH1111" s="1"/>
      <c r="XDI1111" s="1"/>
      <c r="XDJ1111" s="1"/>
      <c r="XDK1111" s="1"/>
      <c r="XDL1111" s="1"/>
      <c r="XDM1111" s="1"/>
      <c r="XDN1111" s="1"/>
      <c r="XDO1111" s="1"/>
      <c r="XDP1111" s="1"/>
      <c r="XDQ1111" s="1"/>
      <c r="XDR1111" s="1"/>
      <c r="XDS1111" s="1"/>
      <c r="XDT1111" s="1"/>
      <c r="XDU1111" s="1"/>
      <c r="XDV1111" s="1"/>
      <c r="XDW1111" s="1"/>
      <c r="XDX1111" s="1"/>
      <c r="XDY1111" s="1"/>
      <c r="XDZ1111" s="1"/>
      <c r="XEA1111" s="1"/>
      <c r="XEB1111" s="1"/>
      <c r="XEC1111" s="1"/>
      <c r="XED1111" s="1"/>
      <c r="XEE1111" s="1"/>
      <c r="XEF1111" s="1"/>
      <c r="XEG1111" s="1"/>
      <c r="XEH1111" s="1"/>
      <c r="XEI1111" s="1"/>
      <c r="XEJ1111" s="1"/>
      <c r="XEK1111" s="1"/>
      <c r="XEL1111" s="1"/>
      <c r="XEM1111" s="1"/>
      <c r="XEN1111" s="1"/>
      <c r="XEO1111" s="1"/>
      <c r="XEP1111" s="1"/>
      <c r="XEQ1111" s="1"/>
      <c r="XER1111" s="1"/>
      <c r="XES1111" s="1"/>
      <c r="XET1111" s="1"/>
      <c r="XEU1111" s="1"/>
      <c r="XEV1111" s="1"/>
      <c r="XEW1111" s="1"/>
      <c r="XEX1111" s="1"/>
      <c r="XEY1111" s="1"/>
      <c r="XEZ1111" s="1"/>
      <c r="XFA1111" s="1"/>
      <c r="XFB1111" s="1"/>
      <c r="XFC1111" s="1"/>
    </row>
    <row r="1112" spans="1:150 16226:16383" s="3" customFormat="1" ht="20.25" customHeight="1" x14ac:dyDescent="0.25">
      <c r="A1112" s="71" t="s">
        <v>1307</v>
      </c>
      <c r="B1112" s="71">
        <v>139.35499999999999</v>
      </c>
      <c r="C1112" s="71">
        <f t="shared" si="28"/>
        <v>1500.0172199999997</v>
      </c>
      <c r="D1112" s="51">
        <v>0</v>
      </c>
      <c r="E1112" s="51">
        <v>0</v>
      </c>
      <c r="F1112" s="124">
        <f t="shared" si="29"/>
        <v>2754.0316159199997</v>
      </c>
      <c r="G1112" s="130" t="s">
        <v>95</v>
      </c>
      <c r="H1112" s="13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WZB1112" s="1"/>
      <c r="WZC1112" s="1"/>
      <c r="WZD1112" s="1"/>
      <c r="WZE1112" s="1"/>
      <c r="WZF1112" s="1"/>
      <c r="WZG1112" s="1"/>
      <c r="WZH1112" s="1"/>
      <c r="WZI1112" s="1"/>
      <c r="WZJ1112" s="1"/>
      <c r="WZK1112" s="1"/>
      <c r="WZL1112" s="1"/>
      <c r="WZM1112" s="1"/>
      <c r="WZN1112" s="1"/>
      <c r="WZO1112" s="1"/>
      <c r="WZP1112" s="1"/>
      <c r="WZQ1112" s="1"/>
      <c r="WZR1112" s="1"/>
      <c r="WZS1112" s="1"/>
      <c r="WZT1112" s="1"/>
      <c r="WZU1112" s="1"/>
      <c r="WZV1112" s="1"/>
      <c r="WZW1112" s="1"/>
      <c r="WZX1112" s="1"/>
      <c r="WZY1112" s="1"/>
      <c r="WZZ1112" s="1"/>
      <c r="XAA1112" s="1"/>
      <c r="XAB1112" s="1"/>
      <c r="XAC1112" s="1"/>
      <c r="XAD1112" s="1"/>
      <c r="XAE1112" s="1"/>
      <c r="XAF1112" s="1"/>
      <c r="XAG1112" s="1"/>
      <c r="XAH1112" s="1"/>
      <c r="XAI1112" s="1"/>
      <c r="XAJ1112" s="1"/>
      <c r="XAK1112" s="1"/>
      <c r="XAL1112" s="1"/>
      <c r="XAM1112" s="1"/>
      <c r="XAN1112" s="1"/>
      <c r="XAO1112" s="1"/>
      <c r="XAP1112" s="1"/>
      <c r="XAQ1112" s="1"/>
      <c r="XAR1112" s="1"/>
      <c r="XAS1112" s="1"/>
      <c r="XAT1112" s="1"/>
      <c r="XAU1112" s="1"/>
      <c r="XAV1112" s="1"/>
      <c r="XAW1112" s="1"/>
      <c r="XAX1112" s="1"/>
      <c r="XAY1112" s="1"/>
      <c r="XAZ1112" s="1"/>
      <c r="XBA1112" s="1"/>
      <c r="XBB1112" s="1"/>
      <c r="XBC1112" s="1"/>
      <c r="XBD1112" s="1"/>
      <c r="XBE1112" s="1"/>
      <c r="XBF1112" s="1"/>
      <c r="XBG1112" s="1"/>
      <c r="XBH1112" s="1"/>
      <c r="XBI1112" s="1"/>
      <c r="XBJ1112" s="1"/>
      <c r="XBK1112" s="1"/>
      <c r="XBL1112" s="1"/>
      <c r="XBM1112" s="1"/>
      <c r="XBN1112" s="1"/>
      <c r="XBO1112" s="1"/>
      <c r="XBP1112" s="1"/>
      <c r="XBQ1112" s="1"/>
      <c r="XBR1112" s="1"/>
      <c r="XBS1112" s="1"/>
      <c r="XBT1112" s="1"/>
      <c r="XBU1112" s="1"/>
      <c r="XBV1112" s="1"/>
      <c r="XBW1112" s="1"/>
      <c r="XBX1112" s="1"/>
      <c r="XBY1112" s="1"/>
      <c r="XBZ1112" s="1"/>
      <c r="XCA1112" s="1"/>
      <c r="XCB1112" s="1"/>
      <c r="XCC1112" s="1"/>
      <c r="XCD1112" s="1"/>
      <c r="XCE1112" s="1"/>
      <c r="XCF1112" s="1"/>
      <c r="XCG1112" s="1"/>
      <c r="XCH1112" s="1"/>
      <c r="XCI1112" s="1"/>
      <c r="XCJ1112" s="1"/>
      <c r="XCK1112" s="1"/>
      <c r="XCL1112" s="1"/>
      <c r="XCM1112" s="1"/>
      <c r="XCN1112" s="1"/>
      <c r="XCO1112" s="1"/>
      <c r="XCP1112" s="1"/>
      <c r="XCQ1112" s="1"/>
      <c r="XCR1112" s="1"/>
      <c r="XCS1112" s="1"/>
      <c r="XCT1112" s="1"/>
      <c r="XCU1112" s="1"/>
      <c r="XCV1112" s="1"/>
      <c r="XCW1112" s="1"/>
      <c r="XCX1112" s="1"/>
      <c r="XCY1112" s="1"/>
      <c r="XCZ1112" s="1"/>
      <c r="XDA1112" s="1"/>
      <c r="XDB1112" s="1"/>
      <c r="XDC1112" s="1"/>
      <c r="XDD1112" s="1"/>
      <c r="XDE1112" s="1"/>
      <c r="XDF1112" s="1"/>
      <c r="XDG1112" s="1"/>
      <c r="XDH1112" s="1"/>
      <c r="XDI1112" s="1"/>
      <c r="XDJ1112" s="1"/>
      <c r="XDK1112" s="1"/>
      <c r="XDL1112" s="1"/>
      <c r="XDM1112" s="1"/>
      <c r="XDN1112" s="1"/>
      <c r="XDO1112" s="1"/>
      <c r="XDP1112" s="1"/>
      <c r="XDQ1112" s="1"/>
      <c r="XDR1112" s="1"/>
      <c r="XDS1112" s="1"/>
      <c r="XDT1112" s="1"/>
      <c r="XDU1112" s="1"/>
      <c r="XDV1112" s="1"/>
      <c r="XDW1112" s="1"/>
      <c r="XDX1112" s="1"/>
      <c r="XDY1112" s="1"/>
      <c r="XDZ1112" s="1"/>
      <c r="XEA1112" s="1"/>
      <c r="XEB1112" s="1"/>
      <c r="XEC1112" s="1"/>
      <c r="XED1112" s="1"/>
      <c r="XEE1112" s="1"/>
      <c r="XEF1112" s="1"/>
      <c r="XEG1112" s="1"/>
      <c r="XEH1112" s="1"/>
      <c r="XEI1112" s="1"/>
      <c r="XEJ1112" s="1"/>
      <c r="XEK1112" s="1"/>
      <c r="XEL1112" s="1"/>
      <c r="XEM1112" s="1"/>
      <c r="XEN1112" s="1"/>
      <c r="XEO1112" s="1"/>
      <c r="XEP1112" s="1"/>
      <c r="XEQ1112" s="1"/>
      <c r="XER1112" s="1"/>
      <c r="XES1112" s="1"/>
      <c r="XET1112" s="1"/>
      <c r="XEU1112" s="1"/>
      <c r="XEV1112" s="1"/>
      <c r="XEW1112" s="1"/>
      <c r="XEX1112" s="1"/>
      <c r="XEY1112" s="1"/>
      <c r="XEZ1112" s="1"/>
      <c r="XFA1112" s="1"/>
      <c r="XFB1112" s="1"/>
      <c r="XFC1112" s="1"/>
    </row>
    <row r="1113" spans="1:150 16226:16383" s="3" customFormat="1" ht="20.25" customHeight="1" x14ac:dyDescent="0.25">
      <c r="A1113" s="71" t="s">
        <v>1308</v>
      </c>
      <c r="B1113" s="71">
        <v>139.35499999999999</v>
      </c>
      <c r="C1113" s="71">
        <f t="shared" si="28"/>
        <v>1500.0172199999997</v>
      </c>
      <c r="D1113" s="51">
        <v>0</v>
      </c>
      <c r="E1113" s="51">
        <v>0</v>
      </c>
      <c r="F1113" s="124">
        <f t="shared" si="29"/>
        <v>2754.0316159199997</v>
      </c>
      <c r="G1113" s="130" t="s">
        <v>95</v>
      </c>
      <c r="H1113" s="13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WZB1113" s="1"/>
      <c r="WZC1113" s="1"/>
      <c r="WZD1113" s="1"/>
      <c r="WZE1113" s="1"/>
      <c r="WZF1113" s="1"/>
      <c r="WZG1113" s="1"/>
      <c r="WZH1113" s="1"/>
      <c r="WZI1113" s="1"/>
      <c r="WZJ1113" s="1"/>
      <c r="WZK1113" s="1"/>
      <c r="WZL1113" s="1"/>
      <c r="WZM1113" s="1"/>
      <c r="WZN1113" s="1"/>
      <c r="WZO1113" s="1"/>
      <c r="WZP1113" s="1"/>
      <c r="WZQ1113" s="1"/>
      <c r="WZR1113" s="1"/>
      <c r="WZS1113" s="1"/>
      <c r="WZT1113" s="1"/>
      <c r="WZU1113" s="1"/>
      <c r="WZV1113" s="1"/>
      <c r="WZW1113" s="1"/>
      <c r="WZX1113" s="1"/>
      <c r="WZY1113" s="1"/>
      <c r="WZZ1113" s="1"/>
      <c r="XAA1113" s="1"/>
      <c r="XAB1113" s="1"/>
      <c r="XAC1113" s="1"/>
      <c r="XAD1113" s="1"/>
      <c r="XAE1113" s="1"/>
      <c r="XAF1113" s="1"/>
      <c r="XAG1113" s="1"/>
      <c r="XAH1113" s="1"/>
      <c r="XAI1113" s="1"/>
      <c r="XAJ1113" s="1"/>
      <c r="XAK1113" s="1"/>
      <c r="XAL1113" s="1"/>
      <c r="XAM1113" s="1"/>
      <c r="XAN1113" s="1"/>
      <c r="XAO1113" s="1"/>
      <c r="XAP1113" s="1"/>
      <c r="XAQ1113" s="1"/>
      <c r="XAR1113" s="1"/>
      <c r="XAS1113" s="1"/>
      <c r="XAT1113" s="1"/>
      <c r="XAU1113" s="1"/>
      <c r="XAV1113" s="1"/>
      <c r="XAW1113" s="1"/>
      <c r="XAX1113" s="1"/>
      <c r="XAY1113" s="1"/>
      <c r="XAZ1113" s="1"/>
      <c r="XBA1113" s="1"/>
      <c r="XBB1113" s="1"/>
      <c r="XBC1113" s="1"/>
      <c r="XBD1113" s="1"/>
      <c r="XBE1113" s="1"/>
      <c r="XBF1113" s="1"/>
      <c r="XBG1113" s="1"/>
      <c r="XBH1113" s="1"/>
      <c r="XBI1113" s="1"/>
      <c r="XBJ1113" s="1"/>
      <c r="XBK1113" s="1"/>
      <c r="XBL1113" s="1"/>
      <c r="XBM1113" s="1"/>
      <c r="XBN1113" s="1"/>
      <c r="XBO1113" s="1"/>
      <c r="XBP1113" s="1"/>
      <c r="XBQ1113" s="1"/>
      <c r="XBR1113" s="1"/>
      <c r="XBS1113" s="1"/>
      <c r="XBT1113" s="1"/>
      <c r="XBU1113" s="1"/>
      <c r="XBV1113" s="1"/>
      <c r="XBW1113" s="1"/>
      <c r="XBX1113" s="1"/>
      <c r="XBY1113" s="1"/>
      <c r="XBZ1113" s="1"/>
      <c r="XCA1113" s="1"/>
      <c r="XCB1113" s="1"/>
      <c r="XCC1113" s="1"/>
      <c r="XCD1113" s="1"/>
      <c r="XCE1113" s="1"/>
      <c r="XCF1113" s="1"/>
      <c r="XCG1113" s="1"/>
      <c r="XCH1113" s="1"/>
      <c r="XCI1113" s="1"/>
      <c r="XCJ1113" s="1"/>
      <c r="XCK1113" s="1"/>
      <c r="XCL1113" s="1"/>
      <c r="XCM1113" s="1"/>
      <c r="XCN1113" s="1"/>
      <c r="XCO1113" s="1"/>
      <c r="XCP1113" s="1"/>
      <c r="XCQ1113" s="1"/>
      <c r="XCR1113" s="1"/>
      <c r="XCS1113" s="1"/>
      <c r="XCT1113" s="1"/>
      <c r="XCU1113" s="1"/>
      <c r="XCV1113" s="1"/>
      <c r="XCW1113" s="1"/>
      <c r="XCX1113" s="1"/>
      <c r="XCY1113" s="1"/>
      <c r="XCZ1113" s="1"/>
      <c r="XDA1113" s="1"/>
      <c r="XDB1113" s="1"/>
      <c r="XDC1113" s="1"/>
      <c r="XDD1113" s="1"/>
      <c r="XDE1113" s="1"/>
      <c r="XDF1113" s="1"/>
      <c r="XDG1113" s="1"/>
      <c r="XDH1113" s="1"/>
      <c r="XDI1113" s="1"/>
      <c r="XDJ1113" s="1"/>
      <c r="XDK1113" s="1"/>
      <c r="XDL1113" s="1"/>
      <c r="XDM1113" s="1"/>
      <c r="XDN1113" s="1"/>
      <c r="XDO1113" s="1"/>
      <c r="XDP1113" s="1"/>
      <c r="XDQ1113" s="1"/>
      <c r="XDR1113" s="1"/>
      <c r="XDS1113" s="1"/>
      <c r="XDT1113" s="1"/>
      <c r="XDU1113" s="1"/>
      <c r="XDV1113" s="1"/>
      <c r="XDW1113" s="1"/>
      <c r="XDX1113" s="1"/>
      <c r="XDY1113" s="1"/>
      <c r="XDZ1113" s="1"/>
      <c r="XEA1113" s="1"/>
      <c r="XEB1113" s="1"/>
      <c r="XEC1113" s="1"/>
      <c r="XED1113" s="1"/>
      <c r="XEE1113" s="1"/>
      <c r="XEF1113" s="1"/>
      <c r="XEG1113" s="1"/>
      <c r="XEH1113" s="1"/>
      <c r="XEI1113" s="1"/>
      <c r="XEJ1113" s="1"/>
      <c r="XEK1113" s="1"/>
      <c r="XEL1113" s="1"/>
      <c r="XEM1113" s="1"/>
      <c r="XEN1113" s="1"/>
      <c r="XEO1113" s="1"/>
      <c r="XEP1113" s="1"/>
      <c r="XEQ1113" s="1"/>
      <c r="XER1113" s="1"/>
      <c r="XES1113" s="1"/>
      <c r="XET1113" s="1"/>
      <c r="XEU1113" s="1"/>
      <c r="XEV1113" s="1"/>
      <c r="XEW1113" s="1"/>
      <c r="XEX1113" s="1"/>
      <c r="XEY1113" s="1"/>
      <c r="XEZ1113" s="1"/>
      <c r="XFA1113" s="1"/>
      <c r="XFB1113" s="1"/>
      <c r="XFC1113" s="1"/>
    </row>
    <row r="1114" spans="1:150 16226:16383" s="3" customFormat="1" ht="20.25" customHeight="1" x14ac:dyDescent="0.25">
      <c r="A1114" s="71" t="s">
        <v>1309</v>
      </c>
      <c r="B1114" s="71">
        <v>139.35499999999999</v>
      </c>
      <c r="C1114" s="71">
        <f t="shared" si="28"/>
        <v>1500.0172199999997</v>
      </c>
      <c r="D1114" s="51">
        <v>0</v>
      </c>
      <c r="E1114" s="51">
        <v>0</v>
      </c>
      <c r="F1114" s="124">
        <f t="shared" si="29"/>
        <v>2754.0316159199997</v>
      </c>
      <c r="G1114" s="130" t="s">
        <v>95</v>
      </c>
      <c r="H1114" s="13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WZB1114" s="1"/>
      <c r="WZC1114" s="1"/>
      <c r="WZD1114" s="1"/>
      <c r="WZE1114" s="1"/>
      <c r="WZF1114" s="1"/>
      <c r="WZG1114" s="1"/>
      <c r="WZH1114" s="1"/>
      <c r="WZI1114" s="1"/>
      <c r="WZJ1114" s="1"/>
      <c r="WZK1114" s="1"/>
      <c r="WZL1114" s="1"/>
      <c r="WZM1114" s="1"/>
      <c r="WZN1114" s="1"/>
      <c r="WZO1114" s="1"/>
      <c r="WZP1114" s="1"/>
      <c r="WZQ1114" s="1"/>
      <c r="WZR1114" s="1"/>
      <c r="WZS1114" s="1"/>
      <c r="WZT1114" s="1"/>
      <c r="WZU1114" s="1"/>
      <c r="WZV1114" s="1"/>
      <c r="WZW1114" s="1"/>
      <c r="WZX1114" s="1"/>
      <c r="WZY1114" s="1"/>
      <c r="WZZ1114" s="1"/>
      <c r="XAA1114" s="1"/>
      <c r="XAB1114" s="1"/>
      <c r="XAC1114" s="1"/>
      <c r="XAD1114" s="1"/>
      <c r="XAE1114" s="1"/>
      <c r="XAF1114" s="1"/>
      <c r="XAG1114" s="1"/>
      <c r="XAH1114" s="1"/>
      <c r="XAI1114" s="1"/>
      <c r="XAJ1114" s="1"/>
      <c r="XAK1114" s="1"/>
      <c r="XAL1114" s="1"/>
      <c r="XAM1114" s="1"/>
      <c r="XAN1114" s="1"/>
      <c r="XAO1114" s="1"/>
      <c r="XAP1114" s="1"/>
      <c r="XAQ1114" s="1"/>
      <c r="XAR1114" s="1"/>
      <c r="XAS1114" s="1"/>
      <c r="XAT1114" s="1"/>
      <c r="XAU1114" s="1"/>
      <c r="XAV1114" s="1"/>
      <c r="XAW1114" s="1"/>
      <c r="XAX1114" s="1"/>
      <c r="XAY1114" s="1"/>
      <c r="XAZ1114" s="1"/>
      <c r="XBA1114" s="1"/>
      <c r="XBB1114" s="1"/>
      <c r="XBC1114" s="1"/>
      <c r="XBD1114" s="1"/>
      <c r="XBE1114" s="1"/>
      <c r="XBF1114" s="1"/>
      <c r="XBG1114" s="1"/>
      <c r="XBH1114" s="1"/>
      <c r="XBI1114" s="1"/>
      <c r="XBJ1114" s="1"/>
      <c r="XBK1114" s="1"/>
      <c r="XBL1114" s="1"/>
      <c r="XBM1114" s="1"/>
      <c r="XBN1114" s="1"/>
      <c r="XBO1114" s="1"/>
      <c r="XBP1114" s="1"/>
      <c r="XBQ1114" s="1"/>
      <c r="XBR1114" s="1"/>
      <c r="XBS1114" s="1"/>
      <c r="XBT1114" s="1"/>
      <c r="XBU1114" s="1"/>
      <c r="XBV1114" s="1"/>
      <c r="XBW1114" s="1"/>
      <c r="XBX1114" s="1"/>
      <c r="XBY1114" s="1"/>
      <c r="XBZ1114" s="1"/>
      <c r="XCA1114" s="1"/>
      <c r="XCB1114" s="1"/>
      <c r="XCC1114" s="1"/>
      <c r="XCD1114" s="1"/>
      <c r="XCE1114" s="1"/>
      <c r="XCF1114" s="1"/>
      <c r="XCG1114" s="1"/>
      <c r="XCH1114" s="1"/>
      <c r="XCI1114" s="1"/>
      <c r="XCJ1114" s="1"/>
      <c r="XCK1114" s="1"/>
      <c r="XCL1114" s="1"/>
      <c r="XCM1114" s="1"/>
      <c r="XCN1114" s="1"/>
      <c r="XCO1114" s="1"/>
      <c r="XCP1114" s="1"/>
      <c r="XCQ1114" s="1"/>
      <c r="XCR1114" s="1"/>
      <c r="XCS1114" s="1"/>
      <c r="XCT1114" s="1"/>
      <c r="XCU1114" s="1"/>
      <c r="XCV1114" s="1"/>
      <c r="XCW1114" s="1"/>
      <c r="XCX1114" s="1"/>
      <c r="XCY1114" s="1"/>
      <c r="XCZ1114" s="1"/>
      <c r="XDA1114" s="1"/>
      <c r="XDB1114" s="1"/>
      <c r="XDC1114" s="1"/>
      <c r="XDD1114" s="1"/>
      <c r="XDE1114" s="1"/>
      <c r="XDF1114" s="1"/>
      <c r="XDG1114" s="1"/>
      <c r="XDH1114" s="1"/>
      <c r="XDI1114" s="1"/>
      <c r="XDJ1114" s="1"/>
      <c r="XDK1114" s="1"/>
      <c r="XDL1114" s="1"/>
      <c r="XDM1114" s="1"/>
      <c r="XDN1114" s="1"/>
      <c r="XDO1114" s="1"/>
      <c r="XDP1114" s="1"/>
      <c r="XDQ1114" s="1"/>
      <c r="XDR1114" s="1"/>
      <c r="XDS1114" s="1"/>
      <c r="XDT1114" s="1"/>
      <c r="XDU1114" s="1"/>
      <c r="XDV1114" s="1"/>
      <c r="XDW1114" s="1"/>
      <c r="XDX1114" s="1"/>
      <c r="XDY1114" s="1"/>
      <c r="XDZ1114" s="1"/>
      <c r="XEA1114" s="1"/>
      <c r="XEB1114" s="1"/>
      <c r="XEC1114" s="1"/>
      <c r="XED1114" s="1"/>
      <c r="XEE1114" s="1"/>
      <c r="XEF1114" s="1"/>
      <c r="XEG1114" s="1"/>
      <c r="XEH1114" s="1"/>
      <c r="XEI1114" s="1"/>
      <c r="XEJ1114" s="1"/>
      <c r="XEK1114" s="1"/>
      <c r="XEL1114" s="1"/>
      <c r="XEM1114" s="1"/>
      <c r="XEN1114" s="1"/>
      <c r="XEO1114" s="1"/>
      <c r="XEP1114" s="1"/>
      <c r="XEQ1114" s="1"/>
      <c r="XER1114" s="1"/>
      <c r="XES1114" s="1"/>
      <c r="XET1114" s="1"/>
      <c r="XEU1114" s="1"/>
      <c r="XEV1114" s="1"/>
      <c r="XEW1114" s="1"/>
      <c r="XEX1114" s="1"/>
      <c r="XEY1114" s="1"/>
      <c r="XEZ1114" s="1"/>
      <c r="XFA1114" s="1"/>
      <c r="XFB1114" s="1"/>
      <c r="XFC1114" s="1"/>
    </row>
    <row r="1115" spans="1:150 16226:16383" s="3" customFormat="1" ht="20.25" customHeight="1" x14ac:dyDescent="0.25">
      <c r="A1115" s="71" t="s">
        <v>1310</v>
      </c>
      <c r="B1115" s="71">
        <v>139.35499999999999</v>
      </c>
      <c r="C1115" s="71">
        <f t="shared" si="28"/>
        <v>1500.0172199999997</v>
      </c>
      <c r="D1115" s="51">
        <v>0</v>
      </c>
      <c r="E1115" s="51">
        <v>0</v>
      </c>
      <c r="F1115" s="124">
        <f t="shared" si="29"/>
        <v>2754.0316159199997</v>
      </c>
      <c r="G1115" s="130" t="s">
        <v>95</v>
      </c>
      <c r="H1115" s="13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WZB1115" s="1"/>
      <c r="WZC1115" s="1"/>
      <c r="WZD1115" s="1"/>
      <c r="WZE1115" s="1"/>
      <c r="WZF1115" s="1"/>
      <c r="WZG1115" s="1"/>
      <c r="WZH1115" s="1"/>
      <c r="WZI1115" s="1"/>
      <c r="WZJ1115" s="1"/>
      <c r="WZK1115" s="1"/>
      <c r="WZL1115" s="1"/>
      <c r="WZM1115" s="1"/>
      <c r="WZN1115" s="1"/>
      <c r="WZO1115" s="1"/>
      <c r="WZP1115" s="1"/>
      <c r="WZQ1115" s="1"/>
      <c r="WZR1115" s="1"/>
      <c r="WZS1115" s="1"/>
      <c r="WZT1115" s="1"/>
      <c r="WZU1115" s="1"/>
      <c r="WZV1115" s="1"/>
      <c r="WZW1115" s="1"/>
      <c r="WZX1115" s="1"/>
      <c r="WZY1115" s="1"/>
      <c r="WZZ1115" s="1"/>
      <c r="XAA1115" s="1"/>
      <c r="XAB1115" s="1"/>
      <c r="XAC1115" s="1"/>
      <c r="XAD1115" s="1"/>
      <c r="XAE1115" s="1"/>
      <c r="XAF1115" s="1"/>
      <c r="XAG1115" s="1"/>
      <c r="XAH1115" s="1"/>
      <c r="XAI1115" s="1"/>
      <c r="XAJ1115" s="1"/>
      <c r="XAK1115" s="1"/>
      <c r="XAL1115" s="1"/>
      <c r="XAM1115" s="1"/>
      <c r="XAN1115" s="1"/>
      <c r="XAO1115" s="1"/>
      <c r="XAP1115" s="1"/>
      <c r="XAQ1115" s="1"/>
      <c r="XAR1115" s="1"/>
      <c r="XAS1115" s="1"/>
      <c r="XAT1115" s="1"/>
      <c r="XAU1115" s="1"/>
      <c r="XAV1115" s="1"/>
      <c r="XAW1115" s="1"/>
      <c r="XAX1115" s="1"/>
      <c r="XAY1115" s="1"/>
      <c r="XAZ1115" s="1"/>
      <c r="XBA1115" s="1"/>
      <c r="XBB1115" s="1"/>
      <c r="XBC1115" s="1"/>
      <c r="XBD1115" s="1"/>
      <c r="XBE1115" s="1"/>
      <c r="XBF1115" s="1"/>
      <c r="XBG1115" s="1"/>
      <c r="XBH1115" s="1"/>
      <c r="XBI1115" s="1"/>
      <c r="XBJ1115" s="1"/>
      <c r="XBK1115" s="1"/>
      <c r="XBL1115" s="1"/>
      <c r="XBM1115" s="1"/>
      <c r="XBN1115" s="1"/>
      <c r="XBO1115" s="1"/>
      <c r="XBP1115" s="1"/>
      <c r="XBQ1115" s="1"/>
      <c r="XBR1115" s="1"/>
      <c r="XBS1115" s="1"/>
      <c r="XBT1115" s="1"/>
      <c r="XBU1115" s="1"/>
      <c r="XBV1115" s="1"/>
      <c r="XBW1115" s="1"/>
      <c r="XBX1115" s="1"/>
      <c r="XBY1115" s="1"/>
      <c r="XBZ1115" s="1"/>
      <c r="XCA1115" s="1"/>
      <c r="XCB1115" s="1"/>
      <c r="XCC1115" s="1"/>
      <c r="XCD1115" s="1"/>
      <c r="XCE1115" s="1"/>
      <c r="XCF1115" s="1"/>
      <c r="XCG1115" s="1"/>
      <c r="XCH1115" s="1"/>
      <c r="XCI1115" s="1"/>
      <c r="XCJ1115" s="1"/>
      <c r="XCK1115" s="1"/>
      <c r="XCL1115" s="1"/>
      <c r="XCM1115" s="1"/>
      <c r="XCN1115" s="1"/>
      <c r="XCO1115" s="1"/>
      <c r="XCP1115" s="1"/>
      <c r="XCQ1115" s="1"/>
      <c r="XCR1115" s="1"/>
      <c r="XCS1115" s="1"/>
      <c r="XCT1115" s="1"/>
      <c r="XCU1115" s="1"/>
      <c r="XCV1115" s="1"/>
      <c r="XCW1115" s="1"/>
      <c r="XCX1115" s="1"/>
      <c r="XCY1115" s="1"/>
      <c r="XCZ1115" s="1"/>
      <c r="XDA1115" s="1"/>
      <c r="XDB1115" s="1"/>
      <c r="XDC1115" s="1"/>
      <c r="XDD1115" s="1"/>
      <c r="XDE1115" s="1"/>
      <c r="XDF1115" s="1"/>
      <c r="XDG1115" s="1"/>
      <c r="XDH1115" s="1"/>
      <c r="XDI1115" s="1"/>
      <c r="XDJ1115" s="1"/>
      <c r="XDK1115" s="1"/>
      <c r="XDL1115" s="1"/>
      <c r="XDM1115" s="1"/>
      <c r="XDN1115" s="1"/>
      <c r="XDO1115" s="1"/>
      <c r="XDP1115" s="1"/>
      <c r="XDQ1115" s="1"/>
      <c r="XDR1115" s="1"/>
      <c r="XDS1115" s="1"/>
      <c r="XDT1115" s="1"/>
      <c r="XDU1115" s="1"/>
      <c r="XDV1115" s="1"/>
      <c r="XDW1115" s="1"/>
      <c r="XDX1115" s="1"/>
      <c r="XDY1115" s="1"/>
      <c r="XDZ1115" s="1"/>
      <c r="XEA1115" s="1"/>
      <c r="XEB1115" s="1"/>
      <c r="XEC1115" s="1"/>
      <c r="XED1115" s="1"/>
      <c r="XEE1115" s="1"/>
      <c r="XEF1115" s="1"/>
      <c r="XEG1115" s="1"/>
      <c r="XEH1115" s="1"/>
      <c r="XEI1115" s="1"/>
      <c r="XEJ1115" s="1"/>
      <c r="XEK1115" s="1"/>
      <c r="XEL1115" s="1"/>
      <c r="XEM1115" s="1"/>
      <c r="XEN1115" s="1"/>
      <c r="XEO1115" s="1"/>
      <c r="XEP1115" s="1"/>
      <c r="XEQ1115" s="1"/>
      <c r="XER1115" s="1"/>
      <c r="XES1115" s="1"/>
      <c r="XET1115" s="1"/>
      <c r="XEU1115" s="1"/>
      <c r="XEV1115" s="1"/>
      <c r="XEW1115" s="1"/>
      <c r="XEX1115" s="1"/>
      <c r="XEY1115" s="1"/>
      <c r="XEZ1115" s="1"/>
      <c r="XFA1115" s="1"/>
      <c r="XFB1115" s="1"/>
      <c r="XFC1115" s="1"/>
    </row>
    <row r="1116" spans="1:150 16226:16383" s="3" customFormat="1" ht="20.25" customHeight="1" x14ac:dyDescent="0.25">
      <c r="A1116" s="71" t="s">
        <v>1311</v>
      </c>
      <c r="B1116" s="71">
        <v>139.35499999999999</v>
      </c>
      <c r="C1116" s="71">
        <f t="shared" si="28"/>
        <v>1500.0172199999997</v>
      </c>
      <c r="D1116" s="51">
        <v>0</v>
      </c>
      <c r="E1116" s="51">
        <v>0</v>
      </c>
      <c r="F1116" s="124">
        <f t="shared" si="29"/>
        <v>2754.0316159199997</v>
      </c>
      <c r="G1116" s="130" t="s">
        <v>95</v>
      </c>
      <c r="H1116" s="13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WZB1116" s="1"/>
      <c r="WZC1116" s="1"/>
      <c r="WZD1116" s="1"/>
      <c r="WZE1116" s="1"/>
      <c r="WZF1116" s="1"/>
      <c r="WZG1116" s="1"/>
      <c r="WZH1116" s="1"/>
      <c r="WZI1116" s="1"/>
      <c r="WZJ1116" s="1"/>
      <c r="WZK1116" s="1"/>
      <c r="WZL1116" s="1"/>
      <c r="WZM1116" s="1"/>
      <c r="WZN1116" s="1"/>
      <c r="WZO1116" s="1"/>
      <c r="WZP1116" s="1"/>
      <c r="WZQ1116" s="1"/>
      <c r="WZR1116" s="1"/>
      <c r="WZS1116" s="1"/>
      <c r="WZT1116" s="1"/>
      <c r="WZU1116" s="1"/>
      <c r="WZV1116" s="1"/>
      <c r="WZW1116" s="1"/>
      <c r="WZX1116" s="1"/>
      <c r="WZY1116" s="1"/>
      <c r="WZZ1116" s="1"/>
      <c r="XAA1116" s="1"/>
      <c r="XAB1116" s="1"/>
      <c r="XAC1116" s="1"/>
      <c r="XAD1116" s="1"/>
      <c r="XAE1116" s="1"/>
      <c r="XAF1116" s="1"/>
      <c r="XAG1116" s="1"/>
      <c r="XAH1116" s="1"/>
      <c r="XAI1116" s="1"/>
      <c r="XAJ1116" s="1"/>
      <c r="XAK1116" s="1"/>
      <c r="XAL1116" s="1"/>
      <c r="XAM1116" s="1"/>
      <c r="XAN1116" s="1"/>
      <c r="XAO1116" s="1"/>
      <c r="XAP1116" s="1"/>
      <c r="XAQ1116" s="1"/>
      <c r="XAR1116" s="1"/>
      <c r="XAS1116" s="1"/>
      <c r="XAT1116" s="1"/>
      <c r="XAU1116" s="1"/>
      <c r="XAV1116" s="1"/>
      <c r="XAW1116" s="1"/>
      <c r="XAX1116" s="1"/>
      <c r="XAY1116" s="1"/>
      <c r="XAZ1116" s="1"/>
      <c r="XBA1116" s="1"/>
      <c r="XBB1116" s="1"/>
      <c r="XBC1116" s="1"/>
      <c r="XBD1116" s="1"/>
      <c r="XBE1116" s="1"/>
      <c r="XBF1116" s="1"/>
      <c r="XBG1116" s="1"/>
      <c r="XBH1116" s="1"/>
      <c r="XBI1116" s="1"/>
      <c r="XBJ1116" s="1"/>
      <c r="XBK1116" s="1"/>
      <c r="XBL1116" s="1"/>
      <c r="XBM1116" s="1"/>
      <c r="XBN1116" s="1"/>
      <c r="XBO1116" s="1"/>
      <c r="XBP1116" s="1"/>
      <c r="XBQ1116" s="1"/>
      <c r="XBR1116" s="1"/>
      <c r="XBS1116" s="1"/>
      <c r="XBT1116" s="1"/>
      <c r="XBU1116" s="1"/>
      <c r="XBV1116" s="1"/>
      <c r="XBW1116" s="1"/>
      <c r="XBX1116" s="1"/>
      <c r="XBY1116" s="1"/>
      <c r="XBZ1116" s="1"/>
      <c r="XCA1116" s="1"/>
      <c r="XCB1116" s="1"/>
      <c r="XCC1116" s="1"/>
      <c r="XCD1116" s="1"/>
      <c r="XCE1116" s="1"/>
      <c r="XCF1116" s="1"/>
      <c r="XCG1116" s="1"/>
      <c r="XCH1116" s="1"/>
      <c r="XCI1116" s="1"/>
      <c r="XCJ1116" s="1"/>
      <c r="XCK1116" s="1"/>
      <c r="XCL1116" s="1"/>
      <c r="XCM1116" s="1"/>
      <c r="XCN1116" s="1"/>
      <c r="XCO1116" s="1"/>
      <c r="XCP1116" s="1"/>
      <c r="XCQ1116" s="1"/>
      <c r="XCR1116" s="1"/>
      <c r="XCS1116" s="1"/>
      <c r="XCT1116" s="1"/>
      <c r="XCU1116" s="1"/>
      <c r="XCV1116" s="1"/>
      <c r="XCW1116" s="1"/>
      <c r="XCX1116" s="1"/>
      <c r="XCY1116" s="1"/>
      <c r="XCZ1116" s="1"/>
      <c r="XDA1116" s="1"/>
      <c r="XDB1116" s="1"/>
      <c r="XDC1116" s="1"/>
      <c r="XDD1116" s="1"/>
      <c r="XDE1116" s="1"/>
      <c r="XDF1116" s="1"/>
      <c r="XDG1116" s="1"/>
      <c r="XDH1116" s="1"/>
      <c r="XDI1116" s="1"/>
      <c r="XDJ1116" s="1"/>
      <c r="XDK1116" s="1"/>
      <c r="XDL1116" s="1"/>
      <c r="XDM1116" s="1"/>
      <c r="XDN1116" s="1"/>
      <c r="XDO1116" s="1"/>
      <c r="XDP1116" s="1"/>
      <c r="XDQ1116" s="1"/>
      <c r="XDR1116" s="1"/>
      <c r="XDS1116" s="1"/>
      <c r="XDT1116" s="1"/>
      <c r="XDU1116" s="1"/>
      <c r="XDV1116" s="1"/>
      <c r="XDW1116" s="1"/>
      <c r="XDX1116" s="1"/>
      <c r="XDY1116" s="1"/>
      <c r="XDZ1116" s="1"/>
      <c r="XEA1116" s="1"/>
      <c r="XEB1116" s="1"/>
      <c r="XEC1116" s="1"/>
      <c r="XED1116" s="1"/>
      <c r="XEE1116" s="1"/>
      <c r="XEF1116" s="1"/>
      <c r="XEG1116" s="1"/>
      <c r="XEH1116" s="1"/>
      <c r="XEI1116" s="1"/>
      <c r="XEJ1116" s="1"/>
      <c r="XEK1116" s="1"/>
      <c r="XEL1116" s="1"/>
      <c r="XEM1116" s="1"/>
      <c r="XEN1116" s="1"/>
      <c r="XEO1116" s="1"/>
      <c r="XEP1116" s="1"/>
      <c r="XEQ1116" s="1"/>
      <c r="XER1116" s="1"/>
      <c r="XES1116" s="1"/>
      <c r="XET1116" s="1"/>
      <c r="XEU1116" s="1"/>
      <c r="XEV1116" s="1"/>
      <c r="XEW1116" s="1"/>
      <c r="XEX1116" s="1"/>
      <c r="XEY1116" s="1"/>
      <c r="XEZ1116" s="1"/>
      <c r="XFA1116" s="1"/>
      <c r="XFB1116" s="1"/>
      <c r="XFC1116" s="1"/>
    </row>
    <row r="1117" spans="1:150 16226:16383" s="3" customFormat="1" ht="20.25" customHeight="1" x14ac:dyDescent="0.25">
      <c r="A1117" s="71" t="s">
        <v>1312</v>
      </c>
      <c r="B1117" s="71">
        <v>139.35499999999999</v>
      </c>
      <c r="C1117" s="71">
        <f t="shared" si="28"/>
        <v>1500.0172199999997</v>
      </c>
      <c r="D1117" s="51">
        <v>0</v>
      </c>
      <c r="E1117" s="51">
        <v>0</v>
      </c>
      <c r="F1117" s="124">
        <f t="shared" si="29"/>
        <v>2754.0316159199997</v>
      </c>
      <c r="G1117" s="130" t="s">
        <v>95</v>
      </c>
      <c r="H1117" s="13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WZB1117" s="1"/>
      <c r="WZC1117" s="1"/>
      <c r="WZD1117" s="1"/>
      <c r="WZE1117" s="1"/>
      <c r="WZF1117" s="1"/>
      <c r="WZG1117" s="1"/>
      <c r="WZH1117" s="1"/>
      <c r="WZI1117" s="1"/>
      <c r="WZJ1117" s="1"/>
      <c r="WZK1117" s="1"/>
      <c r="WZL1117" s="1"/>
      <c r="WZM1117" s="1"/>
      <c r="WZN1117" s="1"/>
      <c r="WZO1117" s="1"/>
      <c r="WZP1117" s="1"/>
      <c r="WZQ1117" s="1"/>
      <c r="WZR1117" s="1"/>
      <c r="WZS1117" s="1"/>
      <c r="WZT1117" s="1"/>
      <c r="WZU1117" s="1"/>
      <c r="WZV1117" s="1"/>
      <c r="WZW1117" s="1"/>
      <c r="WZX1117" s="1"/>
      <c r="WZY1117" s="1"/>
      <c r="WZZ1117" s="1"/>
      <c r="XAA1117" s="1"/>
      <c r="XAB1117" s="1"/>
      <c r="XAC1117" s="1"/>
      <c r="XAD1117" s="1"/>
      <c r="XAE1117" s="1"/>
      <c r="XAF1117" s="1"/>
      <c r="XAG1117" s="1"/>
      <c r="XAH1117" s="1"/>
      <c r="XAI1117" s="1"/>
      <c r="XAJ1117" s="1"/>
      <c r="XAK1117" s="1"/>
      <c r="XAL1117" s="1"/>
      <c r="XAM1117" s="1"/>
      <c r="XAN1117" s="1"/>
      <c r="XAO1117" s="1"/>
      <c r="XAP1117" s="1"/>
      <c r="XAQ1117" s="1"/>
      <c r="XAR1117" s="1"/>
      <c r="XAS1117" s="1"/>
      <c r="XAT1117" s="1"/>
      <c r="XAU1117" s="1"/>
      <c r="XAV1117" s="1"/>
      <c r="XAW1117" s="1"/>
      <c r="XAX1117" s="1"/>
      <c r="XAY1117" s="1"/>
      <c r="XAZ1117" s="1"/>
      <c r="XBA1117" s="1"/>
      <c r="XBB1117" s="1"/>
      <c r="XBC1117" s="1"/>
      <c r="XBD1117" s="1"/>
      <c r="XBE1117" s="1"/>
      <c r="XBF1117" s="1"/>
      <c r="XBG1117" s="1"/>
      <c r="XBH1117" s="1"/>
      <c r="XBI1117" s="1"/>
      <c r="XBJ1117" s="1"/>
      <c r="XBK1117" s="1"/>
      <c r="XBL1117" s="1"/>
      <c r="XBM1117" s="1"/>
      <c r="XBN1117" s="1"/>
      <c r="XBO1117" s="1"/>
      <c r="XBP1117" s="1"/>
      <c r="XBQ1117" s="1"/>
      <c r="XBR1117" s="1"/>
      <c r="XBS1117" s="1"/>
      <c r="XBT1117" s="1"/>
      <c r="XBU1117" s="1"/>
      <c r="XBV1117" s="1"/>
      <c r="XBW1117" s="1"/>
      <c r="XBX1117" s="1"/>
      <c r="XBY1117" s="1"/>
      <c r="XBZ1117" s="1"/>
      <c r="XCA1117" s="1"/>
      <c r="XCB1117" s="1"/>
      <c r="XCC1117" s="1"/>
      <c r="XCD1117" s="1"/>
      <c r="XCE1117" s="1"/>
      <c r="XCF1117" s="1"/>
      <c r="XCG1117" s="1"/>
      <c r="XCH1117" s="1"/>
      <c r="XCI1117" s="1"/>
      <c r="XCJ1117" s="1"/>
      <c r="XCK1117" s="1"/>
      <c r="XCL1117" s="1"/>
      <c r="XCM1117" s="1"/>
      <c r="XCN1117" s="1"/>
      <c r="XCO1117" s="1"/>
      <c r="XCP1117" s="1"/>
      <c r="XCQ1117" s="1"/>
      <c r="XCR1117" s="1"/>
      <c r="XCS1117" s="1"/>
      <c r="XCT1117" s="1"/>
      <c r="XCU1117" s="1"/>
      <c r="XCV1117" s="1"/>
      <c r="XCW1117" s="1"/>
      <c r="XCX1117" s="1"/>
      <c r="XCY1117" s="1"/>
      <c r="XCZ1117" s="1"/>
      <c r="XDA1117" s="1"/>
      <c r="XDB1117" s="1"/>
      <c r="XDC1117" s="1"/>
      <c r="XDD1117" s="1"/>
      <c r="XDE1117" s="1"/>
      <c r="XDF1117" s="1"/>
      <c r="XDG1117" s="1"/>
      <c r="XDH1117" s="1"/>
      <c r="XDI1117" s="1"/>
      <c r="XDJ1117" s="1"/>
      <c r="XDK1117" s="1"/>
      <c r="XDL1117" s="1"/>
      <c r="XDM1117" s="1"/>
      <c r="XDN1117" s="1"/>
      <c r="XDO1117" s="1"/>
      <c r="XDP1117" s="1"/>
      <c r="XDQ1117" s="1"/>
      <c r="XDR1117" s="1"/>
      <c r="XDS1117" s="1"/>
      <c r="XDT1117" s="1"/>
      <c r="XDU1117" s="1"/>
      <c r="XDV1117" s="1"/>
      <c r="XDW1117" s="1"/>
      <c r="XDX1117" s="1"/>
      <c r="XDY1117" s="1"/>
      <c r="XDZ1117" s="1"/>
      <c r="XEA1117" s="1"/>
      <c r="XEB1117" s="1"/>
      <c r="XEC1117" s="1"/>
      <c r="XED1117" s="1"/>
      <c r="XEE1117" s="1"/>
      <c r="XEF1117" s="1"/>
      <c r="XEG1117" s="1"/>
      <c r="XEH1117" s="1"/>
      <c r="XEI1117" s="1"/>
      <c r="XEJ1117" s="1"/>
      <c r="XEK1117" s="1"/>
      <c r="XEL1117" s="1"/>
      <c r="XEM1117" s="1"/>
      <c r="XEN1117" s="1"/>
      <c r="XEO1117" s="1"/>
      <c r="XEP1117" s="1"/>
      <c r="XEQ1117" s="1"/>
      <c r="XER1117" s="1"/>
      <c r="XES1117" s="1"/>
      <c r="XET1117" s="1"/>
      <c r="XEU1117" s="1"/>
      <c r="XEV1117" s="1"/>
      <c r="XEW1117" s="1"/>
      <c r="XEX1117" s="1"/>
      <c r="XEY1117" s="1"/>
      <c r="XEZ1117" s="1"/>
      <c r="XFA1117" s="1"/>
      <c r="XFB1117" s="1"/>
      <c r="XFC1117" s="1"/>
    </row>
    <row r="1118" spans="1:150 16226:16383" s="3" customFormat="1" ht="20.25" customHeight="1" x14ac:dyDescent="0.25">
      <c r="A1118" s="71" t="s">
        <v>1313</v>
      </c>
      <c r="B1118" s="71">
        <v>139.35499999999999</v>
      </c>
      <c r="C1118" s="71">
        <f t="shared" si="28"/>
        <v>1500.0172199999997</v>
      </c>
      <c r="D1118" s="51">
        <v>0</v>
      </c>
      <c r="E1118" s="51">
        <v>0</v>
      </c>
      <c r="F1118" s="124">
        <f t="shared" si="29"/>
        <v>2754.0316159199997</v>
      </c>
      <c r="G1118" s="130" t="s">
        <v>95</v>
      </c>
      <c r="H1118" s="13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WZB1118" s="1"/>
      <c r="WZC1118" s="1"/>
      <c r="WZD1118" s="1"/>
      <c r="WZE1118" s="1"/>
      <c r="WZF1118" s="1"/>
      <c r="WZG1118" s="1"/>
      <c r="WZH1118" s="1"/>
      <c r="WZI1118" s="1"/>
      <c r="WZJ1118" s="1"/>
      <c r="WZK1118" s="1"/>
      <c r="WZL1118" s="1"/>
      <c r="WZM1118" s="1"/>
      <c r="WZN1118" s="1"/>
      <c r="WZO1118" s="1"/>
      <c r="WZP1118" s="1"/>
      <c r="WZQ1118" s="1"/>
      <c r="WZR1118" s="1"/>
      <c r="WZS1118" s="1"/>
      <c r="WZT1118" s="1"/>
      <c r="WZU1118" s="1"/>
      <c r="WZV1118" s="1"/>
      <c r="WZW1118" s="1"/>
      <c r="WZX1118" s="1"/>
      <c r="WZY1118" s="1"/>
      <c r="WZZ1118" s="1"/>
      <c r="XAA1118" s="1"/>
      <c r="XAB1118" s="1"/>
      <c r="XAC1118" s="1"/>
      <c r="XAD1118" s="1"/>
      <c r="XAE1118" s="1"/>
      <c r="XAF1118" s="1"/>
      <c r="XAG1118" s="1"/>
      <c r="XAH1118" s="1"/>
      <c r="XAI1118" s="1"/>
      <c r="XAJ1118" s="1"/>
      <c r="XAK1118" s="1"/>
      <c r="XAL1118" s="1"/>
      <c r="XAM1118" s="1"/>
      <c r="XAN1118" s="1"/>
      <c r="XAO1118" s="1"/>
      <c r="XAP1118" s="1"/>
      <c r="XAQ1118" s="1"/>
      <c r="XAR1118" s="1"/>
      <c r="XAS1118" s="1"/>
      <c r="XAT1118" s="1"/>
      <c r="XAU1118" s="1"/>
      <c r="XAV1118" s="1"/>
      <c r="XAW1118" s="1"/>
      <c r="XAX1118" s="1"/>
      <c r="XAY1118" s="1"/>
      <c r="XAZ1118" s="1"/>
      <c r="XBA1118" s="1"/>
      <c r="XBB1118" s="1"/>
      <c r="XBC1118" s="1"/>
      <c r="XBD1118" s="1"/>
      <c r="XBE1118" s="1"/>
      <c r="XBF1118" s="1"/>
      <c r="XBG1118" s="1"/>
      <c r="XBH1118" s="1"/>
      <c r="XBI1118" s="1"/>
      <c r="XBJ1118" s="1"/>
      <c r="XBK1118" s="1"/>
      <c r="XBL1118" s="1"/>
      <c r="XBM1118" s="1"/>
      <c r="XBN1118" s="1"/>
      <c r="XBO1118" s="1"/>
      <c r="XBP1118" s="1"/>
      <c r="XBQ1118" s="1"/>
      <c r="XBR1118" s="1"/>
      <c r="XBS1118" s="1"/>
      <c r="XBT1118" s="1"/>
      <c r="XBU1118" s="1"/>
      <c r="XBV1118" s="1"/>
      <c r="XBW1118" s="1"/>
      <c r="XBX1118" s="1"/>
      <c r="XBY1118" s="1"/>
      <c r="XBZ1118" s="1"/>
      <c r="XCA1118" s="1"/>
      <c r="XCB1118" s="1"/>
      <c r="XCC1118" s="1"/>
      <c r="XCD1118" s="1"/>
      <c r="XCE1118" s="1"/>
      <c r="XCF1118" s="1"/>
      <c r="XCG1118" s="1"/>
      <c r="XCH1118" s="1"/>
      <c r="XCI1118" s="1"/>
      <c r="XCJ1118" s="1"/>
      <c r="XCK1118" s="1"/>
      <c r="XCL1118" s="1"/>
      <c r="XCM1118" s="1"/>
      <c r="XCN1118" s="1"/>
      <c r="XCO1118" s="1"/>
      <c r="XCP1118" s="1"/>
      <c r="XCQ1118" s="1"/>
      <c r="XCR1118" s="1"/>
      <c r="XCS1118" s="1"/>
      <c r="XCT1118" s="1"/>
      <c r="XCU1118" s="1"/>
      <c r="XCV1118" s="1"/>
      <c r="XCW1118" s="1"/>
      <c r="XCX1118" s="1"/>
      <c r="XCY1118" s="1"/>
      <c r="XCZ1118" s="1"/>
      <c r="XDA1118" s="1"/>
      <c r="XDB1118" s="1"/>
      <c r="XDC1118" s="1"/>
      <c r="XDD1118" s="1"/>
      <c r="XDE1118" s="1"/>
      <c r="XDF1118" s="1"/>
      <c r="XDG1118" s="1"/>
      <c r="XDH1118" s="1"/>
      <c r="XDI1118" s="1"/>
      <c r="XDJ1118" s="1"/>
      <c r="XDK1118" s="1"/>
      <c r="XDL1118" s="1"/>
      <c r="XDM1118" s="1"/>
      <c r="XDN1118" s="1"/>
      <c r="XDO1118" s="1"/>
      <c r="XDP1118" s="1"/>
      <c r="XDQ1118" s="1"/>
      <c r="XDR1118" s="1"/>
      <c r="XDS1118" s="1"/>
      <c r="XDT1118" s="1"/>
      <c r="XDU1118" s="1"/>
      <c r="XDV1118" s="1"/>
      <c r="XDW1118" s="1"/>
      <c r="XDX1118" s="1"/>
      <c r="XDY1118" s="1"/>
      <c r="XDZ1118" s="1"/>
      <c r="XEA1118" s="1"/>
      <c r="XEB1118" s="1"/>
      <c r="XEC1118" s="1"/>
      <c r="XED1118" s="1"/>
      <c r="XEE1118" s="1"/>
      <c r="XEF1118" s="1"/>
      <c r="XEG1118" s="1"/>
      <c r="XEH1118" s="1"/>
      <c r="XEI1118" s="1"/>
      <c r="XEJ1118" s="1"/>
      <c r="XEK1118" s="1"/>
      <c r="XEL1118" s="1"/>
      <c r="XEM1118" s="1"/>
      <c r="XEN1118" s="1"/>
      <c r="XEO1118" s="1"/>
      <c r="XEP1118" s="1"/>
      <c r="XEQ1118" s="1"/>
      <c r="XER1118" s="1"/>
      <c r="XES1118" s="1"/>
      <c r="XET1118" s="1"/>
      <c r="XEU1118" s="1"/>
      <c r="XEV1118" s="1"/>
      <c r="XEW1118" s="1"/>
      <c r="XEX1118" s="1"/>
      <c r="XEY1118" s="1"/>
      <c r="XEZ1118" s="1"/>
      <c r="XFA1118" s="1"/>
      <c r="XFB1118" s="1"/>
      <c r="XFC1118" s="1"/>
    </row>
    <row r="1119" spans="1:150 16226:16383" s="3" customFormat="1" ht="20.25" customHeight="1" x14ac:dyDescent="0.25">
      <c r="A1119" s="71" t="s">
        <v>1314</v>
      </c>
      <c r="B1119" s="71">
        <v>139.35499999999999</v>
      </c>
      <c r="C1119" s="71">
        <f t="shared" si="28"/>
        <v>1500.0172199999997</v>
      </c>
      <c r="D1119" s="51">
        <v>0</v>
      </c>
      <c r="E1119" s="51">
        <v>0</v>
      </c>
      <c r="F1119" s="124">
        <f t="shared" si="29"/>
        <v>2754.0316159199997</v>
      </c>
      <c r="G1119" s="130" t="s">
        <v>95</v>
      </c>
      <c r="H1119" s="13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WZB1119" s="1"/>
      <c r="WZC1119" s="1"/>
      <c r="WZD1119" s="1"/>
      <c r="WZE1119" s="1"/>
      <c r="WZF1119" s="1"/>
      <c r="WZG1119" s="1"/>
      <c r="WZH1119" s="1"/>
      <c r="WZI1119" s="1"/>
      <c r="WZJ1119" s="1"/>
      <c r="WZK1119" s="1"/>
      <c r="WZL1119" s="1"/>
      <c r="WZM1119" s="1"/>
      <c r="WZN1119" s="1"/>
      <c r="WZO1119" s="1"/>
      <c r="WZP1119" s="1"/>
      <c r="WZQ1119" s="1"/>
      <c r="WZR1119" s="1"/>
      <c r="WZS1119" s="1"/>
      <c r="WZT1119" s="1"/>
      <c r="WZU1119" s="1"/>
      <c r="WZV1119" s="1"/>
      <c r="WZW1119" s="1"/>
      <c r="WZX1119" s="1"/>
      <c r="WZY1119" s="1"/>
      <c r="WZZ1119" s="1"/>
      <c r="XAA1119" s="1"/>
      <c r="XAB1119" s="1"/>
      <c r="XAC1119" s="1"/>
      <c r="XAD1119" s="1"/>
      <c r="XAE1119" s="1"/>
      <c r="XAF1119" s="1"/>
      <c r="XAG1119" s="1"/>
      <c r="XAH1119" s="1"/>
      <c r="XAI1119" s="1"/>
      <c r="XAJ1119" s="1"/>
      <c r="XAK1119" s="1"/>
      <c r="XAL1119" s="1"/>
      <c r="XAM1119" s="1"/>
      <c r="XAN1119" s="1"/>
      <c r="XAO1119" s="1"/>
      <c r="XAP1119" s="1"/>
      <c r="XAQ1119" s="1"/>
      <c r="XAR1119" s="1"/>
      <c r="XAS1119" s="1"/>
      <c r="XAT1119" s="1"/>
      <c r="XAU1119" s="1"/>
      <c r="XAV1119" s="1"/>
      <c r="XAW1119" s="1"/>
      <c r="XAX1119" s="1"/>
      <c r="XAY1119" s="1"/>
      <c r="XAZ1119" s="1"/>
      <c r="XBA1119" s="1"/>
      <c r="XBB1119" s="1"/>
      <c r="XBC1119" s="1"/>
      <c r="XBD1119" s="1"/>
      <c r="XBE1119" s="1"/>
      <c r="XBF1119" s="1"/>
      <c r="XBG1119" s="1"/>
      <c r="XBH1119" s="1"/>
      <c r="XBI1119" s="1"/>
      <c r="XBJ1119" s="1"/>
      <c r="XBK1119" s="1"/>
      <c r="XBL1119" s="1"/>
      <c r="XBM1119" s="1"/>
      <c r="XBN1119" s="1"/>
      <c r="XBO1119" s="1"/>
      <c r="XBP1119" s="1"/>
      <c r="XBQ1119" s="1"/>
      <c r="XBR1119" s="1"/>
      <c r="XBS1119" s="1"/>
      <c r="XBT1119" s="1"/>
      <c r="XBU1119" s="1"/>
      <c r="XBV1119" s="1"/>
      <c r="XBW1119" s="1"/>
      <c r="XBX1119" s="1"/>
      <c r="XBY1119" s="1"/>
      <c r="XBZ1119" s="1"/>
      <c r="XCA1119" s="1"/>
      <c r="XCB1119" s="1"/>
      <c r="XCC1119" s="1"/>
      <c r="XCD1119" s="1"/>
      <c r="XCE1119" s="1"/>
      <c r="XCF1119" s="1"/>
      <c r="XCG1119" s="1"/>
      <c r="XCH1119" s="1"/>
      <c r="XCI1119" s="1"/>
      <c r="XCJ1119" s="1"/>
      <c r="XCK1119" s="1"/>
      <c r="XCL1119" s="1"/>
      <c r="XCM1119" s="1"/>
      <c r="XCN1119" s="1"/>
      <c r="XCO1119" s="1"/>
      <c r="XCP1119" s="1"/>
      <c r="XCQ1119" s="1"/>
      <c r="XCR1119" s="1"/>
      <c r="XCS1119" s="1"/>
      <c r="XCT1119" s="1"/>
      <c r="XCU1119" s="1"/>
      <c r="XCV1119" s="1"/>
      <c r="XCW1119" s="1"/>
      <c r="XCX1119" s="1"/>
      <c r="XCY1119" s="1"/>
      <c r="XCZ1119" s="1"/>
      <c r="XDA1119" s="1"/>
      <c r="XDB1119" s="1"/>
      <c r="XDC1119" s="1"/>
      <c r="XDD1119" s="1"/>
      <c r="XDE1119" s="1"/>
      <c r="XDF1119" s="1"/>
      <c r="XDG1119" s="1"/>
      <c r="XDH1119" s="1"/>
      <c r="XDI1119" s="1"/>
      <c r="XDJ1119" s="1"/>
      <c r="XDK1119" s="1"/>
      <c r="XDL1119" s="1"/>
      <c r="XDM1119" s="1"/>
      <c r="XDN1119" s="1"/>
      <c r="XDO1119" s="1"/>
      <c r="XDP1119" s="1"/>
      <c r="XDQ1119" s="1"/>
      <c r="XDR1119" s="1"/>
      <c r="XDS1119" s="1"/>
      <c r="XDT1119" s="1"/>
      <c r="XDU1119" s="1"/>
      <c r="XDV1119" s="1"/>
      <c r="XDW1119" s="1"/>
      <c r="XDX1119" s="1"/>
      <c r="XDY1119" s="1"/>
      <c r="XDZ1119" s="1"/>
      <c r="XEA1119" s="1"/>
      <c r="XEB1119" s="1"/>
      <c r="XEC1119" s="1"/>
      <c r="XED1119" s="1"/>
      <c r="XEE1119" s="1"/>
      <c r="XEF1119" s="1"/>
      <c r="XEG1119" s="1"/>
      <c r="XEH1119" s="1"/>
      <c r="XEI1119" s="1"/>
      <c r="XEJ1119" s="1"/>
      <c r="XEK1119" s="1"/>
      <c r="XEL1119" s="1"/>
      <c r="XEM1119" s="1"/>
      <c r="XEN1119" s="1"/>
      <c r="XEO1119" s="1"/>
      <c r="XEP1119" s="1"/>
      <c r="XEQ1119" s="1"/>
      <c r="XER1119" s="1"/>
      <c r="XES1119" s="1"/>
      <c r="XET1119" s="1"/>
      <c r="XEU1119" s="1"/>
      <c r="XEV1119" s="1"/>
      <c r="XEW1119" s="1"/>
      <c r="XEX1119" s="1"/>
      <c r="XEY1119" s="1"/>
      <c r="XEZ1119" s="1"/>
      <c r="XFA1119" s="1"/>
      <c r="XFB1119" s="1"/>
      <c r="XFC1119" s="1"/>
    </row>
    <row r="1120" spans="1:150 16226:16383" s="3" customFormat="1" ht="20.25" customHeight="1" x14ac:dyDescent="0.25">
      <c r="A1120" s="71" t="s">
        <v>1315</v>
      </c>
      <c r="B1120" s="71">
        <v>139.35499999999999</v>
      </c>
      <c r="C1120" s="71">
        <f t="shared" si="28"/>
        <v>1500.0172199999997</v>
      </c>
      <c r="D1120" s="51">
        <v>0</v>
      </c>
      <c r="E1120" s="51">
        <v>0</v>
      </c>
      <c r="F1120" s="124">
        <f t="shared" si="29"/>
        <v>2754.0316159199997</v>
      </c>
      <c r="G1120" s="130" t="s">
        <v>95</v>
      </c>
      <c r="H1120" s="13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WZB1120" s="1"/>
      <c r="WZC1120" s="1"/>
      <c r="WZD1120" s="1"/>
      <c r="WZE1120" s="1"/>
      <c r="WZF1120" s="1"/>
      <c r="WZG1120" s="1"/>
      <c r="WZH1120" s="1"/>
      <c r="WZI1120" s="1"/>
      <c r="WZJ1120" s="1"/>
      <c r="WZK1120" s="1"/>
      <c r="WZL1120" s="1"/>
      <c r="WZM1120" s="1"/>
      <c r="WZN1120" s="1"/>
      <c r="WZO1120" s="1"/>
      <c r="WZP1120" s="1"/>
      <c r="WZQ1120" s="1"/>
      <c r="WZR1120" s="1"/>
      <c r="WZS1120" s="1"/>
      <c r="WZT1120" s="1"/>
      <c r="WZU1120" s="1"/>
      <c r="WZV1120" s="1"/>
      <c r="WZW1120" s="1"/>
      <c r="WZX1120" s="1"/>
      <c r="WZY1120" s="1"/>
      <c r="WZZ1120" s="1"/>
      <c r="XAA1120" s="1"/>
      <c r="XAB1120" s="1"/>
      <c r="XAC1120" s="1"/>
      <c r="XAD1120" s="1"/>
      <c r="XAE1120" s="1"/>
      <c r="XAF1120" s="1"/>
      <c r="XAG1120" s="1"/>
      <c r="XAH1120" s="1"/>
      <c r="XAI1120" s="1"/>
      <c r="XAJ1120" s="1"/>
      <c r="XAK1120" s="1"/>
      <c r="XAL1120" s="1"/>
      <c r="XAM1120" s="1"/>
      <c r="XAN1120" s="1"/>
      <c r="XAO1120" s="1"/>
      <c r="XAP1120" s="1"/>
      <c r="XAQ1120" s="1"/>
      <c r="XAR1120" s="1"/>
      <c r="XAS1120" s="1"/>
      <c r="XAT1120" s="1"/>
      <c r="XAU1120" s="1"/>
      <c r="XAV1120" s="1"/>
      <c r="XAW1120" s="1"/>
      <c r="XAX1120" s="1"/>
      <c r="XAY1120" s="1"/>
      <c r="XAZ1120" s="1"/>
      <c r="XBA1120" s="1"/>
      <c r="XBB1120" s="1"/>
      <c r="XBC1120" s="1"/>
      <c r="XBD1120" s="1"/>
      <c r="XBE1120" s="1"/>
      <c r="XBF1120" s="1"/>
      <c r="XBG1120" s="1"/>
      <c r="XBH1120" s="1"/>
      <c r="XBI1120" s="1"/>
      <c r="XBJ1120" s="1"/>
      <c r="XBK1120" s="1"/>
      <c r="XBL1120" s="1"/>
      <c r="XBM1120" s="1"/>
      <c r="XBN1120" s="1"/>
      <c r="XBO1120" s="1"/>
      <c r="XBP1120" s="1"/>
      <c r="XBQ1120" s="1"/>
      <c r="XBR1120" s="1"/>
      <c r="XBS1120" s="1"/>
      <c r="XBT1120" s="1"/>
      <c r="XBU1120" s="1"/>
      <c r="XBV1120" s="1"/>
      <c r="XBW1120" s="1"/>
      <c r="XBX1120" s="1"/>
      <c r="XBY1120" s="1"/>
      <c r="XBZ1120" s="1"/>
      <c r="XCA1120" s="1"/>
      <c r="XCB1120" s="1"/>
      <c r="XCC1120" s="1"/>
      <c r="XCD1120" s="1"/>
      <c r="XCE1120" s="1"/>
      <c r="XCF1120" s="1"/>
      <c r="XCG1120" s="1"/>
      <c r="XCH1120" s="1"/>
      <c r="XCI1120" s="1"/>
      <c r="XCJ1120" s="1"/>
      <c r="XCK1120" s="1"/>
      <c r="XCL1120" s="1"/>
      <c r="XCM1120" s="1"/>
      <c r="XCN1120" s="1"/>
      <c r="XCO1120" s="1"/>
      <c r="XCP1120" s="1"/>
      <c r="XCQ1120" s="1"/>
      <c r="XCR1120" s="1"/>
      <c r="XCS1120" s="1"/>
      <c r="XCT1120" s="1"/>
      <c r="XCU1120" s="1"/>
      <c r="XCV1120" s="1"/>
      <c r="XCW1120" s="1"/>
      <c r="XCX1120" s="1"/>
      <c r="XCY1120" s="1"/>
      <c r="XCZ1120" s="1"/>
      <c r="XDA1120" s="1"/>
      <c r="XDB1120" s="1"/>
      <c r="XDC1120" s="1"/>
      <c r="XDD1120" s="1"/>
      <c r="XDE1120" s="1"/>
      <c r="XDF1120" s="1"/>
      <c r="XDG1120" s="1"/>
      <c r="XDH1120" s="1"/>
      <c r="XDI1120" s="1"/>
      <c r="XDJ1120" s="1"/>
      <c r="XDK1120" s="1"/>
      <c r="XDL1120" s="1"/>
      <c r="XDM1120" s="1"/>
      <c r="XDN1120" s="1"/>
      <c r="XDO1120" s="1"/>
      <c r="XDP1120" s="1"/>
      <c r="XDQ1120" s="1"/>
      <c r="XDR1120" s="1"/>
      <c r="XDS1120" s="1"/>
      <c r="XDT1120" s="1"/>
      <c r="XDU1120" s="1"/>
      <c r="XDV1120" s="1"/>
      <c r="XDW1120" s="1"/>
      <c r="XDX1120" s="1"/>
      <c r="XDY1120" s="1"/>
      <c r="XDZ1120" s="1"/>
      <c r="XEA1120" s="1"/>
      <c r="XEB1120" s="1"/>
      <c r="XEC1120" s="1"/>
      <c r="XED1120" s="1"/>
      <c r="XEE1120" s="1"/>
      <c r="XEF1120" s="1"/>
      <c r="XEG1120" s="1"/>
      <c r="XEH1120" s="1"/>
      <c r="XEI1120" s="1"/>
      <c r="XEJ1120" s="1"/>
      <c r="XEK1120" s="1"/>
      <c r="XEL1120" s="1"/>
      <c r="XEM1120" s="1"/>
      <c r="XEN1120" s="1"/>
      <c r="XEO1120" s="1"/>
      <c r="XEP1120" s="1"/>
      <c r="XEQ1120" s="1"/>
      <c r="XER1120" s="1"/>
      <c r="XES1120" s="1"/>
      <c r="XET1120" s="1"/>
      <c r="XEU1120" s="1"/>
      <c r="XEV1120" s="1"/>
      <c r="XEW1120" s="1"/>
      <c r="XEX1120" s="1"/>
      <c r="XEY1120" s="1"/>
      <c r="XEZ1120" s="1"/>
      <c r="XFA1120" s="1"/>
      <c r="XFB1120" s="1"/>
      <c r="XFC1120" s="1"/>
    </row>
    <row r="1121" spans="1:150 16226:16383" s="3" customFormat="1" ht="20.25" customHeight="1" x14ac:dyDescent="0.25">
      <c r="A1121" s="71" t="s">
        <v>1316</v>
      </c>
      <c r="B1121" s="71">
        <v>162.215</v>
      </c>
      <c r="C1121" s="71">
        <f t="shared" ref="C1121:C1184" si="30">B1121*10.764</f>
        <v>1746.0822599999999</v>
      </c>
      <c r="D1121" s="51">
        <v>0</v>
      </c>
      <c r="E1121" s="51">
        <v>0</v>
      </c>
      <c r="F1121" s="124">
        <f t="shared" ref="F1121:F1184" si="31">(C1121*1.836)</f>
        <v>3205.8070293599999</v>
      </c>
      <c r="G1121" s="130" t="s">
        <v>95</v>
      </c>
      <c r="H1121" s="13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WZB1121" s="1"/>
      <c r="WZC1121" s="1"/>
      <c r="WZD1121" s="1"/>
      <c r="WZE1121" s="1"/>
      <c r="WZF1121" s="1"/>
      <c r="WZG1121" s="1"/>
      <c r="WZH1121" s="1"/>
      <c r="WZI1121" s="1"/>
      <c r="WZJ1121" s="1"/>
      <c r="WZK1121" s="1"/>
      <c r="WZL1121" s="1"/>
      <c r="WZM1121" s="1"/>
      <c r="WZN1121" s="1"/>
      <c r="WZO1121" s="1"/>
      <c r="WZP1121" s="1"/>
      <c r="WZQ1121" s="1"/>
      <c r="WZR1121" s="1"/>
      <c r="WZS1121" s="1"/>
      <c r="WZT1121" s="1"/>
      <c r="WZU1121" s="1"/>
      <c r="WZV1121" s="1"/>
      <c r="WZW1121" s="1"/>
      <c r="WZX1121" s="1"/>
      <c r="WZY1121" s="1"/>
      <c r="WZZ1121" s="1"/>
      <c r="XAA1121" s="1"/>
      <c r="XAB1121" s="1"/>
      <c r="XAC1121" s="1"/>
      <c r="XAD1121" s="1"/>
      <c r="XAE1121" s="1"/>
      <c r="XAF1121" s="1"/>
      <c r="XAG1121" s="1"/>
      <c r="XAH1121" s="1"/>
      <c r="XAI1121" s="1"/>
      <c r="XAJ1121" s="1"/>
      <c r="XAK1121" s="1"/>
      <c r="XAL1121" s="1"/>
      <c r="XAM1121" s="1"/>
      <c r="XAN1121" s="1"/>
      <c r="XAO1121" s="1"/>
      <c r="XAP1121" s="1"/>
      <c r="XAQ1121" s="1"/>
      <c r="XAR1121" s="1"/>
      <c r="XAS1121" s="1"/>
      <c r="XAT1121" s="1"/>
      <c r="XAU1121" s="1"/>
      <c r="XAV1121" s="1"/>
      <c r="XAW1121" s="1"/>
      <c r="XAX1121" s="1"/>
      <c r="XAY1121" s="1"/>
      <c r="XAZ1121" s="1"/>
      <c r="XBA1121" s="1"/>
      <c r="XBB1121" s="1"/>
      <c r="XBC1121" s="1"/>
      <c r="XBD1121" s="1"/>
      <c r="XBE1121" s="1"/>
      <c r="XBF1121" s="1"/>
      <c r="XBG1121" s="1"/>
      <c r="XBH1121" s="1"/>
      <c r="XBI1121" s="1"/>
      <c r="XBJ1121" s="1"/>
      <c r="XBK1121" s="1"/>
      <c r="XBL1121" s="1"/>
      <c r="XBM1121" s="1"/>
      <c r="XBN1121" s="1"/>
      <c r="XBO1121" s="1"/>
      <c r="XBP1121" s="1"/>
      <c r="XBQ1121" s="1"/>
      <c r="XBR1121" s="1"/>
      <c r="XBS1121" s="1"/>
      <c r="XBT1121" s="1"/>
      <c r="XBU1121" s="1"/>
      <c r="XBV1121" s="1"/>
      <c r="XBW1121" s="1"/>
      <c r="XBX1121" s="1"/>
      <c r="XBY1121" s="1"/>
      <c r="XBZ1121" s="1"/>
      <c r="XCA1121" s="1"/>
      <c r="XCB1121" s="1"/>
      <c r="XCC1121" s="1"/>
      <c r="XCD1121" s="1"/>
      <c r="XCE1121" s="1"/>
      <c r="XCF1121" s="1"/>
      <c r="XCG1121" s="1"/>
      <c r="XCH1121" s="1"/>
      <c r="XCI1121" s="1"/>
      <c r="XCJ1121" s="1"/>
      <c r="XCK1121" s="1"/>
      <c r="XCL1121" s="1"/>
      <c r="XCM1121" s="1"/>
      <c r="XCN1121" s="1"/>
      <c r="XCO1121" s="1"/>
      <c r="XCP1121" s="1"/>
      <c r="XCQ1121" s="1"/>
      <c r="XCR1121" s="1"/>
      <c r="XCS1121" s="1"/>
      <c r="XCT1121" s="1"/>
      <c r="XCU1121" s="1"/>
      <c r="XCV1121" s="1"/>
      <c r="XCW1121" s="1"/>
      <c r="XCX1121" s="1"/>
      <c r="XCY1121" s="1"/>
      <c r="XCZ1121" s="1"/>
      <c r="XDA1121" s="1"/>
      <c r="XDB1121" s="1"/>
      <c r="XDC1121" s="1"/>
      <c r="XDD1121" s="1"/>
      <c r="XDE1121" s="1"/>
      <c r="XDF1121" s="1"/>
      <c r="XDG1121" s="1"/>
      <c r="XDH1121" s="1"/>
      <c r="XDI1121" s="1"/>
      <c r="XDJ1121" s="1"/>
      <c r="XDK1121" s="1"/>
      <c r="XDL1121" s="1"/>
      <c r="XDM1121" s="1"/>
      <c r="XDN1121" s="1"/>
      <c r="XDO1121" s="1"/>
      <c r="XDP1121" s="1"/>
      <c r="XDQ1121" s="1"/>
      <c r="XDR1121" s="1"/>
      <c r="XDS1121" s="1"/>
      <c r="XDT1121" s="1"/>
      <c r="XDU1121" s="1"/>
      <c r="XDV1121" s="1"/>
      <c r="XDW1121" s="1"/>
      <c r="XDX1121" s="1"/>
      <c r="XDY1121" s="1"/>
      <c r="XDZ1121" s="1"/>
      <c r="XEA1121" s="1"/>
      <c r="XEB1121" s="1"/>
      <c r="XEC1121" s="1"/>
      <c r="XED1121" s="1"/>
      <c r="XEE1121" s="1"/>
      <c r="XEF1121" s="1"/>
      <c r="XEG1121" s="1"/>
      <c r="XEH1121" s="1"/>
      <c r="XEI1121" s="1"/>
      <c r="XEJ1121" s="1"/>
      <c r="XEK1121" s="1"/>
      <c r="XEL1121" s="1"/>
      <c r="XEM1121" s="1"/>
      <c r="XEN1121" s="1"/>
      <c r="XEO1121" s="1"/>
      <c r="XEP1121" s="1"/>
      <c r="XEQ1121" s="1"/>
      <c r="XER1121" s="1"/>
      <c r="XES1121" s="1"/>
      <c r="XET1121" s="1"/>
      <c r="XEU1121" s="1"/>
      <c r="XEV1121" s="1"/>
      <c r="XEW1121" s="1"/>
      <c r="XEX1121" s="1"/>
      <c r="XEY1121" s="1"/>
      <c r="XEZ1121" s="1"/>
      <c r="XFA1121" s="1"/>
      <c r="XFB1121" s="1"/>
      <c r="XFC1121" s="1"/>
    </row>
    <row r="1122" spans="1:150 16226:16383" s="3" customFormat="1" ht="20.25" customHeight="1" x14ac:dyDescent="0.25">
      <c r="A1122" s="71" t="s">
        <v>1317</v>
      </c>
      <c r="B1122" s="71">
        <v>162.215</v>
      </c>
      <c r="C1122" s="71">
        <f t="shared" si="30"/>
        <v>1746.0822599999999</v>
      </c>
      <c r="D1122" s="51">
        <v>0</v>
      </c>
      <c r="E1122" s="51">
        <v>0</v>
      </c>
      <c r="F1122" s="124">
        <f t="shared" si="31"/>
        <v>3205.8070293599999</v>
      </c>
      <c r="G1122" s="130" t="s">
        <v>95</v>
      </c>
      <c r="H1122" s="13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WZB1122" s="1"/>
      <c r="WZC1122" s="1"/>
      <c r="WZD1122" s="1"/>
      <c r="WZE1122" s="1"/>
      <c r="WZF1122" s="1"/>
      <c r="WZG1122" s="1"/>
      <c r="WZH1122" s="1"/>
      <c r="WZI1122" s="1"/>
      <c r="WZJ1122" s="1"/>
      <c r="WZK1122" s="1"/>
      <c r="WZL1122" s="1"/>
      <c r="WZM1122" s="1"/>
      <c r="WZN1122" s="1"/>
      <c r="WZO1122" s="1"/>
      <c r="WZP1122" s="1"/>
      <c r="WZQ1122" s="1"/>
      <c r="WZR1122" s="1"/>
      <c r="WZS1122" s="1"/>
      <c r="WZT1122" s="1"/>
      <c r="WZU1122" s="1"/>
      <c r="WZV1122" s="1"/>
      <c r="WZW1122" s="1"/>
      <c r="WZX1122" s="1"/>
      <c r="WZY1122" s="1"/>
      <c r="WZZ1122" s="1"/>
      <c r="XAA1122" s="1"/>
      <c r="XAB1122" s="1"/>
      <c r="XAC1122" s="1"/>
      <c r="XAD1122" s="1"/>
      <c r="XAE1122" s="1"/>
      <c r="XAF1122" s="1"/>
      <c r="XAG1122" s="1"/>
      <c r="XAH1122" s="1"/>
      <c r="XAI1122" s="1"/>
      <c r="XAJ1122" s="1"/>
      <c r="XAK1122" s="1"/>
      <c r="XAL1122" s="1"/>
      <c r="XAM1122" s="1"/>
      <c r="XAN1122" s="1"/>
      <c r="XAO1122" s="1"/>
      <c r="XAP1122" s="1"/>
      <c r="XAQ1122" s="1"/>
      <c r="XAR1122" s="1"/>
      <c r="XAS1122" s="1"/>
      <c r="XAT1122" s="1"/>
      <c r="XAU1122" s="1"/>
      <c r="XAV1122" s="1"/>
      <c r="XAW1122" s="1"/>
      <c r="XAX1122" s="1"/>
      <c r="XAY1122" s="1"/>
      <c r="XAZ1122" s="1"/>
      <c r="XBA1122" s="1"/>
      <c r="XBB1122" s="1"/>
      <c r="XBC1122" s="1"/>
      <c r="XBD1122" s="1"/>
      <c r="XBE1122" s="1"/>
      <c r="XBF1122" s="1"/>
      <c r="XBG1122" s="1"/>
      <c r="XBH1122" s="1"/>
      <c r="XBI1122" s="1"/>
      <c r="XBJ1122" s="1"/>
      <c r="XBK1122" s="1"/>
      <c r="XBL1122" s="1"/>
      <c r="XBM1122" s="1"/>
      <c r="XBN1122" s="1"/>
      <c r="XBO1122" s="1"/>
      <c r="XBP1122" s="1"/>
      <c r="XBQ1122" s="1"/>
      <c r="XBR1122" s="1"/>
      <c r="XBS1122" s="1"/>
      <c r="XBT1122" s="1"/>
      <c r="XBU1122" s="1"/>
      <c r="XBV1122" s="1"/>
      <c r="XBW1122" s="1"/>
      <c r="XBX1122" s="1"/>
      <c r="XBY1122" s="1"/>
      <c r="XBZ1122" s="1"/>
      <c r="XCA1122" s="1"/>
      <c r="XCB1122" s="1"/>
      <c r="XCC1122" s="1"/>
      <c r="XCD1122" s="1"/>
      <c r="XCE1122" s="1"/>
      <c r="XCF1122" s="1"/>
      <c r="XCG1122" s="1"/>
      <c r="XCH1122" s="1"/>
      <c r="XCI1122" s="1"/>
      <c r="XCJ1122" s="1"/>
      <c r="XCK1122" s="1"/>
      <c r="XCL1122" s="1"/>
      <c r="XCM1122" s="1"/>
      <c r="XCN1122" s="1"/>
      <c r="XCO1122" s="1"/>
      <c r="XCP1122" s="1"/>
      <c r="XCQ1122" s="1"/>
      <c r="XCR1122" s="1"/>
      <c r="XCS1122" s="1"/>
      <c r="XCT1122" s="1"/>
      <c r="XCU1122" s="1"/>
      <c r="XCV1122" s="1"/>
      <c r="XCW1122" s="1"/>
      <c r="XCX1122" s="1"/>
      <c r="XCY1122" s="1"/>
      <c r="XCZ1122" s="1"/>
      <c r="XDA1122" s="1"/>
      <c r="XDB1122" s="1"/>
      <c r="XDC1122" s="1"/>
      <c r="XDD1122" s="1"/>
      <c r="XDE1122" s="1"/>
      <c r="XDF1122" s="1"/>
      <c r="XDG1122" s="1"/>
      <c r="XDH1122" s="1"/>
      <c r="XDI1122" s="1"/>
      <c r="XDJ1122" s="1"/>
      <c r="XDK1122" s="1"/>
      <c r="XDL1122" s="1"/>
      <c r="XDM1122" s="1"/>
      <c r="XDN1122" s="1"/>
      <c r="XDO1122" s="1"/>
      <c r="XDP1122" s="1"/>
      <c r="XDQ1122" s="1"/>
      <c r="XDR1122" s="1"/>
      <c r="XDS1122" s="1"/>
      <c r="XDT1122" s="1"/>
      <c r="XDU1122" s="1"/>
      <c r="XDV1122" s="1"/>
      <c r="XDW1122" s="1"/>
      <c r="XDX1122" s="1"/>
      <c r="XDY1122" s="1"/>
      <c r="XDZ1122" s="1"/>
      <c r="XEA1122" s="1"/>
      <c r="XEB1122" s="1"/>
      <c r="XEC1122" s="1"/>
      <c r="XED1122" s="1"/>
      <c r="XEE1122" s="1"/>
      <c r="XEF1122" s="1"/>
      <c r="XEG1122" s="1"/>
      <c r="XEH1122" s="1"/>
      <c r="XEI1122" s="1"/>
      <c r="XEJ1122" s="1"/>
      <c r="XEK1122" s="1"/>
      <c r="XEL1122" s="1"/>
      <c r="XEM1122" s="1"/>
      <c r="XEN1122" s="1"/>
      <c r="XEO1122" s="1"/>
      <c r="XEP1122" s="1"/>
      <c r="XEQ1122" s="1"/>
      <c r="XER1122" s="1"/>
      <c r="XES1122" s="1"/>
      <c r="XET1122" s="1"/>
      <c r="XEU1122" s="1"/>
      <c r="XEV1122" s="1"/>
      <c r="XEW1122" s="1"/>
      <c r="XEX1122" s="1"/>
      <c r="XEY1122" s="1"/>
      <c r="XEZ1122" s="1"/>
      <c r="XFA1122" s="1"/>
      <c r="XFB1122" s="1"/>
      <c r="XFC1122" s="1"/>
    </row>
    <row r="1123" spans="1:150 16226:16383" s="3" customFormat="1" ht="20.25" customHeight="1" x14ac:dyDescent="0.25">
      <c r="A1123" s="71" t="s">
        <v>1318</v>
      </c>
      <c r="B1123" s="71">
        <v>139.35499999999999</v>
      </c>
      <c r="C1123" s="71">
        <f t="shared" si="30"/>
        <v>1500.0172199999997</v>
      </c>
      <c r="D1123" s="51">
        <v>0</v>
      </c>
      <c r="E1123" s="51">
        <v>0</v>
      </c>
      <c r="F1123" s="124">
        <f t="shared" si="31"/>
        <v>2754.0316159199997</v>
      </c>
      <c r="G1123" s="130" t="s">
        <v>95</v>
      </c>
      <c r="H1123" s="13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WZB1123" s="1"/>
      <c r="WZC1123" s="1"/>
      <c r="WZD1123" s="1"/>
      <c r="WZE1123" s="1"/>
      <c r="WZF1123" s="1"/>
      <c r="WZG1123" s="1"/>
      <c r="WZH1123" s="1"/>
      <c r="WZI1123" s="1"/>
      <c r="WZJ1123" s="1"/>
      <c r="WZK1123" s="1"/>
      <c r="WZL1123" s="1"/>
      <c r="WZM1123" s="1"/>
      <c r="WZN1123" s="1"/>
      <c r="WZO1123" s="1"/>
      <c r="WZP1123" s="1"/>
      <c r="WZQ1123" s="1"/>
      <c r="WZR1123" s="1"/>
      <c r="WZS1123" s="1"/>
      <c r="WZT1123" s="1"/>
      <c r="WZU1123" s="1"/>
      <c r="WZV1123" s="1"/>
      <c r="WZW1123" s="1"/>
      <c r="WZX1123" s="1"/>
      <c r="WZY1123" s="1"/>
      <c r="WZZ1123" s="1"/>
      <c r="XAA1123" s="1"/>
      <c r="XAB1123" s="1"/>
      <c r="XAC1123" s="1"/>
      <c r="XAD1123" s="1"/>
      <c r="XAE1123" s="1"/>
      <c r="XAF1123" s="1"/>
      <c r="XAG1123" s="1"/>
      <c r="XAH1123" s="1"/>
      <c r="XAI1123" s="1"/>
      <c r="XAJ1123" s="1"/>
      <c r="XAK1123" s="1"/>
      <c r="XAL1123" s="1"/>
      <c r="XAM1123" s="1"/>
      <c r="XAN1123" s="1"/>
      <c r="XAO1123" s="1"/>
      <c r="XAP1123" s="1"/>
      <c r="XAQ1123" s="1"/>
      <c r="XAR1123" s="1"/>
      <c r="XAS1123" s="1"/>
      <c r="XAT1123" s="1"/>
      <c r="XAU1123" s="1"/>
      <c r="XAV1123" s="1"/>
      <c r="XAW1123" s="1"/>
      <c r="XAX1123" s="1"/>
      <c r="XAY1123" s="1"/>
      <c r="XAZ1123" s="1"/>
      <c r="XBA1123" s="1"/>
      <c r="XBB1123" s="1"/>
      <c r="XBC1123" s="1"/>
      <c r="XBD1123" s="1"/>
      <c r="XBE1123" s="1"/>
      <c r="XBF1123" s="1"/>
      <c r="XBG1123" s="1"/>
      <c r="XBH1123" s="1"/>
      <c r="XBI1123" s="1"/>
      <c r="XBJ1123" s="1"/>
      <c r="XBK1123" s="1"/>
      <c r="XBL1123" s="1"/>
      <c r="XBM1123" s="1"/>
      <c r="XBN1123" s="1"/>
      <c r="XBO1123" s="1"/>
      <c r="XBP1123" s="1"/>
      <c r="XBQ1123" s="1"/>
      <c r="XBR1123" s="1"/>
      <c r="XBS1123" s="1"/>
      <c r="XBT1123" s="1"/>
      <c r="XBU1123" s="1"/>
      <c r="XBV1123" s="1"/>
      <c r="XBW1123" s="1"/>
      <c r="XBX1123" s="1"/>
      <c r="XBY1123" s="1"/>
      <c r="XBZ1123" s="1"/>
      <c r="XCA1123" s="1"/>
      <c r="XCB1123" s="1"/>
      <c r="XCC1123" s="1"/>
      <c r="XCD1123" s="1"/>
      <c r="XCE1123" s="1"/>
      <c r="XCF1123" s="1"/>
      <c r="XCG1123" s="1"/>
      <c r="XCH1123" s="1"/>
      <c r="XCI1123" s="1"/>
      <c r="XCJ1123" s="1"/>
      <c r="XCK1123" s="1"/>
      <c r="XCL1123" s="1"/>
      <c r="XCM1123" s="1"/>
      <c r="XCN1123" s="1"/>
      <c r="XCO1123" s="1"/>
      <c r="XCP1123" s="1"/>
      <c r="XCQ1123" s="1"/>
      <c r="XCR1123" s="1"/>
      <c r="XCS1123" s="1"/>
      <c r="XCT1123" s="1"/>
      <c r="XCU1123" s="1"/>
      <c r="XCV1123" s="1"/>
      <c r="XCW1123" s="1"/>
      <c r="XCX1123" s="1"/>
      <c r="XCY1123" s="1"/>
      <c r="XCZ1123" s="1"/>
      <c r="XDA1123" s="1"/>
      <c r="XDB1123" s="1"/>
      <c r="XDC1123" s="1"/>
      <c r="XDD1123" s="1"/>
      <c r="XDE1123" s="1"/>
      <c r="XDF1123" s="1"/>
      <c r="XDG1123" s="1"/>
      <c r="XDH1123" s="1"/>
      <c r="XDI1123" s="1"/>
      <c r="XDJ1123" s="1"/>
      <c r="XDK1123" s="1"/>
      <c r="XDL1123" s="1"/>
      <c r="XDM1123" s="1"/>
      <c r="XDN1123" s="1"/>
      <c r="XDO1123" s="1"/>
      <c r="XDP1123" s="1"/>
      <c r="XDQ1123" s="1"/>
      <c r="XDR1123" s="1"/>
      <c r="XDS1123" s="1"/>
      <c r="XDT1123" s="1"/>
      <c r="XDU1123" s="1"/>
      <c r="XDV1123" s="1"/>
      <c r="XDW1123" s="1"/>
      <c r="XDX1123" s="1"/>
      <c r="XDY1123" s="1"/>
      <c r="XDZ1123" s="1"/>
      <c r="XEA1123" s="1"/>
      <c r="XEB1123" s="1"/>
      <c r="XEC1123" s="1"/>
      <c r="XED1123" s="1"/>
      <c r="XEE1123" s="1"/>
      <c r="XEF1123" s="1"/>
      <c r="XEG1123" s="1"/>
      <c r="XEH1123" s="1"/>
      <c r="XEI1123" s="1"/>
      <c r="XEJ1123" s="1"/>
      <c r="XEK1123" s="1"/>
      <c r="XEL1123" s="1"/>
      <c r="XEM1123" s="1"/>
      <c r="XEN1123" s="1"/>
      <c r="XEO1123" s="1"/>
      <c r="XEP1123" s="1"/>
      <c r="XEQ1123" s="1"/>
      <c r="XER1123" s="1"/>
      <c r="XES1123" s="1"/>
      <c r="XET1123" s="1"/>
      <c r="XEU1123" s="1"/>
      <c r="XEV1123" s="1"/>
      <c r="XEW1123" s="1"/>
      <c r="XEX1123" s="1"/>
      <c r="XEY1123" s="1"/>
      <c r="XEZ1123" s="1"/>
      <c r="XFA1123" s="1"/>
      <c r="XFB1123" s="1"/>
      <c r="XFC1123" s="1"/>
    </row>
    <row r="1124" spans="1:150 16226:16383" s="3" customFormat="1" ht="20.25" customHeight="1" x14ac:dyDescent="0.25">
      <c r="A1124" s="71" t="s">
        <v>1319</v>
      </c>
      <c r="B1124" s="71">
        <v>139.35499999999999</v>
      </c>
      <c r="C1124" s="71">
        <f t="shared" si="30"/>
        <v>1500.0172199999997</v>
      </c>
      <c r="D1124" s="51">
        <v>0</v>
      </c>
      <c r="E1124" s="51">
        <v>0</v>
      </c>
      <c r="F1124" s="124">
        <f t="shared" si="31"/>
        <v>2754.0316159199997</v>
      </c>
      <c r="G1124" s="130" t="s">
        <v>95</v>
      </c>
      <c r="H1124" s="13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WZB1124" s="1"/>
      <c r="WZC1124" s="1"/>
      <c r="WZD1124" s="1"/>
      <c r="WZE1124" s="1"/>
      <c r="WZF1124" s="1"/>
      <c r="WZG1124" s="1"/>
      <c r="WZH1124" s="1"/>
      <c r="WZI1124" s="1"/>
      <c r="WZJ1124" s="1"/>
      <c r="WZK1124" s="1"/>
      <c r="WZL1124" s="1"/>
      <c r="WZM1124" s="1"/>
      <c r="WZN1124" s="1"/>
      <c r="WZO1124" s="1"/>
      <c r="WZP1124" s="1"/>
      <c r="WZQ1124" s="1"/>
      <c r="WZR1124" s="1"/>
      <c r="WZS1124" s="1"/>
      <c r="WZT1124" s="1"/>
      <c r="WZU1124" s="1"/>
      <c r="WZV1124" s="1"/>
      <c r="WZW1124" s="1"/>
      <c r="WZX1124" s="1"/>
      <c r="WZY1124" s="1"/>
      <c r="WZZ1124" s="1"/>
      <c r="XAA1124" s="1"/>
      <c r="XAB1124" s="1"/>
      <c r="XAC1124" s="1"/>
      <c r="XAD1124" s="1"/>
      <c r="XAE1124" s="1"/>
      <c r="XAF1124" s="1"/>
      <c r="XAG1124" s="1"/>
      <c r="XAH1124" s="1"/>
      <c r="XAI1124" s="1"/>
      <c r="XAJ1124" s="1"/>
      <c r="XAK1124" s="1"/>
      <c r="XAL1124" s="1"/>
      <c r="XAM1124" s="1"/>
      <c r="XAN1124" s="1"/>
      <c r="XAO1124" s="1"/>
      <c r="XAP1124" s="1"/>
      <c r="XAQ1124" s="1"/>
      <c r="XAR1124" s="1"/>
      <c r="XAS1124" s="1"/>
      <c r="XAT1124" s="1"/>
      <c r="XAU1124" s="1"/>
      <c r="XAV1124" s="1"/>
      <c r="XAW1124" s="1"/>
      <c r="XAX1124" s="1"/>
      <c r="XAY1124" s="1"/>
      <c r="XAZ1124" s="1"/>
      <c r="XBA1124" s="1"/>
      <c r="XBB1124" s="1"/>
      <c r="XBC1124" s="1"/>
      <c r="XBD1124" s="1"/>
      <c r="XBE1124" s="1"/>
      <c r="XBF1124" s="1"/>
      <c r="XBG1124" s="1"/>
      <c r="XBH1124" s="1"/>
      <c r="XBI1124" s="1"/>
      <c r="XBJ1124" s="1"/>
      <c r="XBK1124" s="1"/>
      <c r="XBL1124" s="1"/>
      <c r="XBM1124" s="1"/>
      <c r="XBN1124" s="1"/>
      <c r="XBO1124" s="1"/>
      <c r="XBP1124" s="1"/>
      <c r="XBQ1124" s="1"/>
      <c r="XBR1124" s="1"/>
      <c r="XBS1124" s="1"/>
      <c r="XBT1124" s="1"/>
      <c r="XBU1124" s="1"/>
      <c r="XBV1124" s="1"/>
      <c r="XBW1124" s="1"/>
      <c r="XBX1124" s="1"/>
      <c r="XBY1124" s="1"/>
      <c r="XBZ1124" s="1"/>
      <c r="XCA1124" s="1"/>
      <c r="XCB1124" s="1"/>
      <c r="XCC1124" s="1"/>
      <c r="XCD1124" s="1"/>
      <c r="XCE1124" s="1"/>
      <c r="XCF1124" s="1"/>
      <c r="XCG1124" s="1"/>
      <c r="XCH1124" s="1"/>
      <c r="XCI1124" s="1"/>
      <c r="XCJ1124" s="1"/>
      <c r="XCK1124" s="1"/>
      <c r="XCL1124" s="1"/>
      <c r="XCM1124" s="1"/>
      <c r="XCN1124" s="1"/>
      <c r="XCO1124" s="1"/>
      <c r="XCP1124" s="1"/>
      <c r="XCQ1124" s="1"/>
      <c r="XCR1124" s="1"/>
      <c r="XCS1124" s="1"/>
      <c r="XCT1124" s="1"/>
      <c r="XCU1124" s="1"/>
      <c r="XCV1124" s="1"/>
      <c r="XCW1124" s="1"/>
      <c r="XCX1124" s="1"/>
      <c r="XCY1124" s="1"/>
      <c r="XCZ1124" s="1"/>
      <c r="XDA1124" s="1"/>
      <c r="XDB1124" s="1"/>
      <c r="XDC1124" s="1"/>
      <c r="XDD1124" s="1"/>
      <c r="XDE1124" s="1"/>
      <c r="XDF1124" s="1"/>
      <c r="XDG1124" s="1"/>
      <c r="XDH1124" s="1"/>
      <c r="XDI1124" s="1"/>
      <c r="XDJ1124" s="1"/>
      <c r="XDK1124" s="1"/>
      <c r="XDL1124" s="1"/>
      <c r="XDM1124" s="1"/>
      <c r="XDN1124" s="1"/>
      <c r="XDO1124" s="1"/>
      <c r="XDP1124" s="1"/>
      <c r="XDQ1124" s="1"/>
      <c r="XDR1124" s="1"/>
      <c r="XDS1124" s="1"/>
      <c r="XDT1124" s="1"/>
      <c r="XDU1124" s="1"/>
      <c r="XDV1124" s="1"/>
      <c r="XDW1124" s="1"/>
      <c r="XDX1124" s="1"/>
      <c r="XDY1124" s="1"/>
      <c r="XDZ1124" s="1"/>
      <c r="XEA1124" s="1"/>
      <c r="XEB1124" s="1"/>
      <c r="XEC1124" s="1"/>
      <c r="XED1124" s="1"/>
      <c r="XEE1124" s="1"/>
      <c r="XEF1124" s="1"/>
      <c r="XEG1124" s="1"/>
      <c r="XEH1124" s="1"/>
      <c r="XEI1124" s="1"/>
      <c r="XEJ1124" s="1"/>
      <c r="XEK1124" s="1"/>
      <c r="XEL1124" s="1"/>
      <c r="XEM1124" s="1"/>
      <c r="XEN1124" s="1"/>
      <c r="XEO1124" s="1"/>
      <c r="XEP1124" s="1"/>
      <c r="XEQ1124" s="1"/>
      <c r="XER1124" s="1"/>
      <c r="XES1124" s="1"/>
      <c r="XET1124" s="1"/>
      <c r="XEU1124" s="1"/>
      <c r="XEV1124" s="1"/>
      <c r="XEW1124" s="1"/>
      <c r="XEX1124" s="1"/>
      <c r="XEY1124" s="1"/>
      <c r="XEZ1124" s="1"/>
      <c r="XFA1124" s="1"/>
      <c r="XFB1124" s="1"/>
      <c r="XFC1124" s="1"/>
    </row>
    <row r="1125" spans="1:150 16226:16383" s="3" customFormat="1" ht="20.25" customHeight="1" x14ac:dyDescent="0.25">
      <c r="A1125" s="71" t="s">
        <v>1320</v>
      </c>
      <c r="B1125" s="71">
        <v>139.35499999999999</v>
      </c>
      <c r="C1125" s="71">
        <f t="shared" si="30"/>
        <v>1500.0172199999997</v>
      </c>
      <c r="D1125" s="51">
        <v>0</v>
      </c>
      <c r="E1125" s="51">
        <v>0</v>
      </c>
      <c r="F1125" s="124">
        <f t="shared" si="31"/>
        <v>2754.0316159199997</v>
      </c>
      <c r="G1125" s="130" t="s">
        <v>95</v>
      </c>
      <c r="H1125" s="13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WZB1125" s="1"/>
      <c r="WZC1125" s="1"/>
      <c r="WZD1125" s="1"/>
      <c r="WZE1125" s="1"/>
      <c r="WZF1125" s="1"/>
      <c r="WZG1125" s="1"/>
      <c r="WZH1125" s="1"/>
      <c r="WZI1125" s="1"/>
      <c r="WZJ1125" s="1"/>
      <c r="WZK1125" s="1"/>
      <c r="WZL1125" s="1"/>
      <c r="WZM1125" s="1"/>
      <c r="WZN1125" s="1"/>
      <c r="WZO1125" s="1"/>
      <c r="WZP1125" s="1"/>
      <c r="WZQ1125" s="1"/>
      <c r="WZR1125" s="1"/>
      <c r="WZS1125" s="1"/>
      <c r="WZT1125" s="1"/>
      <c r="WZU1125" s="1"/>
      <c r="WZV1125" s="1"/>
      <c r="WZW1125" s="1"/>
      <c r="WZX1125" s="1"/>
      <c r="WZY1125" s="1"/>
      <c r="WZZ1125" s="1"/>
      <c r="XAA1125" s="1"/>
      <c r="XAB1125" s="1"/>
      <c r="XAC1125" s="1"/>
      <c r="XAD1125" s="1"/>
      <c r="XAE1125" s="1"/>
      <c r="XAF1125" s="1"/>
      <c r="XAG1125" s="1"/>
      <c r="XAH1125" s="1"/>
      <c r="XAI1125" s="1"/>
      <c r="XAJ1125" s="1"/>
      <c r="XAK1125" s="1"/>
      <c r="XAL1125" s="1"/>
      <c r="XAM1125" s="1"/>
      <c r="XAN1125" s="1"/>
      <c r="XAO1125" s="1"/>
      <c r="XAP1125" s="1"/>
      <c r="XAQ1125" s="1"/>
      <c r="XAR1125" s="1"/>
      <c r="XAS1125" s="1"/>
      <c r="XAT1125" s="1"/>
      <c r="XAU1125" s="1"/>
      <c r="XAV1125" s="1"/>
      <c r="XAW1125" s="1"/>
      <c r="XAX1125" s="1"/>
      <c r="XAY1125" s="1"/>
      <c r="XAZ1125" s="1"/>
      <c r="XBA1125" s="1"/>
      <c r="XBB1125" s="1"/>
      <c r="XBC1125" s="1"/>
      <c r="XBD1125" s="1"/>
      <c r="XBE1125" s="1"/>
      <c r="XBF1125" s="1"/>
      <c r="XBG1125" s="1"/>
      <c r="XBH1125" s="1"/>
      <c r="XBI1125" s="1"/>
      <c r="XBJ1125" s="1"/>
      <c r="XBK1125" s="1"/>
      <c r="XBL1125" s="1"/>
      <c r="XBM1125" s="1"/>
      <c r="XBN1125" s="1"/>
      <c r="XBO1125" s="1"/>
      <c r="XBP1125" s="1"/>
      <c r="XBQ1125" s="1"/>
      <c r="XBR1125" s="1"/>
      <c r="XBS1125" s="1"/>
      <c r="XBT1125" s="1"/>
      <c r="XBU1125" s="1"/>
      <c r="XBV1125" s="1"/>
      <c r="XBW1125" s="1"/>
      <c r="XBX1125" s="1"/>
      <c r="XBY1125" s="1"/>
      <c r="XBZ1125" s="1"/>
      <c r="XCA1125" s="1"/>
      <c r="XCB1125" s="1"/>
      <c r="XCC1125" s="1"/>
      <c r="XCD1125" s="1"/>
      <c r="XCE1125" s="1"/>
      <c r="XCF1125" s="1"/>
      <c r="XCG1125" s="1"/>
      <c r="XCH1125" s="1"/>
      <c r="XCI1125" s="1"/>
      <c r="XCJ1125" s="1"/>
      <c r="XCK1125" s="1"/>
      <c r="XCL1125" s="1"/>
      <c r="XCM1125" s="1"/>
      <c r="XCN1125" s="1"/>
      <c r="XCO1125" s="1"/>
      <c r="XCP1125" s="1"/>
      <c r="XCQ1125" s="1"/>
      <c r="XCR1125" s="1"/>
      <c r="XCS1125" s="1"/>
      <c r="XCT1125" s="1"/>
      <c r="XCU1125" s="1"/>
      <c r="XCV1125" s="1"/>
      <c r="XCW1125" s="1"/>
      <c r="XCX1125" s="1"/>
      <c r="XCY1125" s="1"/>
      <c r="XCZ1125" s="1"/>
      <c r="XDA1125" s="1"/>
      <c r="XDB1125" s="1"/>
      <c r="XDC1125" s="1"/>
      <c r="XDD1125" s="1"/>
      <c r="XDE1125" s="1"/>
      <c r="XDF1125" s="1"/>
      <c r="XDG1125" s="1"/>
      <c r="XDH1125" s="1"/>
      <c r="XDI1125" s="1"/>
      <c r="XDJ1125" s="1"/>
      <c r="XDK1125" s="1"/>
      <c r="XDL1125" s="1"/>
      <c r="XDM1125" s="1"/>
      <c r="XDN1125" s="1"/>
      <c r="XDO1125" s="1"/>
      <c r="XDP1125" s="1"/>
      <c r="XDQ1125" s="1"/>
      <c r="XDR1125" s="1"/>
      <c r="XDS1125" s="1"/>
      <c r="XDT1125" s="1"/>
      <c r="XDU1125" s="1"/>
      <c r="XDV1125" s="1"/>
      <c r="XDW1125" s="1"/>
      <c r="XDX1125" s="1"/>
      <c r="XDY1125" s="1"/>
      <c r="XDZ1125" s="1"/>
      <c r="XEA1125" s="1"/>
      <c r="XEB1125" s="1"/>
      <c r="XEC1125" s="1"/>
      <c r="XED1125" s="1"/>
      <c r="XEE1125" s="1"/>
      <c r="XEF1125" s="1"/>
      <c r="XEG1125" s="1"/>
      <c r="XEH1125" s="1"/>
      <c r="XEI1125" s="1"/>
      <c r="XEJ1125" s="1"/>
      <c r="XEK1125" s="1"/>
      <c r="XEL1125" s="1"/>
      <c r="XEM1125" s="1"/>
      <c r="XEN1125" s="1"/>
      <c r="XEO1125" s="1"/>
      <c r="XEP1125" s="1"/>
      <c r="XEQ1125" s="1"/>
      <c r="XER1125" s="1"/>
      <c r="XES1125" s="1"/>
      <c r="XET1125" s="1"/>
      <c r="XEU1125" s="1"/>
      <c r="XEV1125" s="1"/>
      <c r="XEW1125" s="1"/>
      <c r="XEX1125" s="1"/>
      <c r="XEY1125" s="1"/>
      <c r="XEZ1125" s="1"/>
      <c r="XFA1125" s="1"/>
      <c r="XFB1125" s="1"/>
      <c r="XFC1125" s="1"/>
    </row>
    <row r="1126" spans="1:150 16226:16383" s="3" customFormat="1" ht="20.25" customHeight="1" x14ac:dyDescent="0.25">
      <c r="A1126" s="71" t="s">
        <v>1321</v>
      </c>
      <c r="B1126" s="71">
        <v>139.35499999999999</v>
      </c>
      <c r="C1126" s="71">
        <f t="shared" si="30"/>
        <v>1500.0172199999997</v>
      </c>
      <c r="D1126" s="51">
        <v>0</v>
      </c>
      <c r="E1126" s="51">
        <v>0</v>
      </c>
      <c r="F1126" s="124">
        <f t="shared" si="31"/>
        <v>2754.0316159199997</v>
      </c>
      <c r="G1126" s="130" t="s">
        <v>95</v>
      </c>
      <c r="H1126" s="13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WZB1126" s="1"/>
      <c r="WZC1126" s="1"/>
      <c r="WZD1126" s="1"/>
      <c r="WZE1126" s="1"/>
      <c r="WZF1126" s="1"/>
      <c r="WZG1126" s="1"/>
      <c r="WZH1126" s="1"/>
      <c r="WZI1126" s="1"/>
      <c r="WZJ1126" s="1"/>
      <c r="WZK1126" s="1"/>
      <c r="WZL1126" s="1"/>
      <c r="WZM1126" s="1"/>
      <c r="WZN1126" s="1"/>
      <c r="WZO1126" s="1"/>
      <c r="WZP1126" s="1"/>
      <c r="WZQ1126" s="1"/>
      <c r="WZR1126" s="1"/>
      <c r="WZS1126" s="1"/>
      <c r="WZT1126" s="1"/>
      <c r="WZU1126" s="1"/>
      <c r="WZV1126" s="1"/>
      <c r="WZW1126" s="1"/>
      <c r="WZX1126" s="1"/>
      <c r="WZY1126" s="1"/>
      <c r="WZZ1126" s="1"/>
      <c r="XAA1126" s="1"/>
      <c r="XAB1126" s="1"/>
      <c r="XAC1126" s="1"/>
      <c r="XAD1126" s="1"/>
      <c r="XAE1126" s="1"/>
      <c r="XAF1126" s="1"/>
      <c r="XAG1126" s="1"/>
      <c r="XAH1126" s="1"/>
      <c r="XAI1126" s="1"/>
      <c r="XAJ1126" s="1"/>
      <c r="XAK1126" s="1"/>
      <c r="XAL1126" s="1"/>
      <c r="XAM1126" s="1"/>
      <c r="XAN1126" s="1"/>
      <c r="XAO1126" s="1"/>
      <c r="XAP1126" s="1"/>
      <c r="XAQ1126" s="1"/>
      <c r="XAR1126" s="1"/>
      <c r="XAS1126" s="1"/>
      <c r="XAT1126" s="1"/>
      <c r="XAU1126" s="1"/>
      <c r="XAV1126" s="1"/>
      <c r="XAW1126" s="1"/>
      <c r="XAX1126" s="1"/>
      <c r="XAY1126" s="1"/>
      <c r="XAZ1126" s="1"/>
      <c r="XBA1126" s="1"/>
      <c r="XBB1126" s="1"/>
      <c r="XBC1126" s="1"/>
      <c r="XBD1126" s="1"/>
      <c r="XBE1126" s="1"/>
      <c r="XBF1126" s="1"/>
      <c r="XBG1126" s="1"/>
      <c r="XBH1126" s="1"/>
      <c r="XBI1126" s="1"/>
      <c r="XBJ1126" s="1"/>
      <c r="XBK1126" s="1"/>
      <c r="XBL1126" s="1"/>
      <c r="XBM1126" s="1"/>
      <c r="XBN1126" s="1"/>
      <c r="XBO1126" s="1"/>
      <c r="XBP1126" s="1"/>
      <c r="XBQ1126" s="1"/>
      <c r="XBR1126" s="1"/>
      <c r="XBS1126" s="1"/>
      <c r="XBT1126" s="1"/>
      <c r="XBU1126" s="1"/>
      <c r="XBV1126" s="1"/>
      <c r="XBW1126" s="1"/>
      <c r="XBX1126" s="1"/>
      <c r="XBY1126" s="1"/>
      <c r="XBZ1126" s="1"/>
      <c r="XCA1126" s="1"/>
      <c r="XCB1126" s="1"/>
      <c r="XCC1126" s="1"/>
      <c r="XCD1126" s="1"/>
      <c r="XCE1126" s="1"/>
      <c r="XCF1126" s="1"/>
      <c r="XCG1126" s="1"/>
      <c r="XCH1126" s="1"/>
      <c r="XCI1126" s="1"/>
      <c r="XCJ1126" s="1"/>
      <c r="XCK1126" s="1"/>
      <c r="XCL1126" s="1"/>
      <c r="XCM1126" s="1"/>
      <c r="XCN1126" s="1"/>
      <c r="XCO1126" s="1"/>
      <c r="XCP1126" s="1"/>
      <c r="XCQ1126" s="1"/>
      <c r="XCR1126" s="1"/>
      <c r="XCS1126" s="1"/>
      <c r="XCT1126" s="1"/>
      <c r="XCU1126" s="1"/>
      <c r="XCV1126" s="1"/>
      <c r="XCW1126" s="1"/>
      <c r="XCX1126" s="1"/>
      <c r="XCY1126" s="1"/>
      <c r="XCZ1126" s="1"/>
      <c r="XDA1126" s="1"/>
      <c r="XDB1126" s="1"/>
      <c r="XDC1126" s="1"/>
      <c r="XDD1126" s="1"/>
      <c r="XDE1126" s="1"/>
      <c r="XDF1126" s="1"/>
      <c r="XDG1126" s="1"/>
      <c r="XDH1126" s="1"/>
      <c r="XDI1126" s="1"/>
      <c r="XDJ1126" s="1"/>
      <c r="XDK1126" s="1"/>
      <c r="XDL1126" s="1"/>
      <c r="XDM1126" s="1"/>
      <c r="XDN1126" s="1"/>
      <c r="XDO1126" s="1"/>
      <c r="XDP1126" s="1"/>
      <c r="XDQ1126" s="1"/>
      <c r="XDR1126" s="1"/>
      <c r="XDS1126" s="1"/>
      <c r="XDT1126" s="1"/>
      <c r="XDU1126" s="1"/>
      <c r="XDV1126" s="1"/>
      <c r="XDW1126" s="1"/>
      <c r="XDX1126" s="1"/>
      <c r="XDY1126" s="1"/>
      <c r="XDZ1126" s="1"/>
      <c r="XEA1126" s="1"/>
      <c r="XEB1126" s="1"/>
      <c r="XEC1126" s="1"/>
      <c r="XED1126" s="1"/>
      <c r="XEE1126" s="1"/>
      <c r="XEF1126" s="1"/>
      <c r="XEG1126" s="1"/>
      <c r="XEH1126" s="1"/>
      <c r="XEI1126" s="1"/>
      <c r="XEJ1126" s="1"/>
      <c r="XEK1126" s="1"/>
      <c r="XEL1126" s="1"/>
      <c r="XEM1126" s="1"/>
      <c r="XEN1126" s="1"/>
      <c r="XEO1126" s="1"/>
      <c r="XEP1126" s="1"/>
      <c r="XEQ1126" s="1"/>
      <c r="XER1126" s="1"/>
      <c r="XES1126" s="1"/>
      <c r="XET1126" s="1"/>
      <c r="XEU1126" s="1"/>
      <c r="XEV1126" s="1"/>
      <c r="XEW1126" s="1"/>
      <c r="XEX1126" s="1"/>
      <c r="XEY1126" s="1"/>
      <c r="XEZ1126" s="1"/>
      <c r="XFA1126" s="1"/>
      <c r="XFB1126" s="1"/>
      <c r="XFC1126" s="1"/>
    </row>
    <row r="1127" spans="1:150 16226:16383" s="3" customFormat="1" ht="20.25" customHeight="1" x14ac:dyDescent="0.25">
      <c r="A1127" s="71" t="s">
        <v>1322</v>
      </c>
      <c r="B1127" s="71">
        <v>139.35499999999999</v>
      </c>
      <c r="C1127" s="71">
        <f t="shared" si="30"/>
        <v>1500.0172199999997</v>
      </c>
      <c r="D1127" s="51">
        <v>0</v>
      </c>
      <c r="E1127" s="51">
        <v>0</v>
      </c>
      <c r="F1127" s="124">
        <f t="shared" si="31"/>
        <v>2754.0316159199997</v>
      </c>
      <c r="G1127" s="130" t="s">
        <v>95</v>
      </c>
      <c r="H1127" s="13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WZB1127" s="1"/>
      <c r="WZC1127" s="1"/>
      <c r="WZD1127" s="1"/>
      <c r="WZE1127" s="1"/>
      <c r="WZF1127" s="1"/>
      <c r="WZG1127" s="1"/>
      <c r="WZH1127" s="1"/>
      <c r="WZI1127" s="1"/>
      <c r="WZJ1127" s="1"/>
      <c r="WZK1127" s="1"/>
      <c r="WZL1127" s="1"/>
      <c r="WZM1127" s="1"/>
      <c r="WZN1127" s="1"/>
      <c r="WZO1127" s="1"/>
      <c r="WZP1127" s="1"/>
      <c r="WZQ1127" s="1"/>
      <c r="WZR1127" s="1"/>
      <c r="WZS1127" s="1"/>
      <c r="WZT1127" s="1"/>
      <c r="WZU1127" s="1"/>
      <c r="WZV1127" s="1"/>
      <c r="WZW1127" s="1"/>
      <c r="WZX1127" s="1"/>
      <c r="WZY1127" s="1"/>
      <c r="WZZ1127" s="1"/>
      <c r="XAA1127" s="1"/>
      <c r="XAB1127" s="1"/>
      <c r="XAC1127" s="1"/>
      <c r="XAD1127" s="1"/>
      <c r="XAE1127" s="1"/>
      <c r="XAF1127" s="1"/>
      <c r="XAG1127" s="1"/>
      <c r="XAH1127" s="1"/>
      <c r="XAI1127" s="1"/>
      <c r="XAJ1127" s="1"/>
      <c r="XAK1127" s="1"/>
      <c r="XAL1127" s="1"/>
      <c r="XAM1127" s="1"/>
      <c r="XAN1127" s="1"/>
      <c r="XAO1127" s="1"/>
      <c r="XAP1127" s="1"/>
      <c r="XAQ1127" s="1"/>
      <c r="XAR1127" s="1"/>
      <c r="XAS1127" s="1"/>
      <c r="XAT1127" s="1"/>
      <c r="XAU1127" s="1"/>
      <c r="XAV1127" s="1"/>
      <c r="XAW1127" s="1"/>
      <c r="XAX1127" s="1"/>
      <c r="XAY1127" s="1"/>
      <c r="XAZ1127" s="1"/>
      <c r="XBA1127" s="1"/>
      <c r="XBB1127" s="1"/>
      <c r="XBC1127" s="1"/>
      <c r="XBD1127" s="1"/>
      <c r="XBE1127" s="1"/>
      <c r="XBF1127" s="1"/>
      <c r="XBG1127" s="1"/>
      <c r="XBH1127" s="1"/>
      <c r="XBI1127" s="1"/>
      <c r="XBJ1127" s="1"/>
      <c r="XBK1127" s="1"/>
      <c r="XBL1127" s="1"/>
      <c r="XBM1127" s="1"/>
      <c r="XBN1127" s="1"/>
      <c r="XBO1127" s="1"/>
      <c r="XBP1127" s="1"/>
      <c r="XBQ1127" s="1"/>
      <c r="XBR1127" s="1"/>
      <c r="XBS1127" s="1"/>
      <c r="XBT1127" s="1"/>
      <c r="XBU1127" s="1"/>
      <c r="XBV1127" s="1"/>
      <c r="XBW1127" s="1"/>
      <c r="XBX1127" s="1"/>
      <c r="XBY1127" s="1"/>
      <c r="XBZ1127" s="1"/>
      <c r="XCA1127" s="1"/>
      <c r="XCB1127" s="1"/>
      <c r="XCC1127" s="1"/>
      <c r="XCD1127" s="1"/>
      <c r="XCE1127" s="1"/>
      <c r="XCF1127" s="1"/>
      <c r="XCG1127" s="1"/>
      <c r="XCH1127" s="1"/>
      <c r="XCI1127" s="1"/>
      <c r="XCJ1127" s="1"/>
      <c r="XCK1127" s="1"/>
      <c r="XCL1127" s="1"/>
      <c r="XCM1127" s="1"/>
      <c r="XCN1127" s="1"/>
      <c r="XCO1127" s="1"/>
      <c r="XCP1127" s="1"/>
      <c r="XCQ1127" s="1"/>
      <c r="XCR1127" s="1"/>
      <c r="XCS1127" s="1"/>
      <c r="XCT1127" s="1"/>
      <c r="XCU1127" s="1"/>
      <c r="XCV1127" s="1"/>
      <c r="XCW1127" s="1"/>
      <c r="XCX1127" s="1"/>
      <c r="XCY1127" s="1"/>
      <c r="XCZ1127" s="1"/>
      <c r="XDA1127" s="1"/>
      <c r="XDB1127" s="1"/>
      <c r="XDC1127" s="1"/>
      <c r="XDD1127" s="1"/>
      <c r="XDE1127" s="1"/>
      <c r="XDF1127" s="1"/>
      <c r="XDG1127" s="1"/>
      <c r="XDH1127" s="1"/>
      <c r="XDI1127" s="1"/>
      <c r="XDJ1127" s="1"/>
      <c r="XDK1127" s="1"/>
      <c r="XDL1127" s="1"/>
      <c r="XDM1127" s="1"/>
      <c r="XDN1127" s="1"/>
      <c r="XDO1127" s="1"/>
      <c r="XDP1127" s="1"/>
      <c r="XDQ1127" s="1"/>
      <c r="XDR1127" s="1"/>
      <c r="XDS1127" s="1"/>
      <c r="XDT1127" s="1"/>
      <c r="XDU1127" s="1"/>
      <c r="XDV1127" s="1"/>
      <c r="XDW1127" s="1"/>
      <c r="XDX1127" s="1"/>
      <c r="XDY1127" s="1"/>
      <c r="XDZ1127" s="1"/>
      <c r="XEA1127" s="1"/>
      <c r="XEB1127" s="1"/>
      <c r="XEC1127" s="1"/>
      <c r="XED1127" s="1"/>
      <c r="XEE1127" s="1"/>
      <c r="XEF1127" s="1"/>
      <c r="XEG1127" s="1"/>
      <c r="XEH1127" s="1"/>
      <c r="XEI1127" s="1"/>
      <c r="XEJ1127" s="1"/>
      <c r="XEK1127" s="1"/>
      <c r="XEL1127" s="1"/>
      <c r="XEM1127" s="1"/>
      <c r="XEN1127" s="1"/>
      <c r="XEO1127" s="1"/>
      <c r="XEP1127" s="1"/>
      <c r="XEQ1127" s="1"/>
      <c r="XER1127" s="1"/>
      <c r="XES1127" s="1"/>
      <c r="XET1127" s="1"/>
      <c r="XEU1127" s="1"/>
      <c r="XEV1127" s="1"/>
      <c r="XEW1127" s="1"/>
      <c r="XEX1127" s="1"/>
      <c r="XEY1127" s="1"/>
      <c r="XEZ1127" s="1"/>
      <c r="XFA1127" s="1"/>
      <c r="XFB1127" s="1"/>
      <c r="XFC1127" s="1"/>
    </row>
    <row r="1128" spans="1:150 16226:16383" s="3" customFormat="1" ht="20.25" customHeight="1" x14ac:dyDescent="0.25">
      <c r="A1128" s="71" t="s">
        <v>1323</v>
      </c>
      <c r="B1128" s="71">
        <v>139.35499999999999</v>
      </c>
      <c r="C1128" s="71">
        <f t="shared" si="30"/>
        <v>1500.0172199999997</v>
      </c>
      <c r="D1128" s="51">
        <v>0</v>
      </c>
      <c r="E1128" s="51">
        <v>0</v>
      </c>
      <c r="F1128" s="124">
        <f t="shared" si="31"/>
        <v>2754.0316159199997</v>
      </c>
      <c r="G1128" s="130" t="s">
        <v>95</v>
      </c>
      <c r="H1128" s="13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WZB1128" s="1"/>
      <c r="WZC1128" s="1"/>
      <c r="WZD1128" s="1"/>
      <c r="WZE1128" s="1"/>
      <c r="WZF1128" s="1"/>
      <c r="WZG1128" s="1"/>
      <c r="WZH1128" s="1"/>
      <c r="WZI1128" s="1"/>
      <c r="WZJ1128" s="1"/>
      <c r="WZK1128" s="1"/>
      <c r="WZL1128" s="1"/>
      <c r="WZM1128" s="1"/>
      <c r="WZN1128" s="1"/>
      <c r="WZO1128" s="1"/>
      <c r="WZP1128" s="1"/>
      <c r="WZQ1128" s="1"/>
      <c r="WZR1128" s="1"/>
      <c r="WZS1128" s="1"/>
      <c r="WZT1128" s="1"/>
      <c r="WZU1128" s="1"/>
      <c r="WZV1128" s="1"/>
      <c r="WZW1128" s="1"/>
      <c r="WZX1128" s="1"/>
      <c r="WZY1128" s="1"/>
      <c r="WZZ1128" s="1"/>
      <c r="XAA1128" s="1"/>
      <c r="XAB1128" s="1"/>
      <c r="XAC1128" s="1"/>
      <c r="XAD1128" s="1"/>
      <c r="XAE1128" s="1"/>
      <c r="XAF1128" s="1"/>
      <c r="XAG1128" s="1"/>
      <c r="XAH1128" s="1"/>
      <c r="XAI1128" s="1"/>
      <c r="XAJ1128" s="1"/>
      <c r="XAK1128" s="1"/>
      <c r="XAL1128" s="1"/>
      <c r="XAM1128" s="1"/>
      <c r="XAN1128" s="1"/>
      <c r="XAO1128" s="1"/>
      <c r="XAP1128" s="1"/>
      <c r="XAQ1128" s="1"/>
      <c r="XAR1128" s="1"/>
      <c r="XAS1128" s="1"/>
      <c r="XAT1128" s="1"/>
      <c r="XAU1128" s="1"/>
      <c r="XAV1128" s="1"/>
      <c r="XAW1128" s="1"/>
      <c r="XAX1128" s="1"/>
      <c r="XAY1128" s="1"/>
      <c r="XAZ1128" s="1"/>
      <c r="XBA1128" s="1"/>
      <c r="XBB1128" s="1"/>
      <c r="XBC1128" s="1"/>
      <c r="XBD1128" s="1"/>
      <c r="XBE1128" s="1"/>
      <c r="XBF1128" s="1"/>
      <c r="XBG1128" s="1"/>
      <c r="XBH1128" s="1"/>
      <c r="XBI1128" s="1"/>
      <c r="XBJ1128" s="1"/>
      <c r="XBK1128" s="1"/>
      <c r="XBL1128" s="1"/>
      <c r="XBM1128" s="1"/>
      <c r="XBN1128" s="1"/>
      <c r="XBO1128" s="1"/>
      <c r="XBP1128" s="1"/>
      <c r="XBQ1128" s="1"/>
      <c r="XBR1128" s="1"/>
      <c r="XBS1128" s="1"/>
      <c r="XBT1128" s="1"/>
      <c r="XBU1128" s="1"/>
      <c r="XBV1128" s="1"/>
      <c r="XBW1128" s="1"/>
      <c r="XBX1128" s="1"/>
      <c r="XBY1128" s="1"/>
      <c r="XBZ1128" s="1"/>
      <c r="XCA1128" s="1"/>
      <c r="XCB1128" s="1"/>
      <c r="XCC1128" s="1"/>
      <c r="XCD1128" s="1"/>
      <c r="XCE1128" s="1"/>
      <c r="XCF1128" s="1"/>
      <c r="XCG1128" s="1"/>
      <c r="XCH1128" s="1"/>
      <c r="XCI1128" s="1"/>
      <c r="XCJ1128" s="1"/>
      <c r="XCK1128" s="1"/>
      <c r="XCL1128" s="1"/>
      <c r="XCM1128" s="1"/>
      <c r="XCN1128" s="1"/>
      <c r="XCO1128" s="1"/>
      <c r="XCP1128" s="1"/>
      <c r="XCQ1128" s="1"/>
      <c r="XCR1128" s="1"/>
      <c r="XCS1128" s="1"/>
      <c r="XCT1128" s="1"/>
      <c r="XCU1128" s="1"/>
      <c r="XCV1128" s="1"/>
      <c r="XCW1128" s="1"/>
      <c r="XCX1128" s="1"/>
      <c r="XCY1128" s="1"/>
      <c r="XCZ1128" s="1"/>
      <c r="XDA1128" s="1"/>
      <c r="XDB1128" s="1"/>
      <c r="XDC1128" s="1"/>
      <c r="XDD1128" s="1"/>
      <c r="XDE1128" s="1"/>
      <c r="XDF1128" s="1"/>
      <c r="XDG1128" s="1"/>
      <c r="XDH1128" s="1"/>
      <c r="XDI1128" s="1"/>
      <c r="XDJ1128" s="1"/>
      <c r="XDK1128" s="1"/>
      <c r="XDL1128" s="1"/>
      <c r="XDM1128" s="1"/>
      <c r="XDN1128" s="1"/>
      <c r="XDO1128" s="1"/>
      <c r="XDP1128" s="1"/>
      <c r="XDQ1128" s="1"/>
      <c r="XDR1128" s="1"/>
      <c r="XDS1128" s="1"/>
      <c r="XDT1128" s="1"/>
      <c r="XDU1128" s="1"/>
      <c r="XDV1128" s="1"/>
      <c r="XDW1128" s="1"/>
      <c r="XDX1128" s="1"/>
      <c r="XDY1128" s="1"/>
      <c r="XDZ1128" s="1"/>
      <c r="XEA1128" s="1"/>
      <c r="XEB1128" s="1"/>
      <c r="XEC1128" s="1"/>
      <c r="XED1128" s="1"/>
      <c r="XEE1128" s="1"/>
      <c r="XEF1128" s="1"/>
      <c r="XEG1128" s="1"/>
      <c r="XEH1128" s="1"/>
      <c r="XEI1128" s="1"/>
      <c r="XEJ1128" s="1"/>
      <c r="XEK1128" s="1"/>
      <c r="XEL1128" s="1"/>
      <c r="XEM1128" s="1"/>
      <c r="XEN1128" s="1"/>
      <c r="XEO1128" s="1"/>
      <c r="XEP1128" s="1"/>
      <c r="XEQ1128" s="1"/>
      <c r="XER1128" s="1"/>
      <c r="XES1128" s="1"/>
      <c r="XET1128" s="1"/>
      <c r="XEU1128" s="1"/>
      <c r="XEV1128" s="1"/>
      <c r="XEW1128" s="1"/>
      <c r="XEX1128" s="1"/>
      <c r="XEY1128" s="1"/>
      <c r="XEZ1128" s="1"/>
      <c r="XFA1128" s="1"/>
      <c r="XFB1128" s="1"/>
      <c r="XFC1128" s="1"/>
    </row>
    <row r="1129" spans="1:150 16226:16383" s="3" customFormat="1" ht="20.25" customHeight="1" x14ac:dyDescent="0.25">
      <c r="A1129" s="71" t="s">
        <v>1324</v>
      </c>
      <c r="B1129" s="71">
        <v>139.35499999999999</v>
      </c>
      <c r="C1129" s="71">
        <f t="shared" si="30"/>
        <v>1500.0172199999997</v>
      </c>
      <c r="D1129" s="51">
        <v>0</v>
      </c>
      <c r="E1129" s="51">
        <v>0</v>
      </c>
      <c r="F1129" s="124">
        <f t="shared" si="31"/>
        <v>2754.0316159199997</v>
      </c>
      <c r="G1129" s="130" t="s">
        <v>95</v>
      </c>
      <c r="H1129" s="13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WZB1129" s="1"/>
      <c r="WZC1129" s="1"/>
      <c r="WZD1129" s="1"/>
      <c r="WZE1129" s="1"/>
      <c r="WZF1129" s="1"/>
      <c r="WZG1129" s="1"/>
      <c r="WZH1129" s="1"/>
      <c r="WZI1129" s="1"/>
      <c r="WZJ1129" s="1"/>
      <c r="WZK1129" s="1"/>
      <c r="WZL1129" s="1"/>
      <c r="WZM1129" s="1"/>
      <c r="WZN1129" s="1"/>
      <c r="WZO1129" s="1"/>
      <c r="WZP1129" s="1"/>
      <c r="WZQ1129" s="1"/>
      <c r="WZR1129" s="1"/>
      <c r="WZS1129" s="1"/>
      <c r="WZT1129" s="1"/>
      <c r="WZU1129" s="1"/>
      <c r="WZV1129" s="1"/>
      <c r="WZW1129" s="1"/>
      <c r="WZX1129" s="1"/>
      <c r="WZY1129" s="1"/>
      <c r="WZZ1129" s="1"/>
      <c r="XAA1129" s="1"/>
      <c r="XAB1129" s="1"/>
      <c r="XAC1129" s="1"/>
      <c r="XAD1129" s="1"/>
      <c r="XAE1129" s="1"/>
      <c r="XAF1129" s="1"/>
      <c r="XAG1129" s="1"/>
      <c r="XAH1129" s="1"/>
      <c r="XAI1129" s="1"/>
      <c r="XAJ1129" s="1"/>
      <c r="XAK1129" s="1"/>
      <c r="XAL1129" s="1"/>
      <c r="XAM1129" s="1"/>
      <c r="XAN1129" s="1"/>
      <c r="XAO1129" s="1"/>
      <c r="XAP1129" s="1"/>
      <c r="XAQ1129" s="1"/>
      <c r="XAR1129" s="1"/>
      <c r="XAS1129" s="1"/>
      <c r="XAT1129" s="1"/>
      <c r="XAU1129" s="1"/>
      <c r="XAV1129" s="1"/>
      <c r="XAW1129" s="1"/>
      <c r="XAX1129" s="1"/>
      <c r="XAY1129" s="1"/>
      <c r="XAZ1129" s="1"/>
      <c r="XBA1129" s="1"/>
      <c r="XBB1129" s="1"/>
      <c r="XBC1129" s="1"/>
      <c r="XBD1129" s="1"/>
      <c r="XBE1129" s="1"/>
      <c r="XBF1129" s="1"/>
      <c r="XBG1129" s="1"/>
      <c r="XBH1129" s="1"/>
      <c r="XBI1129" s="1"/>
      <c r="XBJ1129" s="1"/>
      <c r="XBK1129" s="1"/>
      <c r="XBL1129" s="1"/>
      <c r="XBM1129" s="1"/>
      <c r="XBN1129" s="1"/>
      <c r="XBO1129" s="1"/>
      <c r="XBP1129" s="1"/>
      <c r="XBQ1129" s="1"/>
      <c r="XBR1129" s="1"/>
      <c r="XBS1129" s="1"/>
      <c r="XBT1129" s="1"/>
      <c r="XBU1129" s="1"/>
      <c r="XBV1129" s="1"/>
      <c r="XBW1129" s="1"/>
      <c r="XBX1129" s="1"/>
      <c r="XBY1129" s="1"/>
      <c r="XBZ1129" s="1"/>
      <c r="XCA1129" s="1"/>
      <c r="XCB1129" s="1"/>
      <c r="XCC1129" s="1"/>
      <c r="XCD1129" s="1"/>
      <c r="XCE1129" s="1"/>
      <c r="XCF1129" s="1"/>
      <c r="XCG1129" s="1"/>
      <c r="XCH1129" s="1"/>
      <c r="XCI1129" s="1"/>
      <c r="XCJ1129" s="1"/>
      <c r="XCK1129" s="1"/>
      <c r="XCL1129" s="1"/>
      <c r="XCM1129" s="1"/>
      <c r="XCN1129" s="1"/>
      <c r="XCO1129" s="1"/>
      <c r="XCP1129" s="1"/>
      <c r="XCQ1129" s="1"/>
      <c r="XCR1129" s="1"/>
      <c r="XCS1129" s="1"/>
      <c r="XCT1129" s="1"/>
      <c r="XCU1129" s="1"/>
      <c r="XCV1129" s="1"/>
      <c r="XCW1129" s="1"/>
      <c r="XCX1129" s="1"/>
      <c r="XCY1129" s="1"/>
      <c r="XCZ1129" s="1"/>
      <c r="XDA1129" s="1"/>
      <c r="XDB1129" s="1"/>
      <c r="XDC1129" s="1"/>
      <c r="XDD1129" s="1"/>
      <c r="XDE1129" s="1"/>
      <c r="XDF1129" s="1"/>
      <c r="XDG1129" s="1"/>
      <c r="XDH1129" s="1"/>
      <c r="XDI1129" s="1"/>
      <c r="XDJ1129" s="1"/>
      <c r="XDK1129" s="1"/>
      <c r="XDL1129" s="1"/>
      <c r="XDM1129" s="1"/>
      <c r="XDN1129" s="1"/>
      <c r="XDO1129" s="1"/>
      <c r="XDP1129" s="1"/>
      <c r="XDQ1129" s="1"/>
      <c r="XDR1129" s="1"/>
      <c r="XDS1129" s="1"/>
      <c r="XDT1129" s="1"/>
      <c r="XDU1129" s="1"/>
      <c r="XDV1129" s="1"/>
      <c r="XDW1129" s="1"/>
      <c r="XDX1129" s="1"/>
      <c r="XDY1129" s="1"/>
      <c r="XDZ1129" s="1"/>
      <c r="XEA1129" s="1"/>
      <c r="XEB1129" s="1"/>
      <c r="XEC1129" s="1"/>
      <c r="XED1129" s="1"/>
      <c r="XEE1129" s="1"/>
      <c r="XEF1129" s="1"/>
      <c r="XEG1129" s="1"/>
      <c r="XEH1129" s="1"/>
      <c r="XEI1129" s="1"/>
      <c r="XEJ1129" s="1"/>
      <c r="XEK1129" s="1"/>
      <c r="XEL1129" s="1"/>
      <c r="XEM1129" s="1"/>
      <c r="XEN1129" s="1"/>
      <c r="XEO1129" s="1"/>
      <c r="XEP1129" s="1"/>
      <c r="XEQ1129" s="1"/>
      <c r="XER1129" s="1"/>
      <c r="XES1129" s="1"/>
      <c r="XET1129" s="1"/>
      <c r="XEU1129" s="1"/>
      <c r="XEV1129" s="1"/>
      <c r="XEW1129" s="1"/>
      <c r="XEX1129" s="1"/>
      <c r="XEY1129" s="1"/>
      <c r="XEZ1129" s="1"/>
      <c r="XFA1129" s="1"/>
      <c r="XFB1129" s="1"/>
      <c r="XFC1129" s="1"/>
    </row>
    <row r="1130" spans="1:150 16226:16383" s="3" customFormat="1" ht="20.25" customHeight="1" x14ac:dyDescent="0.25">
      <c r="A1130" s="71" t="s">
        <v>1325</v>
      </c>
      <c r="B1130" s="71">
        <v>139.35499999999999</v>
      </c>
      <c r="C1130" s="71">
        <f t="shared" si="30"/>
        <v>1500.0172199999997</v>
      </c>
      <c r="D1130" s="51">
        <v>0</v>
      </c>
      <c r="E1130" s="51">
        <v>0</v>
      </c>
      <c r="F1130" s="124">
        <f t="shared" si="31"/>
        <v>2754.0316159199997</v>
      </c>
      <c r="G1130" s="130" t="s">
        <v>95</v>
      </c>
      <c r="H1130" s="13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WZB1130" s="1"/>
      <c r="WZC1130" s="1"/>
      <c r="WZD1130" s="1"/>
      <c r="WZE1130" s="1"/>
      <c r="WZF1130" s="1"/>
      <c r="WZG1130" s="1"/>
      <c r="WZH1130" s="1"/>
      <c r="WZI1130" s="1"/>
      <c r="WZJ1130" s="1"/>
      <c r="WZK1130" s="1"/>
      <c r="WZL1130" s="1"/>
      <c r="WZM1130" s="1"/>
      <c r="WZN1130" s="1"/>
      <c r="WZO1130" s="1"/>
      <c r="WZP1130" s="1"/>
      <c r="WZQ1130" s="1"/>
      <c r="WZR1130" s="1"/>
      <c r="WZS1130" s="1"/>
      <c r="WZT1130" s="1"/>
      <c r="WZU1130" s="1"/>
      <c r="WZV1130" s="1"/>
      <c r="WZW1130" s="1"/>
      <c r="WZX1130" s="1"/>
      <c r="WZY1130" s="1"/>
      <c r="WZZ1130" s="1"/>
      <c r="XAA1130" s="1"/>
      <c r="XAB1130" s="1"/>
      <c r="XAC1130" s="1"/>
      <c r="XAD1130" s="1"/>
      <c r="XAE1130" s="1"/>
      <c r="XAF1130" s="1"/>
      <c r="XAG1130" s="1"/>
      <c r="XAH1130" s="1"/>
      <c r="XAI1130" s="1"/>
      <c r="XAJ1130" s="1"/>
      <c r="XAK1130" s="1"/>
      <c r="XAL1130" s="1"/>
      <c r="XAM1130" s="1"/>
      <c r="XAN1130" s="1"/>
      <c r="XAO1130" s="1"/>
      <c r="XAP1130" s="1"/>
      <c r="XAQ1130" s="1"/>
      <c r="XAR1130" s="1"/>
      <c r="XAS1130" s="1"/>
      <c r="XAT1130" s="1"/>
      <c r="XAU1130" s="1"/>
      <c r="XAV1130" s="1"/>
      <c r="XAW1130" s="1"/>
      <c r="XAX1130" s="1"/>
      <c r="XAY1130" s="1"/>
      <c r="XAZ1130" s="1"/>
      <c r="XBA1130" s="1"/>
      <c r="XBB1130" s="1"/>
      <c r="XBC1130" s="1"/>
      <c r="XBD1130" s="1"/>
      <c r="XBE1130" s="1"/>
      <c r="XBF1130" s="1"/>
      <c r="XBG1130" s="1"/>
      <c r="XBH1130" s="1"/>
      <c r="XBI1130" s="1"/>
      <c r="XBJ1130" s="1"/>
      <c r="XBK1130" s="1"/>
      <c r="XBL1130" s="1"/>
      <c r="XBM1130" s="1"/>
      <c r="XBN1130" s="1"/>
      <c r="XBO1130" s="1"/>
      <c r="XBP1130" s="1"/>
      <c r="XBQ1130" s="1"/>
      <c r="XBR1130" s="1"/>
      <c r="XBS1130" s="1"/>
      <c r="XBT1130" s="1"/>
      <c r="XBU1130" s="1"/>
      <c r="XBV1130" s="1"/>
      <c r="XBW1130" s="1"/>
      <c r="XBX1130" s="1"/>
      <c r="XBY1130" s="1"/>
      <c r="XBZ1130" s="1"/>
      <c r="XCA1130" s="1"/>
      <c r="XCB1130" s="1"/>
      <c r="XCC1130" s="1"/>
      <c r="XCD1130" s="1"/>
      <c r="XCE1130" s="1"/>
      <c r="XCF1130" s="1"/>
      <c r="XCG1130" s="1"/>
      <c r="XCH1130" s="1"/>
      <c r="XCI1130" s="1"/>
      <c r="XCJ1130" s="1"/>
      <c r="XCK1130" s="1"/>
      <c r="XCL1130" s="1"/>
      <c r="XCM1130" s="1"/>
      <c r="XCN1130" s="1"/>
      <c r="XCO1130" s="1"/>
      <c r="XCP1130" s="1"/>
      <c r="XCQ1130" s="1"/>
      <c r="XCR1130" s="1"/>
      <c r="XCS1130" s="1"/>
      <c r="XCT1130" s="1"/>
      <c r="XCU1130" s="1"/>
      <c r="XCV1130" s="1"/>
      <c r="XCW1130" s="1"/>
      <c r="XCX1130" s="1"/>
      <c r="XCY1130" s="1"/>
      <c r="XCZ1130" s="1"/>
      <c r="XDA1130" s="1"/>
      <c r="XDB1130" s="1"/>
      <c r="XDC1130" s="1"/>
      <c r="XDD1130" s="1"/>
      <c r="XDE1130" s="1"/>
      <c r="XDF1130" s="1"/>
      <c r="XDG1130" s="1"/>
      <c r="XDH1130" s="1"/>
      <c r="XDI1130" s="1"/>
      <c r="XDJ1130" s="1"/>
      <c r="XDK1130" s="1"/>
      <c r="XDL1130" s="1"/>
      <c r="XDM1130" s="1"/>
      <c r="XDN1130" s="1"/>
      <c r="XDO1130" s="1"/>
      <c r="XDP1130" s="1"/>
      <c r="XDQ1130" s="1"/>
      <c r="XDR1130" s="1"/>
      <c r="XDS1130" s="1"/>
      <c r="XDT1130" s="1"/>
      <c r="XDU1130" s="1"/>
      <c r="XDV1130" s="1"/>
      <c r="XDW1130" s="1"/>
      <c r="XDX1130" s="1"/>
      <c r="XDY1130" s="1"/>
      <c r="XDZ1130" s="1"/>
      <c r="XEA1130" s="1"/>
      <c r="XEB1130" s="1"/>
      <c r="XEC1130" s="1"/>
      <c r="XED1130" s="1"/>
      <c r="XEE1130" s="1"/>
      <c r="XEF1130" s="1"/>
      <c r="XEG1130" s="1"/>
      <c r="XEH1130" s="1"/>
      <c r="XEI1130" s="1"/>
      <c r="XEJ1130" s="1"/>
      <c r="XEK1130" s="1"/>
      <c r="XEL1130" s="1"/>
      <c r="XEM1130" s="1"/>
      <c r="XEN1130" s="1"/>
      <c r="XEO1130" s="1"/>
      <c r="XEP1130" s="1"/>
      <c r="XEQ1130" s="1"/>
      <c r="XER1130" s="1"/>
      <c r="XES1130" s="1"/>
      <c r="XET1130" s="1"/>
      <c r="XEU1130" s="1"/>
      <c r="XEV1130" s="1"/>
      <c r="XEW1130" s="1"/>
      <c r="XEX1130" s="1"/>
      <c r="XEY1130" s="1"/>
      <c r="XEZ1130" s="1"/>
      <c r="XFA1130" s="1"/>
      <c r="XFB1130" s="1"/>
      <c r="XFC1130" s="1"/>
    </row>
    <row r="1131" spans="1:150 16226:16383" s="3" customFormat="1" ht="20.25" customHeight="1" x14ac:dyDescent="0.25">
      <c r="A1131" s="71" t="s">
        <v>1326</v>
      </c>
      <c r="B1131" s="71">
        <v>139.35499999999999</v>
      </c>
      <c r="C1131" s="71">
        <f t="shared" si="30"/>
        <v>1500.0172199999997</v>
      </c>
      <c r="D1131" s="51">
        <v>0</v>
      </c>
      <c r="E1131" s="51">
        <v>0</v>
      </c>
      <c r="F1131" s="124">
        <f t="shared" si="31"/>
        <v>2754.0316159199997</v>
      </c>
      <c r="G1131" s="130" t="s">
        <v>95</v>
      </c>
      <c r="H1131" s="13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WZB1131" s="1"/>
      <c r="WZC1131" s="1"/>
      <c r="WZD1131" s="1"/>
      <c r="WZE1131" s="1"/>
      <c r="WZF1131" s="1"/>
      <c r="WZG1131" s="1"/>
      <c r="WZH1131" s="1"/>
      <c r="WZI1131" s="1"/>
      <c r="WZJ1131" s="1"/>
      <c r="WZK1131" s="1"/>
      <c r="WZL1131" s="1"/>
      <c r="WZM1131" s="1"/>
      <c r="WZN1131" s="1"/>
      <c r="WZO1131" s="1"/>
      <c r="WZP1131" s="1"/>
      <c r="WZQ1131" s="1"/>
      <c r="WZR1131" s="1"/>
      <c r="WZS1131" s="1"/>
      <c r="WZT1131" s="1"/>
      <c r="WZU1131" s="1"/>
      <c r="WZV1131" s="1"/>
      <c r="WZW1131" s="1"/>
      <c r="WZX1131" s="1"/>
      <c r="WZY1131" s="1"/>
      <c r="WZZ1131" s="1"/>
      <c r="XAA1131" s="1"/>
      <c r="XAB1131" s="1"/>
      <c r="XAC1131" s="1"/>
      <c r="XAD1131" s="1"/>
      <c r="XAE1131" s="1"/>
      <c r="XAF1131" s="1"/>
      <c r="XAG1131" s="1"/>
      <c r="XAH1131" s="1"/>
      <c r="XAI1131" s="1"/>
      <c r="XAJ1131" s="1"/>
      <c r="XAK1131" s="1"/>
      <c r="XAL1131" s="1"/>
      <c r="XAM1131" s="1"/>
      <c r="XAN1131" s="1"/>
      <c r="XAO1131" s="1"/>
      <c r="XAP1131" s="1"/>
      <c r="XAQ1131" s="1"/>
      <c r="XAR1131" s="1"/>
      <c r="XAS1131" s="1"/>
      <c r="XAT1131" s="1"/>
      <c r="XAU1131" s="1"/>
      <c r="XAV1131" s="1"/>
      <c r="XAW1131" s="1"/>
      <c r="XAX1131" s="1"/>
      <c r="XAY1131" s="1"/>
      <c r="XAZ1131" s="1"/>
      <c r="XBA1131" s="1"/>
      <c r="XBB1131" s="1"/>
      <c r="XBC1131" s="1"/>
      <c r="XBD1131" s="1"/>
      <c r="XBE1131" s="1"/>
      <c r="XBF1131" s="1"/>
      <c r="XBG1131" s="1"/>
      <c r="XBH1131" s="1"/>
      <c r="XBI1131" s="1"/>
      <c r="XBJ1131" s="1"/>
      <c r="XBK1131" s="1"/>
      <c r="XBL1131" s="1"/>
      <c r="XBM1131" s="1"/>
      <c r="XBN1131" s="1"/>
      <c r="XBO1131" s="1"/>
      <c r="XBP1131" s="1"/>
      <c r="XBQ1131" s="1"/>
      <c r="XBR1131" s="1"/>
      <c r="XBS1131" s="1"/>
      <c r="XBT1131" s="1"/>
      <c r="XBU1131" s="1"/>
      <c r="XBV1131" s="1"/>
      <c r="XBW1131" s="1"/>
      <c r="XBX1131" s="1"/>
      <c r="XBY1131" s="1"/>
      <c r="XBZ1131" s="1"/>
      <c r="XCA1131" s="1"/>
      <c r="XCB1131" s="1"/>
      <c r="XCC1131" s="1"/>
      <c r="XCD1131" s="1"/>
      <c r="XCE1131" s="1"/>
      <c r="XCF1131" s="1"/>
      <c r="XCG1131" s="1"/>
      <c r="XCH1131" s="1"/>
      <c r="XCI1131" s="1"/>
      <c r="XCJ1131" s="1"/>
      <c r="XCK1131" s="1"/>
      <c r="XCL1131" s="1"/>
      <c r="XCM1131" s="1"/>
      <c r="XCN1131" s="1"/>
      <c r="XCO1131" s="1"/>
      <c r="XCP1131" s="1"/>
      <c r="XCQ1131" s="1"/>
      <c r="XCR1131" s="1"/>
      <c r="XCS1131" s="1"/>
      <c r="XCT1131" s="1"/>
      <c r="XCU1131" s="1"/>
      <c r="XCV1131" s="1"/>
      <c r="XCW1131" s="1"/>
      <c r="XCX1131" s="1"/>
      <c r="XCY1131" s="1"/>
      <c r="XCZ1131" s="1"/>
      <c r="XDA1131" s="1"/>
      <c r="XDB1131" s="1"/>
      <c r="XDC1131" s="1"/>
      <c r="XDD1131" s="1"/>
      <c r="XDE1131" s="1"/>
      <c r="XDF1131" s="1"/>
      <c r="XDG1131" s="1"/>
      <c r="XDH1131" s="1"/>
      <c r="XDI1131" s="1"/>
      <c r="XDJ1131" s="1"/>
      <c r="XDK1131" s="1"/>
      <c r="XDL1131" s="1"/>
      <c r="XDM1131" s="1"/>
      <c r="XDN1131" s="1"/>
      <c r="XDO1131" s="1"/>
      <c r="XDP1131" s="1"/>
      <c r="XDQ1131" s="1"/>
      <c r="XDR1131" s="1"/>
      <c r="XDS1131" s="1"/>
      <c r="XDT1131" s="1"/>
      <c r="XDU1131" s="1"/>
      <c r="XDV1131" s="1"/>
      <c r="XDW1131" s="1"/>
      <c r="XDX1131" s="1"/>
      <c r="XDY1131" s="1"/>
      <c r="XDZ1131" s="1"/>
      <c r="XEA1131" s="1"/>
      <c r="XEB1131" s="1"/>
      <c r="XEC1131" s="1"/>
      <c r="XED1131" s="1"/>
      <c r="XEE1131" s="1"/>
      <c r="XEF1131" s="1"/>
      <c r="XEG1131" s="1"/>
      <c r="XEH1131" s="1"/>
      <c r="XEI1131" s="1"/>
      <c r="XEJ1131" s="1"/>
      <c r="XEK1131" s="1"/>
      <c r="XEL1131" s="1"/>
      <c r="XEM1131" s="1"/>
      <c r="XEN1131" s="1"/>
      <c r="XEO1131" s="1"/>
      <c r="XEP1131" s="1"/>
      <c r="XEQ1131" s="1"/>
      <c r="XER1131" s="1"/>
      <c r="XES1131" s="1"/>
      <c r="XET1131" s="1"/>
      <c r="XEU1131" s="1"/>
      <c r="XEV1131" s="1"/>
      <c r="XEW1131" s="1"/>
      <c r="XEX1131" s="1"/>
      <c r="XEY1131" s="1"/>
      <c r="XEZ1131" s="1"/>
      <c r="XFA1131" s="1"/>
      <c r="XFB1131" s="1"/>
      <c r="XFC1131" s="1"/>
    </row>
    <row r="1132" spans="1:150 16226:16383" s="3" customFormat="1" ht="20.25" customHeight="1" x14ac:dyDescent="0.25">
      <c r="A1132" s="71" t="s">
        <v>1327</v>
      </c>
      <c r="B1132" s="71">
        <v>139.35499999999999</v>
      </c>
      <c r="C1132" s="71">
        <f t="shared" si="30"/>
        <v>1500.0172199999997</v>
      </c>
      <c r="D1132" s="51">
        <v>0</v>
      </c>
      <c r="E1132" s="51">
        <v>0</v>
      </c>
      <c r="F1132" s="124">
        <f t="shared" si="31"/>
        <v>2754.0316159199997</v>
      </c>
      <c r="G1132" s="130" t="s">
        <v>95</v>
      </c>
      <c r="H1132" s="13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WZB1132" s="1"/>
      <c r="WZC1132" s="1"/>
      <c r="WZD1132" s="1"/>
      <c r="WZE1132" s="1"/>
      <c r="WZF1132" s="1"/>
      <c r="WZG1132" s="1"/>
      <c r="WZH1132" s="1"/>
      <c r="WZI1132" s="1"/>
      <c r="WZJ1132" s="1"/>
      <c r="WZK1132" s="1"/>
      <c r="WZL1132" s="1"/>
      <c r="WZM1132" s="1"/>
      <c r="WZN1132" s="1"/>
      <c r="WZO1132" s="1"/>
      <c r="WZP1132" s="1"/>
      <c r="WZQ1132" s="1"/>
      <c r="WZR1132" s="1"/>
      <c r="WZS1132" s="1"/>
      <c r="WZT1132" s="1"/>
      <c r="WZU1132" s="1"/>
      <c r="WZV1132" s="1"/>
      <c r="WZW1132" s="1"/>
      <c r="WZX1132" s="1"/>
      <c r="WZY1132" s="1"/>
      <c r="WZZ1132" s="1"/>
      <c r="XAA1132" s="1"/>
      <c r="XAB1132" s="1"/>
      <c r="XAC1132" s="1"/>
      <c r="XAD1132" s="1"/>
      <c r="XAE1132" s="1"/>
      <c r="XAF1132" s="1"/>
      <c r="XAG1132" s="1"/>
      <c r="XAH1132" s="1"/>
      <c r="XAI1132" s="1"/>
      <c r="XAJ1132" s="1"/>
      <c r="XAK1132" s="1"/>
      <c r="XAL1132" s="1"/>
      <c r="XAM1132" s="1"/>
      <c r="XAN1132" s="1"/>
      <c r="XAO1132" s="1"/>
      <c r="XAP1132" s="1"/>
      <c r="XAQ1132" s="1"/>
      <c r="XAR1132" s="1"/>
      <c r="XAS1132" s="1"/>
      <c r="XAT1132" s="1"/>
      <c r="XAU1132" s="1"/>
      <c r="XAV1132" s="1"/>
      <c r="XAW1132" s="1"/>
      <c r="XAX1132" s="1"/>
      <c r="XAY1132" s="1"/>
      <c r="XAZ1132" s="1"/>
      <c r="XBA1132" s="1"/>
      <c r="XBB1132" s="1"/>
      <c r="XBC1132" s="1"/>
      <c r="XBD1132" s="1"/>
      <c r="XBE1132" s="1"/>
      <c r="XBF1132" s="1"/>
      <c r="XBG1132" s="1"/>
      <c r="XBH1132" s="1"/>
      <c r="XBI1132" s="1"/>
      <c r="XBJ1132" s="1"/>
      <c r="XBK1132" s="1"/>
      <c r="XBL1132" s="1"/>
      <c r="XBM1132" s="1"/>
      <c r="XBN1132" s="1"/>
      <c r="XBO1132" s="1"/>
      <c r="XBP1132" s="1"/>
      <c r="XBQ1132" s="1"/>
      <c r="XBR1132" s="1"/>
      <c r="XBS1132" s="1"/>
      <c r="XBT1132" s="1"/>
      <c r="XBU1132" s="1"/>
      <c r="XBV1132" s="1"/>
      <c r="XBW1132" s="1"/>
      <c r="XBX1132" s="1"/>
      <c r="XBY1132" s="1"/>
      <c r="XBZ1132" s="1"/>
      <c r="XCA1132" s="1"/>
      <c r="XCB1132" s="1"/>
      <c r="XCC1132" s="1"/>
      <c r="XCD1132" s="1"/>
      <c r="XCE1132" s="1"/>
      <c r="XCF1132" s="1"/>
      <c r="XCG1132" s="1"/>
      <c r="XCH1132" s="1"/>
      <c r="XCI1132" s="1"/>
      <c r="XCJ1132" s="1"/>
      <c r="XCK1132" s="1"/>
      <c r="XCL1132" s="1"/>
      <c r="XCM1132" s="1"/>
      <c r="XCN1132" s="1"/>
      <c r="XCO1132" s="1"/>
      <c r="XCP1132" s="1"/>
      <c r="XCQ1132" s="1"/>
      <c r="XCR1132" s="1"/>
      <c r="XCS1132" s="1"/>
      <c r="XCT1132" s="1"/>
      <c r="XCU1132" s="1"/>
      <c r="XCV1132" s="1"/>
      <c r="XCW1132" s="1"/>
      <c r="XCX1132" s="1"/>
      <c r="XCY1132" s="1"/>
      <c r="XCZ1132" s="1"/>
      <c r="XDA1132" s="1"/>
      <c r="XDB1132" s="1"/>
      <c r="XDC1132" s="1"/>
      <c r="XDD1132" s="1"/>
      <c r="XDE1132" s="1"/>
      <c r="XDF1132" s="1"/>
      <c r="XDG1132" s="1"/>
      <c r="XDH1132" s="1"/>
      <c r="XDI1132" s="1"/>
      <c r="XDJ1132" s="1"/>
      <c r="XDK1132" s="1"/>
      <c r="XDL1132" s="1"/>
      <c r="XDM1132" s="1"/>
      <c r="XDN1132" s="1"/>
      <c r="XDO1132" s="1"/>
      <c r="XDP1132" s="1"/>
      <c r="XDQ1132" s="1"/>
      <c r="XDR1132" s="1"/>
      <c r="XDS1132" s="1"/>
      <c r="XDT1132" s="1"/>
      <c r="XDU1132" s="1"/>
      <c r="XDV1132" s="1"/>
      <c r="XDW1132" s="1"/>
      <c r="XDX1132" s="1"/>
      <c r="XDY1132" s="1"/>
      <c r="XDZ1132" s="1"/>
      <c r="XEA1132" s="1"/>
      <c r="XEB1132" s="1"/>
      <c r="XEC1132" s="1"/>
      <c r="XED1132" s="1"/>
      <c r="XEE1132" s="1"/>
      <c r="XEF1132" s="1"/>
      <c r="XEG1132" s="1"/>
      <c r="XEH1132" s="1"/>
      <c r="XEI1132" s="1"/>
      <c r="XEJ1132" s="1"/>
      <c r="XEK1132" s="1"/>
      <c r="XEL1132" s="1"/>
      <c r="XEM1132" s="1"/>
      <c r="XEN1132" s="1"/>
      <c r="XEO1132" s="1"/>
      <c r="XEP1132" s="1"/>
      <c r="XEQ1132" s="1"/>
      <c r="XER1132" s="1"/>
      <c r="XES1132" s="1"/>
      <c r="XET1132" s="1"/>
      <c r="XEU1132" s="1"/>
      <c r="XEV1132" s="1"/>
      <c r="XEW1132" s="1"/>
      <c r="XEX1132" s="1"/>
      <c r="XEY1132" s="1"/>
      <c r="XEZ1132" s="1"/>
      <c r="XFA1132" s="1"/>
      <c r="XFB1132" s="1"/>
      <c r="XFC1132" s="1"/>
    </row>
    <row r="1133" spans="1:150 16226:16383" s="3" customFormat="1" ht="20.25" customHeight="1" x14ac:dyDescent="0.25">
      <c r="A1133" s="71" t="s">
        <v>1328</v>
      </c>
      <c r="B1133" s="71">
        <v>139.35499999999999</v>
      </c>
      <c r="C1133" s="71">
        <f t="shared" si="30"/>
        <v>1500.0172199999997</v>
      </c>
      <c r="D1133" s="51">
        <v>0</v>
      </c>
      <c r="E1133" s="51">
        <v>0</v>
      </c>
      <c r="F1133" s="124">
        <f t="shared" si="31"/>
        <v>2754.0316159199997</v>
      </c>
      <c r="G1133" s="130" t="s">
        <v>95</v>
      </c>
      <c r="H1133" s="13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WZB1133" s="1"/>
      <c r="WZC1133" s="1"/>
      <c r="WZD1133" s="1"/>
      <c r="WZE1133" s="1"/>
      <c r="WZF1133" s="1"/>
      <c r="WZG1133" s="1"/>
      <c r="WZH1133" s="1"/>
      <c r="WZI1133" s="1"/>
      <c r="WZJ1133" s="1"/>
      <c r="WZK1133" s="1"/>
      <c r="WZL1133" s="1"/>
      <c r="WZM1133" s="1"/>
      <c r="WZN1133" s="1"/>
      <c r="WZO1133" s="1"/>
      <c r="WZP1133" s="1"/>
      <c r="WZQ1133" s="1"/>
      <c r="WZR1133" s="1"/>
      <c r="WZS1133" s="1"/>
      <c r="WZT1133" s="1"/>
      <c r="WZU1133" s="1"/>
      <c r="WZV1133" s="1"/>
      <c r="WZW1133" s="1"/>
      <c r="WZX1133" s="1"/>
      <c r="WZY1133" s="1"/>
      <c r="WZZ1133" s="1"/>
      <c r="XAA1133" s="1"/>
      <c r="XAB1133" s="1"/>
      <c r="XAC1133" s="1"/>
      <c r="XAD1133" s="1"/>
      <c r="XAE1133" s="1"/>
      <c r="XAF1133" s="1"/>
      <c r="XAG1133" s="1"/>
      <c r="XAH1133" s="1"/>
      <c r="XAI1133" s="1"/>
      <c r="XAJ1133" s="1"/>
      <c r="XAK1133" s="1"/>
      <c r="XAL1133" s="1"/>
      <c r="XAM1133" s="1"/>
      <c r="XAN1133" s="1"/>
      <c r="XAO1133" s="1"/>
      <c r="XAP1133" s="1"/>
      <c r="XAQ1133" s="1"/>
      <c r="XAR1133" s="1"/>
      <c r="XAS1133" s="1"/>
      <c r="XAT1133" s="1"/>
      <c r="XAU1133" s="1"/>
      <c r="XAV1133" s="1"/>
      <c r="XAW1133" s="1"/>
      <c r="XAX1133" s="1"/>
      <c r="XAY1133" s="1"/>
      <c r="XAZ1133" s="1"/>
      <c r="XBA1133" s="1"/>
      <c r="XBB1133" s="1"/>
      <c r="XBC1133" s="1"/>
      <c r="XBD1133" s="1"/>
      <c r="XBE1133" s="1"/>
      <c r="XBF1133" s="1"/>
      <c r="XBG1133" s="1"/>
      <c r="XBH1133" s="1"/>
      <c r="XBI1133" s="1"/>
      <c r="XBJ1133" s="1"/>
      <c r="XBK1133" s="1"/>
      <c r="XBL1133" s="1"/>
      <c r="XBM1133" s="1"/>
      <c r="XBN1133" s="1"/>
      <c r="XBO1133" s="1"/>
      <c r="XBP1133" s="1"/>
      <c r="XBQ1133" s="1"/>
      <c r="XBR1133" s="1"/>
      <c r="XBS1133" s="1"/>
      <c r="XBT1133" s="1"/>
      <c r="XBU1133" s="1"/>
      <c r="XBV1133" s="1"/>
      <c r="XBW1133" s="1"/>
      <c r="XBX1133" s="1"/>
      <c r="XBY1133" s="1"/>
      <c r="XBZ1133" s="1"/>
      <c r="XCA1133" s="1"/>
      <c r="XCB1133" s="1"/>
      <c r="XCC1133" s="1"/>
      <c r="XCD1133" s="1"/>
      <c r="XCE1133" s="1"/>
      <c r="XCF1133" s="1"/>
      <c r="XCG1133" s="1"/>
      <c r="XCH1133" s="1"/>
      <c r="XCI1133" s="1"/>
      <c r="XCJ1133" s="1"/>
      <c r="XCK1133" s="1"/>
      <c r="XCL1133" s="1"/>
      <c r="XCM1133" s="1"/>
      <c r="XCN1133" s="1"/>
      <c r="XCO1133" s="1"/>
      <c r="XCP1133" s="1"/>
      <c r="XCQ1133" s="1"/>
      <c r="XCR1133" s="1"/>
      <c r="XCS1133" s="1"/>
      <c r="XCT1133" s="1"/>
      <c r="XCU1133" s="1"/>
      <c r="XCV1133" s="1"/>
      <c r="XCW1133" s="1"/>
      <c r="XCX1133" s="1"/>
      <c r="XCY1133" s="1"/>
      <c r="XCZ1133" s="1"/>
      <c r="XDA1133" s="1"/>
      <c r="XDB1133" s="1"/>
      <c r="XDC1133" s="1"/>
      <c r="XDD1133" s="1"/>
      <c r="XDE1133" s="1"/>
      <c r="XDF1133" s="1"/>
      <c r="XDG1133" s="1"/>
      <c r="XDH1133" s="1"/>
      <c r="XDI1133" s="1"/>
      <c r="XDJ1133" s="1"/>
      <c r="XDK1133" s="1"/>
      <c r="XDL1133" s="1"/>
      <c r="XDM1133" s="1"/>
      <c r="XDN1133" s="1"/>
      <c r="XDO1133" s="1"/>
      <c r="XDP1133" s="1"/>
      <c r="XDQ1133" s="1"/>
      <c r="XDR1133" s="1"/>
      <c r="XDS1133" s="1"/>
      <c r="XDT1133" s="1"/>
      <c r="XDU1133" s="1"/>
      <c r="XDV1133" s="1"/>
      <c r="XDW1133" s="1"/>
      <c r="XDX1133" s="1"/>
      <c r="XDY1133" s="1"/>
      <c r="XDZ1133" s="1"/>
      <c r="XEA1133" s="1"/>
      <c r="XEB1133" s="1"/>
      <c r="XEC1133" s="1"/>
      <c r="XED1133" s="1"/>
      <c r="XEE1133" s="1"/>
      <c r="XEF1133" s="1"/>
      <c r="XEG1133" s="1"/>
      <c r="XEH1133" s="1"/>
      <c r="XEI1133" s="1"/>
      <c r="XEJ1133" s="1"/>
      <c r="XEK1133" s="1"/>
      <c r="XEL1133" s="1"/>
      <c r="XEM1133" s="1"/>
      <c r="XEN1133" s="1"/>
      <c r="XEO1133" s="1"/>
      <c r="XEP1133" s="1"/>
      <c r="XEQ1133" s="1"/>
      <c r="XER1133" s="1"/>
      <c r="XES1133" s="1"/>
      <c r="XET1133" s="1"/>
      <c r="XEU1133" s="1"/>
      <c r="XEV1133" s="1"/>
      <c r="XEW1133" s="1"/>
      <c r="XEX1133" s="1"/>
      <c r="XEY1133" s="1"/>
      <c r="XEZ1133" s="1"/>
      <c r="XFA1133" s="1"/>
      <c r="XFB1133" s="1"/>
      <c r="XFC1133" s="1"/>
    </row>
    <row r="1134" spans="1:150 16226:16383" s="3" customFormat="1" ht="20.25" customHeight="1" x14ac:dyDescent="0.25">
      <c r="A1134" s="71" t="s">
        <v>1329</v>
      </c>
      <c r="B1134" s="71">
        <v>139.35499999999999</v>
      </c>
      <c r="C1134" s="71">
        <f t="shared" si="30"/>
        <v>1500.0172199999997</v>
      </c>
      <c r="D1134" s="51">
        <v>0</v>
      </c>
      <c r="E1134" s="51">
        <v>0</v>
      </c>
      <c r="F1134" s="124">
        <f t="shared" si="31"/>
        <v>2754.0316159199997</v>
      </c>
      <c r="G1134" s="130" t="s">
        <v>95</v>
      </c>
      <c r="H1134" s="13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WZB1134" s="1"/>
      <c r="WZC1134" s="1"/>
      <c r="WZD1134" s="1"/>
      <c r="WZE1134" s="1"/>
      <c r="WZF1134" s="1"/>
      <c r="WZG1134" s="1"/>
      <c r="WZH1134" s="1"/>
      <c r="WZI1134" s="1"/>
      <c r="WZJ1134" s="1"/>
      <c r="WZK1134" s="1"/>
      <c r="WZL1134" s="1"/>
      <c r="WZM1134" s="1"/>
      <c r="WZN1134" s="1"/>
      <c r="WZO1134" s="1"/>
      <c r="WZP1134" s="1"/>
      <c r="WZQ1134" s="1"/>
      <c r="WZR1134" s="1"/>
      <c r="WZS1134" s="1"/>
      <c r="WZT1134" s="1"/>
      <c r="WZU1134" s="1"/>
      <c r="WZV1134" s="1"/>
      <c r="WZW1134" s="1"/>
      <c r="WZX1134" s="1"/>
      <c r="WZY1134" s="1"/>
      <c r="WZZ1134" s="1"/>
      <c r="XAA1134" s="1"/>
      <c r="XAB1134" s="1"/>
      <c r="XAC1134" s="1"/>
      <c r="XAD1134" s="1"/>
      <c r="XAE1134" s="1"/>
      <c r="XAF1134" s="1"/>
      <c r="XAG1134" s="1"/>
      <c r="XAH1134" s="1"/>
      <c r="XAI1134" s="1"/>
      <c r="XAJ1134" s="1"/>
      <c r="XAK1134" s="1"/>
      <c r="XAL1134" s="1"/>
      <c r="XAM1134" s="1"/>
      <c r="XAN1134" s="1"/>
      <c r="XAO1134" s="1"/>
      <c r="XAP1134" s="1"/>
      <c r="XAQ1134" s="1"/>
      <c r="XAR1134" s="1"/>
      <c r="XAS1134" s="1"/>
      <c r="XAT1134" s="1"/>
      <c r="XAU1134" s="1"/>
      <c r="XAV1134" s="1"/>
      <c r="XAW1134" s="1"/>
      <c r="XAX1134" s="1"/>
      <c r="XAY1134" s="1"/>
      <c r="XAZ1134" s="1"/>
      <c r="XBA1134" s="1"/>
      <c r="XBB1134" s="1"/>
      <c r="XBC1134" s="1"/>
      <c r="XBD1134" s="1"/>
      <c r="XBE1134" s="1"/>
      <c r="XBF1134" s="1"/>
      <c r="XBG1134" s="1"/>
      <c r="XBH1134" s="1"/>
      <c r="XBI1134" s="1"/>
      <c r="XBJ1134" s="1"/>
      <c r="XBK1134" s="1"/>
      <c r="XBL1134" s="1"/>
      <c r="XBM1134" s="1"/>
      <c r="XBN1134" s="1"/>
      <c r="XBO1134" s="1"/>
      <c r="XBP1134" s="1"/>
      <c r="XBQ1134" s="1"/>
      <c r="XBR1134" s="1"/>
      <c r="XBS1134" s="1"/>
      <c r="XBT1134" s="1"/>
      <c r="XBU1134" s="1"/>
      <c r="XBV1134" s="1"/>
      <c r="XBW1134" s="1"/>
      <c r="XBX1134" s="1"/>
      <c r="XBY1134" s="1"/>
      <c r="XBZ1134" s="1"/>
      <c r="XCA1134" s="1"/>
      <c r="XCB1134" s="1"/>
      <c r="XCC1134" s="1"/>
      <c r="XCD1134" s="1"/>
      <c r="XCE1134" s="1"/>
      <c r="XCF1134" s="1"/>
      <c r="XCG1134" s="1"/>
      <c r="XCH1134" s="1"/>
      <c r="XCI1134" s="1"/>
      <c r="XCJ1134" s="1"/>
      <c r="XCK1134" s="1"/>
      <c r="XCL1134" s="1"/>
      <c r="XCM1134" s="1"/>
      <c r="XCN1134" s="1"/>
      <c r="XCO1134" s="1"/>
      <c r="XCP1134" s="1"/>
      <c r="XCQ1134" s="1"/>
      <c r="XCR1134" s="1"/>
      <c r="XCS1134" s="1"/>
      <c r="XCT1134" s="1"/>
      <c r="XCU1134" s="1"/>
      <c r="XCV1134" s="1"/>
      <c r="XCW1134" s="1"/>
      <c r="XCX1134" s="1"/>
      <c r="XCY1134" s="1"/>
      <c r="XCZ1134" s="1"/>
      <c r="XDA1134" s="1"/>
      <c r="XDB1134" s="1"/>
      <c r="XDC1134" s="1"/>
      <c r="XDD1134" s="1"/>
      <c r="XDE1134" s="1"/>
      <c r="XDF1134" s="1"/>
      <c r="XDG1134" s="1"/>
      <c r="XDH1134" s="1"/>
      <c r="XDI1134" s="1"/>
      <c r="XDJ1134" s="1"/>
      <c r="XDK1134" s="1"/>
      <c r="XDL1134" s="1"/>
      <c r="XDM1134" s="1"/>
      <c r="XDN1134" s="1"/>
      <c r="XDO1134" s="1"/>
      <c r="XDP1134" s="1"/>
      <c r="XDQ1134" s="1"/>
      <c r="XDR1134" s="1"/>
      <c r="XDS1134" s="1"/>
      <c r="XDT1134" s="1"/>
      <c r="XDU1134" s="1"/>
      <c r="XDV1134" s="1"/>
      <c r="XDW1134" s="1"/>
      <c r="XDX1134" s="1"/>
      <c r="XDY1134" s="1"/>
      <c r="XDZ1134" s="1"/>
      <c r="XEA1134" s="1"/>
      <c r="XEB1134" s="1"/>
      <c r="XEC1134" s="1"/>
      <c r="XED1134" s="1"/>
      <c r="XEE1134" s="1"/>
      <c r="XEF1134" s="1"/>
      <c r="XEG1134" s="1"/>
      <c r="XEH1134" s="1"/>
      <c r="XEI1134" s="1"/>
      <c r="XEJ1134" s="1"/>
      <c r="XEK1134" s="1"/>
      <c r="XEL1134" s="1"/>
      <c r="XEM1134" s="1"/>
      <c r="XEN1134" s="1"/>
      <c r="XEO1134" s="1"/>
      <c r="XEP1134" s="1"/>
      <c r="XEQ1134" s="1"/>
      <c r="XER1134" s="1"/>
      <c r="XES1134" s="1"/>
      <c r="XET1134" s="1"/>
      <c r="XEU1134" s="1"/>
      <c r="XEV1134" s="1"/>
      <c r="XEW1134" s="1"/>
      <c r="XEX1134" s="1"/>
      <c r="XEY1134" s="1"/>
      <c r="XEZ1134" s="1"/>
      <c r="XFA1134" s="1"/>
      <c r="XFB1134" s="1"/>
      <c r="XFC1134" s="1"/>
    </row>
    <row r="1135" spans="1:150 16226:16383" s="3" customFormat="1" ht="20.25" customHeight="1" x14ac:dyDescent="0.25">
      <c r="A1135" s="71" t="s">
        <v>1330</v>
      </c>
      <c r="B1135" s="71">
        <v>139.35499999999999</v>
      </c>
      <c r="C1135" s="71">
        <f t="shared" si="30"/>
        <v>1500.0172199999997</v>
      </c>
      <c r="D1135" s="51">
        <v>0</v>
      </c>
      <c r="E1135" s="51">
        <v>0</v>
      </c>
      <c r="F1135" s="124">
        <f t="shared" si="31"/>
        <v>2754.0316159199997</v>
      </c>
      <c r="G1135" s="130" t="s">
        <v>95</v>
      </c>
      <c r="H1135" s="13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WZB1135" s="1"/>
      <c r="WZC1135" s="1"/>
      <c r="WZD1135" s="1"/>
      <c r="WZE1135" s="1"/>
      <c r="WZF1135" s="1"/>
      <c r="WZG1135" s="1"/>
      <c r="WZH1135" s="1"/>
      <c r="WZI1135" s="1"/>
      <c r="WZJ1135" s="1"/>
      <c r="WZK1135" s="1"/>
      <c r="WZL1135" s="1"/>
      <c r="WZM1135" s="1"/>
      <c r="WZN1135" s="1"/>
      <c r="WZO1135" s="1"/>
      <c r="WZP1135" s="1"/>
      <c r="WZQ1135" s="1"/>
      <c r="WZR1135" s="1"/>
      <c r="WZS1135" s="1"/>
      <c r="WZT1135" s="1"/>
      <c r="WZU1135" s="1"/>
      <c r="WZV1135" s="1"/>
      <c r="WZW1135" s="1"/>
      <c r="WZX1135" s="1"/>
      <c r="WZY1135" s="1"/>
      <c r="WZZ1135" s="1"/>
      <c r="XAA1135" s="1"/>
      <c r="XAB1135" s="1"/>
      <c r="XAC1135" s="1"/>
      <c r="XAD1135" s="1"/>
      <c r="XAE1135" s="1"/>
      <c r="XAF1135" s="1"/>
      <c r="XAG1135" s="1"/>
      <c r="XAH1135" s="1"/>
      <c r="XAI1135" s="1"/>
      <c r="XAJ1135" s="1"/>
      <c r="XAK1135" s="1"/>
      <c r="XAL1135" s="1"/>
      <c r="XAM1135" s="1"/>
      <c r="XAN1135" s="1"/>
      <c r="XAO1135" s="1"/>
      <c r="XAP1135" s="1"/>
      <c r="XAQ1135" s="1"/>
      <c r="XAR1135" s="1"/>
      <c r="XAS1135" s="1"/>
      <c r="XAT1135" s="1"/>
      <c r="XAU1135" s="1"/>
      <c r="XAV1135" s="1"/>
      <c r="XAW1135" s="1"/>
      <c r="XAX1135" s="1"/>
      <c r="XAY1135" s="1"/>
      <c r="XAZ1135" s="1"/>
      <c r="XBA1135" s="1"/>
      <c r="XBB1135" s="1"/>
      <c r="XBC1135" s="1"/>
      <c r="XBD1135" s="1"/>
      <c r="XBE1135" s="1"/>
      <c r="XBF1135" s="1"/>
      <c r="XBG1135" s="1"/>
      <c r="XBH1135" s="1"/>
      <c r="XBI1135" s="1"/>
      <c r="XBJ1135" s="1"/>
      <c r="XBK1135" s="1"/>
      <c r="XBL1135" s="1"/>
      <c r="XBM1135" s="1"/>
      <c r="XBN1135" s="1"/>
      <c r="XBO1135" s="1"/>
      <c r="XBP1135" s="1"/>
      <c r="XBQ1135" s="1"/>
      <c r="XBR1135" s="1"/>
      <c r="XBS1135" s="1"/>
      <c r="XBT1135" s="1"/>
      <c r="XBU1135" s="1"/>
      <c r="XBV1135" s="1"/>
      <c r="XBW1135" s="1"/>
      <c r="XBX1135" s="1"/>
      <c r="XBY1135" s="1"/>
      <c r="XBZ1135" s="1"/>
      <c r="XCA1135" s="1"/>
      <c r="XCB1135" s="1"/>
      <c r="XCC1135" s="1"/>
      <c r="XCD1135" s="1"/>
      <c r="XCE1135" s="1"/>
      <c r="XCF1135" s="1"/>
      <c r="XCG1135" s="1"/>
      <c r="XCH1135" s="1"/>
      <c r="XCI1135" s="1"/>
      <c r="XCJ1135" s="1"/>
      <c r="XCK1135" s="1"/>
      <c r="XCL1135" s="1"/>
      <c r="XCM1135" s="1"/>
      <c r="XCN1135" s="1"/>
      <c r="XCO1135" s="1"/>
      <c r="XCP1135" s="1"/>
      <c r="XCQ1135" s="1"/>
      <c r="XCR1135" s="1"/>
      <c r="XCS1135" s="1"/>
      <c r="XCT1135" s="1"/>
      <c r="XCU1135" s="1"/>
      <c r="XCV1135" s="1"/>
      <c r="XCW1135" s="1"/>
      <c r="XCX1135" s="1"/>
      <c r="XCY1135" s="1"/>
      <c r="XCZ1135" s="1"/>
      <c r="XDA1135" s="1"/>
      <c r="XDB1135" s="1"/>
      <c r="XDC1135" s="1"/>
      <c r="XDD1135" s="1"/>
      <c r="XDE1135" s="1"/>
      <c r="XDF1135" s="1"/>
      <c r="XDG1135" s="1"/>
      <c r="XDH1135" s="1"/>
      <c r="XDI1135" s="1"/>
      <c r="XDJ1135" s="1"/>
      <c r="XDK1135" s="1"/>
      <c r="XDL1135" s="1"/>
      <c r="XDM1135" s="1"/>
      <c r="XDN1135" s="1"/>
      <c r="XDO1135" s="1"/>
      <c r="XDP1135" s="1"/>
      <c r="XDQ1135" s="1"/>
      <c r="XDR1135" s="1"/>
      <c r="XDS1135" s="1"/>
      <c r="XDT1135" s="1"/>
      <c r="XDU1135" s="1"/>
      <c r="XDV1135" s="1"/>
      <c r="XDW1135" s="1"/>
      <c r="XDX1135" s="1"/>
      <c r="XDY1135" s="1"/>
      <c r="XDZ1135" s="1"/>
      <c r="XEA1135" s="1"/>
      <c r="XEB1135" s="1"/>
      <c r="XEC1135" s="1"/>
      <c r="XED1135" s="1"/>
      <c r="XEE1135" s="1"/>
      <c r="XEF1135" s="1"/>
      <c r="XEG1135" s="1"/>
      <c r="XEH1135" s="1"/>
      <c r="XEI1135" s="1"/>
      <c r="XEJ1135" s="1"/>
      <c r="XEK1135" s="1"/>
      <c r="XEL1135" s="1"/>
      <c r="XEM1135" s="1"/>
      <c r="XEN1135" s="1"/>
      <c r="XEO1135" s="1"/>
      <c r="XEP1135" s="1"/>
      <c r="XEQ1135" s="1"/>
      <c r="XER1135" s="1"/>
      <c r="XES1135" s="1"/>
      <c r="XET1135" s="1"/>
      <c r="XEU1135" s="1"/>
      <c r="XEV1135" s="1"/>
      <c r="XEW1135" s="1"/>
      <c r="XEX1135" s="1"/>
      <c r="XEY1135" s="1"/>
      <c r="XEZ1135" s="1"/>
      <c r="XFA1135" s="1"/>
      <c r="XFB1135" s="1"/>
      <c r="XFC1135" s="1"/>
    </row>
    <row r="1136" spans="1:150 16226:16383" s="3" customFormat="1" ht="20.25" customHeight="1" x14ac:dyDescent="0.25">
      <c r="A1136" s="71" t="s">
        <v>1331</v>
      </c>
      <c r="B1136" s="71">
        <v>139.35499999999999</v>
      </c>
      <c r="C1136" s="71">
        <f t="shared" si="30"/>
        <v>1500.0172199999997</v>
      </c>
      <c r="D1136" s="51">
        <v>0</v>
      </c>
      <c r="E1136" s="51">
        <v>0</v>
      </c>
      <c r="F1136" s="124">
        <f t="shared" si="31"/>
        <v>2754.0316159199997</v>
      </c>
      <c r="G1136" s="130" t="s">
        <v>95</v>
      </c>
      <c r="H1136" s="13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WZB1136" s="1"/>
      <c r="WZC1136" s="1"/>
      <c r="WZD1136" s="1"/>
      <c r="WZE1136" s="1"/>
      <c r="WZF1136" s="1"/>
      <c r="WZG1136" s="1"/>
      <c r="WZH1136" s="1"/>
      <c r="WZI1136" s="1"/>
      <c r="WZJ1136" s="1"/>
      <c r="WZK1136" s="1"/>
      <c r="WZL1136" s="1"/>
      <c r="WZM1136" s="1"/>
      <c r="WZN1136" s="1"/>
      <c r="WZO1136" s="1"/>
      <c r="WZP1136" s="1"/>
      <c r="WZQ1136" s="1"/>
      <c r="WZR1136" s="1"/>
      <c r="WZS1136" s="1"/>
      <c r="WZT1136" s="1"/>
      <c r="WZU1136" s="1"/>
      <c r="WZV1136" s="1"/>
      <c r="WZW1136" s="1"/>
      <c r="WZX1136" s="1"/>
      <c r="WZY1136" s="1"/>
      <c r="WZZ1136" s="1"/>
      <c r="XAA1136" s="1"/>
      <c r="XAB1136" s="1"/>
      <c r="XAC1136" s="1"/>
      <c r="XAD1136" s="1"/>
      <c r="XAE1136" s="1"/>
      <c r="XAF1136" s="1"/>
      <c r="XAG1136" s="1"/>
      <c r="XAH1136" s="1"/>
      <c r="XAI1136" s="1"/>
      <c r="XAJ1136" s="1"/>
      <c r="XAK1136" s="1"/>
      <c r="XAL1136" s="1"/>
      <c r="XAM1136" s="1"/>
      <c r="XAN1136" s="1"/>
      <c r="XAO1136" s="1"/>
      <c r="XAP1136" s="1"/>
      <c r="XAQ1136" s="1"/>
      <c r="XAR1136" s="1"/>
      <c r="XAS1136" s="1"/>
      <c r="XAT1136" s="1"/>
      <c r="XAU1136" s="1"/>
      <c r="XAV1136" s="1"/>
      <c r="XAW1136" s="1"/>
      <c r="XAX1136" s="1"/>
      <c r="XAY1136" s="1"/>
      <c r="XAZ1136" s="1"/>
      <c r="XBA1136" s="1"/>
      <c r="XBB1136" s="1"/>
      <c r="XBC1136" s="1"/>
      <c r="XBD1136" s="1"/>
      <c r="XBE1136" s="1"/>
      <c r="XBF1136" s="1"/>
      <c r="XBG1136" s="1"/>
      <c r="XBH1136" s="1"/>
      <c r="XBI1136" s="1"/>
      <c r="XBJ1136" s="1"/>
      <c r="XBK1136" s="1"/>
      <c r="XBL1136" s="1"/>
      <c r="XBM1136" s="1"/>
      <c r="XBN1136" s="1"/>
      <c r="XBO1136" s="1"/>
      <c r="XBP1136" s="1"/>
      <c r="XBQ1136" s="1"/>
      <c r="XBR1136" s="1"/>
      <c r="XBS1136" s="1"/>
      <c r="XBT1136" s="1"/>
      <c r="XBU1136" s="1"/>
      <c r="XBV1136" s="1"/>
      <c r="XBW1136" s="1"/>
      <c r="XBX1136" s="1"/>
      <c r="XBY1136" s="1"/>
      <c r="XBZ1136" s="1"/>
      <c r="XCA1136" s="1"/>
      <c r="XCB1136" s="1"/>
      <c r="XCC1136" s="1"/>
      <c r="XCD1136" s="1"/>
      <c r="XCE1136" s="1"/>
      <c r="XCF1136" s="1"/>
      <c r="XCG1136" s="1"/>
      <c r="XCH1136" s="1"/>
      <c r="XCI1136" s="1"/>
      <c r="XCJ1136" s="1"/>
      <c r="XCK1136" s="1"/>
      <c r="XCL1136" s="1"/>
      <c r="XCM1136" s="1"/>
      <c r="XCN1136" s="1"/>
      <c r="XCO1136" s="1"/>
      <c r="XCP1136" s="1"/>
      <c r="XCQ1136" s="1"/>
      <c r="XCR1136" s="1"/>
      <c r="XCS1136" s="1"/>
      <c r="XCT1136" s="1"/>
      <c r="XCU1136" s="1"/>
      <c r="XCV1136" s="1"/>
      <c r="XCW1136" s="1"/>
      <c r="XCX1136" s="1"/>
      <c r="XCY1136" s="1"/>
      <c r="XCZ1136" s="1"/>
      <c r="XDA1136" s="1"/>
      <c r="XDB1136" s="1"/>
      <c r="XDC1136" s="1"/>
      <c r="XDD1136" s="1"/>
      <c r="XDE1136" s="1"/>
      <c r="XDF1136" s="1"/>
      <c r="XDG1136" s="1"/>
      <c r="XDH1136" s="1"/>
      <c r="XDI1136" s="1"/>
      <c r="XDJ1136" s="1"/>
      <c r="XDK1136" s="1"/>
      <c r="XDL1136" s="1"/>
      <c r="XDM1136" s="1"/>
      <c r="XDN1136" s="1"/>
      <c r="XDO1136" s="1"/>
      <c r="XDP1136" s="1"/>
      <c r="XDQ1136" s="1"/>
      <c r="XDR1136" s="1"/>
      <c r="XDS1136" s="1"/>
      <c r="XDT1136" s="1"/>
      <c r="XDU1136" s="1"/>
      <c r="XDV1136" s="1"/>
      <c r="XDW1136" s="1"/>
      <c r="XDX1136" s="1"/>
      <c r="XDY1136" s="1"/>
      <c r="XDZ1136" s="1"/>
      <c r="XEA1136" s="1"/>
      <c r="XEB1136" s="1"/>
      <c r="XEC1136" s="1"/>
      <c r="XED1136" s="1"/>
      <c r="XEE1136" s="1"/>
      <c r="XEF1136" s="1"/>
      <c r="XEG1136" s="1"/>
      <c r="XEH1136" s="1"/>
      <c r="XEI1136" s="1"/>
      <c r="XEJ1136" s="1"/>
      <c r="XEK1136" s="1"/>
      <c r="XEL1136" s="1"/>
      <c r="XEM1136" s="1"/>
      <c r="XEN1136" s="1"/>
      <c r="XEO1136" s="1"/>
      <c r="XEP1136" s="1"/>
      <c r="XEQ1136" s="1"/>
      <c r="XER1136" s="1"/>
      <c r="XES1136" s="1"/>
      <c r="XET1136" s="1"/>
      <c r="XEU1136" s="1"/>
      <c r="XEV1136" s="1"/>
      <c r="XEW1136" s="1"/>
      <c r="XEX1136" s="1"/>
      <c r="XEY1136" s="1"/>
      <c r="XEZ1136" s="1"/>
      <c r="XFA1136" s="1"/>
      <c r="XFB1136" s="1"/>
      <c r="XFC1136" s="1"/>
    </row>
    <row r="1137" spans="1:150 16226:16383" s="3" customFormat="1" ht="20.25" customHeight="1" x14ac:dyDescent="0.25">
      <c r="A1137" s="71" t="s">
        <v>1332</v>
      </c>
      <c r="B1137" s="71">
        <v>162.792</v>
      </c>
      <c r="C1137" s="71">
        <f t="shared" si="30"/>
        <v>1752.2930879999999</v>
      </c>
      <c r="D1137" s="51">
        <v>0</v>
      </c>
      <c r="E1137" s="51">
        <v>0</v>
      </c>
      <c r="F1137" s="124">
        <f t="shared" si="31"/>
        <v>3217.210109568</v>
      </c>
      <c r="G1137" s="130" t="s">
        <v>95</v>
      </c>
      <c r="H1137" s="13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WZB1137" s="1"/>
      <c r="WZC1137" s="1"/>
      <c r="WZD1137" s="1"/>
      <c r="WZE1137" s="1"/>
      <c r="WZF1137" s="1"/>
      <c r="WZG1137" s="1"/>
      <c r="WZH1137" s="1"/>
      <c r="WZI1137" s="1"/>
      <c r="WZJ1137" s="1"/>
      <c r="WZK1137" s="1"/>
      <c r="WZL1137" s="1"/>
      <c r="WZM1137" s="1"/>
      <c r="WZN1137" s="1"/>
      <c r="WZO1137" s="1"/>
      <c r="WZP1137" s="1"/>
      <c r="WZQ1137" s="1"/>
      <c r="WZR1137" s="1"/>
      <c r="WZS1137" s="1"/>
      <c r="WZT1137" s="1"/>
      <c r="WZU1137" s="1"/>
      <c r="WZV1137" s="1"/>
      <c r="WZW1137" s="1"/>
      <c r="WZX1137" s="1"/>
      <c r="WZY1137" s="1"/>
      <c r="WZZ1137" s="1"/>
      <c r="XAA1137" s="1"/>
      <c r="XAB1137" s="1"/>
      <c r="XAC1137" s="1"/>
      <c r="XAD1137" s="1"/>
      <c r="XAE1137" s="1"/>
      <c r="XAF1137" s="1"/>
      <c r="XAG1137" s="1"/>
      <c r="XAH1137" s="1"/>
      <c r="XAI1137" s="1"/>
      <c r="XAJ1137" s="1"/>
      <c r="XAK1137" s="1"/>
      <c r="XAL1137" s="1"/>
      <c r="XAM1137" s="1"/>
      <c r="XAN1137" s="1"/>
      <c r="XAO1137" s="1"/>
      <c r="XAP1137" s="1"/>
      <c r="XAQ1137" s="1"/>
      <c r="XAR1137" s="1"/>
      <c r="XAS1137" s="1"/>
      <c r="XAT1137" s="1"/>
      <c r="XAU1137" s="1"/>
      <c r="XAV1137" s="1"/>
      <c r="XAW1137" s="1"/>
      <c r="XAX1137" s="1"/>
      <c r="XAY1137" s="1"/>
      <c r="XAZ1137" s="1"/>
      <c r="XBA1137" s="1"/>
      <c r="XBB1137" s="1"/>
      <c r="XBC1137" s="1"/>
      <c r="XBD1137" s="1"/>
      <c r="XBE1137" s="1"/>
      <c r="XBF1137" s="1"/>
      <c r="XBG1137" s="1"/>
      <c r="XBH1137" s="1"/>
      <c r="XBI1137" s="1"/>
      <c r="XBJ1137" s="1"/>
      <c r="XBK1137" s="1"/>
      <c r="XBL1137" s="1"/>
      <c r="XBM1137" s="1"/>
      <c r="XBN1137" s="1"/>
      <c r="XBO1137" s="1"/>
      <c r="XBP1137" s="1"/>
      <c r="XBQ1137" s="1"/>
      <c r="XBR1137" s="1"/>
      <c r="XBS1137" s="1"/>
      <c r="XBT1137" s="1"/>
      <c r="XBU1137" s="1"/>
      <c r="XBV1137" s="1"/>
      <c r="XBW1137" s="1"/>
      <c r="XBX1137" s="1"/>
      <c r="XBY1137" s="1"/>
      <c r="XBZ1137" s="1"/>
      <c r="XCA1137" s="1"/>
      <c r="XCB1137" s="1"/>
      <c r="XCC1137" s="1"/>
      <c r="XCD1137" s="1"/>
      <c r="XCE1137" s="1"/>
      <c r="XCF1137" s="1"/>
      <c r="XCG1137" s="1"/>
      <c r="XCH1137" s="1"/>
      <c r="XCI1137" s="1"/>
      <c r="XCJ1137" s="1"/>
      <c r="XCK1137" s="1"/>
      <c r="XCL1137" s="1"/>
      <c r="XCM1137" s="1"/>
      <c r="XCN1137" s="1"/>
      <c r="XCO1137" s="1"/>
      <c r="XCP1137" s="1"/>
      <c r="XCQ1137" s="1"/>
      <c r="XCR1137" s="1"/>
      <c r="XCS1137" s="1"/>
      <c r="XCT1137" s="1"/>
      <c r="XCU1137" s="1"/>
      <c r="XCV1137" s="1"/>
      <c r="XCW1137" s="1"/>
      <c r="XCX1137" s="1"/>
      <c r="XCY1137" s="1"/>
      <c r="XCZ1137" s="1"/>
      <c r="XDA1137" s="1"/>
      <c r="XDB1137" s="1"/>
      <c r="XDC1137" s="1"/>
      <c r="XDD1137" s="1"/>
      <c r="XDE1137" s="1"/>
      <c r="XDF1137" s="1"/>
      <c r="XDG1137" s="1"/>
      <c r="XDH1137" s="1"/>
      <c r="XDI1137" s="1"/>
      <c r="XDJ1137" s="1"/>
      <c r="XDK1137" s="1"/>
      <c r="XDL1137" s="1"/>
      <c r="XDM1137" s="1"/>
      <c r="XDN1137" s="1"/>
      <c r="XDO1137" s="1"/>
      <c r="XDP1137" s="1"/>
      <c r="XDQ1137" s="1"/>
      <c r="XDR1137" s="1"/>
      <c r="XDS1137" s="1"/>
      <c r="XDT1137" s="1"/>
      <c r="XDU1137" s="1"/>
      <c r="XDV1137" s="1"/>
      <c r="XDW1137" s="1"/>
      <c r="XDX1137" s="1"/>
      <c r="XDY1137" s="1"/>
      <c r="XDZ1137" s="1"/>
      <c r="XEA1137" s="1"/>
      <c r="XEB1137" s="1"/>
      <c r="XEC1137" s="1"/>
      <c r="XED1137" s="1"/>
      <c r="XEE1137" s="1"/>
      <c r="XEF1137" s="1"/>
      <c r="XEG1137" s="1"/>
      <c r="XEH1137" s="1"/>
      <c r="XEI1137" s="1"/>
      <c r="XEJ1137" s="1"/>
      <c r="XEK1137" s="1"/>
      <c r="XEL1137" s="1"/>
      <c r="XEM1137" s="1"/>
      <c r="XEN1137" s="1"/>
      <c r="XEO1137" s="1"/>
      <c r="XEP1137" s="1"/>
      <c r="XEQ1137" s="1"/>
      <c r="XER1137" s="1"/>
      <c r="XES1137" s="1"/>
      <c r="XET1137" s="1"/>
      <c r="XEU1137" s="1"/>
      <c r="XEV1137" s="1"/>
      <c r="XEW1137" s="1"/>
      <c r="XEX1137" s="1"/>
      <c r="XEY1137" s="1"/>
      <c r="XEZ1137" s="1"/>
      <c r="XFA1137" s="1"/>
      <c r="XFB1137" s="1"/>
      <c r="XFC1137" s="1"/>
    </row>
    <row r="1138" spans="1:150 16226:16383" s="3" customFormat="1" ht="20.25" customHeight="1" x14ac:dyDescent="0.25">
      <c r="A1138" s="71" t="s">
        <v>1333</v>
      </c>
      <c r="B1138" s="71">
        <v>146.15799999999999</v>
      </c>
      <c r="C1138" s="71">
        <f t="shared" si="30"/>
        <v>1573.2447119999997</v>
      </c>
      <c r="D1138" s="51">
        <v>0</v>
      </c>
      <c r="E1138" s="51">
        <v>0</v>
      </c>
      <c r="F1138" s="124">
        <f t="shared" si="31"/>
        <v>2888.4772912319995</v>
      </c>
      <c r="G1138" s="130" t="s">
        <v>95</v>
      </c>
      <c r="H1138" s="13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WZB1138" s="1"/>
      <c r="WZC1138" s="1"/>
      <c r="WZD1138" s="1"/>
      <c r="WZE1138" s="1"/>
      <c r="WZF1138" s="1"/>
      <c r="WZG1138" s="1"/>
      <c r="WZH1138" s="1"/>
      <c r="WZI1138" s="1"/>
      <c r="WZJ1138" s="1"/>
      <c r="WZK1138" s="1"/>
      <c r="WZL1138" s="1"/>
      <c r="WZM1138" s="1"/>
      <c r="WZN1138" s="1"/>
      <c r="WZO1138" s="1"/>
      <c r="WZP1138" s="1"/>
      <c r="WZQ1138" s="1"/>
      <c r="WZR1138" s="1"/>
      <c r="WZS1138" s="1"/>
      <c r="WZT1138" s="1"/>
      <c r="WZU1138" s="1"/>
      <c r="WZV1138" s="1"/>
      <c r="WZW1138" s="1"/>
      <c r="WZX1138" s="1"/>
      <c r="WZY1138" s="1"/>
      <c r="WZZ1138" s="1"/>
      <c r="XAA1138" s="1"/>
      <c r="XAB1138" s="1"/>
      <c r="XAC1138" s="1"/>
      <c r="XAD1138" s="1"/>
      <c r="XAE1138" s="1"/>
      <c r="XAF1138" s="1"/>
      <c r="XAG1138" s="1"/>
      <c r="XAH1138" s="1"/>
      <c r="XAI1138" s="1"/>
      <c r="XAJ1138" s="1"/>
      <c r="XAK1138" s="1"/>
      <c r="XAL1138" s="1"/>
      <c r="XAM1138" s="1"/>
      <c r="XAN1138" s="1"/>
      <c r="XAO1138" s="1"/>
      <c r="XAP1138" s="1"/>
      <c r="XAQ1138" s="1"/>
      <c r="XAR1138" s="1"/>
      <c r="XAS1138" s="1"/>
      <c r="XAT1138" s="1"/>
      <c r="XAU1138" s="1"/>
      <c r="XAV1138" s="1"/>
      <c r="XAW1138" s="1"/>
      <c r="XAX1138" s="1"/>
      <c r="XAY1138" s="1"/>
      <c r="XAZ1138" s="1"/>
      <c r="XBA1138" s="1"/>
      <c r="XBB1138" s="1"/>
      <c r="XBC1138" s="1"/>
      <c r="XBD1138" s="1"/>
      <c r="XBE1138" s="1"/>
      <c r="XBF1138" s="1"/>
      <c r="XBG1138" s="1"/>
      <c r="XBH1138" s="1"/>
      <c r="XBI1138" s="1"/>
      <c r="XBJ1138" s="1"/>
      <c r="XBK1138" s="1"/>
      <c r="XBL1138" s="1"/>
      <c r="XBM1138" s="1"/>
      <c r="XBN1138" s="1"/>
      <c r="XBO1138" s="1"/>
      <c r="XBP1138" s="1"/>
      <c r="XBQ1138" s="1"/>
      <c r="XBR1138" s="1"/>
      <c r="XBS1138" s="1"/>
      <c r="XBT1138" s="1"/>
      <c r="XBU1138" s="1"/>
      <c r="XBV1138" s="1"/>
      <c r="XBW1138" s="1"/>
      <c r="XBX1138" s="1"/>
      <c r="XBY1138" s="1"/>
      <c r="XBZ1138" s="1"/>
      <c r="XCA1138" s="1"/>
      <c r="XCB1138" s="1"/>
      <c r="XCC1138" s="1"/>
      <c r="XCD1138" s="1"/>
      <c r="XCE1138" s="1"/>
      <c r="XCF1138" s="1"/>
      <c r="XCG1138" s="1"/>
      <c r="XCH1138" s="1"/>
      <c r="XCI1138" s="1"/>
      <c r="XCJ1138" s="1"/>
      <c r="XCK1138" s="1"/>
      <c r="XCL1138" s="1"/>
      <c r="XCM1138" s="1"/>
      <c r="XCN1138" s="1"/>
      <c r="XCO1138" s="1"/>
      <c r="XCP1138" s="1"/>
      <c r="XCQ1138" s="1"/>
      <c r="XCR1138" s="1"/>
      <c r="XCS1138" s="1"/>
      <c r="XCT1138" s="1"/>
      <c r="XCU1138" s="1"/>
      <c r="XCV1138" s="1"/>
      <c r="XCW1138" s="1"/>
      <c r="XCX1138" s="1"/>
      <c r="XCY1138" s="1"/>
      <c r="XCZ1138" s="1"/>
      <c r="XDA1138" s="1"/>
      <c r="XDB1138" s="1"/>
      <c r="XDC1138" s="1"/>
      <c r="XDD1138" s="1"/>
      <c r="XDE1138" s="1"/>
      <c r="XDF1138" s="1"/>
      <c r="XDG1138" s="1"/>
      <c r="XDH1138" s="1"/>
      <c r="XDI1138" s="1"/>
      <c r="XDJ1138" s="1"/>
      <c r="XDK1138" s="1"/>
      <c r="XDL1138" s="1"/>
      <c r="XDM1138" s="1"/>
      <c r="XDN1138" s="1"/>
      <c r="XDO1138" s="1"/>
      <c r="XDP1138" s="1"/>
      <c r="XDQ1138" s="1"/>
      <c r="XDR1138" s="1"/>
      <c r="XDS1138" s="1"/>
      <c r="XDT1138" s="1"/>
      <c r="XDU1138" s="1"/>
      <c r="XDV1138" s="1"/>
      <c r="XDW1138" s="1"/>
      <c r="XDX1138" s="1"/>
      <c r="XDY1138" s="1"/>
      <c r="XDZ1138" s="1"/>
      <c r="XEA1138" s="1"/>
      <c r="XEB1138" s="1"/>
      <c r="XEC1138" s="1"/>
      <c r="XED1138" s="1"/>
      <c r="XEE1138" s="1"/>
      <c r="XEF1138" s="1"/>
      <c r="XEG1138" s="1"/>
      <c r="XEH1138" s="1"/>
      <c r="XEI1138" s="1"/>
      <c r="XEJ1138" s="1"/>
      <c r="XEK1138" s="1"/>
      <c r="XEL1138" s="1"/>
      <c r="XEM1138" s="1"/>
      <c r="XEN1138" s="1"/>
      <c r="XEO1138" s="1"/>
      <c r="XEP1138" s="1"/>
      <c r="XEQ1138" s="1"/>
      <c r="XER1138" s="1"/>
      <c r="XES1138" s="1"/>
      <c r="XET1138" s="1"/>
      <c r="XEU1138" s="1"/>
      <c r="XEV1138" s="1"/>
      <c r="XEW1138" s="1"/>
      <c r="XEX1138" s="1"/>
      <c r="XEY1138" s="1"/>
      <c r="XEZ1138" s="1"/>
      <c r="XFA1138" s="1"/>
      <c r="XFB1138" s="1"/>
      <c r="XFC1138" s="1"/>
    </row>
    <row r="1139" spans="1:150 16226:16383" s="3" customFormat="1" ht="20.25" customHeight="1" x14ac:dyDescent="0.25">
      <c r="A1139" s="71" t="s">
        <v>1334</v>
      </c>
      <c r="B1139" s="71">
        <v>162.792</v>
      </c>
      <c r="C1139" s="71">
        <f t="shared" si="30"/>
        <v>1752.2930879999999</v>
      </c>
      <c r="D1139" s="51">
        <v>0</v>
      </c>
      <c r="E1139" s="51">
        <v>0</v>
      </c>
      <c r="F1139" s="124">
        <f t="shared" si="31"/>
        <v>3217.210109568</v>
      </c>
      <c r="G1139" s="130" t="s">
        <v>95</v>
      </c>
      <c r="H1139" s="13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WZB1139" s="1"/>
      <c r="WZC1139" s="1"/>
      <c r="WZD1139" s="1"/>
      <c r="WZE1139" s="1"/>
      <c r="WZF1139" s="1"/>
      <c r="WZG1139" s="1"/>
      <c r="WZH1139" s="1"/>
      <c r="WZI1139" s="1"/>
      <c r="WZJ1139" s="1"/>
      <c r="WZK1139" s="1"/>
      <c r="WZL1139" s="1"/>
      <c r="WZM1139" s="1"/>
      <c r="WZN1139" s="1"/>
      <c r="WZO1139" s="1"/>
      <c r="WZP1139" s="1"/>
      <c r="WZQ1139" s="1"/>
      <c r="WZR1139" s="1"/>
      <c r="WZS1139" s="1"/>
      <c r="WZT1139" s="1"/>
      <c r="WZU1139" s="1"/>
      <c r="WZV1139" s="1"/>
      <c r="WZW1139" s="1"/>
      <c r="WZX1139" s="1"/>
      <c r="WZY1139" s="1"/>
      <c r="WZZ1139" s="1"/>
      <c r="XAA1139" s="1"/>
      <c r="XAB1139" s="1"/>
      <c r="XAC1139" s="1"/>
      <c r="XAD1139" s="1"/>
      <c r="XAE1139" s="1"/>
      <c r="XAF1139" s="1"/>
      <c r="XAG1139" s="1"/>
      <c r="XAH1139" s="1"/>
      <c r="XAI1139" s="1"/>
      <c r="XAJ1139" s="1"/>
      <c r="XAK1139" s="1"/>
      <c r="XAL1139" s="1"/>
      <c r="XAM1139" s="1"/>
      <c r="XAN1139" s="1"/>
      <c r="XAO1139" s="1"/>
      <c r="XAP1139" s="1"/>
      <c r="XAQ1139" s="1"/>
      <c r="XAR1139" s="1"/>
      <c r="XAS1139" s="1"/>
      <c r="XAT1139" s="1"/>
      <c r="XAU1139" s="1"/>
      <c r="XAV1139" s="1"/>
      <c r="XAW1139" s="1"/>
      <c r="XAX1139" s="1"/>
      <c r="XAY1139" s="1"/>
      <c r="XAZ1139" s="1"/>
      <c r="XBA1139" s="1"/>
      <c r="XBB1139" s="1"/>
      <c r="XBC1139" s="1"/>
      <c r="XBD1139" s="1"/>
      <c r="XBE1139" s="1"/>
      <c r="XBF1139" s="1"/>
      <c r="XBG1139" s="1"/>
      <c r="XBH1139" s="1"/>
      <c r="XBI1139" s="1"/>
      <c r="XBJ1139" s="1"/>
      <c r="XBK1139" s="1"/>
      <c r="XBL1139" s="1"/>
      <c r="XBM1139" s="1"/>
      <c r="XBN1139" s="1"/>
      <c r="XBO1139" s="1"/>
      <c r="XBP1139" s="1"/>
      <c r="XBQ1139" s="1"/>
      <c r="XBR1139" s="1"/>
      <c r="XBS1139" s="1"/>
      <c r="XBT1139" s="1"/>
      <c r="XBU1139" s="1"/>
      <c r="XBV1139" s="1"/>
      <c r="XBW1139" s="1"/>
      <c r="XBX1139" s="1"/>
      <c r="XBY1139" s="1"/>
      <c r="XBZ1139" s="1"/>
      <c r="XCA1139" s="1"/>
      <c r="XCB1139" s="1"/>
      <c r="XCC1139" s="1"/>
      <c r="XCD1139" s="1"/>
      <c r="XCE1139" s="1"/>
      <c r="XCF1139" s="1"/>
      <c r="XCG1139" s="1"/>
      <c r="XCH1139" s="1"/>
      <c r="XCI1139" s="1"/>
      <c r="XCJ1139" s="1"/>
      <c r="XCK1139" s="1"/>
      <c r="XCL1139" s="1"/>
      <c r="XCM1139" s="1"/>
      <c r="XCN1139" s="1"/>
      <c r="XCO1139" s="1"/>
      <c r="XCP1139" s="1"/>
      <c r="XCQ1139" s="1"/>
      <c r="XCR1139" s="1"/>
      <c r="XCS1139" s="1"/>
      <c r="XCT1139" s="1"/>
      <c r="XCU1139" s="1"/>
      <c r="XCV1139" s="1"/>
      <c r="XCW1139" s="1"/>
      <c r="XCX1139" s="1"/>
      <c r="XCY1139" s="1"/>
      <c r="XCZ1139" s="1"/>
      <c r="XDA1139" s="1"/>
      <c r="XDB1139" s="1"/>
      <c r="XDC1139" s="1"/>
      <c r="XDD1139" s="1"/>
      <c r="XDE1139" s="1"/>
      <c r="XDF1139" s="1"/>
      <c r="XDG1139" s="1"/>
      <c r="XDH1139" s="1"/>
      <c r="XDI1139" s="1"/>
      <c r="XDJ1139" s="1"/>
      <c r="XDK1139" s="1"/>
      <c r="XDL1139" s="1"/>
      <c r="XDM1139" s="1"/>
      <c r="XDN1139" s="1"/>
      <c r="XDO1139" s="1"/>
      <c r="XDP1139" s="1"/>
      <c r="XDQ1139" s="1"/>
      <c r="XDR1139" s="1"/>
      <c r="XDS1139" s="1"/>
      <c r="XDT1139" s="1"/>
      <c r="XDU1139" s="1"/>
      <c r="XDV1139" s="1"/>
      <c r="XDW1139" s="1"/>
      <c r="XDX1139" s="1"/>
      <c r="XDY1139" s="1"/>
      <c r="XDZ1139" s="1"/>
      <c r="XEA1139" s="1"/>
      <c r="XEB1139" s="1"/>
      <c r="XEC1139" s="1"/>
      <c r="XED1139" s="1"/>
      <c r="XEE1139" s="1"/>
      <c r="XEF1139" s="1"/>
      <c r="XEG1139" s="1"/>
      <c r="XEH1139" s="1"/>
      <c r="XEI1139" s="1"/>
      <c r="XEJ1139" s="1"/>
      <c r="XEK1139" s="1"/>
      <c r="XEL1139" s="1"/>
      <c r="XEM1139" s="1"/>
      <c r="XEN1139" s="1"/>
      <c r="XEO1139" s="1"/>
      <c r="XEP1139" s="1"/>
      <c r="XEQ1139" s="1"/>
      <c r="XER1139" s="1"/>
      <c r="XES1139" s="1"/>
      <c r="XET1139" s="1"/>
      <c r="XEU1139" s="1"/>
      <c r="XEV1139" s="1"/>
      <c r="XEW1139" s="1"/>
      <c r="XEX1139" s="1"/>
      <c r="XEY1139" s="1"/>
      <c r="XEZ1139" s="1"/>
      <c r="XFA1139" s="1"/>
      <c r="XFB1139" s="1"/>
      <c r="XFC1139" s="1"/>
    </row>
    <row r="1140" spans="1:150 16226:16383" s="3" customFormat="1" ht="20.25" customHeight="1" x14ac:dyDescent="0.25">
      <c r="A1140" s="71" t="s">
        <v>1335</v>
      </c>
      <c r="B1140" s="71">
        <v>139.35499999999999</v>
      </c>
      <c r="C1140" s="71">
        <f t="shared" si="30"/>
        <v>1500.0172199999997</v>
      </c>
      <c r="D1140" s="51">
        <v>0</v>
      </c>
      <c r="E1140" s="51">
        <v>0</v>
      </c>
      <c r="F1140" s="124">
        <f t="shared" si="31"/>
        <v>2754.0316159199997</v>
      </c>
      <c r="G1140" s="130" t="s">
        <v>95</v>
      </c>
      <c r="H1140" s="13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WZB1140" s="1"/>
      <c r="WZC1140" s="1"/>
      <c r="WZD1140" s="1"/>
      <c r="WZE1140" s="1"/>
      <c r="WZF1140" s="1"/>
      <c r="WZG1140" s="1"/>
      <c r="WZH1140" s="1"/>
      <c r="WZI1140" s="1"/>
      <c r="WZJ1140" s="1"/>
      <c r="WZK1140" s="1"/>
      <c r="WZL1140" s="1"/>
      <c r="WZM1140" s="1"/>
      <c r="WZN1140" s="1"/>
      <c r="WZO1140" s="1"/>
      <c r="WZP1140" s="1"/>
      <c r="WZQ1140" s="1"/>
      <c r="WZR1140" s="1"/>
      <c r="WZS1140" s="1"/>
      <c r="WZT1140" s="1"/>
      <c r="WZU1140" s="1"/>
      <c r="WZV1140" s="1"/>
      <c r="WZW1140" s="1"/>
      <c r="WZX1140" s="1"/>
      <c r="WZY1140" s="1"/>
      <c r="WZZ1140" s="1"/>
      <c r="XAA1140" s="1"/>
      <c r="XAB1140" s="1"/>
      <c r="XAC1140" s="1"/>
      <c r="XAD1140" s="1"/>
      <c r="XAE1140" s="1"/>
      <c r="XAF1140" s="1"/>
      <c r="XAG1140" s="1"/>
      <c r="XAH1140" s="1"/>
      <c r="XAI1140" s="1"/>
      <c r="XAJ1140" s="1"/>
      <c r="XAK1140" s="1"/>
      <c r="XAL1140" s="1"/>
      <c r="XAM1140" s="1"/>
      <c r="XAN1140" s="1"/>
      <c r="XAO1140" s="1"/>
      <c r="XAP1140" s="1"/>
      <c r="XAQ1140" s="1"/>
      <c r="XAR1140" s="1"/>
      <c r="XAS1140" s="1"/>
      <c r="XAT1140" s="1"/>
      <c r="XAU1140" s="1"/>
      <c r="XAV1140" s="1"/>
      <c r="XAW1140" s="1"/>
      <c r="XAX1140" s="1"/>
      <c r="XAY1140" s="1"/>
      <c r="XAZ1140" s="1"/>
      <c r="XBA1140" s="1"/>
      <c r="XBB1140" s="1"/>
      <c r="XBC1140" s="1"/>
      <c r="XBD1140" s="1"/>
      <c r="XBE1140" s="1"/>
      <c r="XBF1140" s="1"/>
      <c r="XBG1140" s="1"/>
      <c r="XBH1140" s="1"/>
      <c r="XBI1140" s="1"/>
      <c r="XBJ1140" s="1"/>
      <c r="XBK1140" s="1"/>
      <c r="XBL1140" s="1"/>
      <c r="XBM1140" s="1"/>
      <c r="XBN1140" s="1"/>
      <c r="XBO1140" s="1"/>
      <c r="XBP1140" s="1"/>
      <c r="XBQ1140" s="1"/>
      <c r="XBR1140" s="1"/>
      <c r="XBS1140" s="1"/>
      <c r="XBT1140" s="1"/>
      <c r="XBU1140" s="1"/>
      <c r="XBV1140" s="1"/>
      <c r="XBW1140" s="1"/>
      <c r="XBX1140" s="1"/>
      <c r="XBY1140" s="1"/>
      <c r="XBZ1140" s="1"/>
      <c r="XCA1140" s="1"/>
      <c r="XCB1140" s="1"/>
      <c r="XCC1140" s="1"/>
      <c r="XCD1140" s="1"/>
      <c r="XCE1140" s="1"/>
      <c r="XCF1140" s="1"/>
      <c r="XCG1140" s="1"/>
      <c r="XCH1140" s="1"/>
      <c r="XCI1140" s="1"/>
      <c r="XCJ1140" s="1"/>
      <c r="XCK1140" s="1"/>
      <c r="XCL1140" s="1"/>
      <c r="XCM1140" s="1"/>
      <c r="XCN1140" s="1"/>
      <c r="XCO1140" s="1"/>
      <c r="XCP1140" s="1"/>
      <c r="XCQ1140" s="1"/>
      <c r="XCR1140" s="1"/>
      <c r="XCS1140" s="1"/>
      <c r="XCT1140" s="1"/>
      <c r="XCU1140" s="1"/>
      <c r="XCV1140" s="1"/>
      <c r="XCW1140" s="1"/>
      <c r="XCX1140" s="1"/>
      <c r="XCY1140" s="1"/>
      <c r="XCZ1140" s="1"/>
      <c r="XDA1140" s="1"/>
      <c r="XDB1140" s="1"/>
      <c r="XDC1140" s="1"/>
      <c r="XDD1140" s="1"/>
      <c r="XDE1140" s="1"/>
      <c r="XDF1140" s="1"/>
      <c r="XDG1140" s="1"/>
      <c r="XDH1140" s="1"/>
      <c r="XDI1140" s="1"/>
      <c r="XDJ1140" s="1"/>
      <c r="XDK1140" s="1"/>
      <c r="XDL1140" s="1"/>
      <c r="XDM1140" s="1"/>
      <c r="XDN1140" s="1"/>
      <c r="XDO1140" s="1"/>
      <c r="XDP1140" s="1"/>
      <c r="XDQ1140" s="1"/>
      <c r="XDR1140" s="1"/>
      <c r="XDS1140" s="1"/>
      <c r="XDT1140" s="1"/>
      <c r="XDU1140" s="1"/>
      <c r="XDV1140" s="1"/>
      <c r="XDW1140" s="1"/>
      <c r="XDX1140" s="1"/>
      <c r="XDY1140" s="1"/>
      <c r="XDZ1140" s="1"/>
      <c r="XEA1140" s="1"/>
      <c r="XEB1140" s="1"/>
      <c r="XEC1140" s="1"/>
      <c r="XED1140" s="1"/>
      <c r="XEE1140" s="1"/>
      <c r="XEF1140" s="1"/>
      <c r="XEG1140" s="1"/>
      <c r="XEH1140" s="1"/>
      <c r="XEI1140" s="1"/>
      <c r="XEJ1140" s="1"/>
      <c r="XEK1140" s="1"/>
      <c r="XEL1140" s="1"/>
      <c r="XEM1140" s="1"/>
      <c r="XEN1140" s="1"/>
      <c r="XEO1140" s="1"/>
      <c r="XEP1140" s="1"/>
      <c r="XEQ1140" s="1"/>
      <c r="XER1140" s="1"/>
      <c r="XES1140" s="1"/>
      <c r="XET1140" s="1"/>
      <c r="XEU1140" s="1"/>
      <c r="XEV1140" s="1"/>
      <c r="XEW1140" s="1"/>
      <c r="XEX1140" s="1"/>
      <c r="XEY1140" s="1"/>
      <c r="XEZ1140" s="1"/>
      <c r="XFA1140" s="1"/>
      <c r="XFB1140" s="1"/>
      <c r="XFC1140" s="1"/>
    </row>
    <row r="1141" spans="1:150 16226:16383" s="3" customFormat="1" ht="20.25" customHeight="1" x14ac:dyDescent="0.25">
      <c r="A1141" s="71" t="s">
        <v>1336</v>
      </c>
      <c r="B1141" s="71">
        <v>139.35499999999999</v>
      </c>
      <c r="C1141" s="71">
        <f t="shared" si="30"/>
        <v>1500.0172199999997</v>
      </c>
      <c r="D1141" s="51">
        <v>0</v>
      </c>
      <c r="E1141" s="51">
        <v>0</v>
      </c>
      <c r="F1141" s="124">
        <f t="shared" si="31"/>
        <v>2754.0316159199997</v>
      </c>
      <c r="G1141" s="130" t="s">
        <v>95</v>
      </c>
      <c r="H1141" s="13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WZB1141" s="1"/>
      <c r="WZC1141" s="1"/>
      <c r="WZD1141" s="1"/>
      <c r="WZE1141" s="1"/>
      <c r="WZF1141" s="1"/>
      <c r="WZG1141" s="1"/>
      <c r="WZH1141" s="1"/>
      <c r="WZI1141" s="1"/>
      <c r="WZJ1141" s="1"/>
      <c r="WZK1141" s="1"/>
      <c r="WZL1141" s="1"/>
      <c r="WZM1141" s="1"/>
      <c r="WZN1141" s="1"/>
      <c r="WZO1141" s="1"/>
      <c r="WZP1141" s="1"/>
      <c r="WZQ1141" s="1"/>
      <c r="WZR1141" s="1"/>
      <c r="WZS1141" s="1"/>
      <c r="WZT1141" s="1"/>
      <c r="WZU1141" s="1"/>
      <c r="WZV1141" s="1"/>
      <c r="WZW1141" s="1"/>
      <c r="WZX1141" s="1"/>
      <c r="WZY1141" s="1"/>
      <c r="WZZ1141" s="1"/>
      <c r="XAA1141" s="1"/>
      <c r="XAB1141" s="1"/>
      <c r="XAC1141" s="1"/>
      <c r="XAD1141" s="1"/>
      <c r="XAE1141" s="1"/>
      <c r="XAF1141" s="1"/>
      <c r="XAG1141" s="1"/>
      <c r="XAH1141" s="1"/>
      <c r="XAI1141" s="1"/>
      <c r="XAJ1141" s="1"/>
      <c r="XAK1141" s="1"/>
      <c r="XAL1141" s="1"/>
      <c r="XAM1141" s="1"/>
      <c r="XAN1141" s="1"/>
      <c r="XAO1141" s="1"/>
      <c r="XAP1141" s="1"/>
      <c r="XAQ1141" s="1"/>
      <c r="XAR1141" s="1"/>
      <c r="XAS1141" s="1"/>
      <c r="XAT1141" s="1"/>
      <c r="XAU1141" s="1"/>
      <c r="XAV1141" s="1"/>
      <c r="XAW1141" s="1"/>
      <c r="XAX1141" s="1"/>
      <c r="XAY1141" s="1"/>
      <c r="XAZ1141" s="1"/>
      <c r="XBA1141" s="1"/>
      <c r="XBB1141" s="1"/>
      <c r="XBC1141" s="1"/>
      <c r="XBD1141" s="1"/>
      <c r="XBE1141" s="1"/>
      <c r="XBF1141" s="1"/>
      <c r="XBG1141" s="1"/>
      <c r="XBH1141" s="1"/>
      <c r="XBI1141" s="1"/>
      <c r="XBJ1141" s="1"/>
      <c r="XBK1141" s="1"/>
      <c r="XBL1141" s="1"/>
      <c r="XBM1141" s="1"/>
      <c r="XBN1141" s="1"/>
      <c r="XBO1141" s="1"/>
      <c r="XBP1141" s="1"/>
      <c r="XBQ1141" s="1"/>
      <c r="XBR1141" s="1"/>
      <c r="XBS1141" s="1"/>
      <c r="XBT1141" s="1"/>
      <c r="XBU1141" s="1"/>
      <c r="XBV1141" s="1"/>
      <c r="XBW1141" s="1"/>
      <c r="XBX1141" s="1"/>
      <c r="XBY1141" s="1"/>
      <c r="XBZ1141" s="1"/>
      <c r="XCA1141" s="1"/>
      <c r="XCB1141" s="1"/>
      <c r="XCC1141" s="1"/>
      <c r="XCD1141" s="1"/>
      <c r="XCE1141" s="1"/>
      <c r="XCF1141" s="1"/>
      <c r="XCG1141" s="1"/>
      <c r="XCH1141" s="1"/>
      <c r="XCI1141" s="1"/>
      <c r="XCJ1141" s="1"/>
      <c r="XCK1141" s="1"/>
      <c r="XCL1141" s="1"/>
      <c r="XCM1141" s="1"/>
      <c r="XCN1141" s="1"/>
      <c r="XCO1141" s="1"/>
      <c r="XCP1141" s="1"/>
      <c r="XCQ1141" s="1"/>
      <c r="XCR1141" s="1"/>
      <c r="XCS1141" s="1"/>
      <c r="XCT1141" s="1"/>
      <c r="XCU1141" s="1"/>
      <c r="XCV1141" s="1"/>
      <c r="XCW1141" s="1"/>
      <c r="XCX1141" s="1"/>
      <c r="XCY1141" s="1"/>
      <c r="XCZ1141" s="1"/>
      <c r="XDA1141" s="1"/>
      <c r="XDB1141" s="1"/>
      <c r="XDC1141" s="1"/>
      <c r="XDD1141" s="1"/>
      <c r="XDE1141" s="1"/>
      <c r="XDF1141" s="1"/>
      <c r="XDG1141" s="1"/>
      <c r="XDH1141" s="1"/>
      <c r="XDI1141" s="1"/>
      <c r="XDJ1141" s="1"/>
      <c r="XDK1141" s="1"/>
      <c r="XDL1141" s="1"/>
      <c r="XDM1141" s="1"/>
      <c r="XDN1141" s="1"/>
      <c r="XDO1141" s="1"/>
      <c r="XDP1141" s="1"/>
      <c r="XDQ1141" s="1"/>
      <c r="XDR1141" s="1"/>
      <c r="XDS1141" s="1"/>
      <c r="XDT1141" s="1"/>
      <c r="XDU1141" s="1"/>
      <c r="XDV1141" s="1"/>
      <c r="XDW1141" s="1"/>
      <c r="XDX1141" s="1"/>
      <c r="XDY1141" s="1"/>
      <c r="XDZ1141" s="1"/>
      <c r="XEA1141" s="1"/>
      <c r="XEB1141" s="1"/>
      <c r="XEC1141" s="1"/>
      <c r="XED1141" s="1"/>
      <c r="XEE1141" s="1"/>
      <c r="XEF1141" s="1"/>
      <c r="XEG1141" s="1"/>
      <c r="XEH1141" s="1"/>
      <c r="XEI1141" s="1"/>
      <c r="XEJ1141" s="1"/>
      <c r="XEK1141" s="1"/>
      <c r="XEL1141" s="1"/>
      <c r="XEM1141" s="1"/>
      <c r="XEN1141" s="1"/>
      <c r="XEO1141" s="1"/>
      <c r="XEP1141" s="1"/>
      <c r="XEQ1141" s="1"/>
      <c r="XER1141" s="1"/>
      <c r="XES1141" s="1"/>
      <c r="XET1141" s="1"/>
      <c r="XEU1141" s="1"/>
      <c r="XEV1141" s="1"/>
      <c r="XEW1141" s="1"/>
      <c r="XEX1141" s="1"/>
      <c r="XEY1141" s="1"/>
      <c r="XEZ1141" s="1"/>
      <c r="XFA1141" s="1"/>
      <c r="XFB1141" s="1"/>
      <c r="XFC1141" s="1"/>
    </row>
    <row r="1142" spans="1:150 16226:16383" s="3" customFormat="1" ht="20.25" customHeight="1" x14ac:dyDescent="0.25">
      <c r="A1142" s="71" t="s">
        <v>1337</v>
      </c>
      <c r="B1142" s="71">
        <v>139.35499999999999</v>
      </c>
      <c r="C1142" s="71">
        <f t="shared" si="30"/>
        <v>1500.0172199999997</v>
      </c>
      <c r="D1142" s="51">
        <v>0</v>
      </c>
      <c r="E1142" s="51">
        <v>0</v>
      </c>
      <c r="F1142" s="124">
        <f t="shared" si="31"/>
        <v>2754.0316159199997</v>
      </c>
      <c r="G1142" s="130" t="s">
        <v>95</v>
      </c>
      <c r="H1142" s="13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WZB1142" s="1"/>
      <c r="WZC1142" s="1"/>
      <c r="WZD1142" s="1"/>
      <c r="WZE1142" s="1"/>
      <c r="WZF1142" s="1"/>
      <c r="WZG1142" s="1"/>
      <c r="WZH1142" s="1"/>
      <c r="WZI1142" s="1"/>
      <c r="WZJ1142" s="1"/>
      <c r="WZK1142" s="1"/>
      <c r="WZL1142" s="1"/>
      <c r="WZM1142" s="1"/>
      <c r="WZN1142" s="1"/>
      <c r="WZO1142" s="1"/>
      <c r="WZP1142" s="1"/>
      <c r="WZQ1142" s="1"/>
      <c r="WZR1142" s="1"/>
      <c r="WZS1142" s="1"/>
      <c r="WZT1142" s="1"/>
      <c r="WZU1142" s="1"/>
      <c r="WZV1142" s="1"/>
      <c r="WZW1142" s="1"/>
      <c r="WZX1142" s="1"/>
      <c r="WZY1142" s="1"/>
      <c r="WZZ1142" s="1"/>
      <c r="XAA1142" s="1"/>
      <c r="XAB1142" s="1"/>
      <c r="XAC1142" s="1"/>
      <c r="XAD1142" s="1"/>
      <c r="XAE1142" s="1"/>
      <c r="XAF1142" s="1"/>
      <c r="XAG1142" s="1"/>
      <c r="XAH1142" s="1"/>
      <c r="XAI1142" s="1"/>
      <c r="XAJ1142" s="1"/>
      <c r="XAK1142" s="1"/>
      <c r="XAL1142" s="1"/>
      <c r="XAM1142" s="1"/>
      <c r="XAN1142" s="1"/>
      <c r="XAO1142" s="1"/>
      <c r="XAP1142" s="1"/>
      <c r="XAQ1142" s="1"/>
      <c r="XAR1142" s="1"/>
      <c r="XAS1142" s="1"/>
      <c r="XAT1142" s="1"/>
      <c r="XAU1142" s="1"/>
      <c r="XAV1142" s="1"/>
      <c r="XAW1142" s="1"/>
      <c r="XAX1142" s="1"/>
      <c r="XAY1142" s="1"/>
      <c r="XAZ1142" s="1"/>
      <c r="XBA1142" s="1"/>
      <c r="XBB1142" s="1"/>
      <c r="XBC1142" s="1"/>
      <c r="XBD1142" s="1"/>
      <c r="XBE1142" s="1"/>
      <c r="XBF1142" s="1"/>
      <c r="XBG1142" s="1"/>
      <c r="XBH1142" s="1"/>
      <c r="XBI1142" s="1"/>
      <c r="XBJ1142" s="1"/>
      <c r="XBK1142" s="1"/>
      <c r="XBL1142" s="1"/>
      <c r="XBM1142" s="1"/>
      <c r="XBN1142" s="1"/>
      <c r="XBO1142" s="1"/>
      <c r="XBP1142" s="1"/>
      <c r="XBQ1142" s="1"/>
      <c r="XBR1142" s="1"/>
      <c r="XBS1142" s="1"/>
      <c r="XBT1142" s="1"/>
      <c r="XBU1142" s="1"/>
      <c r="XBV1142" s="1"/>
      <c r="XBW1142" s="1"/>
      <c r="XBX1142" s="1"/>
      <c r="XBY1142" s="1"/>
      <c r="XBZ1142" s="1"/>
      <c r="XCA1142" s="1"/>
      <c r="XCB1142" s="1"/>
      <c r="XCC1142" s="1"/>
      <c r="XCD1142" s="1"/>
      <c r="XCE1142" s="1"/>
      <c r="XCF1142" s="1"/>
      <c r="XCG1142" s="1"/>
      <c r="XCH1142" s="1"/>
      <c r="XCI1142" s="1"/>
      <c r="XCJ1142" s="1"/>
      <c r="XCK1142" s="1"/>
      <c r="XCL1142" s="1"/>
      <c r="XCM1142" s="1"/>
      <c r="XCN1142" s="1"/>
      <c r="XCO1142" s="1"/>
      <c r="XCP1142" s="1"/>
      <c r="XCQ1142" s="1"/>
      <c r="XCR1142" s="1"/>
      <c r="XCS1142" s="1"/>
      <c r="XCT1142" s="1"/>
      <c r="XCU1142" s="1"/>
      <c r="XCV1142" s="1"/>
      <c r="XCW1142" s="1"/>
      <c r="XCX1142" s="1"/>
      <c r="XCY1142" s="1"/>
      <c r="XCZ1142" s="1"/>
      <c r="XDA1142" s="1"/>
      <c r="XDB1142" s="1"/>
      <c r="XDC1142" s="1"/>
      <c r="XDD1142" s="1"/>
      <c r="XDE1142" s="1"/>
      <c r="XDF1142" s="1"/>
      <c r="XDG1142" s="1"/>
      <c r="XDH1142" s="1"/>
      <c r="XDI1142" s="1"/>
      <c r="XDJ1142" s="1"/>
      <c r="XDK1142" s="1"/>
      <c r="XDL1142" s="1"/>
      <c r="XDM1142" s="1"/>
      <c r="XDN1142" s="1"/>
      <c r="XDO1142" s="1"/>
      <c r="XDP1142" s="1"/>
      <c r="XDQ1142" s="1"/>
      <c r="XDR1142" s="1"/>
      <c r="XDS1142" s="1"/>
      <c r="XDT1142" s="1"/>
      <c r="XDU1142" s="1"/>
      <c r="XDV1142" s="1"/>
      <c r="XDW1142" s="1"/>
      <c r="XDX1142" s="1"/>
      <c r="XDY1142" s="1"/>
      <c r="XDZ1142" s="1"/>
      <c r="XEA1142" s="1"/>
      <c r="XEB1142" s="1"/>
      <c r="XEC1142" s="1"/>
      <c r="XED1142" s="1"/>
      <c r="XEE1142" s="1"/>
      <c r="XEF1142" s="1"/>
      <c r="XEG1142" s="1"/>
      <c r="XEH1142" s="1"/>
      <c r="XEI1142" s="1"/>
      <c r="XEJ1142" s="1"/>
      <c r="XEK1142" s="1"/>
      <c r="XEL1142" s="1"/>
      <c r="XEM1142" s="1"/>
      <c r="XEN1142" s="1"/>
      <c r="XEO1142" s="1"/>
      <c r="XEP1142" s="1"/>
      <c r="XEQ1142" s="1"/>
      <c r="XER1142" s="1"/>
      <c r="XES1142" s="1"/>
      <c r="XET1142" s="1"/>
      <c r="XEU1142" s="1"/>
      <c r="XEV1142" s="1"/>
      <c r="XEW1142" s="1"/>
      <c r="XEX1142" s="1"/>
      <c r="XEY1142" s="1"/>
      <c r="XEZ1142" s="1"/>
      <c r="XFA1142" s="1"/>
      <c r="XFB1142" s="1"/>
      <c r="XFC1142" s="1"/>
    </row>
    <row r="1143" spans="1:150 16226:16383" s="3" customFormat="1" ht="20.25" customHeight="1" x14ac:dyDescent="0.25">
      <c r="A1143" s="71" t="s">
        <v>1338</v>
      </c>
      <c r="B1143" s="71">
        <v>139.35499999999999</v>
      </c>
      <c r="C1143" s="71">
        <f t="shared" si="30"/>
        <v>1500.0172199999997</v>
      </c>
      <c r="D1143" s="51">
        <v>0</v>
      </c>
      <c r="E1143" s="51">
        <v>0</v>
      </c>
      <c r="F1143" s="124">
        <f t="shared" si="31"/>
        <v>2754.0316159199997</v>
      </c>
      <c r="G1143" s="130" t="s">
        <v>95</v>
      </c>
      <c r="H1143" s="13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WZB1143" s="1"/>
      <c r="WZC1143" s="1"/>
      <c r="WZD1143" s="1"/>
      <c r="WZE1143" s="1"/>
      <c r="WZF1143" s="1"/>
      <c r="WZG1143" s="1"/>
      <c r="WZH1143" s="1"/>
      <c r="WZI1143" s="1"/>
      <c r="WZJ1143" s="1"/>
      <c r="WZK1143" s="1"/>
      <c r="WZL1143" s="1"/>
      <c r="WZM1143" s="1"/>
      <c r="WZN1143" s="1"/>
      <c r="WZO1143" s="1"/>
      <c r="WZP1143" s="1"/>
      <c r="WZQ1143" s="1"/>
      <c r="WZR1143" s="1"/>
      <c r="WZS1143" s="1"/>
      <c r="WZT1143" s="1"/>
      <c r="WZU1143" s="1"/>
      <c r="WZV1143" s="1"/>
      <c r="WZW1143" s="1"/>
      <c r="WZX1143" s="1"/>
      <c r="WZY1143" s="1"/>
      <c r="WZZ1143" s="1"/>
      <c r="XAA1143" s="1"/>
      <c r="XAB1143" s="1"/>
      <c r="XAC1143" s="1"/>
      <c r="XAD1143" s="1"/>
      <c r="XAE1143" s="1"/>
      <c r="XAF1143" s="1"/>
      <c r="XAG1143" s="1"/>
      <c r="XAH1143" s="1"/>
      <c r="XAI1143" s="1"/>
      <c r="XAJ1143" s="1"/>
      <c r="XAK1143" s="1"/>
      <c r="XAL1143" s="1"/>
      <c r="XAM1143" s="1"/>
      <c r="XAN1143" s="1"/>
      <c r="XAO1143" s="1"/>
      <c r="XAP1143" s="1"/>
      <c r="XAQ1143" s="1"/>
      <c r="XAR1143" s="1"/>
      <c r="XAS1143" s="1"/>
      <c r="XAT1143" s="1"/>
      <c r="XAU1143" s="1"/>
      <c r="XAV1143" s="1"/>
      <c r="XAW1143" s="1"/>
      <c r="XAX1143" s="1"/>
      <c r="XAY1143" s="1"/>
      <c r="XAZ1143" s="1"/>
      <c r="XBA1143" s="1"/>
      <c r="XBB1143" s="1"/>
      <c r="XBC1143" s="1"/>
      <c r="XBD1143" s="1"/>
      <c r="XBE1143" s="1"/>
      <c r="XBF1143" s="1"/>
      <c r="XBG1143" s="1"/>
      <c r="XBH1143" s="1"/>
      <c r="XBI1143" s="1"/>
      <c r="XBJ1143" s="1"/>
      <c r="XBK1143" s="1"/>
      <c r="XBL1143" s="1"/>
      <c r="XBM1143" s="1"/>
      <c r="XBN1143" s="1"/>
      <c r="XBO1143" s="1"/>
      <c r="XBP1143" s="1"/>
      <c r="XBQ1143" s="1"/>
      <c r="XBR1143" s="1"/>
      <c r="XBS1143" s="1"/>
      <c r="XBT1143" s="1"/>
      <c r="XBU1143" s="1"/>
      <c r="XBV1143" s="1"/>
      <c r="XBW1143" s="1"/>
      <c r="XBX1143" s="1"/>
      <c r="XBY1143" s="1"/>
      <c r="XBZ1143" s="1"/>
      <c r="XCA1143" s="1"/>
      <c r="XCB1143" s="1"/>
      <c r="XCC1143" s="1"/>
      <c r="XCD1143" s="1"/>
      <c r="XCE1143" s="1"/>
      <c r="XCF1143" s="1"/>
      <c r="XCG1143" s="1"/>
      <c r="XCH1143" s="1"/>
      <c r="XCI1143" s="1"/>
      <c r="XCJ1143" s="1"/>
      <c r="XCK1143" s="1"/>
      <c r="XCL1143" s="1"/>
      <c r="XCM1143" s="1"/>
      <c r="XCN1143" s="1"/>
      <c r="XCO1143" s="1"/>
      <c r="XCP1143" s="1"/>
      <c r="XCQ1143" s="1"/>
      <c r="XCR1143" s="1"/>
      <c r="XCS1143" s="1"/>
      <c r="XCT1143" s="1"/>
      <c r="XCU1143" s="1"/>
      <c r="XCV1143" s="1"/>
      <c r="XCW1143" s="1"/>
      <c r="XCX1143" s="1"/>
      <c r="XCY1143" s="1"/>
      <c r="XCZ1143" s="1"/>
      <c r="XDA1143" s="1"/>
      <c r="XDB1143" s="1"/>
      <c r="XDC1143" s="1"/>
      <c r="XDD1143" s="1"/>
      <c r="XDE1143" s="1"/>
      <c r="XDF1143" s="1"/>
      <c r="XDG1143" s="1"/>
      <c r="XDH1143" s="1"/>
      <c r="XDI1143" s="1"/>
      <c r="XDJ1143" s="1"/>
      <c r="XDK1143" s="1"/>
      <c r="XDL1143" s="1"/>
      <c r="XDM1143" s="1"/>
      <c r="XDN1143" s="1"/>
      <c r="XDO1143" s="1"/>
      <c r="XDP1143" s="1"/>
      <c r="XDQ1143" s="1"/>
      <c r="XDR1143" s="1"/>
      <c r="XDS1143" s="1"/>
      <c r="XDT1143" s="1"/>
      <c r="XDU1143" s="1"/>
      <c r="XDV1143" s="1"/>
      <c r="XDW1143" s="1"/>
      <c r="XDX1143" s="1"/>
      <c r="XDY1143" s="1"/>
      <c r="XDZ1143" s="1"/>
      <c r="XEA1143" s="1"/>
      <c r="XEB1143" s="1"/>
      <c r="XEC1143" s="1"/>
      <c r="XED1143" s="1"/>
      <c r="XEE1143" s="1"/>
      <c r="XEF1143" s="1"/>
      <c r="XEG1143" s="1"/>
      <c r="XEH1143" s="1"/>
      <c r="XEI1143" s="1"/>
      <c r="XEJ1143" s="1"/>
      <c r="XEK1143" s="1"/>
      <c r="XEL1143" s="1"/>
      <c r="XEM1143" s="1"/>
      <c r="XEN1143" s="1"/>
      <c r="XEO1143" s="1"/>
      <c r="XEP1143" s="1"/>
      <c r="XEQ1143" s="1"/>
      <c r="XER1143" s="1"/>
      <c r="XES1143" s="1"/>
      <c r="XET1143" s="1"/>
      <c r="XEU1143" s="1"/>
      <c r="XEV1143" s="1"/>
      <c r="XEW1143" s="1"/>
      <c r="XEX1143" s="1"/>
      <c r="XEY1143" s="1"/>
      <c r="XEZ1143" s="1"/>
      <c r="XFA1143" s="1"/>
      <c r="XFB1143" s="1"/>
      <c r="XFC1143" s="1"/>
    </row>
    <row r="1144" spans="1:150 16226:16383" s="3" customFormat="1" ht="20.25" customHeight="1" x14ac:dyDescent="0.25">
      <c r="A1144" s="71" t="s">
        <v>1339</v>
      </c>
      <c r="B1144" s="71">
        <v>139.35499999999999</v>
      </c>
      <c r="C1144" s="71">
        <f t="shared" si="30"/>
        <v>1500.0172199999997</v>
      </c>
      <c r="D1144" s="51">
        <v>0</v>
      </c>
      <c r="E1144" s="51">
        <v>0</v>
      </c>
      <c r="F1144" s="124">
        <f t="shared" si="31"/>
        <v>2754.0316159199997</v>
      </c>
      <c r="G1144" s="130" t="s">
        <v>95</v>
      </c>
      <c r="H1144" s="13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WZB1144" s="1"/>
      <c r="WZC1144" s="1"/>
      <c r="WZD1144" s="1"/>
      <c r="WZE1144" s="1"/>
      <c r="WZF1144" s="1"/>
      <c r="WZG1144" s="1"/>
      <c r="WZH1144" s="1"/>
      <c r="WZI1144" s="1"/>
      <c r="WZJ1144" s="1"/>
      <c r="WZK1144" s="1"/>
      <c r="WZL1144" s="1"/>
      <c r="WZM1144" s="1"/>
      <c r="WZN1144" s="1"/>
      <c r="WZO1144" s="1"/>
      <c r="WZP1144" s="1"/>
      <c r="WZQ1144" s="1"/>
      <c r="WZR1144" s="1"/>
      <c r="WZS1144" s="1"/>
      <c r="WZT1144" s="1"/>
      <c r="WZU1144" s="1"/>
      <c r="WZV1144" s="1"/>
      <c r="WZW1144" s="1"/>
      <c r="WZX1144" s="1"/>
      <c r="WZY1144" s="1"/>
      <c r="WZZ1144" s="1"/>
      <c r="XAA1144" s="1"/>
      <c r="XAB1144" s="1"/>
      <c r="XAC1144" s="1"/>
      <c r="XAD1144" s="1"/>
      <c r="XAE1144" s="1"/>
      <c r="XAF1144" s="1"/>
      <c r="XAG1144" s="1"/>
      <c r="XAH1144" s="1"/>
      <c r="XAI1144" s="1"/>
      <c r="XAJ1144" s="1"/>
      <c r="XAK1144" s="1"/>
      <c r="XAL1144" s="1"/>
      <c r="XAM1144" s="1"/>
      <c r="XAN1144" s="1"/>
      <c r="XAO1144" s="1"/>
      <c r="XAP1144" s="1"/>
      <c r="XAQ1144" s="1"/>
      <c r="XAR1144" s="1"/>
      <c r="XAS1144" s="1"/>
      <c r="XAT1144" s="1"/>
      <c r="XAU1144" s="1"/>
      <c r="XAV1144" s="1"/>
      <c r="XAW1144" s="1"/>
      <c r="XAX1144" s="1"/>
      <c r="XAY1144" s="1"/>
      <c r="XAZ1144" s="1"/>
      <c r="XBA1144" s="1"/>
      <c r="XBB1144" s="1"/>
      <c r="XBC1144" s="1"/>
      <c r="XBD1144" s="1"/>
      <c r="XBE1144" s="1"/>
      <c r="XBF1144" s="1"/>
      <c r="XBG1144" s="1"/>
      <c r="XBH1144" s="1"/>
      <c r="XBI1144" s="1"/>
      <c r="XBJ1144" s="1"/>
      <c r="XBK1144" s="1"/>
      <c r="XBL1144" s="1"/>
      <c r="XBM1144" s="1"/>
      <c r="XBN1144" s="1"/>
      <c r="XBO1144" s="1"/>
      <c r="XBP1144" s="1"/>
      <c r="XBQ1144" s="1"/>
      <c r="XBR1144" s="1"/>
      <c r="XBS1144" s="1"/>
      <c r="XBT1144" s="1"/>
      <c r="XBU1144" s="1"/>
      <c r="XBV1144" s="1"/>
      <c r="XBW1144" s="1"/>
      <c r="XBX1144" s="1"/>
      <c r="XBY1144" s="1"/>
      <c r="XBZ1144" s="1"/>
      <c r="XCA1144" s="1"/>
      <c r="XCB1144" s="1"/>
      <c r="XCC1144" s="1"/>
      <c r="XCD1144" s="1"/>
      <c r="XCE1144" s="1"/>
      <c r="XCF1144" s="1"/>
      <c r="XCG1144" s="1"/>
      <c r="XCH1144" s="1"/>
      <c r="XCI1144" s="1"/>
      <c r="XCJ1144" s="1"/>
      <c r="XCK1144" s="1"/>
      <c r="XCL1144" s="1"/>
      <c r="XCM1144" s="1"/>
      <c r="XCN1144" s="1"/>
      <c r="XCO1144" s="1"/>
      <c r="XCP1144" s="1"/>
      <c r="XCQ1144" s="1"/>
      <c r="XCR1144" s="1"/>
      <c r="XCS1144" s="1"/>
      <c r="XCT1144" s="1"/>
      <c r="XCU1144" s="1"/>
      <c r="XCV1144" s="1"/>
      <c r="XCW1144" s="1"/>
      <c r="XCX1144" s="1"/>
      <c r="XCY1144" s="1"/>
      <c r="XCZ1144" s="1"/>
      <c r="XDA1144" s="1"/>
      <c r="XDB1144" s="1"/>
      <c r="XDC1144" s="1"/>
      <c r="XDD1144" s="1"/>
      <c r="XDE1144" s="1"/>
      <c r="XDF1144" s="1"/>
      <c r="XDG1144" s="1"/>
      <c r="XDH1144" s="1"/>
      <c r="XDI1144" s="1"/>
      <c r="XDJ1144" s="1"/>
      <c r="XDK1144" s="1"/>
      <c r="XDL1144" s="1"/>
      <c r="XDM1144" s="1"/>
      <c r="XDN1144" s="1"/>
      <c r="XDO1144" s="1"/>
      <c r="XDP1144" s="1"/>
      <c r="XDQ1144" s="1"/>
      <c r="XDR1144" s="1"/>
      <c r="XDS1144" s="1"/>
      <c r="XDT1144" s="1"/>
      <c r="XDU1144" s="1"/>
      <c r="XDV1144" s="1"/>
      <c r="XDW1144" s="1"/>
      <c r="XDX1144" s="1"/>
      <c r="XDY1144" s="1"/>
      <c r="XDZ1144" s="1"/>
      <c r="XEA1144" s="1"/>
      <c r="XEB1144" s="1"/>
      <c r="XEC1144" s="1"/>
      <c r="XED1144" s="1"/>
      <c r="XEE1144" s="1"/>
      <c r="XEF1144" s="1"/>
      <c r="XEG1144" s="1"/>
      <c r="XEH1144" s="1"/>
      <c r="XEI1144" s="1"/>
      <c r="XEJ1144" s="1"/>
      <c r="XEK1144" s="1"/>
      <c r="XEL1144" s="1"/>
      <c r="XEM1144" s="1"/>
      <c r="XEN1144" s="1"/>
      <c r="XEO1144" s="1"/>
      <c r="XEP1144" s="1"/>
      <c r="XEQ1144" s="1"/>
      <c r="XER1144" s="1"/>
      <c r="XES1144" s="1"/>
      <c r="XET1144" s="1"/>
      <c r="XEU1144" s="1"/>
      <c r="XEV1144" s="1"/>
      <c r="XEW1144" s="1"/>
      <c r="XEX1144" s="1"/>
      <c r="XEY1144" s="1"/>
      <c r="XEZ1144" s="1"/>
      <c r="XFA1144" s="1"/>
      <c r="XFB1144" s="1"/>
      <c r="XFC1144" s="1"/>
    </row>
    <row r="1145" spans="1:150 16226:16383" s="3" customFormat="1" ht="20.25" customHeight="1" x14ac:dyDescent="0.25">
      <c r="A1145" s="71" t="s">
        <v>1340</v>
      </c>
      <c r="B1145" s="71">
        <v>139.35499999999999</v>
      </c>
      <c r="C1145" s="71">
        <f t="shared" si="30"/>
        <v>1500.0172199999997</v>
      </c>
      <c r="D1145" s="51">
        <v>0</v>
      </c>
      <c r="E1145" s="51">
        <v>0</v>
      </c>
      <c r="F1145" s="124">
        <f t="shared" si="31"/>
        <v>2754.0316159199997</v>
      </c>
      <c r="G1145" s="130" t="s">
        <v>95</v>
      </c>
      <c r="H1145" s="13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WZB1145" s="1"/>
      <c r="WZC1145" s="1"/>
      <c r="WZD1145" s="1"/>
      <c r="WZE1145" s="1"/>
      <c r="WZF1145" s="1"/>
      <c r="WZG1145" s="1"/>
      <c r="WZH1145" s="1"/>
      <c r="WZI1145" s="1"/>
      <c r="WZJ1145" s="1"/>
      <c r="WZK1145" s="1"/>
      <c r="WZL1145" s="1"/>
      <c r="WZM1145" s="1"/>
      <c r="WZN1145" s="1"/>
      <c r="WZO1145" s="1"/>
      <c r="WZP1145" s="1"/>
      <c r="WZQ1145" s="1"/>
      <c r="WZR1145" s="1"/>
      <c r="WZS1145" s="1"/>
      <c r="WZT1145" s="1"/>
      <c r="WZU1145" s="1"/>
      <c r="WZV1145" s="1"/>
      <c r="WZW1145" s="1"/>
      <c r="WZX1145" s="1"/>
      <c r="WZY1145" s="1"/>
      <c r="WZZ1145" s="1"/>
      <c r="XAA1145" s="1"/>
      <c r="XAB1145" s="1"/>
      <c r="XAC1145" s="1"/>
      <c r="XAD1145" s="1"/>
      <c r="XAE1145" s="1"/>
      <c r="XAF1145" s="1"/>
      <c r="XAG1145" s="1"/>
      <c r="XAH1145" s="1"/>
      <c r="XAI1145" s="1"/>
      <c r="XAJ1145" s="1"/>
      <c r="XAK1145" s="1"/>
      <c r="XAL1145" s="1"/>
      <c r="XAM1145" s="1"/>
      <c r="XAN1145" s="1"/>
      <c r="XAO1145" s="1"/>
      <c r="XAP1145" s="1"/>
      <c r="XAQ1145" s="1"/>
      <c r="XAR1145" s="1"/>
      <c r="XAS1145" s="1"/>
      <c r="XAT1145" s="1"/>
      <c r="XAU1145" s="1"/>
      <c r="XAV1145" s="1"/>
      <c r="XAW1145" s="1"/>
      <c r="XAX1145" s="1"/>
      <c r="XAY1145" s="1"/>
      <c r="XAZ1145" s="1"/>
      <c r="XBA1145" s="1"/>
      <c r="XBB1145" s="1"/>
      <c r="XBC1145" s="1"/>
      <c r="XBD1145" s="1"/>
      <c r="XBE1145" s="1"/>
      <c r="XBF1145" s="1"/>
      <c r="XBG1145" s="1"/>
      <c r="XBH1145" s="1"/>
      <c r="XBI1145" s="1"/>
      <c r="XBJ1145" s="1"/>
      <c r="XBK1145" s="1"/>
      <c r="XBL1145" s="1"/>
      <c r="XBM1145" s="1"/>
      <c r="XBN1145" s="1"/>
      <c r="XBO1145" s="1"/>
      <c r="XBP1145" s="1"/>
      <c r="XBQ1145" s="1"/>
      <c r="XBR1145" s="1"/>
      <c r="XBS1145" s="1"/>
      <c r="XBT1145" s="1"/>
      <c r="XBU1145" s="1"/>
      <c r="XBV1145" s="1"/>
      <c r="XBW1145" s="1"/>
      <c r="XBX1145" s="1"/>
      <c r="XBY1145" s="1"/>
      <c r="XBZ1145" s="1"/>
      <c r="XCA1145" s="1"/>
      <c r="XCB1145" s="1"/>
      <c r="XCC1145" s="1"/>
      <c r="XCD1145" s="1"/>
      <c r="XCE1145" s="1"/>
      <c r="XCF1145" s="1"/>
      <c r="XCG1145" s="1"/>
      <c r="XCH1145" s="1"/>
      <c r="XCI1145" s="1"/>
      <c r="XCJ1145" s="1"/>
      <c r="XCK1145" s="1"/>
      <c r="XCL1145" s="1"/>
      <c r="XCM1145" s="1"/>
      <c r="XCN1145" s="1"/>
      <c r="XCO1145" s="1"/>
      <c r="XCP1145" s="1"/>
      <c r="XCQ1145" s="1"/>
      <c r="XCR1145" s="1"/>
      <c r="XCS1145" s="1"/>
      <c r="XCT1145" s="1"/>
      <c r="XCU1145" s="1"/>
      <c r="XCV1145" s="1"/>
      <c r="XCW1145" s="1"/>
      <c r="XCX1145" s="1"/>
      <c r="XCY1145" s="1"/>
      <c r="XCZ1145" s="1"/>
      <c r="XDA1145" s="1"/>
      <c r="XDB1145" s="1"/>
      <c r="XDC1145" s="1"/>
      <c r="XDD1145" s="1"/>
      <c r="XDE1145" s="1"/>
      <c r="XDF1145" s="1"/>
      <c r="XDG1145" s="1"/>
      <c r="XDH1145" s="1"/>
      <c r="XDI1145" s="1"/>
      <c r="XDJ1145" s="1"/>
      <c r="XDK1145" s="1"/>
      <c r="XDL1145" s="1"/>
      <c r="XDM1145" s="1"/>
      <c r="XDN1145" s="1"/>
      <c r="XDO1145" s="1"/>
      <c r="XDP1145" s="1"/>
      <c r="XDQ1145" s="1"/>
      <c r="XDR1145" s="1"/>
      <c r="XDS1145" s="1"/>
      <c r="XDT1145" s="1"/>
      <c r="XDU1145" s="1"/>
      <c r="XDV1145" s="1"/>
      <c r="XDW1145" s="1"/>
      <c r="XDX1145" s="1"/>
      <c r="XDY1145" s="1"/>
      <c r="XDZ1145" s="1"/>
      <c r="XEA1145" s="1"/>
      <c r="XEB1145" s="1"/>
      <c r="XEC1145" s="1"/>
      <c r="XED1145" s="1"/>
      <c r="XEE1145" s="1"/>
      <c r="XEF1145" s="1"/>
      <c r="XEG1145" s="1"/>
      <c r="XEH1145" s="1"/>
      <c r="XEI1145" s="1"/>
      <c r="XEJ1145" s="1"/>
      <c r="XEK1145" s="1"/>
      <c r="XEL1145" s="1"/>
      <c r="XEM1145" s="1"/>
      <c r="XEN1145" s="1"/>
      <c r="XEO1145" s="1"/>
      <c r="XEP1145" s="1"/>
      <c r="XEQ1145" s="1"/>
      <c r="XER1145" s="1"/>
      <c r="XES1145" s="1"/>
      <c r="XET1145" s="1"/>
      <c r="XEU1145" s="1"/>
      <c r="XEV1145" s="1"/>
      <c r="XEW1145" s="1"/>
      <c r="XEX1145" s="1"/>
      <c r="XEY1145" s="1"/>
      <c r="XEZ1145" s="1"/>
      <c r="XFA1145" s="1"/>
      <c r="XFB1145" s="1"/>
      <c r="XFC1145" s="1"/>
    </row>
    <row r="1146" spans="1:150 16226:16383" s="3" customFormat="1" ht="20.25" customHeight="1" x14ac:dyDescent="0.25">
      <c r="A1146" s="71" t="s">
        <v>1341</v>
      </c>
      <c r="B1146" s="71">
        <v>139.35499999999999</v>
      </c>
      <c r="C1146" s="71">
        <f t="shared" si="30"/>
        <v>1500.0172199999997</v>
      </c>
      <c r="D1146" s="51">
        <v>0</v>
      </c>
      <c r="E1146" s="51">
        <v>0</v>
      </c>
      <c r="F1146" s="124">
        <f t="shared" si="31"/>
        <v>2754.0316159199997</v>
      </c>
      <c r="G1146" s="130" t="s">
        <v>95</v>
      </c>
      <c r="H1146" s="13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WZB1146" s="1"/>
      <c r="WZC1146" s="1"/>
      <c r="WZD1146" s="1"/>
      <c r="WZE1146" s="1"/>
      <c r="WZF1146" s="1"/>
      <c r="WZG1146" s="1"/>
      <c r="WZH1146" s="1"/>
      <c r="WZI1146" s="1"/>
      <c r="WZJ1146" s="1"/>
      <c r="WZK1146" s="1"/>
      <c r="WZL1146" s="1"/>
      <c r="WZM1146" s="1"/>
      <c r="WZN1146" s="1"/>
      <c r="WZO1146" s="1"/>
      <c r="WZP1146" s="1"/>
      <c r="WZQ1146" s="1"/>
      <c r="WZR1146" s="1"/>
      <c r="WZS1146" s="1"/>
      <c r="WZT1146" s="1"/>
      <c r="WZU1146" s="1"/>
      <c r="WZV1146" s="1"/>
      <c r="WZW1146" s="1"/>
      <c r="WZX1146" s="1"/>
      <c r="WZY1146" s="1"/>
      <c r="WZZ1146" s="1"/>
      <c r="XAA1146" s="1"/>
      <c r="XAB1146" s="1"/>
      <c r="XAC1146" s="1"/>
      <c r="XAD1146" s="1"/>
      <c r="XAE1146" s="1"/>
      <c r="XAF1146" s="1"/>
      <c r="XAG1146" s="1"/>
      <c r="XAH1146" s="1"/>
      <c r="XAI1146" s="1"/>
      <c r="XAJ1146" s="1"/>
      <c r="XAK1146" s="1"/>
      <c r="XAL1146" s="1"/>
      <c r="XAM1146" s="1"/>
      <c r="XAN1146" s="1"/>
      <c r="XAO1146" s="1"/>
      <c r="XAP1146" s="1"/>
      <c r="XAQ1146" s="1"/>
      <c r="XAR1146" s="1"/>
      <c r="XAS1146" s="1"/>
      <c r="XAT1146" s="1"/>
      <c r="XAU1146" s="1"/>
      <c r="XAV1146" s="1"/>
      <c r="XAW1146" s="1"/>
      <c r="XAX1146" s="1"/>
      <c r="XAY1146" s="1"/>
      <c r="XAZ1146" s="1"/>
      <c r="XBA1146" s="1"/>
      <c r="XBB1146" s="1"/>
      <c r="XBC1146" s="1"/>
      <c r="XBD1146" s="1"/>
      <c r="XBE1146" s="1"/>
      <c r="XBF1146" s="1"/>
      <c r="XBG1146" s="1"/>
      <c r="XBH1146" s="1"/>
      <c r="XBI1146" s="1"/>
      <c r="XBJ1146" s="1"/>
      <c r="XBK1146" s="1"/>
      <c r="XBL1146" s="1"/>
      <c r="XBM1146" s="1"/>
      <c r="XBN1146" s="1"/>
      <c r="XBO1146" s="1"/>
      <c r="XBP1146" s="1"/>
      <c r="XBQ1146" s="1"/>
      <c r="XBR1146" s="1"/>
      <c r="XBS1146" s="1"/>
      <c r="XBT1146" s="1"/>
      <c r="XBU1146" s="1"/>
      <c r="XBV1146" s="1"/>
      <c r="XBW1146" s="1"/>
      <c r="XBX1146" s="1"/>
      <c r="XBY1146" s="1"/>
      <c r="XBZ1146" s="1"/>
      <c r="XCA1146" s="1"/>
      <c r="XCB1146" s="1"/>
      <c r="XCC1146" s="1"/>
      <c r="XCD1146" s="1"/>
      <c r="XCE1146" s="1"/>
      <c r="XCF1146" s="1"/>
      <c r="XCG1146" s="1"/>
      <c r="XCH1146" s="1"/>
      <c r="XCI1146" s="1"/>
      <c r="XCJ1146" s="1"/>
      <c r="XCK1146" s="1"/>
      <c r="XCL1146" s="1"/>
      <c r="XCM1146" s="1"/>
      <c r="XCN1146" s="1"/>
      <c r="XCO1146" s="1"/>
      <c r="XCP1146" s="1"/>
      <c r="XCQ1146" s="1"/>
      <c r="XCR1146" s="1"/>
      <c r="XCS1146" s="1"/>
      <c r="XCT1146" s="1"/>
      <c r="XCU1146" s="1"/>
      <c r="XCV1146" s="1"/>
      <c r="XCW1146" s="1"/>
      <c r="XCX1146" s="1"/>
      <c r="XCY1146" s="1"/>
      <c r="XCZ1146" s="1"/>
      <c r="XDA1146" s="1"/>
      <c r="XDB1146" s="1"/>
      <c r="XDC1146" s="1"/>
      <c r="XDD1146" s="1"/>
      <c r="XDE1146" s="1"/>
      <c r="XDF1146" s="1"/>
      <c r="XDG1146" s="1"/>
      <c r="XDH1146" s="1"/>
      <c r="XDI1146" s="1"/>
      <c r="XDJ1146" s="1"/>
      <c r="XDK1146" s="1"/>
      <c r="XDL1146" s="1"/>
      <c r="XDM1146" s="1"/>
      <c r="XDN1146" s="1"/>
      <c r="XDO1146" s="1"/>
      <c r="XDP1146" s="1"/>
      <c r="XDQ1146" s="1"/>
      <c r="XDR1146" s="1"/>
      <c r="XDS1146" s="1"/>
      <c r="XDT1146" s="1"/>
      <c r="XDU1146" s="1"/>
      <c r="XDV1146" s="1"/>
      <c r="XDW1146" s="1"/>
      <c r="XDX1146" s="1"/>
      <c r="XDY1146" s="1"/>
      <c r="XDZ1146" s="1"/>
      <c r="XEA1146" s="1"/>
      <c r="XEB1146" s="1"/>
      <c r="XEC1146" s="1"/>
      <c r="XED1146" s="1"/>
      <c r="XEE1146" s="1"/>
      <c r="XEF1146" s="1"/>
      <c r="XEG1146" s="1"/>
      <c r="XEH1146" s="1"/>
      <c r="XEI1146" s="1"/>
      <c r="XEJ1146" s="1"/>
      <c r="XEK1146" s="1"/>
      <c r="XEL1146" s="1"/>
      <c r="XEM1146" s="1"/>
      <c r="XEN1146" s="1"/>
      <c r="XEO1146" s="1"/>
      <c r="XEP1146" s="1"/>
      <c r="XEQ1146" s="1"/>
      <c r="XER1146" s="1"/>
      <c r="XES1146" s="1"/>
      <c r="XET1146" s="1"/>
      <c r="XEU1146" s="1"/>
      <c r="XEV1146" s="1"/>
      <c r="XEW1146" s="1"/>
      <c r="XEX1146" s="1"/>
      <c r="XEY1146" s="1"/>
      <c r="XEZ1146" s="1"/>
      <c r="XFA1146" s="1"/>
      <c r="XFB1146" s="1"/>
      <c r="XFC1146" s="1"/>
    </row>
    <row r="1147" spans="1:150 16226:16383" s="3" customFormat="1" ht="20.25" customHeight="1" x14ac:dyDescent="0.25">
      <c r="A1147" s="71" t="s">
        <v>1342</v>
      </c>
      <c r="B1147" s="71">
        <v>139.35499999999999</v>
      </c>
      <c r="C1147" s="71">
        <f t="shared" si="30"/>
        <v>1500.0172199999997</v>
      </c>
      <c r="D1147" s="51">
        <v>0</v>
      </c>
      <c r="E1147" s="51">
        <v>0</v>
      </c>
      <c r="F1147" s="124">
        <f t="shared" si="31"/>
        <v>2754.0316159199997</v>
      </c>
      <c r="G1147" s="130" t="s">
        <v>95</v>
      </c>
      <c r="H1147" s="13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WZB1147" s="1"/>
      <c r="WZC1147" s="1"/>
      <c r="WZD1147" s="1"/>
      <c r="WZE1147" s="1"/>
      <c r="WZF1147" s="1"/>
      <c r="WZG1147" s="1"/>
      <c r="WZH1147" s="1"/>
      <c r="WZI1147" s="1"/>
      <c r="WZJ1147" s="1"/>
      <c r="WZK1147" s="1"/>
      <c r="WZL1147" s="1"/>
      <c r="WZM1147" s="1"/>
      <c r="WZN1147" s="1"/>
      <c r="WZO1147" s="1"/>
      <c r="WZP1147" s="1"/>
      <c r="WZQ1147" s="1"/>
      <c r="WZR1147" s="1"/>
      <c r="WZS1147" s="1"/>
      <c r="WZT1147" s="1"/>
      <c r="WZU1147" s="1"/>
      <c r="WZV1147" s="1"/>
      <c r="WZW1147" s="1"/>
      <c r="WZX1147" s="1"/>
      <c r="WZY1147" s="1"/>
      <c r="WZZ1147" s="1"/>
      <c r="XAA1147" s="1"/>
      <c r="XAB1147" s="1"/>
      <c r="XAC1147" s="1"/>
      <c r="XAD1147" s="1"/>
      <c r="XAE1147" s="1"/>
      <c r="XAF1147" s="1"/>
      <c r="XAG1147" s="1"/>
      <c r="XAH1147" s="1"/>
      <c r="XAI1147" s="1"/>
      <c r="XAJ1147" s="1"/>
      <c r="XAK1147" s="1"/>
      <c r="XAL1147" s="1"/>
      <c r="XAM1147" s="1"/>
      <c r="XAN1147" s="1"/>
      <c r="XAO1147" s="1"/>
      <c r="XAP1147" s="1"/>
      <c r="XAQ1147" s="1"/>
      <c r="XAR1147" s="1"/>
      <c r="XAS1147" s="1"/>
      <c r="XAT1147" s="1"/>
      <c r="XAU1147" s="1"/>
      <c r="XAV1147" s="1"/>
      <c r="XAW1147" s="1"/>
      <c r="XAX1147" s="1"/>
      <c r="XAY1147" s="1"/>
      <c r="XAZ1147" s="1"/>
      <c r="XBA1147" s="1"/>
      <c r="XBB1147" s="1"/>
      <c r="XBC1147" s="1"/>
      <c r="XBD1147" s="1"/>
      <c r="XBE1147" s="1"/>
      <c r="XBF1147" s="1"/>
      <c r="XBG1147" s="1"/>
      <c r="XBH1147" s="1"/>
      <c r="XBI1147" s="1"/>
      <c r="XBJ1147" s="1"/>
      <c r="XBK1147" s="1"/>
      <c r="XBL1147" s="1"/>
      <c r="XBM1147" s="1"/>
      <c r="XBN1147" s="1"/>
      <c r="XBO1147" s="1"/>
      <c r="XBP1147" s="1"/>
      <c r="XBQ1147" s="1"/>
      <c r="XBR1147" s="1"/>
      <c r="XBS1147" s="1"/>
      <c r="XBT1147" s="1"/>
      <c r="XBU1147" s="1"/>
      <c r="XBV1147" s="1"/>
      <c r="XBW1147" s="1"/>
      <c r="XBX1147" s="1"/>
      <c r="XBY1147" s="1"/>
      <c r="XBZ1147" s="1"/>
      <c r="XCA1147" s="1"/>
      <c r="XCB1147" s="1"/>
      <c r="XCC1147" s="1"/>
      <c r="XCD1147" s="1"/>
      <c r="XCE1147" s="1"/>
      <c r="XCF1147" s="1"/>
      <c r="XCG1147" s="1"/>
      <c r="XCH1147" s="1"/>
      <c r="XCI1147" s="1"/>
      <c r="XCJ1147" s="1"/>
      <c r="XCK1147" s="1"/>
      <c r="XCL1147" s="1"/>
      <c r="XCM1147" s="1"/>
      <c r="XCN1147" s="1"/>
      <c r="XCO1147" s="1"/>
      <c r="XCP1147" s="1"/>
      <c r="XCQ1147" s="1"/>
      <c r="XCR1147" s="1"/>
      <c r="XCS1147" s="1"/>
      <c r="XCT1147" s="1"/>
      <c r="XCU1147" s="1"/>
      <c r="XCV1147" s="1"/>
      <c r="XCW1147" s="1"/>
      <c r="XCX1147" s="1"/>
      <c r="XCY1147" s="1"/>
      <c r="XCZ1147" s="1"/>
      <c r="XDA1147" s="1"/>
      <c r="XDB1147" s="1"/>
      <c r="XDC1147" s="1"/>
      <c r="XDD1147" s="1"/>
      <c r="XDE1147" s="1"/>
      <c r="XDF1147" s="1"/>
      <c r="XDG1147" s="1"/>
      <c r="XDH1147" s="1"/>
      <c r="XDI1147" s="1"/>
      <c r="XDJ1147" s="1"/>
      <c r="XDK1147" s="1"/>
      <c r="XDL1147" s="1"/>
      <c r="XDM1147" s="1"/>
      <c r="XDN1147" s="1"/>
      <c r="XDO1147" s="1"/>
      <c r="XDP1147" s="1"/>
      <c r="XDQ1147" s="1"/>
      <c r="XDR1147" s="1"/>
      <c r="XDS1147" s="1"/>
      <c r="XDT1147" s="1"/>
      <c r="XDU1147" s="1"/>
      <c r="XDV1147" s="1"/>
      <c r="XDW1147" s="1"/>
      <c r="XDX1147" s="1"/>
      <c r="XDY1147" s="1"/>
      <c r="XDZ1147" s="1"/>
      <c r="XEA1147" s="1"/>
      <c r="XEB1147" s="1"/>
      <c r="XEC1147" s="1"/>
      <c r="XED1147" s="1"/>
      <c r="XEE1147" s="1"/>
      <c r="XEF1147" s="1"/>
      <c r="XEG1147" s="1"/>
      <c r="XEH1147" s="1"/>
      <c r="XEI1147" s="1"/>
      <c r="XEJ1147" s="1"/>
      <c r="XEK1147" s="1"/>
      <c r="XEL1147" s="1"/>
      <c r="XEM1147" s="1"/>
      <c r="XEN1147" s="1"/>
      <c r="XEO1147" s="1"/>
      <c r="XEP1147" s="1"/>
      <c r="XEQ1147" s="1"/>
      <c r="XER1147" s="1"/>
      <c r="XES1147" s="1"/>
      <c r="XET1147" s="1"/>
      <c r="XEU1147" s="1"/>
      <c r="XEV1147" s="1"/>
      <c r="XEW1147" s="1"/>
      <c r="XEX1147" s="1"/>
      <c r="XEY1147" s="1"/>
      <c r="XEZ1147" s="1"/>
      <c r="XFA1147" s="1"/>
      <c r="XFB1147" s="1"/>
      <c r="XFC1147" s="1"/>
    </row>
    <row r="1148" spans="1:150 16226:16383" s="3" customFormat="1" ht="20.25" customHeight="1" x14ac:dyDescent="0.25">
      <c r="A1148" s="71" t="s">
        <v>1343</v>
      </c>
      <c r="B1148" s="71">
        <v>139.35499999999999</v>
      </c>
      <c r="C1148" s="71">
        <f t="shared" si="30"/>
        <v>1500.0172199999997</v>
      </c>
      <c r="D1148" s="51">
        <v>0</v>
      </c>
      <c r="E1148" s="51">
        <v>0</v>
      </c>
      <c r="F1148" s="124">
        <f t="shared" si="31"/>
        <v>2754.0316159199997</v>
      </c>
      <c r="G1148" s="130" t="s">
        <v>95</v>
      </c>
      <c r="H1148" s="13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WZB1148" s="1"/>
      <c r="WZC1148" s="1"/>
      <c r="WZD1148" s="1"/>
      <c r="WZE1148" s="1"/>
      <c r="WZF1148" s="1"/>
      <c r="WZG1148" s="1"/>
      <c r="WZH1148" s="1"/>
      <c r="WZI1148" s="1"/>
      <c r="WZJ1148" s="1"/>
      <c r="WZK1148" s="1"/>
      <c r="WZL1148" s="1"/>
      <c r="WZM1148" s="1"/>
      <c r="WZN1148" s="1"/>
      <c r="WZO1148" s="1"/>
      <c r="WZP1148" s="1"/>
      <c r="WZQ1148" s="1"/>
      <c r="WZR1148" s="1"/>
      <c r="WZS1148" s="1"/>
      <c r="WZT1148" s="1"/>
      <c r="WZU1148" s="1"/>
      <c r="WZV1148" s="1"/>
      <c r="WZW1148" s="1"/>
      <c r="WZX1148" s="1"/>
      <c r="WZY1148" s="1"/>
      <c r="WZZ1148" s="1"/>
      <c r="XAA1148" s="1"/>
      <c r="XAB1148" s="1"/>
      <c r="XAC1148" s="1"/>
      <c r="XAD1148" s="1"/>
      <c r="XAE1148" s="1"/>
      <c r="XAF1148" s="1"/>
      <c r="XAG1148" s="1"/>
      <c r="XAH1148" s="1"/>
      <c r="XAI1148" s="1"/>
      <c r="XAJ1148" s="1"/>
      <c r="XAK1148" s="1"/>
      <c r="XAL1148" s="1"/>
      <c r="XAM1148" s="1"/>
      <c r="XAN1148" s="1"/>
      <c r="XAO1148" s="1"/>
      <c r="XAP1148" s="1"/>
      <c r="XAQ1148" s="1"/>
      <c r="XAR1148" s="1"/>
      <c r="XAS1148" s="1"/>
      <c r="XAT1148" s="1"/>
      <c r="XAU1148" s="1"/>
      <c r="XAV1148" s="1"/>
      <c r="XAW1148" s="1"/>
      <c r="XAX1148" s="1"/>
      <c r="XAY1148" s="1"/>
      <c r="XAZ1148" s="1"/>
      <c r="XBA1148" s="1"/>
      <c r="XBB1148" s="1"/>
      <c r="XBC1148" s="1"/>
      <c r="XBD1148" s="1"/>
      <c r="XBE1148" s="1"/>
      <c r="XBF1148" s="1"/>
      <c r="XBG1148" s="1"/>
      <c r="XBH1148" s="1"/>
      <c r="XBI1148" s="1"/>
      <c r="XBJ1148" s="1"/>
      <c r="XBK1148" s="1"/>
      <c r="XBL1148" s="1"/>
      <c r="XBM1148" s="1"/>
      <c r="XBN1148" s="1"/>
      <c r="XBO1148" s="1"/>
      <c r="XBP1148" s="1"/>
      <c r="XBQ1148" s="1"/>
      <c r="XBR1148" s="1"/>
      <c r="XBS1148" s="1"/>
      <c r="XBT1148" s="1"/>
      <c r="XBU1148" s="1"/>
      <c r="XBV1148" s="1"/>
      <c r="XBW1148" s="1"/>
      <c r="XBX1148" s="1"/>
      <c r="XBY1148" s="1"/>
      <c r="XBZ1148" s="1"/>
      <c r="XCA1148" s="1"/>
      <c r="XCB1148" s="1"/>
      <c r="XCC1148" s="1"/>
      <c r="XCD1148" s="1"/>
      <c r="XCE1148" s="1"/>
      <c r="XCF1148" s="1"/>
      <c r="XCG1148" s="1"/>
      <c r="XCH1148" s="1"/>
      <c r="XCI1148" s="1"/>
      <c r="XCJ1148" s="1"/>
      <c r="XCK1148" s="1"/>
      <c r="XCL1148" s="1"/>
      <c r="XCM1148" s="1"/>
      <c r="XCN1148" s="1"/>
      <c r="XCO1148" s="1"/>
      <c r="XCP1148" s="1"/>
      <c r="XCQ1148" s="1"/>
      <c r="XCR1148" s="1"/>
      <c r="XCS1148" s="1"/>
      <c r="XCT1148" s="1"/>
      <c r="XCU1148" s="1"/>
      <c r="XCV1148" s="1"/>
      <c r="XCW1148" s="1"/>
      <c r="XCX1148" s="1"/>
      <c r="XCY1148" s="1"/>
      <c r="XCZ1148" s="1"/>
      <c r="XDA1148" s="1"/>
      <c r="XDB1148" s="1"/>
      <c r="XDC1148" s="1"/>
      <c r="XDD1148" s="1"/>
      <c r="XDE1148" s="1"/>
      <c r="XDF1148" s="1"/>
      <c r="XDG1148" s="1"/>
      <c r="XDH1148" s="1"/>
      <c r="XDI1148" s="1"/>
      <c r="XDJ1148" s="1"/>
      <c r="XDK1148" s="1"/>
      <c r="XDL1148" s="1"/>
      <c r="XDM1148" s="1"/>
      <c r="XDN1148" s="1"/>
      <c r="XDO1148" s="1"/>
      <c r="XDP1148" s="1"/>
      <c r="XDQ1148" s="1"/>
      <c r="XDR1148" s="1"/>
      <c r="XDS1148" s="1"/>
      <c r="XDT1148" s="1"/>
      <c r="XDU1148" s="1"/>
      <c r="XDV1148" s="1"/>
      <c r="XDW1148" s="1"/>
      <c r="XDX1148" s="1"/>
      <c r="XDY1148" s="1"/>
      <c r="XDZ1148" s="1"/>
      <c r="XEA1148" s="1"/>
      <c r="XEB1148" s="1"/>
      <c r="XEC1148" s="1"/>
      <c r="XED1148" s="1"/>
      <c r="XEE1148" s="1"/>
      <c r="XEF1148" s="1"/>
      <c r="XEG1148" s="1"/>
      <c r="XEH1148" s="1"/>
      <c r="XEI1148" s="1"/>
      <c r="XEJ1148" s="1"/>
      <c r="XEK1148" s="1"/>
      <c r="XEL1148" s="1"/>
      <c r="XEM1148" s="1"/>
      <c r="XEN1148" s="1"/>
      <c r="XEO1148" s="1"/>
      <c r="XEP1148" s="1"/>
      <c r="XEQ1148" s="1"/>
      <c r="XER1148" s="1"/>
      <c r="XES1148" s="1"/>
      <c r="XET1148" s="1"/>
      <c r="XEU1148" s="1"/>
      <c r="XEV1148" s="1"/>
      <c r="XEW1148" s="1"/>
      <c r="XEX1148" s="1"/>
      <c r="XEY1148" s="1"/>
      <c r="XEZ1148" s="1"/>
      <c r="XFA1148" s="1"/>
      <c r="XFB1148" s="1"/>
      <c r="XFC1148" s="1"/>
    </row>
    <row r="1149" spans="1:150 16226:16383" s="3" customFormat="1" ht="20.25" customHeight="1" x14ac:dyDescent="0.25">
      <c r="A1149" s="71" t="s">
        <v>1344</v>
      </c>
      <c r="B1149" s="71">
        <v>139.35499999999999</v>
      </c>
      <c r="C1149" s="71">
        <f t="shared" si="30"/>
        <v>1500.0172199999997</v>
      </c>
      <c r="D1149" s="51">
        <v>0</v>
      </c>
      <c r="E1149" s="51">
        <v>0</v>
      </c>
      <c r="F1149" s="124">
        <f t="shared" si="31"/>
        <v>2754.0316159199997</v>
      </c>
      <c r="G1149" s="130" t="s">
        <v>95</v>
      </c>
      <c r="H1149" s="13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c r="EM1149" s="1"/>
      <c r="EN1149" s="1"/>
      <c r="EO1149" s="1"/>
      <c r="EP1149" s="1"/>
      <c r="EQ1149" s="1"/>
      <c r="ER1149" s="1"/>
      <c r="ES1149" s="1"/>
      <c r="ET1149" s="1"/>
      <c r="WZB1149" s="1"/>
      <c r="WZC1149" s="1"/>
      <c r="WZD1149" s="1"/>
      <c r="WZE1149" s="1"/>
      <c r="WZF1149" s="1"/>
      <c r="WZG1149" s="1"/>
      <c r="WZH1149" s="1"/>
      <c r="WZI1149" s="1"/>
      <c r="WZJ1149" s="1"/>
      <c r="WZK1149" s="1"/>
      <c r="WZL1149" s="1"/>
      <c r="WZM1149" s="1"/>
      <c r="WZN1149" s="1"/>
      <c r="WZO1149" s="1"/>
      <c r="WZP1149" s="1"/>
      <c r="WZQ1149" s="1"/>
      <c r="WZR1149" s="1"/>
      <c r="WZS1149" s="1"/>
      <c r="WZT1149" s="1"/>
      <c r="WZU1149" s="1"/>
      <c r="WZV1149" s="1"/>
      <c r="WZW1149" s="1"/>
      <c r="WZX1149" s="1"/>
      <c r="WZY1149" s="1"/>
      <c r="WZZ1149" s="1"/>
      <c r="XAA1149" s="1"/>
      <c r="XAB1149" s="1"/>
      <c r="XAC1149" s="1"/>
      <c r="XAD1149" s="1"/>
      <c r="XAE1149" s="1"/>
      <c r="XAF1149" s="1"/>
      <c r="XAG1149" s="1"/>
      <c r="XAH1149" s="1"/>
      <c r="XAI1149" s="1"/>
      <c r="XAJ1149" s="1"/>
      <c r="XAK1149" s="1"/>
      <c r="XAL1149" s="1"/>
      <c r="XAM1149" s="1"/>
      <c r="XAN1149" s="1"/>
      <c r="XAO1149" s="1"/>
      <c r="XAP1149" s="1"/>
      <c r="XAQ1149" s="1"/>
      <c r="XAR1149" s="1"/>
      <c r="XAS1149" s="1"/>
      <c r="XAT1149" s="1"/>
      <c r="XAU1149" s="1"/>
      <c r="XAV1149" s="1"/>
      <c r="XAW1149" s="1"/>
      <c r="XAX1149" s="1"/>
      <c r="XAY1149" s="1"/>
      <c r="XAZ1149" s="1"/>
      <c r="XBA1149" s="1"/>
      <c r="XBB1149" s="1"/>
      <c r="XBC1149" s="1"/>
      <c r="XBD1149" s="1"/>
      <c r="XBE1149" s="1"/>
      <c r="XBF1149" s="1"/>
      <c r="XBG1149" s="1"/>
      <c r="XBH1149" s="1"/>
      <c r="XBI1149" s="1"/>
      <c r="XBJ1149" s="1"/>
      <c r="XBK1149" s="1"/>
      <c r="XBL1149" s="1"/>
      <c r="XBM1149" s="1"/>
      <c r="XBN1149" s="1"/>
      <c r="XBO1149" s="1"/>
      <c r="XBP1149" s="1"/>
      <c r="XBQ1149" s="1"/>
      <c r="XBR1149" s="1"/>
      <c r="XBS1149" s="1"/>
      <c r="XBT1149" s="1"/>
      <c r="XBU1149" s="1"/>
      <c r="XBV1149" s="1"/>
      <c r="XBW1149" s="1"/>
      <c r="XBX1149" s="1"/>
      <c r="XBY1149" s="1"/>
      <c r="XBZ1149" s="1"/>
      <c r="XCA1149" s="1"/>
      <c r="XCB1149" s="1"/>
      <c r="XCC1149" s="1"/>
      <c r="XCD1149" s="1"/>
      <c r="XCE1149" s="1"/>
      <c r="XCF1149" s="1"/>
      <c r="XCG1149" s="1"/>
      <c r="XCH1149" s="1"/>
      <c r="XCI1149" s="1"/>
      <c r="XCJ1149" s="1"/>
      <c r="XCK1149" s="1"/>
      <c r="XCL1149" s="1"/>
      <c r="XCM1149" s="1"/>
      <c r="XCN1149" s="1"/>
      <c r="XCO1149" s="1"/>
      <c r="XCP1149" s="1"/>
      <c r="XCQ1149" s="1"/>
      <c r="XCR1149" s="1"/>
      <c r="XCS1149" s="1"/>
      <c r="XCT1149" s="1"/>
      <c r="XCU1149" s="1"/>
      <c r="XCV1149" s="1"/>
      <c r="XCW1149" s="1"/>
      <c r="XCX1149" s="1"/>
      <c r="XCY1149" s="1"/>
      <c r="XCZ1149" s="1"/>
      <c r="XDA1149" s="1"/>
      <c r="XDB1149" s="1"/>
      <c r="XDC1149" s="1"/>
      <c r="XDD1149" s="1"/>
      <c r="XDE1149" s="1"/>
      <c r="XDF1149" s="1"/>
      <c r="XDG1149" s="1"/>
      <c r="XDH1149" s="1"/>
      <c r="XDI1149" s="1"/>
      <c r="XDJ1149" s="1"/>
      <c r="XDK1149" s="1"/>
      <c r="XDL1149" s="1"/>
      <c r="XDM1149" s="1"/>
      <c r="XDN1149" s="1"/>
      <c r="XDO1149" s="1"/>
      <c r="XDP1149" s="1"/>
      <c r="XDQ1149" s="1"/>
      <c r="XDR1149" s="1"/>
      <c r="XDS1149" s="1"/>
      <c r="XDT1149" s="1"/>
      <c r="XDU1149" s="1"/>
      <c r="XDV1149" s="1"/>
      <c r="XDW1149" s="1"/>
      <c r="XDX1149" s="1"/>
      <c r="XDY1149" s="1"/>
      <c r="XDZ1149" s="1"/>
      <c r="XEA1149" s="1"/>
      <c r="XEB1149" s="1"/>
      <c r="XEC1149" s="1"/>
      <c r="XED1149" s="1"/>
      <c r="XEE1149" s="1"/>
      <c r="XEF1149" s="1"/>
      <c r="XEG1149" s="1"/>
      <c r="XEH1149" s="1"/>
      <c r="XEI1149" s="1"/>
      <c r="XEJ1149" s="1"/>
      <c r="XEK1149" s="1"/>
      <c r="XEL1149" s="1"/>
      <c r="XEM1149" s="1"/>
      <c r="XEN1149" s="1"/>
      <c r="XEO1149" s="1"/>
      <c r="XEP1149" s="1"/>
      <c r="XEQ1149" s="1"/>
      <c r="XER1149" s="1"/>
      <c r="XES1149" s="1"/>
      <c r="XET1149" s="1"/>
      <c r="XEU1149" s="1"/>
      <c r="XEV1149" s="1"/>
      <c r="XEW1149" s="1"/>
      <c r="XEX1149" s="1"/>
      <c r="XEY1149" s="1"/>
      <c r="XEZ1149" s="1"/>
      <c r="XFA1149" s="1"/>
      <c r="XFB1149" s="1"/>
      <c r="XFC1149" s="1"/>
    </row>
    <row r="1150" spans="1:150 16226:16383" s="3" customFormat="1" ht="20.25" customHeight="1" x14ac:dyDescent="0.25">
      <c r="A1150" s="71" t="s">
        <v>1345</v>
      </c>
      <c r="B1150" s="71">
        <v>139.35499999999999</v>
      </c>
      <c r="C1150" s="71">
        <f t="shared" si="30"/>
        <v>1500.0172199999997</v>
      </c>
      <c r="D1150" s="51">
        <v>0</v>
      </c>
      <c r="E1150" s="51">
        <v>0</v>
      </c>
      <c r="F1150" s="124">
        <f t="shared" si="31"/>
        <v>2754.0316159199997</v>
      </c>
      <c r="G1150" s="130" t="s">
        <v>95</v>
      </c>
      <c r="H1150" s="13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c r="EM1150" s="1"/>
      <c r="EN1150" s="1"/>
      <c r="EO1150" s="1"/>
      <c r="EP1150" s="1"/>
      <c r="EQ1150" s="1"/>
      <c r="ER1150" s="1"/>
      <c r="ES1150" s="1"/>
      <c r="ET1150" s="1"/>
      <c r="WZB1150" s="1"/>
      <c r="WZC1150" s="1"/>
      <c r="WZD1150" s="1"/>
      <c r="WZE1150" s="1"/>
      <c r="WZF1150" s="1"/>
      <c r="WZG1150" s="1"/>
      <c r="WZH1150" s="1"/>
      <c r="WZI1150" s="1"/>
      <c r="WZJ1150" s="1"/>
      <c r="WZK1150" s="1"/>
      <c r="WZL1150" s="1"/>
      <c r="WZM1150" s="1"/>
      <c r="WZN1150" s="1"/>
      <c r="WZO1150" s="1"/>
      <c r="WZP1150" s="1"/>
      <c r="WZQ1150" s="1"/>
      <c r="WZR1150" s="1"/>
      <c r="WZS1150" s="1"/>
      <c r="WZT1150" s="1"/>
      <c r="WZU1150" s="1"/>
      <c r="WZV1150" s="1"/>
      <c r="WZW1150" s="1"/>
      <c r="WZX1150" s="1"/>
      <c r="WZY1150" s="1"/>
      <c r="WZZ1150" s="1"/>
      <c r="XAA1150" s="1"/>
      <c r="XAB1150" s="1"/>
      <c r="XAC1150" s="1"/>
      <c r="XAD1150" s="1"/>
      <c r="XAE1150" s="1"/>
      <c r="XAF1150" s="1"/>
      <c r="XAG1150" s="1"/>
      <c r="XAH1150" s="1"/>
      <c r="XAI1150" s="1"/>
      <c r="XAJ1150" s="1"/>
      <c r="XAK1150" s="1"/>
      <c r="XAL1150" s="1"/>
      <c r="XAM1150" s="1"/>
      <c r="XAN1150" s="1"/>
      <c r="XAO1150" s="1"/>
      <c r="XAP1150" s="1"/>
      <c r="XAQ1150" s="1"/>
      <c r="XAR1150" s="1"/>
      <c r="XAS1150" s="1"/>
      <c r="XAT1150" s="1"/>
      <c r="XAU1150" s="1"/>
      <c r="XAV1150" s="1"/>
      <c r="XAW1150" s="1"/>
      <c r="XAX1150" s="1"/>
      <c r="XAY1150" s="1"/>
      <c r="XAZ1150" s="1"/>
      <c r="XBA1150" s="1"/>
      <c r="XBB1150" s="1"/>
      <c r="XBC1150" s="1"/>
      <c r="XBD1150" s="1"/>
      <c r="XBE1150" s="1"/>
      <c r="XBF1150" s="1"/>
      <c r="XBG1150" s="1"/>
      <c r="XBH1150" s="1"/>
      <c r="XBI1150" s="1"/>
      <c r="XBJ1150" s="1"/>
      <c r="XBK1150" s="1"/>
      <c r="XBL1150" s="1"/>
      <c r="XBM1150" s="1"/>
      <c r="XBN1150" s="1"/>
      <c r="XBO1150" s="1"/>
      <c r="XBP1150" s="1"/>
      <c r="XBQ1150" s="1"/>
      <c r="XBR1150" s="1"/>
      <c r="XBS1150" s="1"/>
      <c r="XBT1150" s="1"/>
      <c r="XBU1150" s="1"/>
      <c r="XBV1150" s="1"/>
      <c r="XBW1150" s="1"/>
      <c r="XBX1150" s="1"/>
      <c r="XBY1150" s="1"/>
      <c r="XBZ1150" s="1"/>
      <c r="XCA1150" s="1"/>
      <c r="XCB1150" s="1"/>
      <c r="XCC1150" s="1"/>
      <c r="XCD1150" s="1"/>
      <c r="XCE1150" s="1"/>
      <c r="XCF1150" s="1"/>
      <c r="XCG1150" s="1"/>
      <c r="XCH1150" s="1"/>
      <c r="XCI1150" s="1"/>
      <c r="XCJ1150" s="1"/>
      <c r="XCK1150" s="1"/>
      <c r="XCL1150" s="1"/>
      <c r="XCM1150" s="1"/>
      <c r="XCN1150" s="1"/>
      <c r="XCO1150" s="1"/>
      <c r="XCP1150" s="1"/>
      <c r="XCQ1150" s="1"/>
      <c r="XCR1150" s="1"/>
      <c r="XCS1150" s="1"/>
      <c r="XCT1150" s="1"/>
      <c r="XCU1150" s="1"/>
      <c r="XCV1150" s="1"/>
      <c r="XCW1150" s="1"/>
      <c r="XCX1150" s="1"/>
      <c r="XCY1150" s="1"/>
      <c r="XCZ1150" s="1"/>
      <c r="XDA1150" s="1"/>
      <c r="XDB1150" s="1"/>
      <c r="XDC1150" s="1"/>
      <c r="XDD1150" s="1"/>
      <c r="XDE1150" s="1"/>
      <c r="XDF1150" s="1"/>
      <c r="XDG1150" s="1"/>
      <c r="XDH1150" s="1"/>
      <c r="XDI1150" s="1"/>
      <c r="XDJ1150" s="1"/>
      <c r="XDK1150" s="1"/>
      <c r="XDL1150" s="1"/>
      <c r="XDM1150" s="1"/>
      <c r="XDN1150" s="1"/>
      <c r="XDO1150" s="1"/>
      <c r="XDP1150" s="1"/>
      <c r="XDQ1150" s="1"/>
      <c r="XDR1150" s="1"/>
      <c r="XDS1150" s="1"/>
      <c r="XDT1150" s="1"/>
      <c r="XDU1150" s="1"/>
      <c r="XDV1150" s="1"/>
      <c r="XDW1150" s="1"/>
      <c r="XDX1150" s="1"/>
      <c r="XDY1150" s="1"/>
      <c r="XDZ1150" s="1"/>
      <c r="XEA1150" s="1"/>
      <c r="XEB1150" s="1"/>
      <c r="XEC1150" s="1"/>
      <c r="XED1150" s="1"/>
      <c r="XEE1150" s="1"/>
      <c r="XEF1150" s="1"/>
      <c r="XEG1150" s="1"/>
      <c r="XEH1150" s="1"/>
      <c r="XEI1150" s="1"/>
      <c r="XEJ1150" s="1"/>
      <c r="XEK1150" s="1"/>
      <c r="XEL1150" s="1"/>
      <c r="XEM1150" s="1"/>
      <c r="XEN1150" s="1"/>
      <c r="XEO1150" s="1"/>
      <c r="XEP1150" s="1"/>
      <c r="XEQ1150" s="1"/>
      <c r="XER1150" s="1"/>
      <c r="XES1150" s="1"/>
      <c r="XET1150" s="1"/>
      <c r="XEU1150" s="1"/>
      <c r="XEV1150" s="1"/>
      <c r="XEW1150" s="1"/>
      <c r="XEX1150" s="1"/>
      <c r="XEY1150" s="1"/>
      <c r="XEZ1150" s="1"/>
      <c r="XFA1150" s="1"/>
      <c r="XFB1150" s="1"/>
      <c r="XFC1150" s="1"/>
    </row>
    <row r="1151" spans="1:150 16226:16383" s="3" customFormat="1" ht="20.25" customHeight="1" x14ac:dyDescent="0.25">
      <c r="A1151" s="71" t="s">
        <v>1346</v>
      </c>
      <c r="B1151" s="71">
        <v>139.35499999999999</v>
      </c>
      <c r="C1151" s="71">
        <f t="shared" si="30"/>
        <v>1500.0172199999997</v>
      </c>
      <c r="D1151" s="51">
        <v>0</v>
      </c>
      <c r="E1151" s="51">
        <v>0</v>
      </c>
      <c r="F1151" s="124">
        <f t="shared" si="31"/>
        <v>2754.0316159199997</v>
      </c>
      <c r="G1151" s="130" t="s">
        <v>95</v>
      </c>
      <c r="H1151" s="13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c r="EF1151" s="1"/>
      <c r="EG1151" s="1"/>
      <c r="EH1151" s="1"/>
      <c r="EI1151" s="1"/>
      <c r="EJ1151" s="1"/>
      <c r="EK1151" s="1"/>
      <c r="EL1151" s="1"/>
      <c r="EM1151" s="1"/>
      <c r="EN1151" s="1"/>
      <c r="EO1151" s="1"/>
      <c r="EP1151" s="1"/>
      <c r="EQ1151" s="1"/>
      <c r="ER1151" s="1"/>
      <c r="ES1151" s="1"/>
      <c r="ET1151" s="1"/>
      <c r="WZB1151" s="1"/>
      <c r="WZC1151" s="1"/>
      <c r="WZD1151" s="1"/>
      <c r="WZE1151" s="1"/>
      <c r="WZF1151" s="1"/>
      <c r="WZG1151" s="1"/>
      <c r="WZH1151" s="1"/>
      <c r="WZI1151" s="1"/>
      <c r="WZJ1151" s="1"/>
      <c r="WZK1151" s="1"/>
      <c r="WZL1151" s="1"/>
      <c r="WZM1151" s="1"/>
      <c r="WZN1151" s="1"/>
      <c r="WZO1151" s="1"/>
      <c r="WZP1151" s="1"/>
      <c r="WZQ1151" s="1"/>
      <c r="WZR1151" s="1"/>
      <c r="WZS1151" s="1"/>
      <c r="WZT1151" s="1"/>
      <c r="WZU1151" s="1"/>
      <c r="WZV1151" s="1"/>
      <c r="WZW1151" s="1"/>
      <c r="WZX1151" s="1"/>
      <c r="WZY1151" s="1"/>
      <c r="WZZ1151" s="1"/>
      <c r="XAA1151" s="1"/>
      <c r="XAB1151" s="1"/>
      <c r="XAC1151" s="1"/>
      <c r="XAD1151" s="1"/>
      <c r="XAE1151" s="1"/>
      <c r="XAF1151" s="1"/>
      <c r="XAG1151" s="1"/>
      <c r="XAH1151" s="1"/>
      <c r="XAI1151" s="1"/>
      <c r="XAJ1151" s="1"/>
      <c r="XAK1151" s="1"/>
      <c r="XAL1151" s="1"/>
      <c r="XAM1151" s="1"/>
      <c r="XAN1151" s="1"/>
      <c r="XAO1151" s="1"/>
      <c r="XAP1151" s="1"/>
      <c r="XAQ1151" s="1"/>
      <c r="XAR1151" s="1"/>
      <c r="XAS1151" s="1"/>
      <c r="XAT1151" s="1"/>
      <c r="XAU1151" s="1"/>
      <c r="XAV1151" s="1"/>
      <c r="XAW1151" s="1"/>
      <c r="XAX1151" s="1"/>
      <c r="XAY1151" s="1"/>
      <c r="XAZ1151" s="1"/>
      <c r="XBA1151" s="1"/>
      <c r="XBB1151" s="1"/>
      <c r="XBC1151" s="1"/>
      <c r="XBD1151" s="1"/>
      <c r="XBE1151" s="1"/>
      <c r="XBF1151" s="1"/>
      <c r="XBG1151" s="1"/>
      <c r="XBH1151" s="1"/>
      <c r="XBI1151" s="1"/>
      <c r="XBJ1151" s="1"/>
      <c r="XBK1151" s="1"/>
      <c r="XBL1151" s="1"/>
      <c r="XBM1151" s="1"/>
      <c r="XBN1151" s="1"/>
      <c r="XBO1151" s="1"/>
      <c r="XBP1151" s="1"/>
      <c r="XBQ1151" s="1"/>
      <c r="XBR1151" s="1"/>
      <c r="XBS1151" s="1"/>
      <c r="XBT1151" s="1"/>
      <c r="XBU1151" s="1"/>
      <c r="XBV1151" s="1"/>
      <c r="XBW1151" s="1"/>
      <c r="XBX1151" s="1"/>
      <c r="XBY1151" s="1"/>
      <c r="XBZ1151" s="1"/>
      <c r="XCA1151" s="1"/>
      <c r="XCB1151" s="1"/>
      <c r="XCC1151" s="1"/>
      <c r="XCD1151" s="1"/>
      <c r="XCE1151" s="1"/>
      <c r="XCF1151" s="1"/>
      <c r="XCG1151" s="1"/>
      <c r="XCH1151" s="1"/>
      <c r="XCI1151" s="1"/>
      <c r="XCJ1151" s="1"/>
      <c r="XCK1151" s="1"/>
      <c r="XCL1151" s="1"/>
      <c r="XCM1151" s="1"/>
      <c r="XCN1151" s="1"/>
      <c r="XCO1151" s="1"/>
      <c r="XCP1151" s="1"/>
      <c r="XCQ1151" s="1"/>
      <c r="XCR1151" s="1"/>
      <c r="XCS1151" s="1"/>
      <c r="XCT1151" s="1"/>
      <c r="XCU1151" s="1"/>
      <c r="XCV1151" s="1"/>
      <c r="XCW1151" s="1"/>
      <c r="XCX1151" s="1"/>
      <c r="XCY1151" s="1"/>
      <c r="XCZ1151" s="1"/>
      <c r="XDA1151" s="1"/>
      <c r="XDB1151" s="1"/>
      <c r="XDC1151" s="1"/>
      <c r="XDD1151" s="1"/>
      <c r="XDE1151" s="1"/>
      <c r="XDF1151" s="1"/>
      <c r="XDG1151" s="1"/>
      <c r="XDH1151" s="1"/>
      <c r="XDI1151" s="1"/>
      <c r="XDJ1151" s="1"/>
      <c r="XDK1151" s="1"/>
      <c r="XDL1151" s="1"/>
      <c r="XDM1151" s="1"/>
      <c r="XDN1151" s="1"/>
      <c r="XDO1151" s="1"/>
      <c r="XDP1151" s="1"/>
      <c r="XDQ1151" s="1"/>
      <c r="XDR1151" s="1"/>
      <c r="XDS1151" s="1"/>
      <c r="XDT1151" s="1"/>
      <c r="XDU1151" s="1"/>
      <c r="XDV1151" s="1"/>
      <c r="XDW1151" s="1"/>
      <c r="XDX1151" s="1"/>
      <c r="XDY1151" s="1"/>
      <c r="XDZ1151" s="1"/>
      <c r="XEA1151" s="1"/>
      <c r="XEB1151" s="1"/>
      <c r="XEC1151" s="1"/>
      <c r="XED1151" s="1"/>
      <c r="XEE1151" s="1"/>
      <c r="XEF1151" s="1"/>
      <c r="XEG1151" s="1"/>
      <c r="XEH1151" s="1"/>
      <c r="XEI1151" s="1"/>
      <c r="XEJ1151" s="1"/>
      <c r="XEK1151" s="1"/>
      <c r="XEL1151" s="1"/>
      <c r="XEM1151" s="1"/>
      <c r="XEN1151" s="1"/>
      <c r="XEO1151" s="1"/>
      <c r="XEP1151" s="1"/>
      <c r="XEQ1151" s="1"/>
      <c r="XER1151" s="1"/>
      <c r="XES1151" s="1"/>
      <c r="XET1151" s="1"/>
      <c r="XEU1151" s="1"/>
      <c r="XEV1151" s="1"/>
      <c r="XEW1151" s="1"/>
      <c r="XEX1151" s="1"/>
      <c r="XEY1151" s="1"/>
      <c r="XEZ1151" s="1"/>
      <c r="XFA1151" s="1"/>
      <c r="XFB1151" s="1"/>
      <c r="XFC1151" s="1"/>
    </row>
    <row r="1152" spans="1:150 16226:16383" s="3" customFormat="1" ht="20.25" customHeight="1" x14ac:dyDescent="0.25">
      <c r="A1152" s="71" t="s">
        <v>1347</v>
      </c>
      <c r="B1152" s="71">
        <v>139.35499999999999</v>
      </c>
      <c r="C1152" s="71">
        <f t="shared" si="30"/>
        <v>1500.0172199999997</v>
      </c>
      <c r="D1152" s="51">
        <v>0</v>
      </c>
      <c r="E1152" s="51">
        <v>0</v>
      </c>
      <c r="F1152" s="124">
        <f t="shared" si="31"/>
        <v>2754.0316159199997</v>
      </c>
      <c r="G1152" s="130" t="s">
        <v>95</v>
      </c>
      <c r="H1152" s="13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c r="EF1152" s="1"/>
      <c r="EG1152" s="1"/>
      <c r="EH1152" s="1"/>
      <c r="EI1152" s="1"/>
      <c r="EJ1152" s="1"/>
      <c r="EK1152" s="1"/>
      <c r="EL1152" s="1"/>
      <c r="EM1152" s="1"/>
      <c r="EN1152" s="1"/>
      <c r="EO1152" s="1"/>
      <c r="EP1152" s="1"/>
      <c r="EQ1152" s="1"/>
      <c r="ER1152" s="1"/>
      <c r="ES1152" s="1"/>
      <c r="ET1152" s="1"/>
      <c r="WZB1152" s="1"/>
      <c r="WZC1152" s="1"/>
      <c r="WZD1152" s="1"/>
      <c r="WZE1152" s="1"/>
      <c r="WZF1152" s="1"/>
      <c r="WZG1152" s="1"/>
      <c r="WZH1152" s="1"/>
      <c r="WZI1152" s="1"/>
      <c r="WZJ1152" s="1"/>
      <c r="WZK1152" s="1"/>
      <c r="WZL1152" s="1"/>
      <c r="WZM1152" s="1"/>
      <c r="WZN1152" s="1"/>
      <c r="WZO1152" s="1"/>
      <c r="WZP1152" s="1"/>
      <c r="WZQ1152" s="1"/>
      <c r="WZR1152" s="1"/>
      <c r="WZS1152" s="1"/>
      <c r="WZT1152" s="1"/>
      <c r="WZU1152" s="1"/>
      <c r="WZV1152" s="1"/>
      <c r="WZW1152" s="1"/>
      <c r="WZX1152" s="1"/>
      <c r="WZY1152" s="1"/>
      <c r="WZZ1152" s="1"/>
      <c r="XAA1152" s="1"/>
      <c r="XAB1152" s="1"/>
      <c r="XAC1152" s="1"/>
      <c r="XAD1152" s="1"/>
      <c r="XAE1152" s="1"/>
      <c r="XAF1152" s="1"/>
      <c r="XAG1152" s="1"/>
      <c r="XAH1152" s="1"/>
      <c r="XAI1152" s="1"/>
      <c r="XAJ1152" s="1"/>
      <c r="XAK1152" s="1"/>
      <c r="XAL1152" s="1"/>
      <c r="XAM1152" s="1"/>
      <c r="XAN1152" s="1"/>
      <c r="XAO1152" s="1"/>
      <c r="XAP1152" s="1"/>
      <c r="XAQ1152" s="1"/>
      <c r="XAR1152" s="1"/>
      <c r="XAS1152" s="1"/>
      <c r="XAT1152" s="1"/>
      <c r="XAU1152" s="1"/>
      <c r="XAV1152" s="1"/>
      <c r="XAW1152" s="1"/>
      <c r="XAX1152" s="1"/>
      <c r="XAY1152" s="1"/>
      <c r="XAZ1152" s="1"/>
      <c r="XBA1152" s="1"/>
      <c r="XBB1152" s="1"/>
      <c r="XBC1152" s="1"/>
      <c r="XBD1152" s="1"/>
      <c r="XBE1152" s="1"/>
      <c r="XBF1152" s="1"/>
      <c r="XBG1152" s="1"/>
      <c r="XBH1152" s="1"/>
      <c r="XBI1152" s="1"/>
      <c r="XBJ1152" s="1"/>
      <c r="XBK1152" s="1"/>
      <c r="XBL1152" s="1"/>
      <c r="XBM1152" s="1"/>
      <c r="XBN1152" s="1"/>
      <c r="XBO1152" s="1"/>
      <c r="XBP1152" s="1"/>
      <c r="XBQ1152" s="1"/>
      <c r="XBR1152" s="1"/>
      <c r="XBS1152" s="1"/>
      <c r="XBT1152" s="1"/>
      <c r="XBU1152" s="1"/>
      <c r="XBV1152" s="1"/>
      <c r="XBW1152" s="1"/>
      <c r="XBX1152" s="1"/>
      <c r="XBY1152" s="1"/>
      <c r="XBZ1152" s="1"/>
      <c r="XCA1152" s="1"/>
      <c r="XCB1152" s="1"/>
      <c r="XCC1152" s="1"/>
      <c r="XCD1152" s="1"/>
      <c r="XCE1152" s="1"/>
      <c r="XCF1152" s="1"/>
      <c r="XCG1152" s="1"/>
      <c r="XCH1152" s="1"/>
      <c r="XCI1152" s="1"/>
      <c r="XCJ1152" s="1"/>
      <c r="XCK1152" s="1"/>
      <c r="XCL1152" s="1"/>
      <c r="XCM1152" s="1"/>
      <c r="XCN1152" s="1"/>
      <c r="XCO1152" s="1"/>
      <c r="XCP1152" s="1"/>
      <c r="XCQ1152" s="1"/>
      <c r="XCR1152" s="1"/>
      <c r="XCS1152" s="1"/>
      <c r="XCT1152" s="1"/>
      <c r="XCU1152" s="1"/>
      <c r="XCV1152" s="1"/>
      <c r="XCW1152" s="1"/>
      <c r="XCX1152" s="1"/>
      <c r="XCY1152" s="1"/>
      <c r="XCZ1152" s="1"/>
      <c r="XDA1152" s="1"/>
      <c r="XDB1152" s="1"/>
      <c r="XDC1152" s="1"/>
      <c r="XDD1152" s="1"/>
      <c r="XDE1152" s="1"/>
      <c r="XDF1152" s="1"/>
      <c r="XDG1152" s="1"/>
      <c r="XDH1152" s="1"/>
      <c r="XDI1152" s="1"/>
      <c r="XDJ1152" s="1"/>
      <c r="XDK1152" s="1"/>
      <c r="XDL1152" s="1"/>
      <c r="XDM1152" s="1"/>
      <c r="XDN1152" s="1"/>
      <c r="XDO1152" s="1"/>
      <c r="XDP1152" s="1"/>
      <c r="XDQ1152" s="1"/>
      <c r="XDR1152" s="1"/>
      <c r="XDS1152" s="1"/>
      <c r="XDT1152" s="1"/>
      <c r="XDU1152" s="1"/>
      <c r="XDV1152" s="1"/>
      <c r="XDW1152" s="1"/>
      <c r="XDX1152" s="1"/>
      <c r="XDY1152" s="1"/>
      <c r="XDZ1152" s="1"/>
      <c r="XEA1152" s="1"/>
      <c r="XEB1152" s="1"/>
      <c r="XEC1152" s="1"/>
      <c r="XED1152" s="1"/>
      <c r="XEE1152" s="1"/>
      <c r="XEF1152" s="1"/>
      <c r="XEG1152" s="1"/>
      <c r="XEH1152" s="1"/>
      <c r="XEI1152" s="1"/>
      <c r="XEJ1152" s="1"/>
      <c r="XEK1152" s="1"/>
      <c r="XEL1152" s="1"/>
      <c r="XEM1152" s="1"/>
      <c r="XEN1152" s="1"/>
      <c r="XEO1152" s="1"/>
      <c r="XEP1152" s="1"/>
      <c r="XEQ1152" s="1"/>
      <c r="XER1152" s="1"/>
      <c r="XES1152" s="1"/>
      <c r="XET1152" s="1"/>
      <c r="XEU1152" s="1"/>
      <c r="XEV1152" s="1"/>
      <c r="XEW1152" s="1"/>
      <c r="XEX1152" s="1"/>
      <c r="XEY1152" s="1"/>
      <c r="XEZ1152" s="1"/>
      <c r="XFA1152" s="1"/>
      <c r="XFB1152" s="1"/>
      <c r="XFC1152" s="1"/>
    </row>
    <row r="1153" spans="1:150 16226:16383" s="3" customFormat="1" ht="20.25" customHeight="1" x14ac:dyDescent="0.25">
      <c r="A1153" s="71" t="s">
        <v>1348</v>
      </c>
      <c r="B1153" s="71">
        <v>139.35499999999999</v>
      </c>
      <c r="C1153" s="71">
        <f t="shared" si="30"/>
        <v>1500.0172199999997</v>
      </c>
      <c r="D1153" s="51">
        <v>0</v>
      </c>
      <c r="E1153" s="51">
        <v>0</v>
      </c>
      <c r="F1153" s="124">
        <f t="shared" si="31"/>
        <v>2754.0316159199997</v>
      </c>
      <c r="G1153" s="130" t="s">
        <v>95</v>
      </c>
      <c r="H1153" s="13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c r="EF1153" s="1"/>
      <c r="EG1153" s="1"/>
      <c r="EH1153" s="1"/>
      <c r="EI1153" s="1"/>
      <c r="EJ1153" s="1"/>
      <c r="EK1153" s="1"/>
      <c r="EL1153" s="1"/>
      <c r="EM1153" s="1"/>
      <c r="EN1153" s="1"/>
      <c r="EO1153" s="1"/>
      <c r="EP1153" s="1"/>
      <c r="EQ1153" s="1"/>
      <c r="ER1153" s="1"/>
      <c r="ES1153" s="1"/>
      <c r="ET1153" s="1"/>
      <c r="WZB1153" s="1"/>
      <c r="WZC1153" s="1"/>
      <c r="WZD1153" s="1"/>
      <c r="WZE1153" s="1"/>
      <c r="WZF1153" s="1"/>
      <c r="WZG1153" s="1"/>
      <c r="WZH1153" s="1"/>
      <c r="WZI1153" s="1"/>
      <c r="WZJ1153" s="1"/>
      <c r="WZK1153" s="1"/>
      <c r="WZL1153" s="1"/>
      <c r="WZM1153" s="1"/>
      <c r="WZN1153" s="1"/>
      <c r="WZO1153" s="1"/>
      <c r="WZP1153" s="1"/>
      <c r="WZQ1153" s="1"/>
      <c r="WZR1153" s="1"/>
      <c r="WZS1153" s="1"/>
      <c r="WZT1153" s="1"/>
      <c r="WZU1153" s="1"/>
      <c r="WZV1153" s="1"/>
      <c r="WZW1153" s="1"/>
      <c r="WZX1153" s="1"/>
      <c r="WZY1153" s="1"/>
      <c r="WZZ1153" s="1"/>
      <c r="XAA1153" s="1"/>
      <c r="XAB1153" s="1"/>
      <c r="XAC1153" s="1"/>
      <c r="XAD1153" s="1"/>
      <c r="XAE1153" s="1"/>
      <c r="XAF1153" s="1"/>
      <c r="XAG1153" s="1"/>
      <c r="XAH1153" s="1"/>
      <c r="XAI1153" s="1"/>
      <c r="XAJ1153" s="1"/>
      <c r="XAK1153" s="1"/>
      <c r="XAL1153" s="1"/>
      <c r="XAM1153" s="1"/>
      <c r="XAN1153" s="1"/>
      <c r="XAO1153" s="1"/>
      <c r="XAP1153" s="1"/>
      <c r="XAQ1153" s="1"/>
      <c r="XAR1153" s="1"/>
      <c r="XAS1153" s="1"/>
      <c r="XAT1153" s="1"/>
      <c r="XAU1153" s="1"/>
      <c r="XAV1153" s="1"/>
      <c r="XAW1153" s="1"/>
      <c r="XAX1153" s="1"/>
      <c r="XAY1153" s="1"/>
      <c r="XAZ1153" s="1"/>
      <c r="XBA1153" s="1"/>
      <c r="XBB1153" s="1"/>
      <c r="XBC1153" s="1"/>
      <c r="XBD1153" s="1"/>
      <c r="XBE1153" s="1"/>
      <c r="XBF1153" s="1"/>
      <c r="XBG1153" s="1"/>
      <c r="XBH1153" s="1"/>
      <c r="XBI1153" s="1"/>
      <c r="XBJ1153" s="1"/>
      <c r="XBK1153" s="1"/>
      <c r="XBL1153" s="1"/>
      <c r="XBM1153" s="1"/>
      <c r="XBN1153" s="1"/>
      <c r="XBO1153" s="1"/>
      <c r="XBP1153" s="1"/>
      <c r="XBQ1153" s="1"/>
      <c r="XBR1153" s="1"/>
      <c r="XBS1153" s="1"/>
      <c r="XBT1153" s="1"/>
      <c r="XBU1153" s="1"/>
      <c r="XBV1153" s="1"/>
      <c r="XBW1153" s="1"/>
      <c r="XBX1153" s="1"/>
      <c r="XBY1153" s="1"/>
      <c r="XBZ1153" s="1"/>
      <c r="XCA1153" s="1"/>
      <c r="XCB1153" s="1"/>
      <c r="XCC1153" s="1"/>
      <c r="XCD1153" s="1"/>
      <c r="XCE1153" s="1"/>
      <c r="XCF1153" s="1"/>
      <c r="XCG1153" s="1"/>
      <c r="XCH1153" s="1"/>
      <c r="XCI1153" s="1"/>
      <c r="XCJ1153" s="1"/>
      <c r="XCK1153" s="1"/>
      <c r="XCL1153" s="1"/>
      <c r="XCM1153" s="1"/>
      <c r="XCN1153" s="1"/>
      <c r="XCO1153" s="1"/>
      <c r="XCP1153" s="1"/>
      <c r="XCQ1153" s="1"/>
      <c r="XCR1153" s="1"/>
      <c r="XCS1153" s="1"/>
      <c r="XCT1153" s="1"/>
      <c r="XCU1153" s="1"/>
      <c r="XCV1153" s="1"/>
      <c r="XCW1153" s="1"/>
      <c r="XCX1153" s="1"/>
      <c r="XCY1153" s="1"/>
      <c r="XCZ1153" s="1"/>
      <c r="XDA1153" s="1"/>
      <c r="XDB1153" s="1"/>
      <c r="XDC1153" s="1"/>
      <c r="XDD1153" s="1"/>
      <c r="XDE1153" s="1"/>
      <c r="XDF1153" s="1"/>
      <c r="XDG1153" s="1"/>
      <c r="XDH1153" s="1"/>
      <c r="XDI1153" s="1"/>
      <c r="XDJ1153" s="1"/>
      <c r="XDK1153" s="1"/>
      <c r="XDL1153" s="1"/>
      <c r="XDM1153" s="1"/>
      <c r="XDN1153" s="1"/>
      <c r="XDO1153" s="1"/>
      <c r="XDP1153" s="1"/>
      <c r="XDQ1153" s="1"/>
      <c r="XDR1153" s="1"/>
      <c r="XDS1153" s="1"/>
      <c r="XDT1153" s="1"/>
      <c r="XDU1153" s="1"/>
      <c r="XDV1153" s="1"/>
      <c r="XDW1153" s="1"/>
      <c r="XDX1153" s="1"/>
      <c r="XDY1153" s="1"/>
      <c r="XDZ1153" s="1"/>
      <c r="XEA1153" s="1"/>
      <c r="XEB1153" s="1"/>
      <c r="XEC1153" s="1"/>
      <c r="XED1153" s="1"/>
      <c r="XEE1153" s="1"/>
      <c r="XEF1153" s="1"/>
      <c r="XEG1153" s="1"/>
      <c r="XEH1153" s="1"/>
      <c r="XEI1153" s="1"/>
      <c r="XEJ1153" s="1"/>
      <c r="XEK1153" s="1"/>
      <c r="XEL1153" s="1"/>
      <c r="XEM1153" s="1"/>
      <c r="XEN1153" s="1"/>
      <c r="XEO1153" s="1"/>
      <c r="XEP1153" s="1"/>
      <c r="XEQ1153" s="1"/>
      <c r="XER1153" s="1"/>
      <c r="XES1153" s="1"/>
      <c r="XET1153" s="1"/>
      <c r="XEU1153" s="1"/>
      <c r="XEV1153" s="1"/>
      <c r="XEW1153" s="1"/>
      <c r="XEX1153" s="1"/>
      <c r="XEY1153" s="1"/>
      <c r="XEZ1153" s="1"/>
      <c r="XFA1153" s="1"/>
      <c r="XFB1153" s="1"/>
      <c r="XFC1153" s="1"/>
    </row>
    <row r="1154" spans="1:150 16226:16383" s="3" customFormat="1" ht="20.25" customHeight="1" x14ac:dyDescent="0.25">
      <c r="A1154" s="71" t="s">
        <v>1349</v>
      </c>
      <c r="B1154" s="71">
        <v>139.35499999999999</v>
      </c>
      <c r="C1154" s="71">
        <f t="shared" si="30"/>
        <v>1500.0172199999997</v>
      </c>
      <c r="D1154" s="51">
        <v>0</v>
      </c>
      <c r="E1154" s="51">
        <v>0</v>
      </c>
      <c r="F1154" s="124">
        <f t="shared" si="31"/>
        <v>2754.0316159199997</v>
      </c>
      <c r="G1154" s="130" t="s">
        <v>95</v>
      </c>
      <c r="H1154" s="13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c r="EF1154" s="1"/>
      <c r="EG1154" s="1"/>
      <c r="EH1154" s="1"/>
      <c r="EI1154" s="1"/>
      <c r="EJ1154" s="1"/>
      <c r="EK1154" s="1"/>
      <c r="EL1154" s="1"/>
      <c r="EM1154" s="1"/>
      <c r="EN1154" s="1"/>
      <c r="EO1154" s="1"/>
      <c r="EP1154" s="1"/>
      <c r="EQ1154" s="1"/>
      <c r="ER1154" s="1"/>
      <c r="ES1154" s="1"/>
      <c r="ET1154" s="1"/>
      <c r="WZB1154" s="1"/>
      <c r="WZC1154" s="1"/>
      <c r="WZD1154" s="1"/>
      <c r="WZE1154" s="1"/>
      <c r="WZF1154" s="1"/>
      <c r="WZG1154" s="1"/>
      <c r="WZH1154" s="1"/>
      <c r="WZI1154" s="1"/>
      <c r="WZJ1154" s="1"/>
      <c r="WZK1154" s="1"/>
      <c r="WZL1154" s="1"/>
      <c r="WZM1154" s="1"/>
      <c r="WZN1154" s="1"/>
      <c r="WZO1154" s="1"/>
      <c r="WZP1154" s="1"/>
      <c r="WZQ1154" s="1"/>
      <c r="WZR1154" s="1"/>
      <c r="WZS1154" s="1"/>
      <c r="WZT1154" s="1"/>
      <c r="WZU1154" s="1"/>
      <c r="WZV1154" s="1"/>
      <c r="WZW1154" s="1"/>
      <c r="WZX1154" s="1"/>
      <c r="WZY1154" s="1"/>
      <c r="WZZ1154" s="1"/>
      <c r="XAA1154" s="1"/>
      <c r="XAB1154" s="1"/>
      <c r="XAC1154" s="1"/>
      <c r="XAD1154" s="1"/>
      <c r="XAE1154" s="1"/>
      <c r="XAF1154" s="1"/>
      <c r="XAG1154" s="1"/>
      <c r="XAH1154" s="1"/>
      <c r="XAI1154" s="1"/>
      <c r="XAJ1154" s="1"/>
      <c r="XAK1154" s="1"/>
      <c r="XAL1154" s="1"/>
      <c r="XAM1154" s="1"/>
      <c r="XAN1154" s="1"/>
      <c r="XAO1154" s="1"/>
      <c r="XAP1154" s="1"/>
      <c r="XAQ1154" s="1"/>
      <c r="XAR1154" s="1"/>
      <c r="XAS1154" s="1"/>
      <c r="XAT1154" s="1"/>
      <c r="XAU1154" s="1"/>
      <c r="XAV1154" s="1"/>
      <c r="XAW1154" s="1"/>
      <c r="XAX1154" s="1"/>
      <c r="XAY1154" s="1"/>
      <c r="XAZ1154" s="1"/>
      <c r="XBA1154" s="1"/>
      <c r="XBB1154" s="1"/>
      <c r="XBC1154" s="1"/>
      <c r="XBD1154" s="1"/>
      <c r="XBE1154" s="1"/>
      <c r="XBF1154" s="1"/>
      <c r="XBG1154" s="1"/>
      <c r="XBH1154" s="1"/>
      <c r="XBI1154" s="1"/>
      <c r="XBJ1154" s="1"/>
      <c r="XBK1154" s="1"/>
      <c r="XBL1154" s="1"/>
      <c r="XBM1154" s="1"/>
      <c r="XBN1154" s="1"/>
      <c r="XBO1154" s="1"/>
      <c r="XBP1154" s="1"/>
      <c r="XBQ1154" s="1"/>
      <c r="XBR1154" s="1"/>
      <c r="XBS1154" s="1"/>
      <c r="XBT1154" s="1"/>
      <c r="XBU1154" s="1"/>
      <c r="XBV1154" s="1"/>
      <c r="XBW1154" s="1"/>
      <c r="XBX1154" s="1"/>
      <c r="XBY1154" s="1"/>
      <c r="XBZ1154" s="1"/>
      <c r="XCA1154" s="1"/>
      <c r="XCB1154" s="1"/>
      <c r="XCC1154" s="1"/>
      <c r="XCD1154" s="1"/>
      <c r="XCE1154" s="1"/>
      <c r="XCF1154" s="1"/>
      <c r="XCG1154" s="1"/>
      <c r="XCH1154" s="1"/>
      <c r="XCI1154" s="1"/>
      <c r="XCJ1154" s="1"/>
      <c r="XCK1154" s="1"/>
      <c r="XCL1154" s="1"/>
      <c r="XCM1154" s="1"/>
      <c r="XCN1154" s="1"/>
      <c r="XCO1154" s="1"/>
      <c r="XCP1154" s="1"/>
      <c r="XCQ1154" s="1"/>
      <c r="XCR1154" s="1"/>
      <c r="XCS1154" s="1"/>
      <c r="XCT1154" s="1"/>
      <c r="XCU1154" s="1"/>
      <c r="XCV1154" s="1"/>
      <c r="XCW1154" s="1"/>
      <c r="XCX1154" s="1"/>
      <c r="XCY1154" s="1"/>
      <c r="XCZ1154" s="1"/>
      <c r="XDA1154" s="1"/>
      <c r="XDB1154" s="1"/>
      <c r="XDC1154" s="1"/>
      <c r="XDD1154" s="1"/>
      <c r="XDE1154" s="1"/>
      <c r="XDF1154" s="1"/>
      <c r="XDG1154" s="1"/>
      <c r="XDH1154" s="1"/>
      <c r="XDI1154" s="1"/>
      <c r="XDJ1154" s="1"/>
      <c r="XDK1154" s="1"/>
      <c r="XDL1154" s="1"/>
      <c r="XDM1154" s="1"/>
      <c r="XDN1154" s="1"/>
      <c r="XDO1154" s="1"/>
      <c r="XDP1154" s="1"/>
      <c r="XDQ1154" s="1"/>
      <c r="XDR1154" s="1"/>
      <c r="XDS1154" s="1"/>
      <c r="XDT1154" s="1"/>
      <c r="XDU1154" s="1"/>
      <c r="XDV1154" s="1"/>
      <c r="XDW1154" s="1"/>
      <c r="XDX1154" s="1"/>
      <c r="XDY1154" s="1"/>
      <c r="XDZ1154" s="1"/>
      <c r="XEA1154" s="1"/>
      <c r="XEB1154" s="1"/>
      <c r="XEC1154" s="1"/>
      <c r="XED1154" s="1"/>
      <c r="XEE1154" s="1"/>
      <c r="XEF1154" s="1"/>
      <c r="XEG1154" s="1"/>
      <c r="XEH1154" s="1"/>
      <c r="XEI1154" s="1"/>
      <c r="XEJ1154" s="1"/>
      <c r="XEK1154" s="1"/>
      <c r="XEL1154" s="1"/>
      <c r="XEM1154" s="1"/>
      <c r="XEN1154" s="1"/>
      <c r="XEO1154" s="1"/>
      <c r="XEP1154" s="1"/>
      <c r="XEQ1154" s="1"/>
      <c r="XER1154" s="1"/>
      <c r="XES1154" s="1"/>
      <c r="XET1154" s="1"/>
      <c r="XEU1154" s="1"/>
      <c r="XEV1154" s="1"/>
      <c r="XEW1154" s="1"/>
      <c r="XEX1154" s="1"/>
      <c r="XEY1154" s="1"/>
      <c r="XEZ1154" s="1"/>
      <c r="XFA1154" s="1"/>
      <c r="XFB1154" s="1"/>
      <c r="XFC1154" s="1"/>
    </row>
    <row r="1155" spans="1:150 16226:16383" s="3" customFormat="1" ht="20.25" customHeight="1" x14ac:dyDescent="0.25">
      <c r="A1155" s="71" t="s">
        <v>1350</v>
      </c>
      <c r="B1155" s="71">
        <v>139.35499999999999</v>
      </c>
      <c r="C1155" s="71">
        <f t="shared" si="30"/>
        <v>1500.0172199999997</v>
      </c>
      <c r="D1155" s="51">
        <v>0</v>
      </c>
      <c r="E1155" s="51">
        <v>0</v>
      </c>
      <c r="F1155" s="124">
        <f t="shared" si="31"/>
        <v>2754.0316159199997</v>
      </c>
      <c r="G1155" s="130" t="s">
        <v>95</v>
      </c>
      <c r="H1155" s="13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c r="EF1155" s="1"/>
      <c r="EG1155" s="1"/>
      <c r="EH1155" s="1"/>
      <c r="EI1155" s="1"/>
      <c r="EJ1155" s="1"/>
      <c r="EK1155" s="1"/>
      <c r="EL1155" s="1"/>
      <c r="EM1155" s="1"/>
      <c r="EN1155" s="1"/>
      <c r="EO1155" s="1"/>
      <c r="EP1155" s="1"/>
      <c r="EQ1155" s="1"/>
      <c r="ER1155" s="1"/>
      <c r="ES1155" s="1"/>
      <c r="ET1155" s="1"/>
      <c r="WZB1155" s="1"/>
      <c r="WZC1155" s="1"/>
      <c r="WZD1155" s="1"/>
      <c r="WZE1155" s="1"/>
      <c r="WZF1155" s="1"/>
      <c r="WZG1155" s="1"/>
      <c r="WZH1155" s="1"/>
      <c r="WZI1155" s="1"/>
      <c r="WZJ1155" s="1"/>
      <c r="WZK1155" s="1"/>
      <c r="WZL1155" s="1"/>
      <c r="WZM1155" s="1"/>
      <c r="WZN1155" s="1"/>
      <c r="WZO1155" s="1"/>
      <c r="WZP1155" s="1"/>
      <c r="WZQ1155" s="1"/>
      <c r="WZR1155" s="1"/>
      <c r="WZS1155" s="1"/>
      <c r="WZT1155" s="1"/>
      <c r="WZU1155" s="1"/>
      <c r="WZV1155" s="1"/>
      <c r="WZW1155" s="1"/>
      <c r="WZX1155" s="1"/>
      <c r="WZY1155" s="1"/>
      <c r="WZZ1155" s="1"/>
      <c r="XAA1155" s="1"/>
      <c r="XAB1155" s="1"/>
      <c r="XAC1155" s="1"/>
      <c r="XAD1155" s="1"/>
      <c r="XAE1155" s="1"/>
      <c r="XAF1155" s="1"/>
      <c r="XAG1155" s="1"/>
      <c r="XAH1155" s="1"/>
      <c r="XAI1155" s="1"/>
      <c r="XAJ1155" s="1"/>
      <c r="XAK1155" s="1"/>
      <c r="XAL1155" s="1"/>
      <c r="XAM1155" s="1"/>
      <c r="XAN1155" s="1"/>
      <c r="XAO1155" s="1"/>
      <c r="XAP1155" s="1"/>
      <c r="XAQ1155" s="1"/>
      <c r="XAR1155" s="1"/>
      <c r="XAS1155" s="1"/>
      <c r="XAT1155" s="1"/>
      <c r="XAU1155" s="1"/>
      <c r="XAV1155" s="1"/>
      <c r="XAW1155" s="1"/>
      <c r="XAX1155" s="1"/>
      <c r="XAY1155" s="1"/>
      <c r="XAZ1155" s="1"/>
      <c r="XBA1155" s="1"/>
      <c r="XBB1155" s="1"/>
      <c r="XBC1155" s="1"/>
      <c r="XBD1155" s="1"/>
      <c r="XBE1155" s="1"/>
      <c r="XBF1155" s="1"/>
      <c r="XBG1155" s="1"/>
      <c r="XBH1155" s="1"/>
      <c r="XBI1155" s="1"/>
      <c r="XBJ1155" s="1"/>
      <c r="XBK1155" s="1"/>
      <c r="XBL1155" s="1"/>
      <c r="XBM1155" s="1"/>
      <c r="XBN1155" s="1"/>
      <c r="XBO1155" s="1"/>
      <c r="XBP1155" s="1"/>
      <c r="XBQ1155" s="1"/>
      <c r="XBR1155" s="1"/>
      <c r="XBS1155" s="1"/>
      <c r="XBT1155" s="1"/>
      <c r="XBU1155" s="1"/>
      <c r="XBV1155" s="1"/>
      <c r="XBW1155" s="1"/>
      <c r="XBX1155" s="1"/>
      <c r="XBY1155" s="1"/>
      <c r="XBZ1155" s="1"/>
      <c r="XCA1155" s="1"/>
      <c r="XCB1155" s="1"/>
      <c r="XCC1155" s="1"/>
      <c r="XCD1155" s="1"/>
      <c r="XCE1155" s="1"/>
      <c r="XCF1155" s="1"/>
      <c r="XCG1155" s="1"/>
      <c r="XCH1155" s="1"/>
      <c r="XCI1155" s="1"/>
      <c r="XCJ1155" s="1"/>
      <c r="XCK1155" s="1"/>
      <c r="XCL1155" s="1"/>
      <c r="XCM1155" s="1"/>
      <c r="XCN1155" s="1"/>
      <c r="XCO1155" s="1"/>
      <c r="XCP1155" s="1"/>
      <c r="XCQ1155" s="1"/>
      <c r="XCR1155" s="1"/>
      <c r="XCS1155" s="1"/>
      <c r="XCT1155" s="1"/>
      <c r="XCU1155" s="1"/>
      <c r="XCV1155" s="1"/>
      <c r="XCW1155" s="1"/>
      <c r="XCX1155" s="1"/>
      <c r="XCY1155" s="1"/>
      <c r="XCZ1155" s="1"/>
      <c r="XDA1155" s="1"/>
      <c r="XDB1155" s="1"/>
      <c r="XDC1155" s="1"/>
      <c r="XDD1155" s="1"/>
      <c r="XDE1155" s="1"/>
      <c r="XDF1155" s="1"/>
      <c r="XDG1155" s="1"/>
      <c r="XDH1155" s="1"/>
      <c r="XDI1155" s="1"/>
      <c r="XDJ1155" s="1"/>
      <c r="XDK1155" s="1"/>
      <c r="XDL1155" s="1"/>
      <c r="XDM1155" s="1"/>
      <c r="XDN1155" s="1"/>
      <c r="XDO1155" s="1"/>
      <c r="XDP1155" s="1"/>
      <c r="XDQ1155" s="1"/>
      <c r="XDR1155" s="1"/>
      <c r="XDS1155" s="1"/>
      <c r="XDT1155" s="1"/>
      <c r="XDU1155" s="1"/>
      <c r="XDV1155" s="1"/>
      <c r="XDW1155" s="1"/>
      <c r="XDX1155" s="1"/>
      <c r="XDY1155" s="1"/>
      <c r="XDZ1155" s="1"/>
      <c r="XEA1155" s="1"/>
      <c r="XEB1155" s="1"/>
      <c r="XEC1155" s="1"/>
      <c r="XED1155" s="1"/>
      <c r="XEE1155" s="1"/>
      <c r="XEF1155" s="1"/>
      <c r="XEG1155" s="1"/>
      <c r="XEH1155" s="1"/>
      <c r="XEI1155" s="1"/>
      <c r="XEJ1155" s="1"/>
      <c r="XEK1155" s="1"/>
      <c r="XEL1155" s="1"/>
      <c r="XEM1155" s="1"/>
      <c r="XEN1155" s="1"/>
      <c r="XEO1155" s="1"/>
      <c r="XEP1155" s="1"/>
      <c r="XEQ1155" s="1"/>
      <c r="XER1155" s="1"/>
      <c r="XES1155" s="1"/>
      <c r="XET1155" s="1"/>
      <c r="XEU1155" s="1"/>
      <c r="XEV1155" s="1"/>
      <c r="XEW1155" s="1"/>
      <c r="XEX1155" s="1"/>
      <c r="XEY1155" s="1"/>
      <c r="XEZ1155" s="1"/>
      <c r="XFA1155" s="1"/>
      <c r="XFB1155" s="1"/>
      <c r="XFC1155" s="1"/>
    </row>
    <row r="1156" spans="1:150 16226:16383" s="3" customFormat="1" ht="20.25" customHeight="1" x14ac:dyDescent="0.25">
      <c r="A1156" s="71" t="s">
        <v>1351</v>
      </c>
      <c r="B1156" s="71">
        <v>139.35499999999999</v>
      </c>
      <c r="C1156" s="71">
        <f t="shared" si="30"/>
        <v>1500.0172199999997</v>
      </c>
      <c r="D1156" s="51">
        <v>0</v>
      </c>
      <c r="E1156" s="51">
        <v>0</v>
      </c>
      <c r="F1156" s="124">
        <f t="shared" si="31"/>
        <v>2754.0316159199997</v>
      </c>
      <c r="G1156" s="130" t="s">
        <v>95</v>
      </c>
      <c r="H1156" s="13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c r="EF1156" s="1"/>
      <c r="EG1156" s="1"/>
      <c r="EH1156" s="1"/>
      <c r="EI1156" s="1"/>
      <c r="EJ1156" s="1"/>
      <c r="EK1156" s="1"/>
      <c r="EL1156" s="1"/>
      <c r="EM1156" s="1"/>
      <c r="EN1156" s="1"/>
      <c r="EO1156" s="1"/>
      <c r="EP1156" s="1"/>
      <c r="EQ1156" s="1"/>
      <c r="ER1156" s="1"/>
      <c r="ES1156" s="1"/>
      <c r="ET1156" s="1"/>
      <c r="WZB1156" s="1"/>
      <c r="WZC1156" s="1"/>
      <c r="WZD1156" s="1"/>
      <c r="WZE1156" s="1"/>
      <c r="WZF1156" s="1"/>
      <c r="WZG1156" s="1"/>
      <c r="WZH1156" s="1"/>
      <c r="WZI1156" s="1"/>
      <c r="WZJ1156" s="1"/>
      <c r="WZK1156" s="1"/>
      <c r="WZL1156" s="1"/>
      <c r="WZM1156" s="1"/>
      <c r="WZN1156" s="1"/>
      <c r="WZO1156" s="1"/>
      <c r="WZP1156" s="1"/>
      <c r="WZQ1156" s="1"/>
      <c r="WZR1156" s="1"/>
      <c r="WZS1156" s="1"/>
      <c r="WZT1156" s="1"/>
      <c r="WZU1156" s="1"/>
      <c r="WZV1156" s="1"/>
      <c r="WZW1156" s="1"/>
      <c r="WZX1156" s="1"/>
      <c r="WZY1156" s="1"/>
      <c r="WZZ1156" s="1"/>
      <c r="XAA1156" s="1"/>
      <c r="XAB1156" s="1"/>
      <c r="XAC1156" s="1"/>
      <c r="XAD1156" s="1"/>
      <c r="XAE1156" s="1"/>
      <c r="XAF1156" s="1"/>
      <c r="XAG1156" s="1"/>
      <c r="XAH1156" s="1"/>
      <c r="XAI1156" s="1"/>
      <c r="XAJ1156" s="1"/>
      <c r="XAK1156" s="1"/>
      <c r="XAL1156" s="1"/>
      <c r="XAM1156" s="1"/>
      <c r="XAN1156" s="1"/>
      <c r="XAO1156" s="1"/>
      <c r="XAP1156" s="1"/>
      <c r="XAQ1156" s="1"/>
      <c r="XAR1156" s="1"/>
      <c r="XAS1156" s="1"/>
      <c r="XAT1156" s="1"/>
      <c r="XAU1156" s="1"/>
      <c r="XAV1156" s="1"/>
      <c r="XAW1156" s="1"/>
      <c r="XAX1156" s="1"/>
      <c r="XAY1156" s="1"/>
      <c r="XAZ1156" s="1"/>
      <c r="XBA1156" s="1"/>
      <c r="XBB1156" s="1"/>
      <c r="XBC1156" s="1"/>
      <c r="XBD1156" s="1"/>
      <c r="XBE1156" s="1"/>
      <c r="XBF1156" s="1"/>
      <c r="XBG1156" s="1"/>
      <c r="XBH1156" s="1"/>
      <c r="XBI1156" s="1"/>
      <c r="XBJ1156" s="1"/>
      <c r="XBK1156" s="1"/>
      <c r="XBL1156" s="1"/>
      <c r="XBM1156" s="1"/>
      <c r="XBN1156" s="1"/>
      <c r="XBO1156" s="1"/>
      <c r="XBP1156" s="1"/>
      <c r="XBQ1156" s="1"/>
      <c r="XBR1156" s="1"/>
      <c r="XBS1156" s="1"/>
      <c r="XBT1156" s="1"/>
      <c r="XBU1156" s="1"/>
      <c r="XBV1156" s="1"/>
      <c r="XBW1156" s="1"/>
      <c r="XBX1156" s="1"/>
      <c r="XBY1156" s="1"/>
      <c r="XBZ1156" s="1"/>
      <c r="XCA1156" s="1"/>
      <c r="XCB1156" s="1"/>
      <c r="XCC1156" s="1"/>
      <c r="XCD1156" s="1"/>
      <c r="XCE1156" s="1"/>
      <c r="XCF1156" s="1"/>
      <c r="XCG1156" s="1"/>
      <c r="XCH1156" s="1"/>
      <c r="XCI1156" s="1"/>
      <c r="XCJ1156" s="1"/>
      <c r="XCK1156" s="1"/>
      <c r="XCL1156" s="1"/>
      <c r="XCM1156" s="1"/>
      <c r="XCN1156" s="1"/>
      <c r="XCO1156" s="1"/>
      <c r="XCP1156" s="1"/>
      <c r="XCQ1156" s="1"/>
      <c r="XCR1156" s="1"/>
      <c r="XCS1156" s="1"/>
      <c r="XCT1156" s="1"/>
      <c r="XCU1156" s="1"/>
      <c r="XCV1156" s="1"/>
      <c r="XCW1156" s="1"/>
      <c r="XCX1156" s="1"/>
      <c r="XCY1156" s="1"/>
      <c r="XCZ1156" s="1"/>
      <c r="XDA1156" s="1"/>
      <c r="XDB1156" s="1"/>
      <c r="XDC1156" s="1"/>
      <c r="XDD1156" s="1"/>
      <c r="XDE1156" s="1"/>
      <c r="XDF1156" s="1"/>
      <c r="XDG1156" s="1"/>
      <c r="XDH1156" s="1"/>
      <c r="XDI1156" s="1"/>
      <c r="XDJ1156" s="1"/>
      <c r="XDK1156" s="1"/>
      <c r="XDL1156" s="1"/>
      <c r="XDM1156" s="1"/>
      <c r="XDN1156" s="1"/>
      <c r="XDO1156" s="1"/>
      <c r="XDP1156" s="1"/>
      <c r="XDQ1156" s="1"/>
      <c r="XDR1156" s="1"/>
      <c r="XDS1156" s="1"/>
      <c r="XDT1156" s="1"/>
      <c r="XDU1156" s="1"/>
      <c r="XDV1156" s="1"/>
      <c r="XDW1156" s="1"/>
      <c r="XDX1156" s="1"/>
      <c r="XDY1156" s="1"/>
      <c r="XDZ1156" s="1"/>
      <c r="XEA1156" s="1"/>
      <c r="XEB1156" s="1"/>
      <c r="XEC1156" s="1"/>
      <c r="XED1156" s="1"/>
      <c r="XEE1156" s="1"/>
      <c r="XEF1156" s="1"/>
      <c r="XEG1156" s="1"/>
      <c r="XEH1156" s="1"/>
      <c r="XEI1156" s="1"/>
      <c r="XEJ1156" s="1"/>
      <c r="XEK1156" s="1"/>
      <c r="XEL1156" s="1"/>
      <c r="XEM1156" s="1"/>
      <c r="XEN1156" s="1"/>
      <c r="XEO1156" s="1"/>
      <c r="XEP1156" s="1"/>
      <c r="XEQ1156" s="1"/>
      <c r="XER1156" s="1"/>
      <c r="XES1156" s="1"/>
      <c r="XET1156" s="1"/>
      <c r="XEU1156" s="1"/>
      <c r="XEV1156" s="1"/>
      <c r="XEW1156" s="1"/>
      <c r="XEX1156" s="1"/>
      <c r="XEY1156" s="1"/>
      <c r="XEZ1156" s="1"/>
      <c r="XFA1156" s="1"/>
      <c r="XFB1156" s="1"/>
      <c r="XFC1156" s="1"/>
    </row>
    <row r="1157" spans="1:150 16226:16383" s="3" customFormat="1" ht="20.25" customHeight="1" x14ac:dyDescent="0.25">
      <c r="A1157" s="71" t="s">
        <v>1352</v>
      </c>
      <c r="B1157" s="71">
        <v>139.35499999999999</v>
      </c>
      <c r="C1157" s="71">
        <f t="shared" si="30"/>
        <v>1500.0172199999997</v>
      </c>
      <c r="D1157" s="51">
        <v>0</v>
      </c>
      <c r="E1157" s="51">
        <v>0</v>
      </c>
      <c r="F1157" s="124">
        <f t="shared" si="31"/>
        <v>2754.0316159199997</v>
      </c>
      <c r="G1157" s="130" t="s">
        <v>95</v>
      </c>
      <c r="H1157" s="13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c r="EF1157" s="1"/>
      <c r="EG1157" s="1"/>
      <c r="EH1157" s="1"/>
      <c r="EI1157" s="1"/>
      <c r="EJ1157" s="1"/>
      <c r="EK1157" s="1"/>
      <c r="EL1157" s="1"/>
      <c r="EM1157" s="1"/>
      <c r="EN1157" s="1"/>
      <c r="EO1157" s="1"/>
      <c r="EP1157" s="1"/>
      <c r="EQ1157" s="1"/>
      <c r="ER1157" s="1"/>
      <c r="ES1157" s="1"/>
      <c r="ET1157" s="1"/>
      <c r="WZB1157" s="1"/>
      <c r="WZC1157" s="1"/>
      <c r="WZD1157" s="1"/>
      <c r="WZE1157" s="1"/>
      <c r="WZF1157" s="1"/>
      <c r="WZG1157" s="1"/>
      <c r="WZH1157" s="1"/>
      <c r="WZI1157" s="1"/>
      <c r="WZJ1157" s="1"/>
      <c r="WZK1157" s="1"/>
      <c r="WZL1157" s="1"/>
      <c r="WZM1157" s="1"/>
      <c r="WZN1157" s="1"/>
      <c r="WZO1157" s="1"/>
      <c r="WZP1157" s="1"/>
      <c r="WZQ1157" s="1"/>
      <c r="WZR1157" s="1"/>
      <c r="WZS1157" s="1"/>
      <c r="WZT1157" s="1"/>
      <c r="WZU1157" s="1"/>
      <c r="WZV1157" s="1"/>
      <c r="WZW1157" s="1"/>
      <c r="WZX1157" s="1"/>
      <c r="WZY1157" s="1"/>
      <c r="WZZ1157" s="1"/>
      <c r="XAA1157" s="1"/>
      <c r="XAB1157" s="1"/>
      <c r="XAC1157" s="1"/>
      <c r="XAD1157" s="1"/>
      <c r="XAE1157" s="1"/>
      <c r="XAF1157" s="1"/>
      <c r="XAG1157" s="1"/>
      <c r="XAH1157" s="1"/>
      <c r="XAI1157" s="1"/>
      <c r="XAJ1157" s="1"/>
      <c r="XAK1157" s="1"/>
      <c r="XAL1157" s="1"/>
      <c r="XAM1157" s="1"/>
      <c r="XAN1157" s="1"/>
      <c r="XAO1157" s="1"/>
      <c r="XAP1157" s="1"/>
      <c r="XAQ1157" s="1"/>
      <c r="XAR1157" s="1"/>
      <c r="XAS1157" s="1"/>
      <c r="XAT1157" s="1"/>
      <c r="XAU1157" s="1"/>
      <c r="XAV1157" s="1"/>
      <c r="XAW1157" s="1"/>
      <c r="XAX1157" s="1"/>
      <c r="XAY1157" s="1"/>
      <c r="XAZ1157" s="1"/>
      <c r="XBA1157" s="1"/>
      <c r="XBB1157" s="1"/>
      <c r="XBC1157" s="1"/>
      <c r="XBD1157" s="1"/>
      <c r="XBE1157" s="1"/>
      <c r="XBF1157" s="1"/>
      <c r="XBG1157" s="1"/>
      <c r="XBH1157" s="1"/>
      <c r="XBI1157" s="1"/>
      <c r="XBJ1157" s="1"/>
      <c r="XBK1157" s="1"/>
      <c r="XBL1157" s="1"/>
      <c r="XBM1157" s="1"/>
      <c r="XBN1157" s="1"/>
      <c r="XBO1157" s="1"/>
      <c r="XBP1157" s="1"/>
      <c r="XBQ1157" s="1"/>
      <c r="XBR1157" s="1"/>
      <c r="XBS1157" s="1"/>
      <c r="XBT1157" s="1"/>
      <c r="XBU1157" s="1"/>
      <c r="XBV1157" s="1"/>
      <c r="XBW1157" s="1"/>
      <c r="XBX1157" s="1"/>
      <c r="XBY1157" s="1"/>
      <c r="XBZ1157" s="1"/>
      <c r="XCA1157" s="1"/>
      <c r="XCB1157" s="1"/>
      <c r="XCC1157" s="1"/>
      <c r="XCD1157" s="1"/>
      <c r="XCE1157" s="1"/>
      <c r="XCF1157" s="1"/>
      <c r="XCG1157" s="1"/>
      <c r="XCH1157" s="1"/>
      <c r="XCI1157" s="1"/>
      <c r="XCJ1157" s="1"/>
      <c r="XCK1157" s="1"/>
      <c r="XCL1157" s="1"/>
      <c r="XCM1157" s="1"/>
      <c r="XCN1157" s="1"/>
      <c r="XCO1157" s="1"/>
      <c r="XCP1157" s="1"/>
      <c r="XCQ1157" s="1"/>
      <c r="XCR1157" s="1"/>
      <c r="XCS1157" s="1"/>
      <c r="XCT1157" s="1"/>
      <c r="XCU1157" s="1"/>
      <c r="XCV1157" s="1"/>
      <c r="XCW1157" s="1"/>
      <c r="XCX1157" s="1"/>
      <c r="XCY1157" s="1"/>
      <c r="XCZ1157" s="1"/>
      <c r="XDA1157" s="1"/>
      <c r="XDB1157" s="1"/>
      <c r="XDC1157" s="1"/>
      <c r="XDD1157" s="1"/>
      <c r="XDE1157" s="1"/>
      <c r="XDF1157" s="1"/>
      <c r="XDG1157" s="1"/>
      <c r="XDH1157" s="1"/>
      <c r="XDI1157" s="1"/>
      <c r="XDJ1157" s="1"/>
      <c r="XDK1157" s="1"/>
      <c r="XDL1157" s="1"/>
      <c r="XDM1157" s="1"/>
      <c r="XDN1157" s="1"/>
      <c r="XDO1157" s="1"/>
      <c r="XDP1157" s="1"/>
      <c r="XDQ1157" s="1"/>
      <c r="XDR1157" s="1"/>
      <c r="XDS1157" s="1"/>
      <c r="XDT1157" s="1"/>
      <c r="XDU1157" s="1"/>
      <c r="XDV1157" s="1"/>
      <c r="XDW1157" s="1"/>
      <c r="XDX1157" s="1"/>
      <c r="XDY1157" s="1"/>
      <c r="XDZ1157" s="1"/>
      <c r="XEA1157" s="1"/>
      <c r="XEB1157" s="1"/>
      <c r="XEC1157" s="1"/>
      <c r="XED1157" s="1"/>
      <c r="XEE1157" s="1"/>
      <c r="XEF1157" s="1"/>
      <c r="XEG1157" s="1"/>
      <c r="XEH1157" s="1"/>
      <c r="XEI1157" s="1"/>
      <c r="XEJ1157" s="1"/>
      <c r="XEK1157" s="1"/>
      <c r="XEL1157" s="1"/>
      <c r="XEM1157" s="1"/>
      <c r="XEN1157" s="1"/>
      <c r="XEO1157" s="1"/>
      <c r="XEP1157" s="1"/>
      <c r="XEQ1157" s="1"/>
      <c r="XER1157" s="1"/>
      <c r="XES1157" s="1"/>
      <c r="XET1157" s="1"/>
      <c r="XEU1157" s="1"/>
      <c r="XEV1157" s="1"/>
      <c r="XEW1157" s="1"/>
      <c r="XEX1157" s="1"/>
      <c r="XEY1157" s="1"/>
      <c r="XEZ1157" s="1"/>
      <c r="XFA1157" s="1"/>
      <c r="XFB1157" s="1"/>
      <c r="XFC1157" s="1"/>
    </row>
    <row r="1158" spans="1:150 16226:16383" s="3" customFormat="1" ht="20.25" customHeight="1" x14ac:dyDescent="0.25">
      <c r="A1158" s="71" t="s">
        <v>1353</v>
      </c>
      <c r="B1158" s="71">
        <v>139.35499999999999</v>
      </c>
      <c r="C1158" s="71">
        <f t="shared" si="30"/>
        <v>1500.0172199999997</v>
      </c>
      <c r="D1158" s="51">
        <v>0</v>
      </c>
      <c r="E1158" s="51">
        <v>0</v>
      </c>
      <c r="F1158" s="124">
        <f t="shared" si="31"/>
        <v>2754.0316159199997</v>
      </c>
      <c r="G1158" s="130" t="s">
        <v>95</v>
      </c>
      <c r="H1158" s="13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WZB1158" s="1"/>
      <c r="WZC1158" s="1"/>
      <c r="WZD1158" s="1"/>
      <c r="WZE1158" s="1"/>
      <c r="WZF1158" s="1"/>
      <c r="WZG1158" s="1"/>
      <c r="WZH1158" s="1"/>
      <c r="WZI1158" s="1"/>
      <c r="WZJ1158" s="1"/>
      <c r="WZK1158" s="1"/>
      <c r="WZL1158" s="1"/>
      <c r="WZM1158" s="1"/>
      <c r="WZN1158" s="1"/>
      <c r="WZO1158" s="1"/>
      <c r="WZP1158" s="1"/>
      <c r="WZQ1158" s="1"/>
      <c r="WZR1158" s="1"/>
      <c r="WZS1158" s="1"/>
      <c r="WZT1158" s="1"/>
      <c r="WZU1158" s="1"/>
      <c r="WZV1158" s="1"/>
      <c r="WZW1158" s="1"/>
      <c r="WZX1158" s="1"/>
      <c r="WZY1158" s="1"/>
      <c r="WZZ1158" s="1"/>
      <c r="XAA1158" s="1"/>
      <c r="XAB1158" s="1"/>
      <c r="XAC1158" s="1"/>
      <c r="XAD1158" s="1"/>
      <c r="XAE1158" s="1"/>
      <c r="XAF1158" s="1"/>
      <c r="XAG1158" s="1"/>
      <c r="XAH1158" s="1"/>
      <c r="XAI1158" s="1"/>
      <c r="XAJ1158" s="1"/>
      <c r="XAK1158" s="1"/>
      <c r="XAL1158" s="1"/>
      <c r="XAM1158" s="1"/>
      <c r="XAN1158" s="1"/>
      <c r="XAO1158" s="1"/>
      <c r="XAP1158" s="1"/>
      <c r="XAQ1158" s="1"/>
      <c r="XAR1158" s="1"/>
      <c r="XAS1158" s="1"/>
      <c r="XAT1158" s="1"/>
      <c r="XAU1158" s="1"/>
      <c r="XAV1158" s="1"/>
      <c r="XAW1158" s="1"/>
      <c r="XAX1158" s="1"/>
      <c r="XAY1158" s="1"/>
      <c r="XAZ1158" s="1"/>
      <c r="XBA1158" s="1"/>
      <c r="XBB1158" s="1"/>
      <c r="XBC1158" s="1"/>
      <c r="XBD1158" s="1"/>
      <c r="XBE1158" s="1"/>
      <c r="XBF1158" s="1"/>
      <c r="XBG1158" s="1"/>
      <c r="XBH1158" s="1"/>
      <c r="XBI1158" s="1"/>
      <c r="XBJ1158" s="1"/>
      <c r="XBK1158" s="1"/>
      <c r="XBL1158" s="1"/>
      <c r="XBM1158" s="1"/>
      <c r="XBN1158" s="1"/>
      <c r="XBO1158" s="1"/>
      <c r="XBP1158" s="1"/>
      <c r="XBQ1158" s="1"/>
      <c r="XBR1158" s="1"/>
      <c r="XBS1158" s="1"/>
      <c r="XBT1158" s="1"/>
      <c r="XBU1158" s="1"/>
      <c r="XBV1158" s="1"/>
      <c r="XBW1158" s="1"/>
      <c r="XBX1158" s="1"/>
      <c r="XBY1158" s="1"/>
      <c r="XBZ1158" s="1"/>
      <c r="XCA1158" s="1"/>
      <c r="XCB1158" s="1"/>
      <c r="XCC1158" s="1"/>
      <c r="XCD1158" s="1"/>
      <c r="XCE1158" s="1"/>
      <c r="XCF1158" s="1"/>
      <c r="XCG1158" s="1"/>
      <c r="XCH1158" s="1"/>
      <c r="XCI1158" s="1"/>
      <c r="XCJ1158" s="1"/>
      <c r="XCK1158" s="1"/>
      <c r="XCL1158" s="1"/>
      <c r="XCM1158" s="1"/>
      <c r="XCN1158" s="1"/>
      <c r="XCO1158" s="1"/>
      <c r="XCP1158" s="1"/>
      <c r="XCQ1158" s="1"/>
      <c r="XCR1158" s="1"/>
      <c r="XCS1158" s="1"/>
      <c r="XCT1158" s="1"/>
      <c r="XCU1158" s="1"/>
      <c r="XCV1158" s="1"/>
      <c r="XCW1158" s="1"/>
      <c r="XCX1158" s="1"/>
      <c r="XCY1158" s="1"/>
      <c r="XCZ1158" s="1"/>
      <c r="XDA1158" s="1"/>
      <c r="XDB1158" s="1"/>
      <c r="XDC1158" s="1"/>
      <c r="XDD1158" s="1"/>
      <c r="XDE1158" s="1"/>
      <c r="XDF1158" s="1"/>
      <c r="XDG1158" s="1"/>
      <c r="XDH1158" s="1"/>
      <c r="XDI1158" s="1"/>
      <c r="XDJ1158" s="1"/>
      <c r="XDK1158" s="1"/>
      <c r="XDL1158" s="1"/>
      <c r="XDM1158" s="1"/>
      <c r="XDN1158" s="1"/>
      <c r="XDO1158" s="1"/>
      <c r="XDP1158" s="1"/>
      <c r="XDQ1158" s="1"/>
      <c r="XDR1158" s="1"/>
      <c r="XDS1158" s="1"/>
      <c r="XDT1158" s="1"/>
      <c r="XDU1158" s="1"/>
      <c r="XDV1158" s="1"/>
      <c r="XDW1158" s="1"/>
      <c r="XDX1158" s="1"/>
      <c r="XDY1158" s="1"/>
      <c r="XDZ1158" s="1"/>
      <c r="XEA1158" s="1"/>
      <c r="XEB1158" s="1"/>
      <c r="XEC1158" s="1"/>
      <c r="XED1158" s="1"/>
      <c r="XEE1158" s="1"/>
      <c r="XEF1158" s="1"/>
      <c r="XEG1158" s="1"/>
      <c r="XEH1158" s="1"/>
      <c r="XEI1158" s="1"/>
      <c r="XEJ1158" s="1"/>
      <c r="XEK1158" s="1"/>
      <c r="XEL1158" s="1"/>
      <c r="XEM1158" s="1"/>
      <c r="XEN1158" s="1"/>
      <c r="XEO1158" s="1"/>
      <c r="XEP1158" s="1"/>
      <c r="XEQ1158" s="1"/>
      <c r="XER1158" s="1"/>
      <c r="XES1158" s="1"/>
      <c r="XET1158" s="1"/>
      <c r="XEU1158" s="1"/>
      <c r="XEV1158" s="1"/>
      <c r="XEW1158" s="1"/>
      <c r="XEX1158" s="1"/>
      <c r="XEY1158" s="1"/>
      <c r="XEZ1158" s="1"/>
      <c r="XFA1158" s="1"/>
      <c r="XFB1158" s="1"/>
      <c r="XFC1158" s="1"/>
    </row>
    <row r="1159" spans="1:150 16226:16383" s="3" customFormat="1" ht="20.25" customHeight="1" x14ac:dyDescent="0.25">
      <c r="A1159" s="71" t="s">
        <v>1354</v>
      </c>
      <c r="B1159" s="71">
        <v>139.35499999999999</v>
      </c>
      <c r="C1159" s="71">
        <f t="shared" si="30"/>
        <v>1500.0172199999997</v>
      </c>
      <c r="D1159" s="51">
        <v>0</v>
      </c>
      <c r="E1159" s="51">
        <v>0</v>
      </c>
      <c r="F1159" s="124">
        <f t="shared" si="31"/>
        <v>2754.0316159199997</v>
      </c>
      <c r="G1159" s="130" t="s">
        <v>95</v>
      </c>
      <c r="H1159" s="13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WZB1159" s="1"/>
      <c r="WZC1159" s="1"/>
      <c r="WZD1159" s="1"/>
      <c r="WZE1159" s="1"/>
      <c r="WZF1159" s="1"/>
      <c r="WZG1159" s="1"/>
      <c r="WZH1159" s="1"/>
      <c r="WZI1159" s="1"/>
      <c r="WZJ1159" s="1"/>
      <c r="WZK1159" s="1"/>
      <c r="WZL1159" s="1"/>
      <c r="WZM1159" s="1"/>
      <c r="WZN1159" s="1"/>
      <c r="WZO1159" s="1"/>
      <c r="WZP1159" s="1"/>
      <c r="WZQ1159" s="1"/>
      <c r="WZR1159" s="1"/>
      <c r="WZS1159" s="1"/>
      <c r="WZT1159" s="1"/>
      <c r="WZU1159" s="1"/>
      <c r="WZV1159" s="1"/>
      <c r="WZW1159" s="1"/>
      <c r="WZX1159" s="1"/>
      <c r="WZY1159" s="1"/>
      <c r="WZZ1159" s="1"/>
      <c r="XAA1159" s="1"/>
      <c r="XAB1159" s="1"/>
      <c r="XAC1159" s="1"/>
      <c r="XAD1159" s="1"/>
      <c r="XAE1159" s="1"/>
      <c r="XAF1159" s="1"/>
      <c r="XAG1159" s="1"/>
      <c r="XAH1159" s="1"/>
      <c r="XAI1159" s="1"/>
      <c r="XAJ1159" s="1"/>
      <c r="XAK1159" s="1"/>
      <c r="XAL1159" s="1"/>
      <c r="XAM1159" s="1"/>
      <c r="XAN1159" s="1"/>
      <c r="XAO1159" s="1"/>
      <c r="XAP1159" s="1"/>
      <c r="XAQ1159" s="1"/>
      <c r="XAR1159" s="1"/>
      <c r="XAS1159" s="1"/>
      <c r="XAT1159" s="1"/>
      <c r="XAU1159" s="1"/>
      <c r="XAV1159" s="1"/>
      <c r="XAW1159" s="1"/>
      <c r="XAX1159" s="1"/>
      <c r="XAY1159" s="1"/>
      <c r="XAZ1159" s="1"/>
      <c r="XBA1159" s="1"/>
      <c r="XBB1159" s="1"/>
      <c r="XBC1159" s="1"/>
      <c r="XBD1159" s="1"/>
      <c r="XBE1159" s="1"/>
      <c r="XBF1159" s="1"/>
      <c r="XBG1159" s="1"/>
      <c r="XBH1159" s="1"/>
      <c r="XBI1159" s="1"/>
      <c r="XBJ1159" s="1"/>
      <c r="XBK1159" s="1"/>
      <c r="XBL1159" s="1"/>
      <c r="XBM1159" s="1"/>
      <c r="XBN1159" s="1"/>
      <c r="XBO1159" s="1"/>
      <c r="XBP1159" s="1"/>
      <c r="XBQ1159" s="1"/>
      <c r="XBR1159" s="1"/>
      <c r="XBS1159" s="1"/>
      <c r="XBT1159" s="1"/>
      <c r="XBU1159" s="1"/>
      <c r="XBV1159" s="1"/>
      <c r="XBW1159" s="1"/>
      <c r="XBX1159" s="1"/>
      <c r="XBY1159" s="1"/>
      <c r="XBZ1159" s="1"/>
      <c r="XCA1159" s="1"/>
      <c r="XCB1159" s="1"/>
      <c r="XCC1159" s="1"/>
      <c r="XCD1159" s="1"/>
      <c r="XCE1159" s="1"/>
      <c r="XCF1159" s="1"/>
      <c r="XCG1159" s="1"/>
      <c r="XCH1159" s="1"/>
      <c r="XCI1159" s="1"/>
      <c r="XCJ1159" s="1"/>
      <c r="XCK1159" s="1"/>
      <c r="XCL1159" s="1"/>
      <c r="XCM1159" s="1"/>
      <c r="XCN1159" s="1"/>
      <c r="XCO1159" s="1"/>
      <c r="XCP1159" s="1"/>
      <c r="XCQ1159" s="1"/>
      <c r="XCR1159" s="1"/>
      <c r="XCS1159" s="1"/>
      <c r="XCT1159" s="1"/>
      <c r="XCU1159" s="1"/>
      <c r="XCV1159" s="1"/>
      <c r="XCW1159" s="1"/>
      <c r="XCX1159" s="1"/>
      <c r="XCY1159" s="1"/>
      <c r="XCZ1159" s="1"/>
      <c r="XDA1159" s="1"/>
      <c r="XDB1159" s="1"/>
      <c r="XDC1159" s="1"/>
      <c r="XDD1159" s="1"/>
      <c r="XDE1159" s="1"/>
      <c r="XDF1159" s="1"/>
      <c r="XDG1159" s="1"/>
      <c r="XDH1159" s="1"/>
      <c r="XDI1159" s="1"/>
      <c r="XDJ1159" s="1"/>
      <c r="XDK1159" s="1"/>
      <c r="XDL1159" s="1"/>
      <c r="XDM1159" s="1"/>
      <c r="XDN1159" s="1"/>
      <c r="XDO1159" s="1"/>
      <c r="XDP1159" s="1"/>
      <c r="XDQ1159" s="1"/>
      <c r="XDR1159" s="1"/>
      <c r="XDS1159" s="1"/>
      <c r="XDT1159" s="1"/>
      <c r="XDU1159" s="1"/>
      <c r="XDV1159" s="1"/>
      <c r="XDW1159" s="1"/>
      <c r="XDX1159" s="1"/>
      <c r="XDY1159" s="1"/>
      <c r="XDZ1159" s="1"/>
      <c r="XEA1159" s="1"/>
      <c r="XEB1159" s="1"/>
      <c r="XEC1159" s="1"/>
      <c r="XED1159" s="1"/>
      <c r="XEE1159" s="1"/>
      <c r="XEF1159" s="1"/>
      <c r="XEG1159" s="1"/>
      <c r="XEH1159" s="1"/>
      <c r="XEI1159" s="1"/>
      <c r="XEJ1159" s="1"/>
      <c r="XEK1159" s="1"/>
      <c r="XEL1159" s="1"/>
      <c r="XEM1159" s="1"/>
      <c r="XEN1159" s="1"/>
      <c r="XEO1159" s="1"/>
      <c r="XEP1159" s="1"/>
      <c r="XEQ1159" s="1"/>
      <c r="XER1159" s="1"/>
      <c r="XES1159" s="1"/>
      <c r="XET1159" s="1"/>
      <c r="XEU1159" s="1"/>
      <c r="XEV1159" s="1"/>
      <c r="XEW1159" s="1"/>
      <c r="XEX1159" s="1"/>
      <c r="XEY1159" s="1"/>
      <c r="XEZ1159" s="1"/>
      <c r="XFA1159" s="1"/>
      <c r="XFB1159" s="1"/>
      <c r="XFC1159" s="1"/>
    </row>
    <row r="1160" spans="1:150 16226:16383" s="3" customFormat="1" ht="20.25" customHeight="1" x14ac:dyDescent="0.25">
      <c r="A1160" s="71" t="s">
        <v>1355</v>
      </c>
      <c r="B1160" s="71">
        <v>139.35499999999999</v>
      </c>
      <c r="C1160" s="71">
        <f t="shared" si="30"/>
        <v>1500.0172199999997</v>
      </c>
      <c r="D1160" s="51">
        <v>0</v>
      </c>
      <c r="E1160" s="51">
        <v>0</v>
      </c>
      <c r="F1160" s="124">
        <f t="shared" si="31"/>
        <v>2754.0316159199997</v>
      </c>
      <c r="G1160" s="130" t="s">
        <v>95</v>
      </c>
      <c r="H1160" s="13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WZB1160" s="1"/>
      <c r="WZC1160" s="1"/>
      <c r="WZD1160" s="1"/>
      <c r="WZE1160" s="1"/>
      <c r="WZF1160" s="1"/>
      <c r="WZG1160" s="1"/>
      <c r="WZH1160" s="1"/>
      <c r="WZI1160" s="1"/>
      <c r="WZJ1160" s="1"/>
      <c r="WZK1160" s="1"/>
      <c r="WZL1160" s="1"/>
      <c r="WZM1160" s="1"/>
      <c r="WZN1160" s="1"/>
      <c r="WZO1160" s="1"/>
      <c r="WZP1160" s="1"/>
      <c r="WZQ1160" s="1"/>
      <c r="WZR1160" s="1"/>
      <c r="WZS1160" s="1"/>
      <c r="WZT1160" s="1"/>
      <c r="WZU1160" s="1"/>
      <c r="WZV1160" s="1"/>
      <c r="WZW1160" s="1"/>
      <c r="WZX1160" s="1"/>
      <c r="WZY1160" s="1"/>
      <c r="WZZ1160" s="1"/>
      <c r="XAA1160" s="1"/>
      <c r="XAB1160" s="1"/>
      <c r="XAC1160" s="1"/>
      <c r="XAD1160" s="1"/>
      <c r="XAE1160" s="1"/>
      <c r="XAF1160" s="1"/>
      <c r="XAG1160" s="1"/>
      <c r="XAH1160" s="1"/>
      <c r="XAI1160" s="1"/>
      <c r="XAJ1160" s="1"/>
      <c r="XAK1160" s="1"/>
      <c r="XAL1160" s="1"/>
      <c r="XAM1160" s="1"/>
      <c r="XAN1160" s="1"/>
      <c r="XAO1160" s="1"/>
      <c r="XAP1160" s="1"/>
      <c r="XAQ1160" s="1"/>
      <c r="XAR1160" s="1"/>
      <c r="XAS1160" s="1"/>
      <c r="XAT1160" s="1"/>
      <c r="XAU1160" s="1"/>
      <c r="XAV1160" s="1"/>
      <c r="XAW1160" s="1"/>
      <c r="XAX1160" s="1"/>
      <c r="XAY1160" s="1"/>
      <c r="XAZ1160" s="1"/>
      <c r="XBA1160" s="1"/>
      <c r="XBB1160" s="1"/>
      <c r="XBC1160" s="1"/>
      <c r="XBD1160" s="1"/>
      <c r="XBE1160" s="1"/>
      <c r="XBF1160" s="1"/>
      <c r="XBG1160" s="1"/>
      <c r="XBH1160" s="1"/>
      <c r="XBI1160" s="1"/>
      <c r="XBJ1160" s="1"/>
      <c r="XBK1160" s="1"/>
      <c r="XBL1160" s="1"/>
      <c r="XBM1160" s="1"/>
      <c r="XBN1160" s="1"/>
      <c r="XBO1160" s="1"/>
      <c r="XBP1160" s="1"/>
      <c r="XBQ1160" s="1"/>
      <c r="XBR1160" s="1"/>
      <c r="XBS1160" s="1"/>
      <c r="XBT1160" s="1"/>
      <c r="XBU1160" s="1"/>
      <c r="XBV1160" s="1"/>
      <c r="XBW1160" s="1"/>
      <c r="XBX1160" s="1"/>
      <c r="XBY1160" s="1"/>
      <c r="XBZ1160" s="1"/>
      <c r="XCA1160" s="1"/>
      <c r="XCB1160" s="1"/>
      <c r="XCC1160" s="1"/>
      <c r="XCD1160" s="1"/>
      <c r="XCE1160" s="1"/>
      <c r="XCF1160" s="1"/>
      <c r="XCG1160" s="1"/>
      <c r="XCH1160" s="1"/>
      <c r="XCI1160" s="1"/>
      <c r="XCJ1160" s="1"/>
      <c r="XCK1160" s="1"/>
      <c r="XCL1160" s="1"/>
      <c r="XCM1160" s="1"/>
      <c r="XCN1160" s="1"/>
      <c r="XCO1160" s="1"/>
      <c r="XCP1160" s="1"/>
      <c r="XCQ1160" s="1"/>
      <c r="XCR1160" s="1"/>
      <c r="XCS1160" s="1"/>
      <c r="XCT1160" s="1"/>
      <c r="XCU1160" s="1"/>
      <c r="XCV1160" s="1"/>
      <c r="XCW1160" s="1"/>
      <c r="XCX1160" s="1"/>
      <c r="XCY1160" s="1"/>
      <c r="XCZ1160" s="1"/>
      <c r="XDA1160" s="1"/>
      <c r="XDB1160" s="1"/>
      <c r="XDC1160" s="1"/>
      <c r="XDD1160" s="1"/>
      <c r="XDE1160" s="1"/>
      <c r="XDF1160" s="1"/>
      <c r="XDG1160" s="1"/>
      <c r="XDH1160" s="1"/>
      <c r="XDI1160" s="1"/>
      <c r="XDJ1160" s="1"/>
      <c r="XDK1160" s="1"/>
      <c r="XDL1160" s="1"/>
      <c r="XDM1160" s="1"/>
      <c r="XDN1160" s="1"/>
      <c r="XDO1160" s="1"/>
      <c r="XDP1160" s="1"/>
      <c r="XDQ1160" s="1"/>
      <c r="XDR1160" s="1"/>
      <c r="XDS1160" s="1"/>
      <c r="XDT1160" s="1"/>
      <c r="XDU1160" s="1"/>
      <c r="XDV1160" s="1"/>
      <c r="XDW1160" s="1"/>
      <c r="XDX1160" s="1"/>
      <c r="XDY1160" s="1"/>
      <c r="XDZ1160" s="1"/>
      <c r="XEA1160" s="1"/>
      <c r="XEB1160" s="1"/>
      <c r="XEC1160" s="1"/>
      <c r="XED1160" s="1"/>
      <c r="XEE1160" s="1"/>
      <c r="XEF1160" s="1"/>
      <c r="XEG1160" s="1"/>
      <c r="XEH1160" s="1"/>
      <c r="XEI1160" s="1"/>
      <c r="XEJ1160" s="1"/>
      <c r="XEK1160" s="1"/>
      <c r="XEL1160" s="1"/>
      <c r="XEM1160" s="1"/>
      <c r="XEN1160" s="1"/>
      <c r="XEO1160" s="1"/>
      <c r="XEP1160" s="1"/>
      <c r="XEQ1160" s="1"/>
      <c r="XER1160" s="1"/>
      <c r="XES1160" s="1"/>
      <c r="XET1160" s="1"/>
      <c r="XEU1160" s="1"/>
      <c r="XEV1160" s="1"/>
      <c r="XEW1160" s="1"/>
      <c r="XEX1160" s="1"/>
      <c r="XEY1160" s="1"/>
      <c r="XEZ1160" s="1"/>
      <c r="XFA1160" s="1"/>
      <c r="XFB1160" s="1"/>
      <c r="XFC1160" s="1"/>
    </row>
    <row r="1161" spans="1:150 16226:16383" s="3" customFormat="1" ht="20.25" customHeight="1" x14ac:dyDescent="0.25">
      <c r="A1161" s="71" t="s">
        <v>1356</v>
      </c>
      <c r="B1161" s="71">
        <v>139.35499999999999</v>
      </c>
      <c r="C1161" s="71">
        <f t="shared" si="30"/>
        <v>1500.0172199999997</v>
      </c>
      <c r="D1161" s="51">
        <v>0</v>
      </c>
      <c r="E1161" s="51">
        <v>0</v>
      </c>
      <c r="F1161" s="124">
        <f t="shared" si="31"/>
        <v>2754.0316159199997</v>
      </c>
      <c r="G1161" s="130" t="s">
        <v>95</v>
      </c>
      <c r="H1161" s="13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WZB1161" s="1"/>
      <c r="WZC1161" s="1"/>
      <c r="WZD1161" s="1"/>
      <c r="WZE1161" s="1"/>
      <c r="WZF1161" s="1"/>
      <c r="WZG1161" s="1"/>
      <c r="WZH1161" s="1"/>
      <c r="WZI1161" s="1"/>
      <c r="WZJ1161" s="1"/>
      <c r="WZK1161" s="1"/>
      <c r="WZL1161" s="1"/>
      <c r="WZM1161" s="1"/>
      <c r="WZN1161" s="1"/>
      <c r="WZO1161" s="1"/>
      <c r="WZP1161" s="1"/>
      <c r="WZQ1161" s="1"/>
      <c r="WZR1161" s="1"/>
      <c r="WZS1161" s="1"/>
      <c r="WZT1161" s="1"/>
      <c r="WZU1161" s="1"/>
      <c r="WZV1161" s="1"/>
      <c r="WZW1161" s="1"/>
      <c r="WZX1161" s="1"/>
      <c r="WZY1161" s="1"/>
      <c r="WZZ1161" s="1"/>
      <c r="XAA1161" s="1"/>
      <c r="XAB1161" s="1"/>
      <c r="XAC1161" s="1"/>
      <c r="XAD1161" s="1"/>
      <c r="XAE1161" s="1"/>
      <c r="XAF1161" s="1"/>
      <c r="XAG1161" s="1"/>
      <c r="XAH1161" s="1"/>
      <c r="XAI1161" s="1"/>
      <c r="XAJ1161" s="1"/>
      <c r="XAK1161" s="1"/>
      <c r="XAL1161" s="1"/>
      <c r="XAM1161" s="1"/>
      <c r="XAN1161" s="1"/>
      <c r="XAO1161" s="1"/>
      <c r="XAP1161" s="1"/>
      <c r="XAQ1161" s="1"/>
      <c r="XAR1161" s="1"/>
      <c r="XAS1161" s="1"/>
      <c r="XAT1161" s="1"/>
      <c r="XAU1161" s="1"/>
      <c r="XAV1161" s="1"/>
      <c r="XAW1161" s="1"/>
      <c r="XAX1161" s="1"/>
      <c r="XAY1161" s="1"/>
      <c r="XAZ1161" s="1"/>
      <c r="XBA1161" s="1"/>
      <c r="XBB1161" s="1"/>
      <c r="XBC1161" s="1"/>
      <c r="XBD1161" s="1"/>
      <c r="XBE1161" s="1"/>
      <c r="XBF1161" s="1"/>
      <c r="XBG1161" s="1"/>
      <c r="XBH1161" s="1"/>
      <c r="XBI1161" s="1"/>
      <c r="XBJ1161" s="1"/>
      <c r="XBK1161" s="1"/>
      <c r="XBL1161" s="1"/>
      <c r="XBM1161" s="1"/>
      <c r="XBN1161" s="1"/>
      <c r="XBO1161" s="1"/>
      <c r="XBP1161" s="1"/>
      <c r="XBQ1161" s="1"/>
      <c r="XBR1161" s="1"/>
      <c r="XBS1161" s="1"/>
      <c r="XBT1161" s="1"/>
      <c r="XBU1161" s="1"/>
      <c r="XBV1161" s="1"/>
      <c r="XBW1161" s="1"/>
      <c r="XBX1161" s="1"/>
      <c r="XBY1161" s="1"/>
      <c r="XBZ1161" s="1"/>
      <c r="XCA1161" s="1"/>
      <c r="XCB1161" s="1"/>
      <c r="XCC1161" s="1"/>
      <c r="XCD1161" s="1"/>
      <c r="XCE1161" s="1"/>
      <c r="XCF1161" s="1"/>
      <c r="XCG1161" s="1"/>
      <c r="XCH1161" s="1"/>
      <c r="XCI1161" s="1"/>
      <c r="XCJ1161" s="1"/>
      <c r="XCK1161" s="1"/>
      <c r="XCL1161" s="1"/>
      <c r="XCM1161" s="1"/>
      <c r="XCN1161" s="1"/>
      <c r="XCO1161" s="1"/>
      <c r="XCP1161" s="1"/>
      <c r="XCQ1161" s="1"/>
      <c r="XCR1161" s="1"/>
      <c r="XCS1161" s="1"/>
      <c r="XCT1161" s="1"/>
      <c r="XCU1161" s="1"/>
      <c r="XCV1161" s="1"/>
      <c r="XCW1161" s="1"/>
      <c r="XCX1161" s="1"/>
      <c r="XCY1161" s="1"/>
      <c r="XCZ1161" s="1"/>
      <c r="XDA1161" s="1"/>
      <c r="XDB1161" s="1"/>
      <c r="XDC1161" s="1"/>
      <c r="XDD1161" s="1"/>
      <c r="XDE1161" s="1"/>
      <c r="XDF1161" s="1"/>
      <c r="XDG1161" s="1"/>
      <c r="XDH1161" s="1"/>
      <c r="XDI1161" s="1"/>
      <c r="XDJ1161" s="1"/>
      <c r="XDK1161" s="1"/>
      <c r="XDL1161" s="1"/>
      <c r="XDM1161" s="1"/>
      <c r="XDN1161" s="1"/>
      <c r="XDO1161" s="1"/>
      <c r="XDP1161" s="1"/>
      <c r="XDQ1161" s="1"/>
      <c r="XDR1161" s="1"/>
      <c r="XDS1161" s="1"/>
      <c r="XDT1161" s="1"/>
      <c r="XDU1161" s="1"/>
      <c r="XDV1161" s="1"/>
      <c r="XDW1161" s="1"/>
      <c r="XDX1161" s="1"/>
      <c r="XDY1161" s="1"/>
      <c r="XDZ1161" s="1"/>
      <c r="XEA1161" s="1"/>
      <c r="XEB1161" s="1"/>
      <c r="XEC1161" s="1"/>
      <c r="XED1161" s="1"/>
      <c r="XEE1161" s="1"/>
      <c r="XEF1161" s="1"/>
      <c r="XEG1161" s="1"/>
      <c r="XEH1161" s="1"/>
      <c r="XEI1161" s="1"/>
      <c r="XEJ1161" s="1"/>
      <c r="XEK1161" s="1"/>
      <c r="XEL1161" s="1"/>
      <c r="XEM1161" s="1"/>
      <c r="XEN1161" s="1"/>
      <c r="XEO1161" s="1"/>
      <c r="XEP1161" s="1"/>
      <c r="XEQ1161" s="1"/>
      <c r="XER1161" s="1"/>
      <c r="XES1161" s="1"/>
      <c r="XET1161" s="1"/>
      <c r="XEU1161" s="1"/>
      <c r="XEV1161" s="1"/>
      <c r="XEW1161" s="1"/>
      <c r="XEX1161" s="1"/>
      <c r="XEY1161" s="1"/>
      <c r="XEZ1161" s="1"/>
      <c r="XFA1161" s="1"/>
      <c r="XFB1161" s="1"/>
      <c r="XFC1161" s="1"/>
    </row>
    <row r="1162" spans="1:150 16226:16383" s="3" customFormat="1" ht="20.25" customHeight="1" x14ac:dyDescent="0.25">
      <c r="A1162" s="71" t="s">
        <v>1357</v>
      </c>
      <c r="B1162" s="71">
        <v>139.583</v>
      </c>
      <c r="C1162" s="71">
        <f t="shared" si="30"/>
        <v>1502.4714119999999</v>
      </c>
      <c r="D1162" s="51">
        <v>0</v>
      </c>
      <c r="E1162" s="51">
        <v>0</v>
      </c>
      <c r="F1162" s="124">
        <f t="shared" si="31"/>
        <v>2758.5375124319999</v>
      </c>
      <c r="G1162" s="130" t="s">
        <v>95</v>
      </c>
      <c r="H1162" s="13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WZB1162" s="1"/>
      <c r="WZC1162" s="1"/>
      <c r="WZD1162" s="1"/>
      <c r="WZE1162" s="1"/>
      <c r="WZF1162" s="1"/>
      <c r="WZG1162" s="1"/>
      <c r="WZH1162" s="1"/>
      <c r="WZI1162" s="1"/>
      <c r="WZJ1162" s="1"/>
      <c r="WZK1162" s="1"/>
      <c r="WZL1162" s="1"/>
      <c r="WZM1162" s="1"/>
      <c r="WZN1162" s="1"/>
      <c r="WZO1162" s="1"/>
      <c r="WZP1162" s="1"/>
      <c r="WZQ1162" s="1"/>
      <c r="WZR1162" s="1"/>
      <c r="WZS1162" s="1"/>
      <c r="WZT1162" s="1"/>
      <c r="WZU1162" s="1"/>
      <c r="WZV1162" s="1"/>
      <c r="WZW1162" s="1"/>
      <c r="WZX1162" s="1"/>
      <c r="WZY1162" s="1"/>
      <c r="WZZ1162" s="1"/>
      <c r="XAA1162" s="1"/>
      <c r="XAB1162" s="1"/>
      <c r="XAC1162" s="1"/>
      <c r="XAD1162" s="1"/>
      <c r="XAE1162" s="1"/>
      <c r="XAF1162" s="1"/>
      <c r="XAG1162" s="1"/>
      <c r="XAH1162" s="1"/>
      <c r="XAI1162" s="1"/>
      <c r="XAJ1162" s="1"/>
      <c r="XAK1162" s="1"/>
      <c r="XAL1162" s="1"/>
      <c r="XAM1162" s="1"/>
      <c r="XAN1162" s="1"/>
      <c r="XAO1162" s="1"/>
      <c r="XAP1162" s="1"/>
      <c r="XAQ1162" s="1"/>
      <c r="XAR1162" s="1"/>
      <c r="XAS1162" s="1"/>
      <c r="XAT1162" s="1"/>
      <c r="XAU1162" s="1"/>
      <c r="XAV1162" s="1"/>
      <c r="XAW1162" s="1"/>
      <c r="XAX1162" s="1"/>
      <c r="XAY1162" s="1"/>
      <c r="XAZ1162" s="1"/>
      <c r="XBA1162" s="1"/>
      <c r="XBB1162" s="1"/>
      <c r="XBC1162" s="1"/>
      <c r="XBD1162" s="1"/>
      <c r="XBE1162" s="1"/>
      <c r="XBF1162" s="1"/>
      <c r="XBG1162" s="1"/>
      <c r="XBH1162" s="1"/>
      <c r="XBI1162" s="1"/>
      <c r="XBJ1162" s="1"/>
      <c r="XBK1162" s="1"/>
      <c r="XBL1162" s="1"/>
      <c r="XBM1162" s="1"/>
      <c r="XBN1162" s="1"/>
      <c r="XBO1162" s="1"/>
      <c r="XBP1162" s="1"/>
      <c r="XBQ1162" s="1"/>
      <c r="XBR1162" s="1"/>
      <c r="XBS1162" s="1"/>
      <c r="XBT1162" s="1"/>
      <c r="XBU1162" s="1"/>
      <c r="XBV1162" s="1"/>
      <c r="XBW1162" s="1"/>
      <c r="XBX1162" s="1"/>
      <c r="XBY1162" s="1"/>
      <c r="XBZ1162" s="1"/>
      <c r="XCA1162" s="1"/>
      <c r="XCB1162" s="1"/>
      <c r="XCC1162" s="1"/>
      <c r="XCD1162" s="1"/>
      <c r="XCE1162" s="1"/>
      <c r="XCF1162" s="1"/>
      <c r="XCG1162" s="1"/>
      <c r="XCH1162" s="1"/>
      <c r="XCI1162" s="1"/>
      <c r="XCJ1162" s="1"/>
      <c r="XCK1162" s="1"/>
      <c r="XCL1162" s="1"/>
      <c r="XCM1162" s="1"/>
      <c r="XCN1162" s="1"/>
      <c r="XCO1162" s="1"/>
      <c r="XCP1162" s="1"/>
      <c r="XCQ1162" s="1"/>
      <c r="XCR1162" s="1"/>
      <c r="XCS1162" s="1"/>
      <c r="XCT1162" s="1"/>
      <c r="XCU1162" s="1"/>
      <c r="XCV1162" s="1"/>
      <c r="XCW1162" s="1"/>
      <c r="XCX1162" s="1"/>
      <c r="XCY1162" s="1"/>
      <c r="XCZ1162" s="1"/>
      <c r="XDA1162" s="1"/>
      <c r="XDB1162" s="1"/>
      <c r="XDC1162" s="1"/>
      <c r="XDD1162" s="1"/>
      <c r="XDE1162" s="1"/>
      <c r="XDF1162" s="1"/>
      <c r="XDG1162" s="1"/>
      <c r="XDH1162" s="1"/>
      <c r="XDI1162" s="1"/>
      <c r="XDJ1162" s="1"/>
      <c r="XDK1162" s="1"/>
      <c r="XDL1162" s="1"/>
      <c r="XDM1162" s="1"/>
      <c r="XDN1162" s="1"/>
      <c r="XDO1162" s="1"/>
      <c r="XDP1162" s="1"/>
      <c r="XDQ1162" s="1"/>
      <c r="XDR1162" s="1"/>
      <c r="XDS1162" s="1"/>
      <c r="XDT1162" s="1"/>
      <c r="XDU1162" s="1"/>
      <c r="XDV1162" s="1"/>
      <c r="XDW1162" s="1"/>
      <c r="XDX1162" s="1"/>
      <c r="XDY1162" s="1"/>
      <c r="XDZ1162" s="1"/>
      <c r="XEA1162" s="1"/>
      <c r="XEB1162" s="1"/>
      <c r="XEC1162" s="1"/>
      <c r="XED1162" s="1"/>
      <c r="XEE1162" s="1"/>
      <c r="XEF1162" s="1"/>
      <c r="XEG1162" s="1"/>
      <c r="XEH1162" s="1"/>
      <c r="XEI1162" s="1"/>
      <c r="XEJ1162" s="1"/>
      <c r="XEK1162" s="1"/>
      <c r="XEL1162" s="1"/>
      <c r="XEM1162" s="1"/>
      <c r="XEN1162" s="1"/>
      <c r="XEO1162" s="1"/>
      <c r="XEP1162" s="1"/>
      <c r="XEQ1162" s="1"/>
      <c r="XER1162" s="1"/>
      <c r="XES1162" s="1"/>
      <c r="XET1162" s="1"/>
      <c r="XEU1162" s="1"/>
      <c r="XEV1162" s="1"/>
      <c r="XEW1162" s="1"/>
      <c r="XEX1162" s="1"/>
      <c r="XEY1162" s="1"/>
      <c r="XEZ1162" s="1"/>
      <c r="XFA1162" s="1"/>
      <c r="XFB1162" s="1"/>
      <c r="XFC1162" s="1"/>
    </row>
    <row r="1163" spans="1:150 16226:16383" s="3" customFormat="1" ht="20.25" customHeight="1" x14ac:dyDescent="0.25">
      <c r="A1163" s="71" t="s">
        <v>1358</v>
      </c>
      <c r="B1163" s="71">
        <v>143.85599999999999</v>
      </c>
      <c r="C1163" s="71">
        <f t="shared" si="30"/>
        <v>1548.4659839999999</v>
      </c>
      <c r="D1163" s="51">
        <v>0</v>
      </c>
      <c r="E1163" s="51">
        <v>0</v>
      </c>
      <c r="F1163" s="124">
        <f t="shared" si="31"/>
        <v>2842.9835466240002</v>
      </c>
      <c r="G1163" s="130" t="s">
        <v>95</v>
      </c>
      <c r="H1163" s="13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WZB1163" s="1"/>
      <c r="WZC1163" s="1"/>
      <c r="WZD1163" s="1"/>
      <c r="WZE1163" s="1"/>
      <c r="WZF1163" s="1"/>
      <c r="WZG1163" s="1"/>
      <c r="WZH1163" s="1"/>
      <c r="WZI1163" s="1"/>
      <c r="WZJ1163" s="1"/>
      <c r="WZK1163" s="1"/>
      <c r="WZL1163" s="1"/>
      <c r="WZM1163" s="1"/>
      <c r="WZN1163" s="1"/>
      <c r="WZO1163" s="1"/>
      <c r="WZP1163" s="1"/>
      <c r="WZQ1163" s="1"/>
      <c r="WZR1163" s="1"/>
      <c r="WZS1163" s="1"/>
      <c r="WZT1163" s="1"/>
      <c r="WZU1163" s="1"/>
      <c r="WZV1163" s="1"/>
      <c r="WZW1163" s="1"/>
      <c r="WZX1163" s="1"/>
      <c r="WZY1163" s="1"/>
      <c r="WZZ1163" s="1"/>
      <c r="XAA1163" s="1"/>
      <c r="XAB1163" s="1"/>
      <c r="XAC1163" s="1"/>
      <c r="XAD1163" s="1"/>
      <c r="XAE1163" s="1"/>
      <c r="XAF1163" s="1"/>
      <c r="XAG1163" s="1"/>
      <c r="XAH1163" s="1"/>
      <c r="XAI1163" s="1"/>
      <c r="XAJ1163" s="1"/>
      <c r="XAK1163" s="1"/>
      <c r="XAL1163" s="1"/>
      <c r="XAM1163" s="1"/>
      <c r="XAN1163" s="1"/>
      <c r="XAO1163" s="1"/>
      <c r="XAP1163" s="1"/>
      <c r="XAQ1163" s="1"/>
      <c r="XAR1163" s="1"/>
      <c r="XAS1163" s="1"/>
      <c r="XAT1163" s="1"/>
      <c r="XAU1163" s="1"/>
      <c r="XAV1163" s="1"/>
      <c r="XAW1163" s="1"/>
      <c r="XAX1163" s="1"/>
      <c r="XAY1163" s="1"/>
      <c r="XAZ1163" s="1"/>
      <c r="XBA1163" s="1"/>
      <c r="XBB1163" s="1"/>
      <c r="XBC1163" s="1"/>
      <c r="XBD1163" s="1"/>
      <c r="XBE1163" s="1"/>
      <c r="XBF1163" s="1"/>
      <c r="XBG1163" s="1"/>
      <c r="XBH1163" s="1"/>
      <c r="XBI1163" s="1"/>
      <c r="XBJ1163" s="1"/>
      <c r="XBK1163" s="1"/>
      <c r="XBL1163" s="1"/>
      <c r="XBM1163" s="1"/>
      <c r="XBN1163" s="1"/>
      <c r="XBO1163" s="1"/>
      <c r="XBP1163" s="1"/>
      <c r="XBQ1163" s="1"/>
      <c r="XBR1163" s="1"/>
      <c r="XBS1163" s="1"/>
      <c r="XBT1163" s="1"/>
      <c r="XBU1163" s="1"/>
      <c r="XBV1163" s="1"/>
      <c r="XBW1163" s="1"/>
      <c r="XBX1163" s="1"/>
      <c r="XBY1163" s="1"/>
      <c r="XBZ1163" s="1"/>
      <c r="XCA1163" s="1"/>
      <c r="XCB1163" s="1"/>
      <c r="XCC1163" s="1"/>
      <c r="XCD1163" s="1"/>
      <c r="XCE1163" s="1"/>
      <c r="XCF1163" s="1"/>
      <c r="XCG1163" s="1"/>
      <c r="XCH1163" s="1"/>
      <c r="XCI1163" s="1"/>
      <c r="XCJ1163" s="1"/>
      <c r="XCK1163" s="1"/>
      <c r="XCL1163" s="1"/>
      <c r="XCM1163" s="1"/>
      <c r="XCN1163" s="1"/>
      <c r="XCO1163" s="1"/>
      <c r="XCP1163" s="1"/>
      <c r="XCQ1163" s="1"/>
      <c r="XCR1163" s="1"/>
      <c r="XCS1163" s="1"/>
      <c r="XCT1163" s="1"/>
      <c r="XCU1163" s="1"/>
      <c r="XCV1163" s="1"/>
      <c r="XCW1163" s="1"/>
      <c r="XCX1163" s="1"/>
      <c r="XCY1163" s="1"/>
      <c r="XCZ1163" s="1"/>
      <c r="XDA1163" s="1"/>
      <c r="XDB1163" s="1"/>
      <c r="XDC1163" s="1"/>
      <c r="XDD1163" s="1"/>
      <c r="XDE1163" s="1"/>
      <c r="XDF1163" s="1"/>
      <c r="XDG1163" s="1"/>
      <c r="XDH1163" s="1"/>
      <c r="XDI1163" s="1"/>
      <c r="XDJ1163" s="1"/>
      <c r="XDK1163" s="1"/>
      <c r="XDL1163" s="1"/>
      <c r="XDM1163" s="1"/>
      <c r="XDN1163" s="1"/>
      <c r="XDO1163" s="1"/>
      <c r="XDP1163" s="1"/>
      <c r="XDQ1163" s="1"/>
      <c r="XDR1163" s="1"/>
      <c r="XDS1163" s="1"/>
      <c r="XDT1163" s="1"/>
      <c r="XDU1163" s="1"/>
      <c r="XDV1163" s="1"/>
      <c r="XDW1163" s="1"/>
      <c r="XDX1163" s="1"/>
      <c r="XDY1163" s="1"/>
      <c r="XDZ1163" s="1"/>
      <c r="XEA1163" s="1"/>
      <c r="XEB1163" s="1"/>
      <c r="XEC1163" s="1"/>
      <c r="XED1163" s="1"/>
      <c r="XEE1163" s="1"/>
      <c r="XEF1163" s="1"/>
      <c r="XEG1163" s="1"/>
      <c r="XEH1163" s="1"/>
      <c r="XEI1163" s="1"/>
      <c r="XEJ1163" s="1"/>
      <c r="XEK1163" s="1"/>
      <c r="XEL1163" s="1"/>
      <c r="XEM1163" s="1"/>
      <c r="XEN1163" s="1"/>
      <c r="XEO1163" s="1"/>
      <c r="XEP1163" s="1"/>
      <c r="XEQ1163" s="1"/>
      <c r="XER1163" s="1"/>
      <c r="XES1163" s="1"/>
      <c r="XET1163" s="1"/>
      <c r="XEU1163" s="1"/>
      <c r="XEV1163" s="1"/>
      <c r="XEW1163" s="1"/>
      <c r="XEX1163" s="1"/>
      <c r="XEY1163" s="1"/>
      <c r="XEZ1163" s="1"/>
      <c r="XFA1163" s="1"/>
      <c r="XFB1163" s="1"/>
      <c r="XFC1163" s="1"/>
    </row>
    <row r="1164" spans="1:150 16226:16383" s="3" customFormat="1" ht="20.25" customHeight="1" x14ac:dyDescent="0.25">
      <c r="A1164" s="71" t="s">
        <v>1359</v>
      </c>
      <c r="B1164" s="71">
        <v>139.583</v>
      </c>
      <c r="C1164" s="71">
        <f t="shared" si="30"/>
        <v>1502.4714119999999</v>
      </c>
      <c r="D1164" s="51">
        <v>0</v>
      </c>
      <c r="E1164" s="51">
        <v>0</v>
      </c>
      <c r="F1164" s="124">
        <f t="shared" si="31"/>
        <v>2758.5375124319999</v>
      </c>
      <c r="G1164" s="130" t="s">
        <v>95</v>
      </c>
      <c r="H1164" s="13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WZB1164" s="1"/>
      <c r="WZC1164" s="1"/>
      <c r="WZD1164" s="1"/>
      <c r="WZE1164" s="1"/>
      <c r="WZF1164" s="1"/>
      <c r="WZG1164" s="1"/>
      <c r="WZH1164" s="1"/>
      <c r="WZI1164" s="1"/>
      <c r="WZJ1164" s="1"/>
      <c r="WZK1164" s="1"/>
      <c r="WZL1164" s="1"/>
      <c r="WZM1164" s="1"/>
      <c r="WZN1164" s="1"/>
      <c r="WZO1164" s="1"/>
      <c r="WZP1164" s="1"/>
      <c r="WZQ1164" s="1"/>
      <c r="WZR1164" s="1"/>
      <c r="WZS1164" s="1"/>
      <c r="WZT1164" s="1"/>
      <c r="WZU1164" s="1"/>
      <c r="WZV1164" s="1"/>
      <c r="WZW1164" s="1"/>
      <c r="WZX1164" s="1"/>
      <c r="WZY1164" s="1"/>
      <c r="WZZ1164" s="1"/>
      <c r="XAA1164" s="1"/>
      <c r="XAB1164" s="1"/>
      <c r="XAC1164" s="1"/>
      <c r="XAD1164" s="1"/>
      <c r="XAE1164" s="1"/>
      <c r="XAF1164" s="1"/>
      <c r="XAG1164" s="1"/>
      <c r="XAH1164" s="1"/>
      <c r="XAI1164" s="1"/>
      <c r="XAJ1164" s="1"/>
      <c r="XAK1164" s="1"/>
      <c r="XAL1164" s="1"/>
      <c r="XAM1164" s="1"/>
      <c r="XAN1164" s="1"/>
      <c r="XAO1164" s="1"/>
      <c r="XAP1164" s="1"/>
      <c r="XAQ1164" s="1"/>
      <c r="XAR1164" s="1"/>
      <c r="XAS1164" s="1"/>
      <c r="XAT1164" s="1"/>
      <c r="XAU1164" s="1"/>
      <c r="XAV1164" s="1"/>
      <c r="XAW1164" s="1"/>
      <c r="XAX1164" s="1"/>
      <c r="XAY1164" s="1"/>
      <c r="XAZ1164" s="1"/>
      <c r="XBA1164" s="1"/>
      <c r="XBB1164" s="1"/>
      <c r="XBC1164" s="1"/>
      <c r="XBD1164" s="1"/>
      <c r="XBE1164" s="1"/>
      <c r="XBF1164" s="1"/>
      <c r="XBG1164" s="1"/>
      <c r="XBH1164" s="1"/>
      <c r="XBI1164" s="1"/>
      <c r="XBJ1164" s="1"/>
      <c r="XBK1164" s="1"/>
      <c r="XBL1164" s="1"/>
      <c r="XBM1164" s="1"/>
      <c r="XBN1164" s="1"/>
      <c r="XBO1164" s="1"/>
      <c r="XBP1164" s="1"/>
      <c r="XBQ1164" s="1"/>
      <c r="XBR1164" s="1"/>
      <c r="XBS1164" s="1"/>
      <c r="XBT1164" s="1"/>
      <c r="XBU1164" s="1"/>
      <c r="XBV1164" s="1"/>
      <c r="XBW1164" s="1"/>
      <c r="XBX1164" s="1"/>
      <c r="XBY1164" s="1"/>
      <c r="XBZ1164" s="1"/>
      <c r="XCA1164" s="1"/>
      <c r="XCB1164" s="1"/>
      <c r="XCC1164" s="1"/>
      <c r="XCD1164" s="1"/>
      <c r="XCE1164" s="1"/>
      <c r="XCF1164" s="1"/>
      <c r="XCG1164" s="1"/>
      <c r="XCH1164" s="1"/>
      <c r="XCI1164" s="1"/>
      <c r="XCJ1164" s="1"/>
      <c r="XCK1164" s="1"/>
      <c r="XCL1164" s="1"/>
      <c r="XCM1164" s="1"/>
      <c r="XCN1164" s="1"/>
      <c r="XCO1164" s="1"/>
      <c r="XCP1164" s="1"/>
      <c r="XCQ1164" s="1"/>
      <c r="XCR1164" s="1"/>
      <c r="XCS1164" s="1"/>
      <c r="XCT1164" s="1"/>
      <c r="XCU1164" s="1"/>
      <c r="XCV1164" s="1"/>
      <c r="XCW1164" s="1"/>
      <c r="XCX1164" s="1"/>
      <c r="XCY1164" s="1"/>
      <c r="XCZ1164" s="1"/>
      <c r="XDA1164" s="1"/>
      <c r="XDB1164" s="1"/>
      <c r="XDC1164" s="1"/>
      <c r="XDD1164" s="1"/>
      <c r="XDE1164" s="1"/>
      <c r="XDF1164" s="1"/>
      <c r="XDG1164" s="1"/>
      <c r="XDH1164" s="1"/>
      <c r="XDI1164" s="1"/>
      <c r="XDJ1164" s="1"/>
      <c r="XDK1164" s="1"/>
      <c r="XDL1164" s="1"/>
      <c r="XDM1164" s="1"/>
      <c r="XDN1164" s="1"/>
      <c r="XDO1164" s="1"/>
      <c r="XDP1164" s="1"/>
      <c r="XDQ1164" s="1"/>
      <c r="XDR1164" s="1"/>
      <c r="XDS1164" s="1"/>
      <c r="XDT1164" s="1"/>
      <c r="XDU1164" s="1"/>
      <c r="XDV1164" s="1"/>
      <c r="XDW1164" s="1"/>
      <c r="XDX1164" s="1"/>
      <c r="XDY1164" s="1"/>
      <c r="XDZ1164" s="1"/>
      <c r="XEA1164" s="1"/>
      <c r="XEB1164" s="1"/>
      <c r="XEC1164" s="1"/>
      <c r="XED1164" s="1"/>
      <c r="XEE1164" s="1"/>
      <c r="XEF1164" s="1"/>
      <c r="XEG1164" s="1"/>
      <c r="XEH1164" s="1"/>
      <c r="XEI1164" s="1"/>
      <c r="XEJ1164" s="1"/>
      <c r="XEK1164" s="1"/>
      <c r="XEL1164" s="1"/>
      <c r="XEM1164" s="1"/>
      <c r="XEN1164" s="1"/>
      <c r="XEO1164" s="1"/>
      <c r="XEP1164" s="1"/>
      <c r="XEQ1164" s="1"/>
      <c r="XER1164" s="1"/>
      <c r="XES1164" s="1"/>
      <c r="XET1164" s="1"/>
      <c r="XEU1164" s="1"/>
      <c r="XEV1164" s="1"/>
      <c r="XEW1164" s="1"/>
      <c r="XEX1164" s="1"/>
      <c r="XEY1164" s="1"/>
      <c r="XEZ1164" s="1"/>
      <c r="XFA1164" s="1"/>
      <c r="XFB1164" s="1"/>
      <c r="XFC1164" s="1"/>
    </row>
    <row r="1165" spans="1:150 16226:16383" s="3" customFormat="1" ht="20.25" customHeight="1" x14ac:dyDescent="0.25">
      <c r="A1165" s="71" t="s">
        <v>1360</v>
      </c>
      <c r="B1165" s="71">
        <v>111.48399999999999</v>
      </c>
      <c r="C1165" s="71">
        <f t="shared" si="30"/>
        <v>1200.0137759999998</v>
      </c>
      <c r="D1165" s="51">
        <v>0</v>
      </c>
      <c r="E1165" s="51">
        <v>0</v>
      </c>
      <c r="F1165" s="124">
        <f t="shared" si="31"/>
        <v>2203.2252927359996</v>
      </c>
      <c r="G1165" s="130" t="s">
        <v>95</v>
      </c>
      <c r="H1165" s="13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c r="EM1165" s="1"/>
      <c r="EN1165" s="1"/>
      <c r="EO1165" s="1"/>
      <c r="EP1165" s="1"/>
      <c r="EQ1165" s="1"/>
      <c r="ER1165" s="1"/>
      <c r="ES1165" s="1"/>
      <c r="ET1165" s="1"/>
      <c r="WZB1165" s="1"/>
      <c r="WZC1165" s="1"/>
      <c r="WZD1165" s="1"/>
      <c r="WZE1165" s="1"/>
      <c r="WZF1165" s="1"/>
      <c r="WZG1165" s="1"/>
      <c r="WZH1165" s="1"/>
      <c r="WZI1165" s="1"/>
      <c r="WZJ1165" s="1"/>
      <c r="WZK1165" s="1"/>
      <c r="WZL1165" s="1"/>
      <c r="WZM1165" s="1"/>
      <c r="WZN1165" s="1"/>
      <c r="WZO1165" s="1"/>
      <c r="WZP1165" s="1"/>
      <c r="WZQ1165" s="1"/>
      <c r="WZR1165" s="1"/>
      <c r="WZS1165" s="1"/>
      <c r="WZT1165" s="1"/>
      <c r="WZU1165" s="1"/>
      <c r="WZV1165" s="1"/>
      <c r="WZW1165" s="1"/>
      <c r="WZX1165" s="1"/>
      <c r="WZY1165" s="1"/>
      <c r="WZZ1165" s="1"/>
      <c r="XAA1165" s="1"/>
      <c r="XAB1165" s="1"/>
      <c r="XAC1165" s="1"/>
      <c r="XAD1165" s="1"/>
      <c r="XAE1165" s="1"/>
      <c r="XAF1165" s="1"/>
      <c r="XAG1165" s="1"/>
      <c r="XAH1165" s="1"/>
      <c r="XAI1165" s="1"/>
      <c r="XAJ1165" s="1"/>
      <c r="XAK1165" s="1"/>
      <c r="XAL1165" s="1"/>
      <c r="XAM1165" s="1"/>
      <c r="XAN1165" s="1"/>
      <c r="XAO1165" s="1"/>
      <c r="XAP1165" s="1"/>
      <c r="XAQ1165" s="1"/>
      <c r="XAR1165" s="1"/>
      <c r="XAS1165" s="1"/>
      <c r="XAT1165" s="1"/>
      <c r="XAU1165" s="1"/>
      <c r="XAV1165" s="1"/>
      <c r="XAW1165" s="1"/>
      <c r="XAX1165" s="1"/>
      <c r="XAY1165" s="1"/>
      <c r="XAZ1165" s="1"/>
      <c r="XBA1165" s="1"/>
      <c r="XBB1165" s="1"/>
      <c r="XBC1165" s="1"/>
      <c r="XBD1165" s="1"/>
      <c r="XBE1165" s="1"/>
      <c r="XBF1165" s="1"/>
      <c r="XBG1165" s="1"/>
      <c r="XBH1165" s="1"/>
      <c r="XBI1165" s="1"/>
      <c r="XBJ1165" s="1"/>
      <c r="XBK1165" s="1"/>
      <c r="XBL1165" s="1"/>
      <c r="XBM1165" s="1"/>
      <c r="XBN1165" s="1"/>
      <c r="XBO1165" s="1"/>
      <c r="XBP1165" s="1"/>
      <c r="XBQ1165" s="1"/>
      <c r="XBR1165" s="1"/>
      <c r="XBS1165" s="1"/>
      <c r="XBT1165" s="1"/>
      <c r="XBU1165" s="1"/>
      <c r="XBV1165" s="1"/>
      <c r="XBW1165" s="1"/>
      <c r="XBX1165" s="1"/>
      <c r="XBY1165" s="1"/>
      <c r="XBZ1165" s="1"/>
      <c r="XCA1165" s="1"/>
      <c r="XCB1165" s="1"/>
      <c r="XCC1165" s="1"/>
      <c r="XCD1165" s="1"/>
      <c r="XCE1165" s="1"/>
      <c r="XCF1165" s="1"/>
      <c r="XCG1165" s="1"/>
      <c r="XCH1165" s="1"/>
      <c r="XCI1165" s="1"/>
      <c r="XCJ1165" s="1"/>
      <c r="XCK1165" s="1"/>
      <c r="XCL1165" s="1"/>
      <c r="XCM1165" s="1"/>
      <c r="XCN1165" s="1"/>
      <c r="XCO1165" s="1"/>
      <c r="XCP1165" s="1"/>
      <c r="XCQ1165" s="1"/>
      <c r="XCR1165" s="1"/>
      <c r="XCS1165" s="1"/>
      <c r="XCT1165" s="1"/>
      <c r="XCU1165" s="1"/>
      <c r="XCV1165" s="1"/>
      <c r="XCW1165" s="1"/>
      <c r="XCX1165" s="1"/>
      <c r="XCY1165" s="1"/>
      <c r="XCZ1165" s="1"/>
      <c r="XDA1165" s="1"/>
      <c r="XDB1165" s="1"/>
      <c r="XDC1165" s="1"/>
      <c r="XDD1165" s="1"/>
      <c r="XDE1165" s="1"/>
      <c r="XDF1165" s="1"/>
      <c r="XDG1165" s="1"/>
      <c r="XDH1165" s="1"/>
      <c r="XDI1165" s="1"/>
      <c r="XDJ1165" s="1"/>
      <c r="XDK1165" s="1"/>
      <c r="XDL1165" s="1"/>
      <c r="XDM1165" s="1"/>
      <c r="XDN1165" s="1"/>
      <c r="XDO1165" s="1"/>
      <c r="XDP1165" s="1"/>
      <c r="XDQ1165" s="1"/>
      <c r="XDR1165" s="1"/>
      <c r="XDS1165" s="1"/>
      <c r="XDT1165" s="1"/>
      <c r="XDU1165" s="1"/>
      <c r="XDV1165" s="1"/>
      <c r="XDW1165" s="1"/>
      <c r="XDX1165" s="1"/>
      <c r="XDY1165" s="1"/>
      <c r="XDZ1165" s="1"/>
      <c r="XEA1165" s="1"/>
      <c r="XEB1165" s="1"/>
      <c r="XEC1165" s="1"/>
      <c r="XED1165" s="1"/>
      <c r="XEE1165" s="1"/>
      <c r="XEF1165" s="1"/>
      <c r="XEG1165" s="1"/>
      <c r="XEH1165" s="1"/>
      <c r="XEI1165" s="1"/>
      <c r="XEJ1165" s="1"/>
      <c r="XEK1165" s="1"/>
      <c r="XEL1165" s="1"/>
      <c r="XEM1165" s="1"/>
      <c r="XEN1165" s="1"/>
      <c r="XEO1165" s="1"/>
      <c r="XEP1165" s="1"/>
      <c r="XEQ1165" s="1"/>
      <c r="XER1165" s="1"/>
      <c r="XES1165" s="1"/>
      <c r="XET1165" s="1"/>
      <c r="XEU1165" s="1"/>
      <c r="XEV1165" s="1"/>
      <c r="XEW1165" s="1"/>
      <c r="XEX1165" s="1"/>
      <c r="XEY1165" s="1"/>
      <c r="XEZ1165" s="1"/>
      <c r="XFA1165" s="1"/>
      <c r="XFB1165" s="1"/>
      <c r="XFC1165" s="1"/>
    </row>
    <row r="1166" spans="1:150 16226:16383" s="3" customFormat="1" ht="20.25" customHeight="1" x14ac:dyDescent="0.25">
      <c r="A1166" s="71" t="s">
        <v>1361</v>
      </c>
      <c r="B1166" s="71">
        <v>111.48399999999999</v>
      </c>
      <c r="C1166" s="71">
        <f t="shared" si="30"/>
        <v>1200.0137759999998</v>
      </c>
      <c r="D1166" s="51">
        <v>0</v>
      </c>
      <c r="E1166" s="51">
        <v>0</v>
      </c>
      <c r="F1166" s="124">
        <f t="shared" si="31"/>
        <v>2203.2252927359996</v>
      </c>
      <c r="G1166" s="130" t="s">
        <v>95</v>
      </c>
      <c r="H1166" s="13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c r="EM1166" s="1"/>
      <c r="EN1166" s="1"/>
      <c r="EO1166" s="1"/>
      <c r="EP1166" s="1"/>
      <c r="EQ1166" s="1"/>
      <c r="ER1166" s="1"/>
      <c r="ES1166" s="1"/>
      <c r="ET1166" s="1"/>
      <c r="WZB1166" s="1"/>
      <c r="WZC1166" s="1"/>
      <c r="WZD1166" s="1"/>
      <c r="WZE1166" s="1"/>
      <c r="WZF1166" s="1"/>
      <c r="WZG1166" s="1"/>
      <c r="WZH1166" s="1"/>
      <c r="WZI1166" s="1"/>
      <c r="WZJ1166" s="1"/>
      <c r="WZK1166" s="1"/>
      <c r="WZL1166" s="1"/>
      <c r="WZM1166" s="1"/>
      <c r="WZN1166" s="1"/>
      <c r="WZO1166" s="1"/>
      <c r="WZP1166" s="1"/>
      <c r="WZQ1166" s="1"/>
      <c r="WZR1166" s="1"/>
      <c r="WZS1166" s="1"/>
      <c r="WZT1166" s="1"/>
      <c r="WZU1166" s="1"/>
      <c r="WZV1166" s="1"/>
      <c r="WZW1166" s="1"/>
      <c r="WZX1166" s="1"/>
      <c r="WZY1166" s="1"/>
      <c r="WZZ1166" s="1"/>
      <c r="XAA1166" s="1"/>
      <c r="XAB1166" s="1"/>
      <c r="XAC1166" s="1"/>
      <c r="XAD1166" s="1"/>
      <c r="XAE1166" s="1"/>
      <c r="XAF1166" s="1"/>
      <c r="XAG1166" s="1"/>
      <c r="XAH1166" s="1"/>
      <c r="XAI1166" s="1"/>
      <c r="XAJ1166" s="1"/>
      <c r="XAK1166" s="1"/>
      <c r="XAL1166" s="1"/>
      <c r="XAM1166" s="1"/>
      <c r="XAN1166" s="1"/>
      <c r="XAO1166" s="1"/>
      <c r="XAP1166" s="1"/>
      <c r="XAQ1166" s="1"/>
      <c r="XAR1166" s="1"/>
      <c r="XAS1166" s="1"/>
      <c r="XAT1166" s="1"/>
      <c r="XAU1166" s="1"/>
      <c r="XAV1166" s="1"/>
      <c r="XAW1166" s="1"/>
      <c r="XAX1166" s="1"/>
      <c r="XAY1166" s="1"/>
      <c r="XAZ1166" s="1"/>
      <c r="XBA1166" s="1"/>
      <c r="XBB1166" s="1"/>
      <c r="XBC1166" s="1"/>
      <c r="XBD1166" s="1"/>
      <c r="XBE1166" s="1"/>
      <c r="XBF1166" s="1"/>
      <c r="XBG1166" s="1"/>
      <c r="XBH1166" s="1"/>
      <c r="XBI1166" s="1"/>
      <c r="XBJ1166" s="1"/>
      <c r="XBK1166" s="1"/>
      <c r="XBL1166" s="1"/>
      <c r="XBM1166" s="1"/>
      <c r="XBN1166" s="1"/>
      <c r="XBO1166" s="1"/>
      <c r="XBP1166" s="1"/>
      <c r="XBQ1166" s="1"/>
      <c r="XBR1166" s="1"/>
      <c r="XBS1166" s="1"/>
      <c r="XBT1166" s="1"/>
      <c r="XBU1166" s="1"/>
      <c r="XBV1166" s="1"/>
      <c r="XBW1166" s="1"/>
      <c r="XBX1166" s="1"/>
      <c r="XBY1166" s="1"/>
      <c r="XBZ1166" s="1"/>
      <c r="XCA1166" s="1"/>
      <c r="XCB1166" s="1"/>
      <c r="XCC1166" s="1"/>
      <c r="XCD1166" s="1"/>
      <c r="XCE1166" s="1"/>
      <c r="XCF1166" s="1"/>
      <c r="XCG1166" s="1"/>
      <c r="XCH1166" s="1"/>
      <c r="XCI1166" s="1"/>
      <c r="XCJ1166" s="1"/>
      <c r="XCK1166" s="1"/>
      <c r="XCL1166" s="1"/>
      <c r="XCM1166" s="1"/>
      <c r="XCN1166" s="1"/>
      <c r="XCO1166" s="1"/>
      <c r="XCP1166" s="1"/>
      <c r="XCQ1166" s="1"/>
      <c r="XCR1166" s="1"/>
      <c r="XCS1166" s="1"/>
      <c r="XCT1166" s="1"/>
      <c r="XCU1166" s="1"/>
      <c r="XCV1166" s="1"/>
      <c r="XCW1166" s="1"/>
      <c r="XCX1166" s="1"/>
      <c r="XCY1166" s="1"/>
      <c r="XCZ1166" s="1"/>
      <c r="XDA1166" s="1"/>
      <c r="XDB1166" s="1"/>
      <c r="XDC1166" s="1"/>
      <c r="XDD1166" s="1"/>
      <c r="XDE1166" s="1"/>
      <c r="XDF1166" s="1"/>
      <c r="XDG1166" s="1"/>
      <c r="XDH1166" s="1"/>
      <c r="XDI1166" s="1"/>
      <c r="XDJ1166" s="1"/>
      <c r="XDK1166" s="1"/>
      <c r="XDL1166" s="1"/>
      <c r="XDM1166" s="1"/>
      <c r="XDN1166" s="1"/>
      <c r="XDO1166" s="1"/>
      <c r="XDP1166" s="1"/>
      <c r="XDQ1166" s="1"/>
      <c r="XDR1166" s="1"/>
      <c r="XDS1166" s="1"/>
      <c r="XDT1166" s="1"/>
      <c r="XDU1166" s="1"/>
      <c r="XDV1166" s="1"/>
      <c r="XDW1166" s="1"/>
      <c r="XDX1166" s="1"/>
      <c r="XDY1166" s="1"/>
      <c r="XDZ1166" s="1"/>
      <c r="XEA1166" s="1"/>
      <c r="XEB1166" s="1"/>
      <c r="XEC1166" s="1"/>
      <c r="XED1166" s="1"/>
      <c r="XEE1166" s="1"/>
      <c r="XEF1166" s="1"/>
      <c r="XEG1166" s="1"/>
      <c r="XEH1166" s="1"/>
      <c r="XEI1166" s="1"/>
      <c r="XEJ1166" s="1"/>
      <c r="XEK1166" s="1"/>
      <c r="XEL1166" s="1"/>
      <c r="XEM1166" s="1"/>
      <c r="XEN1166" s="1"/>
      <c r="XEO1166" s="1"/>
      <c r="XEP1166" s="1"/>
      <c r="XEQ1166" s="1"/>
      <c r="XER1166" s="1"/>
      <c r="XES1166" s="1"/>
      <c r="XET1166" s="1"/>
      <c r="XEU1166" s="1"/>
      <c r="XEV1166" s="1"/>
      <c r="XEW1166" s="1"/>
      <c r="XEX1166" s="1"/>
      <c r="XEY1166" s="1"/>
      <c r="XEZ1166" s="1"/>
      <c r="XFA1166" s="1"/>
      <c r="XFB1166" s="1"/>
      <c r="XFC1166" s="1"/>
    </row>
    <row r="1167" spans="1:150 16226:16383" s="3" customFormat="1" ht="20.25" customHeight="1" x14ac:dyDescent="0.25">
      <c r="A1167" s="71" t="s">
        <v>1362</v>
      </c>
      <c r="B1167" s="71">
        <v>111.48399999999999</v>
      </c>
      <c r="C1167" s="71">
        <f t="shared" si="30"/>
        <v>1200.0137759999998</v>
      </c>
      <c r="D1167" s="51">
        <v>0</v>
      </c>
      <c r="E1167" s="51">
        <v>0</v>
      </c>
      <c r="F1167" s="124">
        <f t="shared" si="31"/>
        <v>2203.2252927359996</v>
      </c>
      <c r="G1167" s="130" t="s">
        <v>95</v>
      </c>
      <c r="H1167" s="13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c r="EM1167" s="1"/>
      <c r="EN1167" s="1"/>
      <c r="EO1167" s="1"/>
      <c r="EP1167" s="1"/>
      <c r="EQ1167" s="1"/>
      <c r="ER1167" s="1"/>
      <c r="ES1167" s="1"/>
      <c r="ET1167" s="1"/>
      <c r="WZB1167" s="1"/>
      <c r="WZC1167" s="1"/>
      <c r="WZD1167" s="1"/>
      <c r="WZE1167" s="1"/>
      <c r="WZF1167" s="1"/>
      <c r="WZG1167" s="1"/>
      <c r="WZH1167" s="1"/>
      <c r="WZI1167" s="1"/>
      <c r="WZJ1167" s="1"/>
      <c r="WZK1167" s="1"/>
      <c r="WZL1167" s="1"/>
      <c r="WZM1167" s="1"/>
      <c r="WZN1167" s="1"/>
      <c r="WZO1167" s="1"/>
      <c r="WZP1167" s="1"/>
      <c r="WZQ1167" s="1"/>
      <c r="WZR1167" s="1"/>
      <c r="WZS1167" s="1"/>
      <c r="WZT1167" s="1"/>
      <c r="WZU1167" s="1"/>
      <c r="WZV1167" s="1"/>
      <c r="WZW1167" s="1"/>
      <c r="WZX1167" s="1"/>
      <c r="WZY1167" s="1"/>
      <c r="WZZ1167" s="1"/>
      <c r="XAA1167" s="1"/>
      <c r="XAB1167" s="1"/>
      <c r="XAC1167" s="1"/>
      <c r="XAD1167" s="1"/>
      <c r="XAE1167" s="1"/>
      <c r="XAF1167" s="1"/>
      <c r="XAG1167" s="1"/>
      <c r="XAH1167" s="1"/>
      <c r="XAI1167" s="1"/>
      <c r="XAJ1167" s="1"/>
      <c r="XAK1167" s="1"/>
      <c r="XAL1167" s="1"/>
      <c r="XAM1167" s="1"/>
      <c r="XAN1167" s="1"/>
      <c r="XAO1167" s="1"/>
      <c r="XAP1167" s="1"/>
      <c r="XAQ1167" s="1"/>
      <c r="XAR1167" s="1"/>
      <c r="XAS1167" s="1"/>
      <c r="XAT1167" s="1"/>
      <c r="XAU1167" s="1"/>
      <c r="XAV1167" s="1"/>
      <c r="XAW1167" s="1"/>
      <c r="XAX1167" s="1"/>
      <c r="XAY1167" s="1"/>
      <c r="XAZ1167" s="1"/>
      <c r="XBA1167" s="1"/>
      <c r="XBB1167" s="1"/>
      <c r="XBC1167" s="1"/>
      <c r="XBD1167" s="1"/>
      <c r="XBE1167" s="1"/>
      <c r="XBF1167" s="1"/>
      <c r="XBG1167" s="1"/>
      <c r="XBH1167" s="1"/>
      <c r="XBI1167" s="1"/>
      <c r="XBJ1167" s="1"/>
      <c r="XBK1167" s="1"/>
      <c r="XBL1167" s="1"/>
      <c r="XBM1167" s="1"/>
      <c r="XBN1167" s="1"/>
      <c r="XBO1167" s="1"/>
      <c r="XBP1167" s="1"/>
      <c r="XBQ1167" s="1"/>
      <c r="XBR1167" s="1"/>
      <c r="XBS1167" s="1"/>
      <c r="XBT1167" s="1"/>
      <c r="XBU1167" s="1"/>
      <c r="XBV1167" s="1"/>
      <c r="XBW1167" s="1"/>
      <c r="XBX1167" s="1"/>
      <c r="XBY1167" s="1"/>
      <c r="XBZ1167" s="1"/>
      <c r="XCA1167" s="1"/>
      <c r="XCB1167" s="1"/>
      <c r="XCC1167" s="1"/>
      <c r="XCD1167" s="1"/>
      <c r="XCE1167" s="1"/>
      <c r="XCF1167" s="1"/>
      <c r="XCG1167" s="1"/>
      <c r="XCH1167" s="1"/>
      <c r="XCI1167" s="1"/>
      <c r="XCJ1167" s="1"/>
      <c r="XCK1167" s="1"/>
      <c r="XCL1167" s="1"/>
      <c r="XCM1167" s="1"/>
      <c r="XCN1167" s="1"/>
      <c r="XCO1167" s="1"/>
      <c r="XCP1167" s="1"/>
      <c r="XCQ1167" s="1"/>
      <c r="XCR1167" s="1"/>
      <c r="XCS1167" s="1"/>
      <c r="XCT1167" s="1"/>
      <c r="XCU1167" s="1"/>
      <c r="XCV1167" s="1"/>
      <c r="XCW1167" s="1"/>
      <c r="XCX1167" s="1"/>
      <c r="XCY1167" s="1"/>
      <c r="XCZ1167" s="1"/>
      <c r="XDA1167" s="1"/>
      <c r="XDB1167" s="1"/>
      <c r="XDC1167" s="1"/>
      <c r="XDD1167" s="1"/>
      <c r="XDE1167" s="1"/>
      <c r="XDF1167" s="1"/>
      <c r="XDG1167" s="1"/>
      <c r="XDH1167" s="1"/>
      <c r="XDI1167" s="1"/>
      <c r="XDJ1167" s="1"/>
      <c r="XDK1167" s="1"/>
      <c r="XDL1167" s="1"/>
      <c r="XDM1167" s="1"/>
      <c r="XDN1167" s="1"/>
      <c r="XDO1167" s="1"/>
      <c r="XDP1167" s="1"/>
      <c r="XDQ1167" s="1"/>
      <c r="XDR1167" s="1"/>
      <c r="XDS1167" s="1"/>
      <c r="XDT1167" s="1"/>
      <c r="XDU1167" s="1"/>
      <c r="XDV1167" s="1"/>
      <c r="XDW1167" s="1"/>
      <c r="XDX1167" s="1"/>
      <c r="XDY1167" s="1"/>
      <c r="XDZ1167" s="1"/>
      <c r="XEA1167" s="1"/>
      <c r="XEB1167" s="1"/>
      <c r="XEC1167" s="1"/>
      <c r="XED1167" s="1"/>
      <c r="XEE1167" s="1"/>
      <c r="XEF1167" s="1"/>
      <c r="XEG1167" s="1"/>
      <c r="XEH1167" s="1"/>
      <c r="XEI1167" s="1"/>
      <c r="XEJ1167" s="1"/>
      <c r="XEK1167" s="1"/>
      <c r="XEL1167" s="1"/>
      <c r="XEM1167" s="1"/>
      <c r="XEN1167" s="1"/>
      <c r="XEO1167" s="1"/>
      <c r="XEP1167" s="1"/>
      <c r="XEQ1167" s="1"/>
      <c r="XER1167" s="1"/>
      <c r="XES1167" s="1"/>
      <c r="XET1167" s="1"/>
      <c r="XEU1167" s="1"/>
      <c r="XEV1167" s="1"/>
      <c r="XEW1167" s="1"/>
      <c r="XEX1167" s="1"/>
      <c r="XEY1167" s="1"/>
      <c r="XEZ1167" s="1"/>
      <c r="XFA1167" s="1"/>
      <c r="XFB1167" s="1"/>
      <c r="XFC1167" s="1"/>
    </row>
    <row r="1168" spans="1:150 16226:16383" s="3" customFormat="1" ht="20.25" customHeight="1" x14ac:dyDescent="0.25">
      <c r="A1168" s="71" t="s">
        <v>1363</v>
      </c>
      <c r="B1168" s="71">
        <v>111.48399999999999</v>
      </c>
      <c r="C1168" s="71">
        <f t="shared" si="30"/>
        <v>1200.0137759999998</v>
      </c>
      <c r="D1168" s="51">
        <v>0</v>
      </c>
      <c r="E1168" s="51">
        <v>0</v>
      </c>
      <c r="F1168" s="124">
        <f t="shared" si="31"/>
        <v>2203.2252927359996</v>
      </c>
      <c r="G1168" s="130" t="s">
        <v>95</v>
      </c>
      <c r="H1168" s="13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WZB1168" s="1"/>
      <c r="WZC1168" s="1"/>
      <c r="WZD1168" s="1"/>
      <c r="WZE1168" s="1"/>
      <c r="WZF1168" s="1"/>
      <c r="WZG1168" s="1"/>
      <c r="WZH1168" s="1"/>
      <c r="WZI1168" s="1"/>
      <c r="WZJ1168" s="1"/>
      <c r="WZK1168" s="1"/>
      <c r="WZL1168" s="1"/>
      <c r="WZM1168" s="1"/>
      <c r="WZN1168" s="1"/>
      <c r="WZO1168" s="1"/>
      <c r="WZP1168" s="1"/>
      <c r="WZQ1168" s="1"/>
      <c r="WZR1168" s="1"/>
      <c r="WZS1168" s="1"/>
      <c r="WZT1168" s="1"/>
      <c r="WZU1168" s="1"/>
      <c r="WZV1168" s="1"/>
      <c r="WZW1168" s="1"/>
      <c r="WZX1168" s="1"/>
      <c r="WZY1168" s="1"/>
      <c r="WZZ1168" s="1"/>
      <c r="XAA1168" s="1"/>
      <c r="XAB1168" s="1"/>
      <c r="XAC1168" s="1"/>
      <c r="XAD1168" s="1"/>
      <c r="XAE1168" s="1"/>
      <c r="XAF1168" s="1"/>
      <c r="XAG1168" s="1"/>
      <c r="XAH1168" s="1"/>
      <c r="XAI1168" s="1"/>
      <c r="XAJ1168" s="1"/>
      <c r="XAK1168" s="1"/>
      <c r="XAL1168" s="1"/>
      <c r="XAM1168" s="1"/>
      <c r="XAN1168" s="1"/>
      <c r="XAO1168" s="1"/>
      <c r="XAP1168" s="1"/>
      <c r="XAQ1168" s="1"/>
      <c r="XAR1168" s="1"/>
      <c r="XAS1168" s="1"/>
      <c r="XAT1168" s="1"/>
      <c r="XAU1168" s="1"/>
      <c r="XAV1168" s="1"/>
      <c r="XAW1168" s="1"/>
      <c r="XAX1168" s="1"/>
      <c r="XAY1168" s="1"/>
      <c r="XAZ1168" s="1"/>
      <c r="XBA1168" s="1"/>
      <c r="XBB1168" s="1"/>
      <c r="XBC1168" s="1"/>
      <c r="XBD1168" s="1"/>
      <c r="XBE1168" s="1"/>
      <c r="XBF1168" s="1"/>
      <c r="XBG1168" s="1"/>
      <c r="XBH1168" s="1"/>
      <c r="XBI1168" s="1"/>
      <c r="XBJ1168" s="1"/>
      <c r="XBK1168" s="1"/>
      <c r="XBL1168" s="1"/>
      <c r="XBM1168" s="1"/>
      <c r="XBN1168" s="1"/>
      <c r="XBO1168" s="1"/>
      <c r="XBP1168" s="1"/>
      <c r="XBQ1168" s="1"/>
      <c r="XBR1168" s="1"/>
      <c r="XBS1168" s="1"/>
      <c r="XBT1168" s="1"/>
      <c r="XBU1168" s="1"/>
      <c r="XBV1168" s="1"/>
      <c r="XBW1168" s="1"/>
      <c r="XBX1168" s="1"/>
      <c r="XBY1168" s="1"/>
      <c r="XBZ1168" s="1"/>
      <c r="XCA1168" s="1"/>
      <c r="XCB1168" s="1"/>
      <c r="XCC1168" s="1"/>
      <c r="XCD1168" s="1"/>
      <c r="XCE1168" s="1"/>
      <c r="XCF1168" s="1"/>
      <c r="XCG1168" s="1"/>
      <c r="XCH1168" s="1"/>
      <c r="XCI1168" s="1"/>
      <c r="XCJ1168" s="1"/>
      <c r="XCK1168" s="1"/>
      <c r="XCL1168" s="1"/>
      <c r="XCM1168" s="1"/>
      <c r="XCN1168" s="1"/>
      <c r="XCO1168" s="1"/>
      <c r="XCP1168" s="1"/>
      <c r="XCQ1168" s="1"/>
      <c r="XCR1168" s="1"/>
      <c r="XCS1168" s="1"/>
      <c r="XCT1168" s="1"/>
      <c r="XCU1168" s="1"/>
      <c r="XCV1168" s="1"/>
      <c r="XCW1168" s="1"/>
      <c r="XCX1168" s="1"/>
      <c r="XCY1168" s="1"/>
      <c r="XCZ1168" s="1"/>
      <c r="XDA1168" s="1"/>
      <c r="XDB1168" s="1"/>
      <c r="XDC1168" s="1"/>
      <c r="XDD1168" s="1"/>
      <c r="XDE1168" s="1"/>
      <c r="XDF1168" s="1"/>
      <c r="XDG1168" s="1"/>
      <c r="XDH1168" s="1"/>
      <c r="XDI1168" s="1"/>
      <c r="XDJ1168" s="1"/>
      <c r="XDK1168" s="1"/>
      <c r="XDL1168" s="1"/>
      <c r="XDM1168" s="1"/>
      <c r="XDN1168" s="1"/>
      <c r="XDO1168" s="1"/>
      <c r="XDP1168" s="1"/>
      <c r="XDQ1168" s="1"/>
      <c r="XDR1168" s="1"/>
      <c r="XDS1168" s="1"/>
      <c r="XDT1168" s="1"/>
      <c r="XDU1168" s="1"/>
      <c r="XDV1168" s="1"/>
      <c r="XDW1168" s="1"/>
      <c r="XDX1168" s="1"/>
      <c r="XDY1168" s="1"/>
      <c r="XDZ1168" s="1"/>
      <c r="XEA1168" s="1"/>
      <c r="XEB1168" s="1"/>
      <c r="XEC1168" s="1"/>
      <c r="XED1168" s="1"/>
      <c r="XEE1168" s="1"/>
      <c r="XEF1168" s="1"/>
      <c r="XEG1168" s="1"/>
      <c r="XEH1168" s="1"/>
      <c r="XEI1168" s="1"/>
      <c r="XEJ1168" s="1"/>
      <c r="XEK1168" s="1"/>
      <c r="XEL1168" s="1"/>
      <c r="XEM1168" s="1"/>
      <c r="XEN1168" s="1"/>
      <c r="XEO1168" s="1"/>
      <c r="XEP1168" s="1"/>
      <c r="XEQ1168" s="1"/>
      <c r="XER1168" s="1"/>
      <c r="XES1168" s="1"/>
      <c r="XET1168" s="1"/>
      <c r="XEU1168" s="1"/>
      <c r="XEV1168" s="1"/>
      <c r="XEW1168" s="1"/>
      <c r="XEX1168" s="1"/>
      <c r="XEY1168" s="1"/>
      <c r="XEZ1168" s="1"/>
      <c r="XFA1168" s="1"/>
      <c r="XFB1168" s="1"/>
      <c r="XFC1168" s="1"/>
    </row>
    <row r="1169" spans="1:150 16226:16383" s="3" customFormat="1" ht="20.25" customHeight="1" x14ac:dyDescent="0.25">
      <c r="A1169" s="71" t="s">
        <v>1364</v>
      </c>
      <c r="B1169" s="71">
        <v>111.48399999999999</v>
      </c>
      <c r="C1169" s="71">
        <f t="shared" si="30"/>
        <v>1200.0137759999998</v>
      </c>
      <c r="D1169" s="51">
        <v>0</v>
      </c>
      <c r="E1169" s="51">
        <v>0</v>
      </c>
      <c r="F1169" s="124">
        <f t="shared" si="31"/>
        <v>2203.2252927359996</v>
      </c>
      <c r="G1169" s="130" t="s">
        <v>95</v>
      </c>
      <c r="H1169" s="13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WZB1169" s="1"/>
      <c r="WZC1169" s="1"/>
      <c r="WZD1169" s="1"/>
      <c r="WZE1169" s="1"/>
      <c r="WZF1169" s="1"/>
      <c r="WZG1169" s="1"/>
      <c r="WZH1169" s="1"/>
      <c r="WZI1169" s="1"/>
      <c r="WZJ1169" s="1"/>
      <c r="WZK1169" s="1"/>
      <c r="WZL1169" s="1"/>
      <c r="WZM1169" s="1"/>
      <c r="WZN1169" s="1"/>
      <c r="WZO1169" s="1"/>
      <c r="WZP1169" s="1"/>
      <c r="WZQ1169" s="1"/>
      <c r="WZR1169" s="1"/>
      <c r="WZS1169" s="1"/>
      <c r="WZT1169" s="1"/>
      <c r="WZU1169" s="1"/>
      <c r="WZV1169" s="1"/>
      <c r="WZW1169" s="1"/>
      <c r="WZX1169" s="1"/>
      <c r="WZY1169" s="1"/>
      <c r="WZZ1169" s="1"/>
      <c r="XAA1169" s="1"/>
      <c r="XAB1169" s="1"/>
      <c r="XAC1169" s="1"/>
      <c r="XAD1169" s="1"/>
      <c r="XAE1169" s="1"/>
      <c r="XAF1169" s="1"/>
      <c r="XAG1169" s="1"/>
      <c r="XAH1169" s="1"/>
      <c r="XAI1169" s="1"/>
      <c r="XAJ1169" s="1"/>
      <c r="XAK1169" s="1"/>
      <c r="XAL1169" s="1"/>
      <c r="XAM1169" s="1"/>
      <c r="XAN1169" s="1"/>
      <c r="XAO1169" s="1"/>
      <c r="XAP1169" s="1"/>
      <c r="XAQ1169" s="1"/>
      <c r="XAR1169" s="1"/>
      <c r="XAS1169" s="1"/>
      <c r="XAT1169" s="1"/>
      <c r="XAU1169" s="1"/>
      <c r="XAV1169" s="1"/>
      <c r="XAW1169" s="1"/>
      <c r="XAX1169" s="1"/>
      <c r="XAY1169" s="1"/>
      <c r="XAZ1169" s="1"/>
      <c r="XBA1169" s="1"/>
      <c r="XBB1169" s="1"/>
      <c r="XBC1169" s="1"/>
      <c r="XBD1169" s="1"/>
      <c r="XBE1169" s="1"/>
      <c r="XBF1169" s="1"/>
      <c r="XBG1169" s="1"/>
      <c r="XBH1169" s="1"/>
      <c r="XBI1169" s="1"/>
      <c r="XBJ1169" s="1"/>
      <c r="XBK1169" s="1"/>
      <c r="XBL1169" s="1"/>
      <c r="XBM1169" s="1"/>
      <c r="XBN1169" s="1"/>
      <c r="XBO1169" s="1"/>
      <c r="XBP1169" s="1"/>
      <c r="XBQ1169" s="1"/>
      <c r="XBR1169" s="1"/>
      <c r="XBS1169" s="1"/>
      <c r="XBT1169" s="1"/>
      <c r="XBU1169" s="1"/>
      <c r="XBV1169" s="1"/>
      <c r="XBW1169" s="1"/>
      <c r="XBX1169" s="1"/>
      <c r="XBY1169" s="1"/>
      <c r="XBZ1169" s="1"/>
      <c r="XCA1169" s="1"/>
      <c r="XCB1169" s="1"/>
      <c r="XCC1169" s="1"/>
      <c r="XCD1169" s="1"/>
      <c r="XCE1169" s="1"/>
      <c r="XCF1169" s="1"/>
      <c r="XCG1169" s="1"/>
      <c r="XCH1169" s="1"/>
      <c r="XCI1169" s="1"/>
      <c r="XCJ1169" s="1"/>
      <c r="XCK1169" s="1"/>
      <c r="XCL1169" s="1"/>
      <c r="XCM1169" s="1"/>
      <c r="XCN1169" s="1"/>
      <c r="XCO1169" s="1"/>
      <c r="XCP1169" s="1"/>
      <c r="XCQ1169" s="1"/>
      <c r="XCR1169" s="1"/>
      <c r="XCS1169" s="1"/>
      <c r="XCT1169" s="1"/>
      <c r="XCU1169" s="1"/>
      <c r="XCV1169" s="1"/>
      <c r="XCW1169" s="1"/>
      <c r="XCX1169" s="1"/>
      <c r="XCY1169" s="1"/>
      <c r="XCZ1169" s="1"/>
      <c r="XDA1169" s="1"/>
      <c r="XDB1169" s="1"/>
      <c r="XDC1169" s="1"/>
      <c r="XDD1169" s="1"/>
      <c r="XDE1169" s="1"/>
      <c r="XDF1169" s="1"/>
      <c r="XDG1169" s="1"/>
      <c r="XDH1169" s="1"/>
      <c r="XDI1169" s="1"/>
      <c r="XDJ1169" s="1"/>
      <c r="XDK1169" s="1"/>
      <c r="XDL1169" s="1"/>
      <c r="XDM1169" s="1"/>
      <c r="XDN1169" s="1"/>
      <c r="XDO1169" s="1"/>
      <c r="XDP1169" s="1"/>
      <c r="XDQ1169" s="1"/>
      <c r="XDR1169" s="1"/>
      <c r="XDS1169" s="1"/>
      <c r="XDT1169" s="1"/>
      <c r="XDU1169" s="1"/>
      <c r="XDV1169" s="1"/>
      <c r="XDW1169" s="1"/>
      <c r="XDX1169" s="1"/>
      <c r="XDY1169" s="1"/>
      <c r="XDZ1169" s="1"/>
      <c r="XEA1169" s="1"/>
      <c r="XEB1169" s="1"/>
      <c r="XEC1169" s="1"/>
      <c r="XED1169" s="1"/>
      <c r="XEE1169" s="1"/>
      <c r="XEF1169" s="1"/>
      <c r="XEG1169" s="1"/>
      <c r="XEH1169" s="1"/>
      <c r="XEI1169" s="1"/>
      <c r="XEJ1169" s="1"/>
      <c r="XEK1169" s="1"/>
      <c r="XEL1169" s="1"/>
      <c r="XEM1169" s="1"/>
      <c r="XEN1169" s="1"/>
      <c r="XEO1169" s="1"/>
      <c r="XEP1169" s="1"/>
      <c r="XEQ1169" s="1"/>
      <c r="XER1169" s="1"/>
      <c r="XES1169" s="1"/>
      <c r="XET1169" s="1"/>
      <c r="XEU1169" s="1"/>
      <c r="XEV1169" s="1"/>
      <c r="XEW1169" s="1"/>
      <c r="XEX1169" s="1"/>
      <c r="XEY1169" s="1"/>
      <c r="XEZ1169" s="1"/>
      <c r="XFA1169" s="1"/>
      <c r="XFB1169" s="1"/>
      <c r="XFC1169" s="1"/>
    </row>
    <row r="1170" spans="1:150 16226:16383" s="3" customFormat="1" ht="20.25" customHeight="1" x14ac:dyDescent="0.25">
      <c r="A1170" s="71" t="s">
        <v>1365</v>
      </c>
      <c r="B1170" s="71">
        <v>111.48399999999999</v>
      </c>
      <c r="C1170" s="71">
        <f t="shared" si="30"/>
        <v>1200.0137759999998</v>
      </c>
      <c r="D1170" s="51">
        <v>0</v>
      </c>
      <c r="E1170" s="51">
        <v>0</v>
      </c>
      <c r="F1170" s="124">
        <f t="shared" si="31"/>
        <v>2203.2252927359996</v>
      </c>
      <c r="G1170" s="130" t="s">
        <v>95</v>
      </c>
      <c r="H1170" s="13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c r="EM1170" s="1"/>
      <c r="EN1170" s="1"/>
      <c r="EO1170" s="1"/>
      <c r="EP1170" s="1"/>
      <c r="EQ1170" s="1"/>
      <c r="ER1170" s="1"/>
      <c r="ES1170" s="1"/>
      <c r="ET1170" s="1"/>
      <c r="WZB1170" s="1"/>
      <c r="WZC1170" s="1"/>
      <c r="WZD1170" s="1"/>
      <c r="WZE1170" s="1"/>
      <c r="WZF1170" s="1"/>
      <c r="WZG1170" s="1"/>
      <c r="WZH1170" s="1"/>
      <c r="WZI1170" s="1"/>
      <c r="WZJ1170" s="1"/>
      <c r="WZK1170" s="1"/>
      <c r="WZL1170" s="1"/>
      <c r="WZM1170" s="1"/>
      <c r="WZN1170" s="1"/>
      <c r="WZO1170" s="1"/>
      <c r="WZP1170" s="1"/>
      <c r="WZQ1170" s="1"/>
      <c r="WZR1170" s="1"/>
      <c r="WZS1170" s="1"/>
      <c r="WZT1170" s="1"/>
      <c r="WZU1170" s="1"/>
      <c r="WZV1170" s="1"/>
      <c r="WZW1170" s="1"/>
      <c r="WZX1170" s="1"/>
      <c r="WZY1170" s="1"/>
      <c r="WZZ1170" s="1"/>
      <c r="XAA1170" s="1"/>
      <c r="XAB1170" s="1"/>
      <c r="XAC1170" s="1"/>
      <c r="XAD1170" s="1"/>
      <c r="XAE1170" s="1"/>
      <c r="XAF1170" s="1"/>
      <c r="XAG1170" s="1"/>
      <c r="XAH1170" s="1"/>
      <c r="XAI1170" s="1"/>
      <c r="XAJ1170" s="1"/>
      <c r="XAK1170" s="1"/>
      <c r="XAL1170" s="1"/>
      <c r="XAM1170" s="1"/>
      <c r="XAN1170" s="1"/>
      <c r="XAO1170" s="1"/>
      <c r="XAP1170" s="1"/>
      <c r="XAQ1170" s="1"/>
      <c r="XAR1170" s="1"/>
      <c r="XAS1170" s="1"/>
      <c r="XAT1170" s="1"/>
      <c r="XAU1170" s="1"/>
      <c r="XAV1170" s="1"/>
      <c r="XAW1170" s="1"/>
      <c r="XAX1170" s="1"/>
      <c r="XAY1170" s="1"/>
      <c r="XAZ1170" s="1"/>
      <c r="XBA1170" s="1"/>
      <c r="XBB1170" s="1"/>
      <c r="XBC1170" s="1"/>
      <c r="XBD1170" s="1"/>
      <c r="XBE1170" s="1"/>
      <c r="XBF1170" s="1"/>
      <c r="XBG1170" s="1"/>
      <c r="XBH1170" s="1"/>
      <c r="XBI1170" s="1"/>
      <c r="XBJ1170" s="1"/>
      <c r="XBK1170" s="1"/>
      <c r="XBL1170" s="1"/>
      <c r="XBM1170" s="1"/>
      <c r="XBN1170" s="1"/>
      <c r="XBO1170" s="1"/>
      <c r="XBP1170" s="1"/>
      <c r="XBQ1170" s="1"/>
      <c r="XBR1170" s="1"/>
      <c r="XBS1170" s="1"/>
      <c r="XBT1170" s="1"/>
      <c r="XBU1170" s="1"/>
      <c r="XBV1170" s="1"/>
      <c r="XBW1170" s="1"/>
      <c r="XBX1170" s="1"/>
      <c r="XBY1170" s="1"/>
      <c r="XBZ1170" s="1"/>
      <c r="XCA1170" s="1"/>
      <c r="XCB1170" s="1"/>
      <c r="XCC1170" s="1"/>
      <c r="XCD1170" s="1"/>
      <c r="XCE1170" s="1"/>
      <c r="XCF1170" s="1"/>
      <c r="XCG1170" s="1"/>
      <c r="XCH1170" s="1"/>
      <c r="XCI1170" s="1"/>
      <c r="XCJ1170" s="1"/>
      <c r="XCK1170" s="1"/>
      <c r="XCL1170" s="1"/>
      <c r="XCM1170" s="1"/>
      <c r="XCN1170" s="1"/>
      <c r="XCO1170" s="1"/>
      <c r="XCP1170" s="1"/>
      <c r="XCQ1170" s="1"/>
      <c r="XCR1170" s="1"/>
      <c r="XCS1170" s="1"/>
      <c r="XCT1170" s="1"/>
      <c r="XCU1170" s="1"/>
      <c r="XCV1170" s="1"/>
      <c r="XCW1170" s="1"/>
      <c r="XCX1170" s="1"/>
      <c r="XCY1170" s="1"/>
      <c r="XCZ1170" s="1"/>
      <c r="XDA1170" s="1"/>
      <c r="XDB1170" s="1"/>
      <c r="XDC1170" s="1"/>
      <c r="XDD1170" s="1"/>
      <c r="XDE1170" s="1"/>
      <c r="XDF1170" s="1"/>
      <c r="XDG1170" s="1"/>
      <c r="XDH1170" s="1"/>
      <c r="XDI1170" s="1"/>
      <c r="XDJ1170" s="1"/>
      <c r="XDK1170" s="1"/>
      <c r="XDL1170" s="1"/>
      <c r="XDM1170" s="1"/>
      <c r="XDN1170" s="1"/>
      <c r="XDO1170" s="1"/>
      <c r="XDP1170" s="1"/>
      <c r="XDQ1170" s="1"/>
      <c r="XDR1170" s="1"/>
      <c r="XDS1170" s="1"/>
      <c r="XDT1170" s="1"/>
      <c r="XDU1170" s="1"/>
      <c r="XDV1170" s="1"/>
      <c r="XDW1170" s="1"/>
      <c r="XDX1170" s="1"/>
      <c r="XDY1170" s="1"/>
      <c r="XDZ1170" s="1"/>
      <c r="XEA1170" s="1"/>
      <c r="XEB1170" s="1"/>
      <c r="XEC1170" s="1"/>
      <c r="XED1170" s="1"/>
      <c r="XEE1170" s="1"/>
      <c r="XEF1170" s="1"/>
      <c r="XEG1170" s="1"/>
      <c r="XEH1170" s="1"/>
      <c r="XEI1170" s="1"/>
      <c r="XEJ1170" s="1"/>
      <c r="XEK1170" s="1"/>
      <c r="XEL1170" s="1"/>
      <c r="XEM1170" s="1"/>
      <c r="XEN1170" s="1"/>
      <c r="XEO1170" s="1"/>
      <c r="XEP1170" s="1"/>
      <c r="XEQ1170" s="1"/>
      <c r="XER1170" s="1"/>
      <c r="XES1170" s="1"/>
      <c r="XET1170" s="1"/>
      <c r="XEU1170" s="1"/>
      <c r="XEV1170" s="1"/>
      <c r="XEW1170" s="1"/>
      <c r="XEX1170" s="1"/>
      <c r="XEY1170" s="1"/>
      <c r="XEZ1170" s="1"/>
      <c r="XFA1170" s="1"/>
      <c r="XFB1170" s="1"/>
      <c r="XFC1170" s="1"/>
    </row>
    <row r="1171" spans="1:150 16226:16383" s="3" customFormat="1" ht="20.25" customHeight="1" x14ac:dyDescent="0.25">
      <c r="A1171" s="71" t="s">
        <v>1366</v>
      </c>
      <c r="B1171" s="71">
        <v>111.48399999999999</v>
      </c>
      <c r="C1171" s="71">
        <f t="shared" si="30"/>
        <v>1200.0137759999998</v>
      </c>
      <c r="D1171" s="51">
        <v>0</v>
      </c>
      <c r="E1171" s="51">
        <v>0</v>
      </c>
      <c r="F1171" s="124">
        <f t="shared" si="31"/>
        <v>2203.2252927359996</v>
      </c>
      <c r="G1171" s="130" t="s">
        <v>95</v>
      </c>
      <c r="H1171" s="13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c r="EM1171" s="1"/>
      <c r="EN1171" s="1"/>
      <c r="EO1171" s="1"/>
      <c r="EP1171" s="1"/>
      <c r="EQ1171" s="1"/>
      <c r="ER1171" s="1"/>
      <c r="ES1171" s="1"/>
      <c r="ET1171" s="1"/>
      <c r="WZB1171" s="1"/>
      <c r="WZC1171" s="1"/>
      <c r="WZD1171" s="1"/>
      <c r="WZE1171" s="1"/>
      <c r="WZF1171" s="1"/>
      <c r="WZG1171" s="1"/>
      <c r="WZH1171" s="1"/>
      <c r="WZI1171" s="1"/>
      <c r="WZJ1171" s="1"/>
      <c r="WZK1171" s="1"/>
      <c r="WZL1171" s="1"/>
      <c r="WZM1171" s="1"/>
      <c r="WZN1171" s="1"/>
      <c r="WZO1171" s="1"/>
      <c r="WZP1171" s="1"/>
      <c r="WZQ1171" s="1"/>
      <c r="WZR1171" s="1"/>
      <c r="WZS1171" s="1"/>
      <c r="WZT1171" s="1"/>
      <c r="WZU1171" s="1"/>
      <c r="WZV1171" s="1"/>
      <c r="WZW1171" s="1"/>
      <c r="WZX1171" s="1"/>
      <c r="WZY1171" s="1"/>
      <c r="WZZ1171" s="1"/>
      <c r="XAA1171" s="1"/>
      <c r="XAB1171" s="1"/>
      <c r="XAC1171" s="1"/>
      <c r="XAD1171" s="1"/>
      <c r="XAE1171" s="1"/>
      <c r="XAF1171" s="1"/>
      <c r="XAG1171" s="1"/>
      <c r="XAH1171" s="1"/>
      <c r="XAI1171" s="1"/>
      <c r="XAJ1171" s="1"/>
      <c r="XAK1171" s="1"/>
      <c r="XAL1171" s="1"/>
      <c r="XAM1171" s="1"/>
      <c r="XAN1171" s="1"/>
      <c r="XAO1171" s="1"/>
      <c r="XAP1171" s="1"/>
      <c r="XAQ1171" s="1"/>
      <c r="XAR1171" s="1"/>
      <c r="XAS1171" s="1"/>
      <c r="XAT1171" s="1"/>
      <c r="XAU1171" s="1"/>
      <c r="XAV1171" s="1"/>
      <c r="XAW1171" s="1"/>
      <c r="XAX1171" s="1"/>
      <c r="XAY1171" s="1"/>
      <c r="XAZ1171" s="1"/>
      <c r="XBA1171" s="1"/>
      <c r="XBB1171" s="1"/>
      <c r="XBC1171" s="1"/>
      <c r="XBD1171" s="1"/>
      <c r="XBE1171" s="1"/>
      <c r="XBF1171" s="1"/>
      <c r="XBG1171" s="1"/>
      <c r="XBH1171" s="1"/>
      <c r="XBI1171" s="1"/>
      <c r="XBJ1171" s="1"/>
      <c r="XBK1171" s="1"/>
      <c r="XBL1171" s="1"/>
      <c r="XBM1171" s="1"/>
      <c r="XBN1171" s="1"/>
      <c r="XBO1171" s="1"/>
      <c r="XBP1171" s="1"/>
      <c r="XBQ1171" s="1"/>
      <c r="XBR1171" s="1"/>
      <c r="XBS1171" s="1"/>
      <c r="XBT1171" s="1"/>
      <c r="XBU1171" s="1"/>
      <c r="XBV1171" s="1"/>
      <c r="XBW1171" s="1"/>
      <c r="XBX1171" s="1"/>
      <c r="XBY1171" s="1"/>
      <c r="XBZ1171" s="1"/>
      <c r="XCA1171" s="1"/>
      <c r="XCB1171" s="1"/>
      <c r="XCC1171" s="1"/>
      <c r="XCD1171" s="1"/>
      <c r="XCE1171" s="1"/>
      <c r="XCF1171" s="1"/>
      <c r="XCG1171" s="1"/>
      <c r="XCH1171" s="1"/>
      <c r="XCI1171" s="1"/>
      <c r="XCJ1171" s="1"/>
      <c r="XCK1171" s="1"/>
      <c r="XCL1171" s="1"/>
      <c r="XCM1171" s="1"/>
      <c r="XCN1171" s="1"/>
      <c r="XCO1171" s="1"/>
      <c r="XCP1171" s="1"/>
      <c r="XCQ1171" s="1"/>
      <c r="XCR1171" s="1"/>
      <c r="XCS1171" s="1"/>
      <c r="XCT1171" s="1"/>
      <c r="XCU1171" s="1"/>
      <c r="XCV1171" s="1"/>
      <c r="XCW1171" s="1"/>
      <c r="XCX1171" s="1"/>
      <c r="XCY1171" s="1"/>
      <c r="XCZ1171" s="1"/>
      <c r="XDA1171" s="1"/>
      <c r="XDB1171" s="1"/>
      <c r="XDC1171" s="1"/>
      <c r="XDD1171" s="1"/>
      <c r="XDE1171" s="1"/>
      <c r="XDF1171" s="1"/>
      <c r="XDG1171" s="1"/>
      <c r="XDH1171" s="1"/>
      <c r="XDI1171" s="1"/>
      <c r="XDJ1171" s="1"/>
      <c r="XDK1171" s="1"/>
      <c r="XDL1171" s="1"/>
      <c r="XDM1171" s="1"/>
      <c r="XDN1171" s="1"/>
      <c r="XDO1171" s="1"/>
      <c r="XDP1171" s="1"/>
      <c r="XDQ1171" s="1"/>
      <c r="XDR1171" s="1"/>
      <c r="XDS1171" s="1"/>
      <c r="XDT1171" s="1"/>
      <c r="XDU1171" s="1"/>
      <c r="XDV1171" s="1"/>
      <c r="XDW1171" s="1"/>
      <c r="XDX1171" s="1"/>
      <c r="XDY1171" s="1"/>
      <c r="XDZ1171" s="1"/>
      <c r="XEA1171" s="1"/>
      <c r="XEB1171" s="1"/>
      <c r="XEC1171" s="1"/>
      <c r="XED1171" s="1"/>
      <c r="XEE1171" s="1"/>
      <c r="XEF1171" s="1"/>
      <c r="XEG1171" s="1"/>
      <c r="XEH1171" s="1"/>
      <c r="XEI1171" s="1"/>
      <c r="XEJ1171" s="1"/>
      <c r="XEK1171" s="1"/>
      <c r="XEL1171" s="1"/>
      <c r="XEM1171" s="1"/>
      <c r="XEN1171" s="1"/>
      <c r="XEO1171" s="1"/>
      <c r="XEP1171" s="1"/>
      <c r="XEQ1171" s="1"/>
      <c r="XER1171" s="1"/>
      <c r="XES1171" s="1"/>
      <c r="XET1171" s="1"/>
      <c r="XEU1171" s="1"/>
      <c r="XEV1171" s="1"/>
      <c r="XEW1171" s="1"/>
      <c r="XEX1171" s="1"/>
      <c r="XEY1171" s="1"/>
      <c r="XEZ1171" s="1"/>
      <c r="XFA1171" s="1"/>
      <c r="XFB1171" s="1"/>
      <c r="XFC1171" s="1"/>
    </row>
    <row r="1172" spans="1:150 16226:16383" s="3" customFormat="1" ht="20.25" customHeight="1" x14ac:dyDescent="0.25">
      <c r="A1172" s="71" t="s">
        <v>1367</v>
      </c>
      <c r="B1172" s="71">
        <v>111.48399999999999</v>
      </c>
      <c r="C1172" s="71">
        <f t="shared" si="30"/>
        <v>1200.0137759999998</v>
      </c>
      <c r="D1172" s="51">
        <v>0</v>
      </c>
      <c r="E1172" s="51">
        <v>0</v>
      </c>
      <c r="F1172" s="124">
        <f t="shared" si="31"/>
        <v>2203.2252927359996</v>
      </c>
      <c r="G1172" s="130" t="s">
        <v>95</v>
      </c>
      <c r="H1172" s="13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WZB1172" s="1"/>
      <c r="WZC1172" s="1"/>
      <c r="WZD1172" s="1"/>
      <c r="WZE1172" s="1"/>
      <c r="WZF1172" s="1"/>
      <c r="WZG1172" s="1"/>
      <c r="WZH1172" s="1"/>
      <c r="WZI1172" s="1"/>
      <c r="WZJ1172" s="1"/>
      <c r="WZK1172" s="1"/>
      <c r="WZL1172" s="1"/>
      <c r="WZM1172" s="1"/>
      <c r="WZN1172" s="1"/>
      <c r="WZO1172" s="1"/>
      <c r="WZP1172" s="1"/>
      <c r="WZQ1172" s="1"/>
      <c r="WZR1172" s="1"/>
      <c r="WZS1172" s="1"/>
      <c r="WZT1172" s="1"/>
      <c r="WZU1172" s="1"/>
      <c r="WZV1172" s="1"/>
      <c r="WZW1172" s="1"/>
      <c r="WZX1172" s="1"/>
      <c r="WZY1172" s="1"/>
      <c r="WZZ1172" s="1"/>
      <c r="XAA1172" s="1"/>
      <c r="XAB1172" s="1"/>
      <c r="XAC1172" s="1"/>
      <c r="XAD1172" s="1"/>
      <c r="XAE1172" s="1"/>
      <c r="XAF1172" s="1"/>
      <c r="XAG1172" s="1"/>
      <c r="XAH1172" s="1"/>
      <c r="XAI1172" s="1"/>
      <c r="XAJ1172" s="1"/>
      <c r="XAK1172" s="1"/>
      <c r="XAL1172" s="1"/>
      <c r="XAM1172" s="1"/>
      <c r="XAN1172" s="1"/>
      <c r="XAO1172" s="1"/>
      <c r="XAP1172" s="1"/>
      <c r="XAQ1172" s="1"/>
      <c r="XAR1172" s="1"/>
      <c r="XAS1172" s="1"/>
      <c r="XAT1172" s="1"/>
      <c r="XAU1172" s="1"/>
      <c r="XAV1172" s="1"/>
      <c r="XAW1172" s="1"/>
      <c r="XAX1172" s="1"/>
      <c r="XAY1172" s="1"/>
      <c r="XAZ1172" s="1"/>
      <c r="XBA1172" s="1"/>
      <c r="XBB1172" s="1"/>
      <c r="XBC1172" s="1"/>
      <c r="XBD1172" s="1"/>
      <c r="XBE1172" s="1"/>
      <c r="XBF1172" s="1"/>
      <c r="XBG1172" s="1"/>
      <c r="XBH1172" s="1"/>
      <c r="XBI1172" s="1"/>
      <c r="XBJ1172" s="1"/>
      <c r="XBK1172" s="1"/>
      <c r="XBL1172" s="1"/>
      <c r="XBM1172" s="1"/>
      <c r="XBN1172" s="1"/>
      <c r="XBO1172" s="1"/>
      <c r="XBP1172" s="1"/>
      <c r="XBQ1172" s="1"/>
      <c r="XBR1172" s="1"/>
      <c r="XBS1172" s="1"/>
      <c r="XBT1172" s="1"/>
      <c r="XBU1172" s="1"/>
      <c r="XBV1172" s="1"/>
      <c r="XBW1172" s="1"/>
      <c r="XBX1172" s="1"/>
      <c r="XBY1172" s="1"/>
      <c r="XBZ1172" s="1"/>
      <c r="XCA1172" s="1"/>
      <c r="XCB1172" s="1"/>
      <c r="XCC1172" s="1"/>
      <c r="XCD1172" s="1"/>
      <c r="XCE1172" s="1"/>
      <c r="XCF1172" s="1"/>
      <c r="XCG1172" s="1"/>
      <c r="XCH1172" s="1"/>
      <c r="XCI1172" s="1"/>
      <c r="XCJ1172" s="1"/>
      <c r="XCK1172" s="1"/>
      <c r="XCL1172" s="1"/>
      <c r="XCM1172" s="1"/>
      <c r="XCN1172" s="1"/>
      <c r="XCO1172" s="1"/>
      <c r="XCP1172" s="1"/>
      <c r="XCQ1172" s="1"/>
      <c r="XCR1172" s="1"/>
      <c r="XCS1172" s="1"/>
      <c r="XCT1172" s="1"/>
      <c r="XCU1172" s="1"/>
      <c r="XCV1172" s="1"/>
      <c r="XCW1172" s="1"/>
      <c r="XCX1172" s="1"/>
      <c r="XCY1172" s="1"/>
      <c r="XCZ1172" s="1"/>
      <c r="XDA1172" s="1"/>
      <c r="XDB1172" s="1"/>
      <c r="XDC1172" s="1"/>
      <c r="XDD1172" s="1"/>
      <c r="XDE1172" s="1"/>
      <c r="XDF1172" s="1"/>
      <c r="XDG1172" s="1"/>
      <c r="XDH1172" s="1"/>
      <c r="XDI1172" s="1"/>
      <c r="XDJ1172" s="1"/>
      <c r="XDK1172" s="1"/>
      <c r="XDL1172" s="1"/>
      <c r="XDM1172" s="1"/>
      <c r="XDN1172" s="1"/>
      <c r="XDO1172" s="1"/>
      <c r="XDP1172" s="1"/>
      <c r="XDQ1172" s="1"/>
      <c r="XDR1172" s="1"/>
      <c r="XDS1172" s="1"/>
      <c r="XDT1172" s="1"/>
      <c r="XDU1172" s="1"/>
      <c r="XDV1172" s="1"/>
      <c r="XDW1172" s="1"/>
      <c r="XDX1172" s="1"/>
      <c r="XDY1172" s="1"/>
      <c r="XDZ1172" s="1"/>
      <c r="XEA1172" s="1"/>
      <c r="XEB1172" s="1"/>
      <c r="XEC1172" s="1"/>
      <c r="XED1172" s="1"/>
      <c r="XEE1172" s="1"/>
      <c r="XEF1172" s="1"/>
      <c r="XEG1172" s="1"/>
      <c r="XEH1172" s="1"/>
      <c r="XEI1172" s="1"/>
      <c r="XEJ1172" s="1"/>
      <c r="XEK1172" s="1"/>
      <c r="XEL1172" s="1"/>
      <c r="XEM1172" s="1"/>
      <c r="XEN1172" s="1"/>
      <c r="XEO1172" s="1"/>
      <c r="XEP1172" s="1"/>
      <c r="XEQ1172" s="1"/>
      <c r="XER1172" s="1"/>
      <c r="XES1172" s="1"/>
      <c r="XET1172" s="1"/>
      <c r="XEU1172" s="1"/>
      <c r="XEV1172" s="1"/>
      <c r="XEW1172" s="1"/>
      <c r="XEX1172" s="1"/>
      <c r="XEY1172" s="1"/>
      <c r="XEZ1172" s="1"/>
      <c r="XFA1172" s="1"/>
      <c r="XFB1172" s="1"/>
      <c r="XFC1172" s="1"/>
    </row>
    <row r="1173" spans="1:150 16226:16383" s="3" customFormat="1" ht="20.25" customHeight="1" x14ac:dyDescent="0.25">
      <c r="A1173" s="71" t="s">
        <v>1368</v>
      </c>
      <c r="B1173" s="71">
        <v>111.48399999999999</v>
      </c>
      <c r="C1173" s="71">
        <f t="shared" si="30"/>
        <v>1200.0137759999998</v>
      </c>
      <c r="D1173" s="51">
        <v>0</v>
      </c>
      <c r="E1173" s="51">
        <v>0</v>
      </c>
      <c r="F1173" s="124">
        <f t="shared" si="31"/>
        <v>2203.2252927359996</v>
      </c>
      <c r="G1173" s="130" t="s">
        <v>95</v>
      </c>
      <c r="H1173" s="13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WZB1173" s="1"/>
      <c r="WZC1173" s="1"/>
      <c r="WZD1173" s="1"/>
      <c r="WZE1173" s="1"/>
      <c r="WZF1173" s="1"/>
      <c r="WZG1173" s="1"/>
      <c r="WZH1173" s="1"/>
      <c r="WZI1173" s="1"/>
      <c r="WZJ1173" s="1"/>
      <c r="WZK1173" s="1"/>
      <c r="WZL1173" s="1"/>
      <c r="WZM1173" s="1"/>
      <c r="WZN1173" s="1"/>
      <c r="WZO1173" s="1"/>
      <c r="WZP1173" s="1"/>
      <c r="WZQ1173" s="1"/>
      <c r="WZR1173" s="1"/>
      <c r="WZS1173" s="1"/>
      <c r="WZT1173" s="1"/>
      <c r="WZU1173" s="1"/>
      <c r="WZV1173" s="1"/>
      <c r="WZW1173" s="1"/>
      <c r="WZX1173" s="1"/>
      <c r="WZY1173" s="1"/>
      <c r="WZZ1173" s="1"/>
      <c r="XAA1173" s="1"/>
      <c r="XAB1173" s="1"/>
      <c r="XAC1173" s="1"/>
      <c r="XAD1173" s="1"/>
      <c r="XAE1173" s="1"/>
      <c r="XAF1173" s="1"/>
      <c r="XAG1173" s="1"/>
      <c r="XAH1173" s="1"/>
      <c r="XAI1173" s="1"/>
      <c r="XAJ1173" s="1"/>
      <c r="XAK1173" s="1"/>
      <c r="XAL1173" s="1"/>
      <c r="XAM1173" s="1"/>
      <c r="XAN1173" s="1"/>
      <c r="XAO1173" s="1"/>
      <c r="XAP1173" s="1"/>
      <c r="XAQ1173" s="1"/>
      <c r="XAR1173" s="1"/>
      <c r="XAS1173" s="1"/>
      <c r="XAT1173" s="1"/>
      <c r="XAU1173" s="1"/>
      <c r="XAV1173" s="1"/>
      <c r="XAW1173" s="1"/>
      <c r="XAX1173" s="1"/>
      <c r="XAY1173" s="1"/>
      <c r="XAZ1173" s="1"/>
      <c r="XBA1173" s="1"/>
      <c r="XBB1173" s="1"/>
      <c r="XBC1173" s="1"/>
      <c r="XBD1173" s="1"/>
      <c r="XBE1173" s="1"/>
      <c r="XBF1173" s="1"/>
      <c r="XBG1173" s="1"/>
      <c r="XBH1173" s="1"/>
      <c r="XBI1173" s="1"/>
      <c r="XBJ1173" s="1"/>
      <c r="XBK1173" s="1"/>
      <c r="XBL1173" s="1"/>
      <c r="XBM1173" s="1"/>
      <c r="XBN1173" s="1"/>
      <c r="XBO1173" s="1"/>
      <c r="XBP1173" s="1"/>
      <c r="XBQ1173" s="1"/>
      <c r="XBR1173" s="1"/>
      <c r="XBS1173" s="1"/>
      <c r="XBT1173" s="1"/>
      <c r="XBU1173" s="1"/>
      <c r="XBV1173" s="1"/>
      <c r="XBW1173" s="1"/>
      <c r="XBX1173" s="1"/>
      <c r="XBY1173" s="1"/>
      <c r="XBZ1173" s="1"/>
      <c r="XCA1173" s="1"/>
      <c r="XCB1173" s="1"/>
      <c r="XCC1173" s="1"/>
      <c r="XCD1173" s="1"/>
      <c r="XCE1173" s="1"/>
      <c r="XCF1173" s="1"/>
      <c r="XCG1173" s="1"/>
      <c r="XCH1173" s="1"/>
      <c r="XCI1173" s="1"/>
      <c r="XCJ1173" s="1"/>
      <c r="XCK1173" s="1"/>
      <c r="XCL1173" s="1"/>
      <c r="XCM1173" s="1"/>
      <c r="XCN1173" s="1"/>
      <c r="XCO1173" s="1"/>
      <c r="XCP1173" s="1"/>
      <c r="XCQ1173" s="1"/>
      <c r="XCR1173" s="1"/>
      <c r="XCS1173" s="1"/>
      <c r="XCT1173" s="1"/>
      <c r="XCU1173" s="1"/>
      <c r="XCV1173" s="1"/>
      <c r="XCW1173" s="1"/>
      <c r="XCX1173" s="1"/>
      <c r="XCY1173" s="1"/>
      <c r="XCZ1173" s="1"/>
      <c r="XDA1173" s="1"/>
      <c r="XDB1173" s="1"/>
      <c r="XDC1173" s="1"/>
      <c r="XDD1173" s="1"/>
      <c r="XDE1173" s="1"/>
      <c r="XDF1173" s="1"/>
      <c r="XDG1173" s="1"/>
      <c r="XDH1173" s="1"/>
      <c r="XDI1173" s="1"/>
      <c r="XDJ1173" s="1"/>
      <c r="XDK1173" s="1"/>
      <c r="XDL1173" s="1"/>
      <c r="XDM1173" s="1"/>
      <c r="XDN1173" s="1"/>
      <c r="XDO1173" s="1"/>
      <c r="XDP1173" s="1"/>
      <c r="XDQ1173" s="1"/>
      <c r="XDR1173" s="1"/>
      <c r="XDS1173" s="1"/>
      <c r="XDT1173" s="1"/>
      <c r="XDU1173" s="1"/>
      <c r="XDV1173" s="1"/>
      <c r="XDW1173" s="1"/>
      <c r="XDX1173" s="1"/>
      <c r="XDY1173" s="1"/>
      <c r="XDZ1173" s="1"/>
      <c r="XEA1173" s="1"/>
      <c r="XEB1173" s="1"/>
      <c r="XEC1173" s="1"/>
      <c r="XED1173" s="1"/>
      <c r="XEE1173" s="1"/>
      <c r="XEF1173" s="1"/>
      <c r="XEG1173" s="1"/>
      <c r="XEH1173" s="1"/>
      <c r="XEI1173" s="1"/>
      <c r="XEJ1173" s="1"/>
      <c r="XEK1173" s="1"/>
      <c r="XEL1173" s="1"/>
      <c r="XEM1173" s="1"/>
      <c r="XEN1173" s="1"/>
      <c r="XEO1173" s="1"/>
      <c r="XEP1173" s="1"/>
      <c r="XEQ1173" s="1"/>
      <c r="XER1173" s="1"/>
      <c r="XES1173" s="1"/>
      <c r="XET1173" s="1"/>
      <c r="XEU1173" s="1"/>
      <c r="XEV1173" s="1"/>
      <c r="XEW1173" s="1"/>
      <c r="XEX1173" s="1"/>
      <c r="XEY1173" s="1"/>
      <c r="XEZ1173" s="1"/>
      <c r="XFA1173" s="1"/>
      <c r="XFB1173" s="1"/>
      <c r="XFC1173" s="1"/>
    </row>
    <row r="1174" spans="1:150 16226:16383" s="3" customFormat="1" ht="20.25" customHeight="1" x14ac:dyDescent="0.25">
      <c r="A1174" s="71" t="s">
        <v>1369</v>
      </c>
      <c r="B1174" s="71">
        <v>111.48399999999999</v>
      </c>
      <c r="C1174" s="71">
        <f t="shared" si="30"/>
        <v>1200.0137759999998</v>
      </c>
      <c r="D1174" s="51">
        <v>0</v>
      </c>
      <c r="E1174" s="51">
        <v>0</v>
      </c>
      <c r="F1174" s="124">
        <f t="shared" si="31"/>
        <v>2203.2252927359996</v>
      </c>
      <c r="G1174" s="130" t="s">
        <v>95</v>
      </c>
      <c r="H1174" s="13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WZB1174" s="1"/>
      <c r="WZC1174" s="1"/>
      <c r="WZD1174" s="1"/>
      <c r="WZE1174" s="1"/>
      <c r="WZF1174" s="1"/>
      <c r="WZG1174" s="1"/>
      <c r="WZH1174" s="1"/>
      <c r="WZI1174" s="1"/>
      <c r="WZJ1174" s="1"/>
      <c r="WZK1174" s="1"/>
      <c r="WZL1174" s="1"/>
      <c r="WZM1174" s="1"/>
      <c r="WZN1174" s="1"/>
      <c r="WZO1174" s="1"/>
      <c r="WZP1174" s="1"/>
      <c r="WZQ1174" s="1"/>
      <c r="WZR1174" s="1"/>
      <c r="WZS1174" s="1"/>
      <c r="WZT1174" s="1"/>
      <c r="WZU1174" s="1"/>
      <c r="WZV1174" s="1"/>
      <c r="WZW1174" s="1"/>
      <c r="WZX1174" s="1"/>
      <c r="WZY1174" s="1"/>
      <c r="WZZ1174" s="1"/>
      <c r="XAA1174" s="1"/>
      <c r="XAB1174" s="1"/>
      <c r="XAC1174" s="1"/>
      <c r="XAD1174" s="1"/>
      <c r="XAE1174" s="1"/>
      <c r="XAF1174" s="1"/>
      <c r="XAG1174" s="1"/>
      <c r="XAH1174" s="1"/>
      <c r="XAI1174" s="1"/>
      <c r="XAJ1174" s="1"/>
      <c r="XAK1174" s="1"/>
      <c r="XAL1174" s="1"/>
      <c r="XAM1174" s="1"/>
      <c r="XAN1174" s="1"/>
      <c r="XAO1174" s="1"/>
      <c r="XAP1174" s="1"/>
      <c r="XAQ1174" s="1"/>
      <c r="XAR1174" s="1"/>
      <c r="XAS1174" s="1"/>
      <c r="XAT1174" s="1"/>
      <c r="XAU1174" s="1"/>
      <c r="XAV1174" s="1"/>
      <c r="XAW1174" s="1"/>
      <c r="XAX1174" s="1"/>
      <c r="XAY1174" s="1"/>
      <c r="XAZ1174" s="1"/>
      <c r="XBA1174" s="1"/>
      <c r="XBB1174" s="1"/>
      <c r="XBC1174" s="1"/>
      <c r="XBD1174" s="1"/>
      <c r="XBE1174" s="1"/>
      <c r="XBF1174" s="1"/>
      <c r="XBG1174" s="1"/>
      <c r="XBH1174" s="1"/>
      <c r="XBI1174" s="1"/>
      <c r="XBJ1174" s="1"/>
      <c r="XBK1174" s="1"/>
      <c r="XBL1174" s="1"/>
      <c r="XBM1174" s="1"/>
      <c r="XBN1174" s="1"/>
      <c r="XBO1174" s="1"/>
      <c r="XBP1174" s="1"/>
      <c r="XBQ1174" s="1"/>
      <c r="XBR1174" s="1"/>
      <c r="XBS1174" s="1"/>
      <c r="XBT1174" s="1"/>
      <c r="XBU1174" s="1"/>
      <c r="XBV1174" s="1"/>
      <c r="XBW1174" s="1"/>
      <c r="XBX1174" s="1"/>
      <c r="XBY1174" s="1"/>
      <c r="XBZ1174" s="1"/>
      <c r="XCA1174" s="1"/>
      <c r="XCB1174" s="1"/>
      <c r="XCC1174" s="1"/>
      <c r="XCD1174" s="1"/>
      <c r="XCE1174" s="1"/>
      <c r="XCF1174" s="1"/>
      <c r="XCG1174" s="1"/>
      <c r="XCH1174" s="1"/>
      <c r="XCI1174" s="1"/>
      <c r="XCJ1174" s="1"/>
      <c r="XCK1174" s="1"/>
      <c r="XCL1174" s="1"/>
      <c r="XCM1174" s="1"/>
      <c r="XCN1174" s="1"/>
      <c r="XCO1174" s="1"/>
      <c r="XCP1174" s="1"/>
      <c r="XCQ1174" s="1"/>
      <c r="XCR1174" s="1"/>
      <c r="XCS1174" s="1"/>
      <c r="XCT1174" s="1"/>
      <c r="XCU1174" s="1"/>
      <c r="XCV1174" s="1"/>
      <c r="XCW1174" s="1"/>
      <c r="XCX1174" s="1"/>
      <c r="XCY1174" s="1"/>
      <c r="XCZ1174" s="1"/>
      <c r="XDA1174" s="1"/>
      <c r="XDB1174" s="1"/>
      <c r="XDC1174" s="1"/>
      <c r="XDD1174" s="1"/>
      <c r="XDE1174" s="1"/>
      <c r="XDF1174" s="1"/>
      <c r="XDG1174" s="1"/>
      <c r="XDH1174" s="1"/>
      <c r="XDI1174" s="1"/>
      <c r="XDJ1174" s="1"/>
      <c r="XDK1174" s="1"/>
      <c r="XDL1174" s="1"/>
      <c r="XDM1174" s="1"/>
      <c r="XDN1174" s="1"/>
      <c r="XDO1174" s="1"/>
      <c r="XDP1174" s="1"/>
      <c r="XDQ1174" s="1"/>
      <c r="XDR1174" s="1"/>
      <c r="XDS1174" s="1"/>
      <c r="XDT1174" s="1"/>
      <c r="XDU1174" s="1"/>
      <c r="XDV1174" s="1"/>
      <c r="XDW1174" s="1"/>
      <c r="XDX1174" s="1"/>
      <c r="XDY1174" s="1"/>
      <c r="XDZ1174" s="1"/>
      <c r="XEA1174" s="1"/>
      <c r="XEB1174" s="1"/>
      <c r="XEC1174" s="1"/>
      <c r="XED1174" s="1"/>
      <c r="XEE1174" s="1"/>
      <c r="XEF1174" s="1"/>
      <c r="XEG1174" s="1"/>
      <c r="XEH1174" s="1"/>
      <c r="XEI1174" s="1"/>
      <c r="XEJ1174" s="1"/>
      <c r="XEK1174" s="1"/>
      <c r="XEL1174" s="1"/>
      <c r="XEM1174" s="1"/>
      <c r="XEN1174" s="1"/>
      <c r="XEO1174" s="1"/>
      <c r="XEP1174" s="1"/>
      <c r="XEQ1174" s="1"/>
      <c r="XER1174" s="1"/>
      <c r="XES1174" s="1"/>
      <c r="XET1174" s="1"/>
      <c r="XEU1174" s="1"/>
      <c r="XEV1174" s="1"/>
      <c r="XEW1174" s="1"/>
      <c r="XEX1174" s="1"/>
      <c r="XEY1174" s="1"/>
      <c r="XEZ1174" s="1"/>
      <c r="XFA1174" s="1"/>
      <c r="XFB1174" s="1"/>
      <c r="XFC1174" s="1"/>
    </row>
    <row r="1175" spans="1:150 16226:16383" s="3" customFormat="1" ht="20.25" customHeight="1" x14ac:dyDescent="0.25">
      <c r="A1175" s="71" t="s">
        <v>1370</v>
      </c>
      <c r="B1175" s="71">
        <v>187.23400000000001</v>
      </c>
      <c r="C1175" s="71">
        <f t="shared" si="30"/>
        <v>2015.3867760000001</v>
      </c>
      <c r="D1175" s="51">
        <v>0</v>
      </c>
      <c r="E1175" s="51">
        <v>0</v>
      </c>
      <c r="F1175" s="124">
        <f t="shared" si="31"/>
        <v>3700.2501207360001</v>
      </c>
      <c r="G1175" s="130" t="s">
        <v>95</v>
      </c>
      <c r="H1175" s="13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WZB1175" s="1"/>
      <c r="WZC1175" s="1"/>
      <c r="WZD1175" s="1"/>
      <c r="WZE1175" s="1"/>
      <c r="WZF1175" s="1"/>
      <c r="WZG1175" s="1"/>
      <c r="WZH1175" s="1"/>
      <c r="WZI1175" s="1"/>
      <c r="WZJ1175" s="1"/>
      <c r="WZK1175" s="1"/>
      <c r="WZL1175" s="1"/>
      <c r="WZM1175" s="1"/>
      <c r="WZN1175" s="1"/>
      <c r="WZO1175" s="1"/>
      <c r="WZP1175" s="1"/>
      <c r="WZQ1175" s="1"/>
      <c r="WZR1175" s="1"/>
      <c r="WZS1175" s="1"/>
      <c r="WZT1175" s="1"/>
      <c r="WZU1175" s="1"/>
      <c r="WZV1175" s="1"/>
      <c r="WZW1175" s="1"/>
      <c r="WZX1175" s="1"/>
      <c r="WZY1175" s="1"/>
      <c r="WZZ1175" s="1"/>
      <c r="XAA1175" s="1"/>
      <c r="XAB1175" s="1"/>
      <c r="XAC1175" s="1"/>
      <c r="XAD1175" s="1"/>
      <c r="XAE1175" s="1"/>
      <c r="XAF1175" s="1"/>
      <c r="XAG1175" s="1"/>
      <c r="XAH1175" s="1"/>
      <c r="XAI1175" s="1"/>
      <c r="XAJ1175" s="1"/>
      <c r="XAK1175" s="1"/>
      <c r="XAL1175" s="1"/>
      <c r="XAM1175" s="1"/>
      <c r="XAN1175" s="1"/>
      <c r="XAO1175" s="1"/>
      <c r="XAP1175" s="1"/>
      <c r="XAQ1175" s="1"/>
      <c r="XAR1175" s="1"/>
      <c r="XAS1175" s="1"/>
      <c r="XAT1175" s="1"/>
      <c r="XAU1175" s="1"/>
      <c r="XAV1175" s="1"/>
      <c r="XAW1175" s="1"/>
      <c r="XAX1175" s="1"/>
      <c r="XAY1175" s="1"/>
      <c r="XAZ1175" s="1"/>
      <c r="XBA1175" s="1"/>
      <c r="XBB1175" s="1"/>
      <c r="XBC1175" s="1"/>
      <c r="XBD1175" s="1"/>
      <c r="XBE1175" s="1"/>
      <c r="XBF1175" s="1"/>
      <c r="XBG1175" s="1"/>
      <c r="XBH1175" s="1"/>
      <c r="XBI1175" s="1"/>
      <c r="XBJ1175" s="1"/>
      <c r="XBK1175" s="1"/>
      <c r="XBL1175" s="1"/>
      <c r="XBM1175" s="1"/>
      <c r="XBN1175" s="1"/>
      <c r="XBO1175" s="1"/>
      <c r="XBP1175" s="1"/>
      <c r="XBQ1175" s="1"/>
      <c r="XBR1175" s="1"/>
      <c r="XBS1175" s="1"/>
      <c r="XBT1175" s="1"/>
      <c r="XBU1175" s="1"/>
      <c r="XBV1175" s="1"/>
      <c r="XBW1175" s="1"/>
      <c r="XBX1175" s="1"/>
      <c r="XBY1175" s="1"/>
      <c r="XBZ1175" s="1"/>
      <c r="XCA1175" s="1"/>
      <c r="XCB1175" s="1"/>
      <c r="XCC1175" s="1"/>
      <c r="XCD1175" s="1"/>
      <c r="XCE1175" s="1"/>
      <c r="XCF1175" s="1"/>
      <c r="XCG1175" s="1"/>
      <c r="XCH1175" s="1"/>
      <c r="XCI1175" s="1"/>
      <c r="XCJ1175" s="1"/>
      <c r="XCK1175" s="1"/>
      <c r="XCL1175" s="1"/>
      <c r="XCM1175" s="1"/>
      <c r="XCN1175" s="1"/>
      <c r="XCO1175" s="1"/>
      <c r="XCP1175" s="1"/>
      <c r="XCQ1175" s="1"/>
      <c r="XCR1175" s="1"/>
      <c r="XCS1175" s="1"/>
      <c r="XCT1175" s="1"/>
      <c r="XCU1175" s="1"/>
      <c r="XCV1175" s="1"/>
      <c r="XCW1175" s="1"/>
      <c r="XCX1175" s="1"/>
      <c r="XCY1175" s="1"/>
      <c r="XCZ1175" s="1"/>
      <c r="XDA1175" s="1"/>
      <c r="XDB1175" s="1"/>
      <c r="XDC1175" s="1"/>
      <c r="XDD1175" s="1"/>
      <c r="XDE1175" s="1"/>
      <c r="XDF1175" s="1"/>
      <c r="XDG1175" s="1"/>
      <c r="XDH1175" s="1"/>
      <c r="XDI1175" s="1"/>
      <c r="XDJ1175" s="1"/>
      <c r="XDK1175" s="1"/>
      <c r="XDL1175" s="1"/>
      <c r="XDM1175" s="1"/>
      <c r="XDN1175" s="1"/>
      <c r="XDO1175" s="1"/>
      <c r="XDP1175" s="1"/>
      <c r="XDQ1175" s="1"/>
      <c r="XDR1175" s="1"/>
      <c r="XDS1175" s="1"/>
      <c r="XDT1175" s="1"/>
      <c r="XDU1175" s="1"/>
      <c r="XDV1175" s="1"/>
      <c r="XDW1175" s="1"/>
      <c r="XDX1175" s="1"/>
      <c r="XDY1175" s="1"/>
      <c r="XDZ1175" s="1"/>
      <c r="XEA1175" s="1"/>
      <c r="XEB1175" s="1"/>
      <c r="XEC1175" s="1"/>
      <c r="XED1175" s="1"/>
      <c r="XEE1175" s="1"/>
      <c r="XEF1175" s="1"/>
      <c r="XEG1175" s="1"/>
      <c r="XEH1175" s="1"/>
      <c r="XEI1175" s="1"/>
      <c r="XEJ1175" s="1"/>
      <c r="XEK1175" s="1"/>
      <c r="XEL1175" s="1"/>
      <c r="XEM1175" s="1"/>
      <c r="XEN1175" s="1"/>
      <c r="XEO1175" s="1"/>
      <c r="XEP1175" s="1"/>
      <c r="XEQ1175" s="1"/>
      <c r="XER1175" s="1"/>
      <c r="XES1175" s="1"/>
      <c r="XET1175" s="1"/>
      <c r="XEU1175" s="1"/>
      <c r="XEV1175" s="1"/>
      <c r="XEW1175" s="1"/>
      <c r="XEX1175" s="1"/>
      <c r="XEY1175" s="1"/>
      <c r="XEZ1175" s="1"/>
      <c r="XFA1175" s="1"/>
      <c r="XFB1175" s="1"/>
      <c r="XFC1175" s="1"/>
    </row>
    <row r="1176" spans="1:150 16226:16383" s="3" customFormat="1" ht="20.25" customHeight="1" x14ac:dyDescent="0.25">
      <c r="A1176" s="71" t="s">
        <v>1371</v>
      </c>
      <c r="B1176" s="71">
        <v>159.83199999999999</v>
      </c>
      <c r="C1176" s="71">
        <f t="shared" si="30"/>
        <v>1720.4316479999998</v>
      </c>
      <c r="D1176" s="51">
        <v>0</v>
      </c>
      <c r="E1176" s="51">
        <v>0</v>
      </c>
      <c r="F1176" s="124">
        <f t="shared" si="31"/>
        <v>3158.7125057279995</v>
      </c>
      <c r="G1176" s="130" t="s">
        <v>95</v>
      </c>
      <c r="H1176" s="13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WZB1176" s="1"/>
      <c r="WZC1176" s="1"/>
      <c r="WZD1176" s="1"/>
      <c r="WZE1176" s="1"/>
      <c r="WZF1176" s="1"/>
      <c r="WZG1176" s="1"/>
      <c r="WZH1176" s="1"/>
      <c r="WZI1176" s="1"/>
      <c r="WZJ1176" s="1"/>
      <c r="WZK1176" s="1"/>
      <c r="WZL1176" s="1"/>
      <c r="WZM1176" s="1"/>
      <c r="WZN1176" s="1"/>
      <c r="WZO1176" s="1"/>
      <c r="WZP1176" s="1"/>
      <c r="WZQ1176" s="1"/>
      <c r="WZR1176" s="1"/>
      <c r="WZS1176" s="1"/>
      <c r="WZT1176" s="1"/>
      <c r="WZU1176" s="1"/>
      <c r="WZV1176" s="1"/>
      <c r="WZW1176" s="1"/>
      <c r="WZX1176" s="1"/>
      <c r="WZY1176" s="1"/>
      <c r="WZZ1176" s="1"/>
      <c r="XAA1176" s="1"/>
      <c r="XAB1176" s="1"/>
      <c r="XAC1176" s="1"/>
      <c r="XAD1176" s="1"/>
      <c r="XAE1176" s="1"/>
      <c r="XAF1176" s="1"/>
      <c r="XAG1176" s="1"/>
      <c r="XAH1176" s="1"/>
      <c r="XAI1176" s="1"/>
      <c r="XAJ1176" s="1"/>
      <c r="XAK1176" s="1"/>
      <c r="XAL1176" s="1"/>
      <c r="XAM1176" s="1"/>
      <c r="XAN1176" s="1"/>
      <c r="XAO1176" s="1"/>
      <c r="XAP1176" s="1"/>
      <c r="XAQ1176" s="1"/>
      <c r="XAR1176" s="1"/>
      <c r="XAS1176" s="1"/>
      <c r="XAT1176" s="1"/>
      <c r="XAU1176" s="1"/>
      <c r="XAV1176" s="1"/>
      <c r="XAW1176" s="1"/>
      <c r="XAX1176" s="1"/>
      <c r="XAY1176" s="1"/>
      <c r="XAZ1176" s="1"/>
      <c r="XBA1176" s="1"/>
      <c r="XBB1176" s="1"/>
      <c r="XBC1176" s="1"/>
      <c r="XBD1176" s="1"/>
      <c r="XBE1176" s="1"/>
      <c r="XBF1176" s="1"/>
      <c r="XBG1176" s="1"/>
      <c r="XBH1176" s="1"/>
      <c r="XBI1176" s="1"/>
      <c r="XBJ1176" s="1"/>
      <c r="XBK1176" s="1"/>
      <c r="XBL1176" s="1"/>
      <c r="XBM1176" s="1"/>
      <c r="XBN1176" s="1"/>
      <c r="XBO1176" s="1"/>
      <c r="XBP1176" s="1"/>
      <c r="XBQ1176" s="1"/>
      <c r="XBR1176" s="1"/>
      <c r="XBS1176" s="1"/>
      <c r="XBT1176" s="1"/>
      <c r="XBU1176" s="1"/>
      <c r="XBV1176" s="1"/>
      <c r="XBW1176" s="1"/>
      <c r="XBX1176" s="1"/>
      <c r="XBY1176" s="1"/>
      <c r="XBZ1176" s="1"/>
      <c r="XCA1176" s="1"/>
      <c r="XCB1176" s="1"/>
      <c r="XCC1176" s="1"/>
      <c r="XCD1176" s="1"/>
      <c r="XCE1176" s="1"/>
      <c r="XCF1176" s="1"/>
      <c r="XCG1176" s="1"/>
      <c r="XCH1176" s="1"/>
      <c r="XCI1176" s="1"/>
      <c r="XCJ1176" s="1"/>
      <c r="XCK1176" s="1"/>
      <c r="XCL1176" s="1"/>
      <c r="XCM1176" s="1"/>
      <c r="XCN1176" s="1"/>
      <c r="XCO1176" s="1"/>
      <c r="XCP1176" s="1"/>
      <c r="XCQ1176" s="1"/>
      <c r="XCR1176" s="1"/>
      <c r="XCS1176" s="1"/>
      <c r="XCT1176" s="1"/>
      <c r="XCU1176" s="1"/>
      <c r="XCV1176" s="1"/>
      <c r="XCW1176" s="1"/>
      <c r="XCX1176" s="1"/>
      <c r="XCY1176" s="1"/>
      <c r="XCZ1176" s="1"/>
      <c r="XDA1176" s="1"/>
      <c r="XDB1176" s="1"/>
      <c r="XDC1176" s="1"/>
      <c r="XDD1176" s="1"/>
      <c r="XDE1176" s="1"/>
      <c r="XDF1176" s="1"/>
      <c r="XDG1176" s="1"/>
      <c r="XDH1176" s="1"/>
      <c r="XDI1176" s="1"/>
      <c r="XDJ1176" s="1"/>
      <c r="XDK1176" s="1"/>
      <c r="XDL1176" s="1"/>
      <c r="XDM1176" s="1"/>
      <c r="XDN1176" s="1"/>
      <c r="XDO1176" s="1"/>
      <c r="XDP1176" s="1"/>
      <c r="XDQ1176" s="1"/>
      <c r="XDR1176" s="1"/>
      <c r="XDS1176" s="1"/>
      <c r="XDT1176" s="1"/>
      <c r="XDU1176" s="1"/>
      <c r="XDV1176" s="1"/>
      <c r="XDW1176" s="1"/>
      <c r="XDX1176" s="1"/>
      <c r="XDY1176" s="1"/>
      <c r="XDZ1176" s="1"/>
      <c r="XEA1176" s="1"/>
      <c r="XEB1176" s="1"/>
      <c r="XEC1176" s="1"/>
      <c r="XED1176" s="1"/>
      <c r="XEE1176" s="1"/>
      <c r="XEF1176" s="1"/>
      <c r="XEG1176" s="1"/>
      <c r="XEH1176" s="1"/>
      <c r="XEI1176" s="1"/>
      <c r="XEJ1176" s="1"/>
      <c r="XEK1176" s="1"/>
      <c r="XEL1176" s="1"/>
      <c r="XEM1176" s="1"/>
      <c r="XEN1176" s="1"/>
      <c r="XEO1176" s="1"/>
      <c r="XEP1176" s="1"/>
      <c r="XEQ1176" s="1"/>
      <c r="XER1176" s="1"/>
      <c r="XES1176" s="1"/>
      <c r="XET1176" s="1"/>
      <c r="XEU1176" s="1"/>
      <c r="XEV1176" s="1"/>
      <c r="XEW1176" s="1"/>
      <c r="XEX1176" s="1"/>
      <c r="XEY1176" s="1"/>
      <c r="XEZ1176" s="1"/>
      <c r="XFA1176" s="1"/>
      <c r="XFB1176" s="1"/>
      <c r="XFC1176" s="1"/>
    </row>
    <row r="1177" spans="1:150 16226:16383" s="3" customFormat="1" ht="20.25" customHeight="1" x14ac:dyDescent="0.25">
      <c r="A1177" s="71" t="s">
        <v>1372</v>
      </c>
      <c r="B1177" s="71">
        <v>159.60300000000001</v>
      </c>
      <c r="C1177" s="71">
        <f t="shared" si="30"/>
        <v>1717.966692</v>
      </c>
      <c r="D1177" s="51">
        <v>0</v>
      </c>
      <c r="E1177" s="51">
        <v>0</v>
      </c>
      <c r="F1177" s="124">
        <f t="shared" si="31"/>
        <v>3154.1868465120001</v>
      </c>
      <c r="G1177" s="130" t="s">
        <v>95</v>
      </c>
      <c r="H1177" s="13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WZB1177" s="1"/>
      <c r="WZC1177" s="1"/>
      <c r="WZD1177" s="1"/>
      <c r="WZE1177" s="1"/>
      <c r="WZF1177" s="1"/>
      <c r="WZG1177" s="1"/>
      <c r="WZH1177" s="1"/>
      <c r="WZI1177" s="1"/>
      <c r="WZJ1177" s="1"/>
      <c r="WZK1177" s="1"/>
      <c r="WZL1177" s="1"/>
      <c r="WZM1177" s="1"/>
      <c r="WZN1177" s="1"/>
      <c r="WZO1177" s="1"/>
      <c r="WZP1177" s="1"/>
      <c r="WZQ1177" s="1"/>
      <c r="WZR1177" s="1"/>
      <c r="WZS1177" s="1"/>
      <c r="WZT1177" s="1"/>
      <c r="WZU1177" s="1"/>
      <c r="WZV1177" s="1"/>
      <c r="WZW1177" s="1"/>
      <c r="WZX1177" s="1"/>
      <c r="WZY1177" s="1"/>
      <c r="WZZ1177" s="1"/>
      <c r="XAA1177" s="1"/>
      <c r="XAB1177" s="1"/>
      <c r="XAC1177" s="1"/>
      <c r="XAD1177" s="1"/>
      <c r="XAE1177" s="1"/>
      <c r="XAF1177" s="1"/>
      <c r="XAG1177" s="1"/>
      <c r="XAH1177" s="1"/>
      <c r="XAI1177" s="1"/>
      <c r="XAJ1177" s="1"/>
      <c r="XAK1177" s="1"/>
      <c r="XAL1177" s="1"/>
      <c r="XAM1177" s="1"/>
      <c r="XAN1177" s="1"/>
      <c r="XAO1177" s="1"/>
      <c r="XAP1177" s="1"/>
      <c r="XAQ1177" s="1"/>
      <c r="XAR1177" s="1"/>
      <c r="XAS1177" s="1"/>
      <c r="XAT1177" s="1"/>
      <c r="XAU1177" s="1"/>
      <c r="XAV1177" s="1"/>
      <c r="XAW1177" s="1"/>
      <c r="XAX1177" s="1"/>
      <c r="XAY1177" s="1"/>
      <c r="XAZ1177" s="1"/>
      <c r="XBA1177" s="1"/>
      <c r="XBB1177" s="1"/>
      <c r="XBC1177" s="1"/>
      <c r="XBD1177" s="1"/>
      <c r="XBE1177" s="1"/>
      <c r="XBF1177" s="1"/>
      <c r="XBG1177" s="1"/>
      <c r="XBH1177" s="1"/>
      <c r="XBI1177" s="1"/>
      <c r="XBJ1177" s="1"/>
      <c r="XBK1177" s="1"/>
      <c r="XBL1177" s="1"/>
      <c r="XBM1177" s="1"/>
      <c r="XBN1177" s="1"/>
      <c r="XBO1177" s="1"/>
      <c r="XBP1177" s="1"/>
      <c r="XBQ1177" s="1"/>
      <c r="XBR1177" s="1"/>
      <c r="XBS1177" s="1"/>
      <c r="XBT1177" s="1"/>
      <c r="XBU1177" s="1"/>
      <c r="XBV1177" s="1"/>
      <c r="XBW1177" s="1"/>
      <c r="XBX1177" s="1"/>
      <c r="XBY1177" s="1"/>
      <c r="XBZ1177" s="1"/>
      <c r="XCA1177" s="1"/>
      <c r="XCB1177" s="1"/>
      <c r="XCC1177" s="1"/>
      <c r="XCD1177" s="1"/>
      <c r="XCE1177" s="1"/>
      <c r="XCF1177" s="1"/>
      <c r="XCG1177" s="1"/>
      <c r="XCH1177" s="1"/>
      <c r="XCI1177" s="1"/>
      <c r="XCJ1177" s="1"/>
      <c r="XCK1177" s="1"/>
      <c r="XCL1177" s="1"/>
      <c r="XCM1177" s="1"/>
      <c r="XCN1177" s="1"/>
      <c r="XCO1177" s="1"/>
      <c r="XCP1177" s="1"/>
      <c r="XCQ1177" s="1"/>
      <c r="XCR1177" s="1"/>
      <c r="XCS1177" s="1"/>
      <c r="XCT1177" s="1"/>
      <c r="XCU1177" s="1"/>
      <c r="XCV1177" s="1"/>
      <c r="XCW1177" s="1"/>
      <c r="XCX1177" s="1"/>
      <c r="XCY1177" s="1"/>
      <c r="XCZ1177" s="1"/>
      <c r="XDA1177" s="1"/>
      <c r="XDB1177" s="1"/>
      <c r="XDC1177" s="1"/>
      <c r="XDD1177" s="1"/>
      <c r="XDE1177" s="1"/>
      <c r="XDF1177" s="1"/>
      <c r="XDG1177" s="1"/>
      <c r="XDH1177" s="1"/>
      <c r="XDI1177" s="1"/>
      <c r="XDJ1177" s="1"/>
      <c r="XDK1177" s="1"/>
      <c r="XDL1177" s="1"/>
      <c r="XDM1177" s="1"/>
      <c r="XDN1177" s="1"/>
      <c r="XDO1177" s="1"/>
      <c r="XDP1177" s="1"/>
      <c r="XDQ1177" s="1"/>
      <c r="XDR1177" s="1"/>
      <c r="XDS1177" s="1"/>
      <c r="XDT1177" s="1"/>
      <c r="XDU1177" s="1"/>
      <c r="XDV1177" s="1"/>
      <c r="XDW1177" s="1"/>
      <c r="XDX1177" s="1"/>
      <c r="XDY1177" s="1"/>
      <c r="XDZ1177" s="1"/>
      <c r="XEA1177" s="1"/>
      <c r="XEB1177" s="1"/>
      <c r="XEC1177" s="1"/>
      <c r="XED1177" s="1"/>
      <c r="XEE1177" s="1"/>
      <c r="XEF1177" s="1"/>
      <c r="XEG1177" s="1"/>
      <c r="XEH1177" s="1"/>
      <c r="XEI1177" s="1"/>
      <c r="XEJ1177" s="1"/>
      <c r="XEK1177" s="1"/>
      <c r="XEL1177" s="1"/>
      <c r="XEM1177" s="1"/>
      <c r="XEN1177" s="1"/>
      <c r="XEO1177" s="1"/>
      <c r="XEP1177" s="1"/>
      <c r="XEQ1177" s="1"/>
      <c r="XER1177" s="1"/>
      <c r="XES1177" s="1"/>
      <c r="XET1177" s="1"/>
      <c r="XEU1177" s="1"/>
      <c r="XEV1177" s="1"/>
      <c r="XEW1177" s="1"/>
      <c r="XEX1177" s="1"/>
      <c r="XEY1177" s="1"/>
      <c r="XEZ1177" s="1"/>
      <c r="XFA1177" s="1"/>
      <c r="XFB1177" s="1"/>
      <c r="XFC1177" s="1"/>
    </row>
    <row r="1178" spans="1:150 16226:16383" s="3" customFormat="1" ht="20.25" customHeight="1" x14ac:dyDescent="0.25">
      <c r="A1178" s="71" t="s">
        <v>1373</v>
      </c>
      <c r="B1178" s="71">
        <v>184.964</v>
      </c>
      <c r="C1178" s="71">
        <f t="shared" si="30"/>
        <v>1990.9524959999999</v>
      </c>
      <c r="D1178" s="51">
        <v>0</v>
      </c>
      <c r="E1178" s="51">
        <v>0</v>
      </c>
      <c r="F1178" s="124">
        <f t="shared" si="31"/>
        <v>3655.3887826559999</v>
      </c>
      <c r="G1178" s="130" t="s">
        <v>95</v>
      </c>
      <c r="H1178" s="13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c r="EM1178" s="1"/>
      <c r="EN1178" s="1"/>
      <c r="EO1178" s="1"/>
      <c r="EP1178" s="1"/>
      <c r="EQ1178" s="1"/>
      <c r="ER1178" s="1"/>
      <c r="ES1178" s="1"/>
      <c r="ET1178" s="1"/>
      <c r="WZB1178" s="1"/>
      <c r="WZC1178" s="1"/>
      <c r="WZD1178" s="1"/>
      <c r="WZE1178" s="1"/>
      <c r="WZF1178" s="1"/>
      <c r="WZG1178" s="1"/>
      <c r="WZH1178" s="1"/>
      <c r="WZI1178" s="1"/>
      <c r="WZJ1178" s="1"/>
      <c r="WZK1178" s="1"/>
      <c r="WZL1178" s="1"/>
      <c r="WZM1178" s="1"/>
      <c r="WZN1178" s="1"/>
      <c r="WZO1178" s="1"/>
      <c r="WZP1178" s="1"/>
      <c r="WZQ1178" s="1"/>
      <c r="WZR1178" s="1"/>
      <c r="WZS1178" s="1"/>
      <c r="WZT1178" s="1"/>
      <c r="WZU1178" s="1"/>
      <c r="WZV1178" s="1"/>
      <c r="WZW1178" s="1"/>
      <c r="WZX1178" s="1"/>
      <c r="WZY1178" s="1"/>
      <c r="WZZ1178" s="1"/>
      <c r="XAA1178" s="1"/>
      <c r="XAB1178" s="1"/>
      <c r="XAC1178" s="1"/>
      <c r="XAD1178" s="1"/>
      <c r="XAE1178" s="1"/>
      <c r="XAF1178" s="1"/>
      <c r="XAG1178" s="1"/>
      <c r="XAH1178" s="1"/>
      <c r="XAI1178" s="1"/>
      <c r="XAJ1178" s="1"/>
      <c r="XAK1178" s="1"/>
      <c r="XAL1178" s="1"/>
      <c r="XAM1178" s="1"/>
      <c r="XAN1178" s="1"/>
      <c r="XAO1178" s="1"/>
      <c r="XAP1178" s="1"/>
      <c r="XAQ1178" s="1"/>
      <c r="XAR1178" s="1"/>
      <c r="XAS1178" s="1"/>
      <c r="XAT1178" s="1"/>
      <c r="XAU1178" s="1"/>
      <c r="XAV1178" s="1"/>
      <c r="XAW1178" s="1"/>
      <c r="XAX1178" s="1"/>
      <c r="XAY1178" s="1"/>
      <c r="XAZ1178" s="1"/>
      <c r="XBA1178" s="1"/>
      <c r="XBB1178" s="1"/>
      <c r="XBC1178" s="1"/>
      <c r="XBD1178" s="1"/>
      <c r="XBE1178" s="1"/>
      <c r="XBF1178" s="1"/>
      <c r="XBG1178" s="1"/>
      <c r="XBH1178" s="1"/>
      <c r="XBI1178" s="1"/>
      <c r="XBJ1178" s="1"/>
      <c r="XBK1178" s="1"/>
      <c r="XBL1178" s="1"/>
      <c r="XBM1178" s="1"/>
      <c r="XBN1178" s="1"/>
      <c r="XBO1178" s="1"/>
      <c r="XBP1178" s="1"/>
      <c r="XBQ1178" s="1"/>
      <c r="XBR1178" s="1"/>
      <c r="XBS1178" s="1"/>
      <c r="XBT1178" s="1"/>
      <c r="XBU1178" s="1"/>
      <c r="XBV1178" s="1"/>
      <c r="XBW1178" s="1"/>
      <c r="XBX1178" s="1"/>
      <c r="XBY1178" s="1"/>
      <c r="XBZ1178" s="1"/>
      <c r="XCA1178" s="1"/>
      <c r="XCB1178" s="1"/>
      <c r="XCC1178" s="1"/>
      <c r="XCD1178" s="1"/>
      <c r="XCE1178" s="1"/>
      <c r="XCF1178" s="1"/>
      <c r="XCG1178" s="1"/>
      <c r="XCH1178" s="1"/>
      <c r="XCI1178" s="1"/>
      <c r="XCJ1178" s="1"/>
      <c r="XCK1178" s="1"/>
      <c r="XCL1178" s="1"/>
      <c r="XCM1178" s="1"/>
      <c r="XCN1178" s="1"/>
      <c r="XCO1178" s="1"/>
      <c r="XCP1178" s="1"/>
      <c r="XCQ1178" s="1"/>
      <c r="XCR1178" s="1"/>
      <c r="XCS1178" s="1"/>
      <c r="XCT1178" s="1"/>
      <c r="XCU1178" s="1"/>
      <c r="XCV1178" s="1"/>
      <c r="XCW1178" s="1"/>
      <c r="XCX1178" s="1"/>
      <c r="XCY1178" s="1"/>
      <c r="XCZ1178" s="1"/>
      <c r="XDA1178" s="1"/>
      <c r="XDB1178" s="1"/>
      <c r="XDC1178" s="1"/>
      <c r="XDD1178" s="1"/>
      <c r="XDE1178" s="1"/>
      <c r="XDF1178" s="1"/>
      <c r="XDG1178" s="1"/>
      <c r="XDH1178" s="1"/>
      <c r="XDI1178" s="1"/>
      <c r="XDJ1178" s="1"/>
      <c r="XDK1178" s="1"/>
      <c r="XDL1178" s="1"/>
      <c r="XDM1178" s="1"/>
      <c r="XDN1178" s="1"/>
      <c r="XDO1178" s="1"/>
      <c r="XDP1178" s="1"/>
      <c r="XDQ1178" s="1"/>
      <c r="XDR1178" s="1"/>
      <c r="XDS1178" s="1"/>
      <c r="XDT1178" s="1"/>
      <c r="XDU1178" s="1"/>
      <c r="XDV1178" s="1"/>
      <c r="XDW1178" s="1"/>
      <c r="XDX1178" s="1"/>
      <c r="XDY1178" s="1"/>
      <c r="XDZ1178" s="1"/>
      <c r="XEA1178" s="1"/>
      <c r="XEB1178" s="1"/>
      <c r="XEC1178" s="1"/>
      <c r="XED1178" s="1"/>
      <c r="XEE1178" s="1"/>
      <c r="XEF1178" s="1"/>
      <c r="XEG1178" s="1"/>
      <c r="XEH1178" s="1"/>
      <c r="XEI1178" s="1"/>
      <c r="XEJ1178" s="1"/>
      <c r="XEK1178" s="1"/>
      <c r="XEL1178" s="1"/>
      <c r="XEM1178" s="1"/>
      <c r="XEN1178" s="1"/>
      <c r="XEO1178" s="1"/>
      <c r="XEP1178" s="1"/>
      <c r="XEQ1178" s="1"/>
      <c r="XER1178" s="1"/>
      <c r="XES1178" s="1"/>
      <c r="XET1178" s="1"/>
      <c r="XEU1178" s="1"/>
      <c r="XEV1178" s="1"/>
      <c r="XEW1178" s="1"/>
      <c r="XEX1178" s="1"/>
      <c r="XEY1178" s="1"/>
      <c r="XEZ1178" s="1"/>
      <c r="XFA1178" s="1"/>
      <c r="XFB1178" s="1"/>
      <c r="XFC1178" s="1"/>
    </row>
    <row r="1179" spans="1:150 16226:16383" s="3" customFormat="1" ht="20.25" customHeight="1" x14ac:dyDescent="0.25">
      <c r="A1179" s="71" t="s">
        <v>1374</v>
      </c>
      <c r="B1179" s="71">
        <v>206.42500000000001</v>
      </c>
      <c r="C1179" s="71">
        <f t="shared" si="30"/>
        <v>2221.9587000000001</v>
      </c>
      <c r="D1179" s="51">
        <v>0</v>
      </c>
      <c r="E1179" s="51">
        <v>0</v>
      </c>
      <c r="F1179" s="124">
        <f t="shared" si="31"/>
        <v>4079.5161732000006</v>
      </c>
      <c r="G1179" s="130" t="s">
        <v>95</v>
      </c>
      <c r="H1179" s="13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c r="EM1179" s="1"/>
      <c r="EN1179" s="1"/>
      <c r="EO1179" s="1"/>
      <c r="EP1179" s="1"/>
      <c r="EQ1179" s="1"/>
      <c r="ER1179" s="1"/>
      <c r="ES1179" s="1"/>
      <c r="ET1179" s="1"/>
      <c r="WZB1179" s="1"/>
      <c r="WZC1179" s="1"/>
      <c r="WZD1179" s="1"/>
      <c r="WZE1179" s="1"/>
      <c r="WZF1179" s="1"/>
      <c r="WZG1179" s="1"/>
      <c r="WZH1179" s="1"/>
      <c r="WZI1179" s="1"/>
      <c r="WZJ1179" s="1"/>
      <c r="WZK1179" s="1"/>
      <c r="WZL1179" s="1"/>
      <c r="WZM1179" s="1"/>
      <c r="WZN1179" s="1"/>
      <c r="WZO1179" s="1"/>
      <c r="WZP1179" s="1"/>
      <c r="WZQ1179" s="1"/>
      <c r="WZR1179" s="1"/>
      <c r="WZS1179" s="1"/>
      <c r="WZT1179" s="1"/>
      <c r="WZU1179" s="1"/>
      <c r="WZV1179" s="1"/>
      <c r="WZW1179" s="1"/>
      <c r="WZX1179" s="1"/>
      <c r="WZY1179" s="1"/>
      <c r="WZZ1179" s="1"/>
      <c r="XAA1179" s="1"/>
      <c r="XAB1179" s="1"/>
      <c r="XAC1179" s="1"/>
      <c r="XAD1179" s="1"/>
      <c r="XAE1179" s="1"/>
      <c r="XAF1179" s="1"/>
      <c r="XAG1179" s="1"/>
      <c r="XAH1179" s="1"/>
      <c r="XAI1179" s="1"/>
      <c r="XAJ1179" s="1"/>
      <c r="XAK1179" s="1"/>
      <c r="XAL1179" s="1"/>
      <c r="XAM1179" s="1"/>
      <c r="XAN1179" s="1"/>
      <c r="XAO1179" s="1"/>
      <c r="XAP1179" s="1"/>
      <c r="XAQ1179" s="1"/>
      <c r="XAR1179" s="1"/>
      <c r="XAS1179" s="1"/>
      <c r="XAT1179" s="1"/>
      <c r="XAU1179" s="1"/>
      <c r="XAV1179" s="1"/>
      <c r="XAW1179" s="1"/>
      <c r="XAX1179" s="1"/>
      <c r="XAY1179" s="1"/>
      <c r="XAZ1179" s="1"/>
      <c r="XBA1179" s="1"/>
      <c r="XBB1179" s="1"/>
      <c r="XBC1179" s="1"/>
      <c r="XBD1179" s="1"/>
      <c r="XBE1179" s="1"/>
      <c r="XBF1179" s="1"/>
      <c r="XBG1179" s="1"/>
      <c r="XBH1179" s="1"/>
      <c r="XBI1179" s="1"/>
      <c r="XBJ1179" s="1"/>
      <c r="XBK1179" s="1"/>
      <c r="XBL1179" s="1"/>
      <c r="XBM1179" s="1"/>
      <c r="XBN1179" s="1"/>
      <c r="XBO1179" s="1"/>
      <c r="XBP1179" s="1"/>
      <c r="XBQ1179" s="1"/>
      <c r="XBR1179" s="1"/>
      <c r="XBS1179" s="1"/>
      <c r="XBT1179" s="1"/>
      <c r="XBU1179" s="1"/>
      <c r="XBV1179" s="1"/>
      <c r="XBW1179" s="1"/>
      <c r="XBX1179" s="1"/>
      <c r="XBY1179" s="1"/>
      <c r="XBZ1179" s="1"/>
      <c r="XCA1179" s="1"/>
      <c r="XCB1179" s="1"/>
      <c r="XCC1179" s="1"/>
      <c r="XCD1179" s="1"/>
      <c r="XCE1179" s="1"/>
      <c r="XCF1179" s="1"/>
      <c r="XCG1179" s="1"/>
      <c r="XCH1179" s="1"/>
      <c r="XCI1179" s="1"/>
      <c r="XCJ1179" s="1"/>
      <c r="XCK1179" s="1"/>
      <c r="XCL1179" s="1"/>
      <c r="XCM1179" s="1"/>
      <c r="XCN1179" s="1"/>
      <c r="XCO1179" s="1"/>
      <c r="XCP1179" s="1"/>
      <c r="XCQ1179" s="1"/>
      <c r="XCR1179" s="1"/>
      <c r="XCS1179" s="1"/>
      <c r="XCT1179" s="1"/>
      <c r="XCU1179" s="1"/>
      <c r="XCV1179" s="1"/>
      <c r="XCW1179" s="1"/>
      <c r="XCX1179" s="1"/>
      <c r="XCY1179" s="1"/>
      <c r="XCZ1179" s="1"/>
      <c r="XDA1179" s="1"/>
      <c r="XDB1179" s="1"/>
      <c r="XDC1179" s="1"/>
      <c r="XDD1179" s="1"/>
      <c r="XDE1179" s="1"/>
      <c r="XDF1179" s="1"/>
      <c r="XDG1179" s="1"/>
      <c r="XDH1179" s="1"/>
      <c r="XDI1179" s="1"/>
      <c r="XDJ1179" s="1"/>
      <c r="XDK1179" s="1"/>
      <c r="XDL1179" s="1"/>
      <c r="XDM1179" s="1"/>
      <c r="XDN1179" s="1"/>
      <c r="XDO1179" s="1"/>
      <c r="XDP1179" s="1"/>
      <c r="XDQ1179" s="1"/>
      <c r="XDR1179" s="1"/>
      <c r="XDS1179" s="1"/>
      <c r="XDT1179" s="1"/>
      <c r="XDU1179" s="1"/>
      <c r="XDV1179" s="1"/>
      <c r="XDW1179" s="1"/>
      <c r="XDX1179" s="1"/>
      <c r="XDY1179" s="1"/>
      <c r="XDZ1179" s="1"/>
      <c r="XEA1179" s="1"/>
      <c r="XEB1179" s="1"/>
      <c r="XEC1179" s="1"/>
      <c r="XED1179" s="1"/>
      <c r="XEE1179" s="1"/>
      <c r="XEF1179" s="1"/>
      <c r="XEG1179" s="1"/>
      <c r="XEH1179" s="1"/>
      <c r="XEI1179" s="1"/>
      <c r="XEJ1179" s="1"/>
      <c r="XEK1179" s="1"/>
      <c r="XEL1179" s="1"/>
      <c r="XEM1179" s="1"/>
      <c r="XEN1179" s="1"/>
      <c r="XEO1179" s="1"/>
      <c r="XEP1179" s="1"/>
      <c r="XEQ1179" s="1"/>
      <c r="XER1179" s="1"/>
      <c r="XES1179" s="1"/>
      <c r="XET1179" s="1"/>
      <c r="XEU1179" s="1"/>
      <c r="XEV1179" s="1"/>
      <c r="XEW1179" s="1"/>
      <c r="XEX1179" s="1"/>
      <c r="XEY1179" s="1"/>
      <c r="XEZ1179" s="1"/>
      <c r="XFA1179" s="1"/>
      <c r="XFB1179" s="1"/>
      <c r="XFC1179" s="1"/>
    </row>
    <row r="1180" spans="1:150 16226:16383" s="3" customFormat="1" ht="20.25" customHeight="1" x14ac:dyDescent="0.25">
      <c r="A1180" s="71" t="s">
        <v>1375</v>
      </c>
      <c r="B1180" s="71">
        <v>208.94</v>
      </c>
      <c r="C1180" s="71">
        <f t="shared" si="30"/>
        <v>2249.0301599999998</v>
      </c>
      <c r="D1180" s="51">
        <v>0</v>
      </c>
      <c r="E1180" s="51">
        <v>0</v>
      </c>
      <c r="F1180" s="124">
        <f t="shared" si="31"/>
        <v>4129.2193737600001</v>
      </c>
      <c r="G1180" s="130" t="s">
        <v>95</v>
      </c>
      <c r="H1180" s="13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c r="EM1180" s="1"/>
      <c r="EN1180" s="1"/>
      <c r="EO1180" s="1"/>
      <c r="EP1180" s="1"/>
      <c r="EQ1180" s="1"/>
      <c r="ER1180" s="1"/>
      <c r="ES1180" s="1"/>
      <c r="ET1180" s="1"/>
      <c r="WZB1180" s="1"/>
      <c r="WZC1180" s="1"/>
      <c r="WZD1180" s="1"/>
      <c r="WZE1180" s="1"/>
      <c r="WZF1180" s="1"/>
      <c r="WZG1180" s="1"/>
      <c r="WZH1180" s="1"/>
      <c r="WZI1180" s="1"/>
      <c r="WZJ1180" s="1"/>
      <c r="WZK1180" s="1"/>
      <c r="WZL1180" s="1"/>
      <c r="WZM1180" s="1"/>
      <c r="WZN1180" s="1"/>
      <c r="WZO1180" s="1"/>
      <c r="WZP1180" s="1"/>
      <c r="WZQ1180" s="1"/>
      <c r="WZR1180" s="1"/>
      <c r="WZS1180" s="1"/>
      <c r="WZT1180" s="1"/>
      <c r="WZU1180" s="1"/>
      <c r="WZV1180" s="1"/>
      <c r="WZW1180" s="1"/>
      <c r="WZX1180" s="1"/>
      <c r="WZY1180" s="1"/>
      <c r="WZZ1180" s="1"/>
      <c r="XAA1180" s="1"/>
      <c r="XAB1180" s="1"/>
      <c r="XAC1180" s="1"/>
      <c r="XAD1180" s="1"/>
      <c r="XAE1180" s="1"/>
      <c r="XAF1180" s="1"/>
      <c r="XAG1180" s="1"/>
      <c r="XAH1180" s="1"/>
      <c r="XAI1180" s="1"/>
      <c r="XAJ1180" s="1"/>
      <c r="XAK1180" s="1"/>
      <c r="XAL1180" s="1"/>
      <c r="XAM1180" s="1"/>
      <c r="XAN1180" s="1"/>
      <c r="XAO1180" s="1"/>
      <c r="XAP1180" s="1"/>
      <c r="XAQ1180" s="1"/>
      <c r="XAR1180" s="1"/>
      <c r="XAS1180" s="1"/>
      <c r="XAT1180" s="1"/>
      <c r="XAU1180" s="1"/>
      <c r="XAV1180" s="1"/>
      <c r="XAW1180" s="1"/>
      <c r="XAX1180" s="1"/>
      <c r="XAY1180" s="1"/>
      <c r="XAZ1180" s="1"/>
      <c r="XBA1180" s="1"/>
      <c r="XBB1180" s="1"/>
      <c r="XBC1180" s="1"/>
      <c r="XBD1180" s="1"/>
      <c r="XBE1180" s="1"/>
      <c r="XBF1180" s="1"/>
      <c r="XBG1180" s="1"/>
      <c r="XBH1180" s="1"/>
      <c r="XBI1180" s="1"/>
      <c r="XBJ1180" s="1"/>
      <c r="XBK1180" s="1"/>
      <c r="XBL1180" s="1"/>
      <c r="XBM1180" s="1"/>
      <c r="XBN1180" s="1"/>
      <c r="XBO1180" s="1"/>
      <c r="XBP1180" s="1"/>
      <c r="XBQ1180" s="1"/>
      <c r="XBR1180" s="1"/>
      <c r="XBS1180" s="1"/>
      <c r="XBT1180" s="1"/>
      <c r="XBU1180" s="1"/>
      <c r="XBV1180" s="1"/>
      <c r="XBW1180" s="1"/>
      <c r="XBX1180" s="1"/>
      <c r="XBY1180" s="1"/>
      <c r="XBZ1180" s="1"/>
      <c r="XCA1180" s="1"/>
      <c r="XCB1180" s="1"/>
      <c r="XCC1180" s="1"/>
      <c r="XCD1180" s="1"/>
      <c r="XCE1180" s="1"/>
      <c r="XCF1180" s="1"/>
      <c r="XCG1180" s="1"/>
      <c r="XCH1180" s="1"/>
      <c r="XCI1180" s="1"/>
      <c r="XCJ1180" s="1"/>
      <c r="XCK1180" s="1"/>
      <c r="XCL1180" s="1"/>
      <c r="XCM1180" s="1"/>
      <c r="XCN1180" s="1"/>
      <c r="XCO1180" s="1"/>
      <c r="XCP1180" s="1"/>
      <c r="XCQ1180" s="1"/>
      <c r="XCR1180" s="1"/>
      <c r="XCS1180" s="1"/>
      <c r="XCT1180" s="1"/>
      <c r="XCU1180" s="1"/>
      <c r="XCV1180" s="1"/>
      <c r="XCW1180" s="1"/>
      <c r="XCX1180" s="1"/>
      <c r="XCY1180" s="1"/>
      <c r="XCZ1180" s="1"/>
      <c r="XDA1180" s="1"/>
      <c r="XDB1180" s="1"/>
      <c r="XDC1180" s="1"/>
      <c r="XDD1180" s="1"/>
      <c r="XDE1180" s="1"/>
      <c r="XDF1180" s="1"/>
      <c r="XDG1180" s="1"/>
      <c r="XDH1180" s="1"/>
      <c r="XDI1180" s="1"/>
      <c r="XDJ1180" s="1"/>
      <c r="XDK1180" s="1"/>
      <c r="XDL1180" s="1"/>
      <c r="XDM1180" s="1"/>
      <c r="XDN1180" s="1"/>
      <c r="XDO1180" s="1"/>
      <c r="XDP1180" s="1"/>
      <c r="XDQ1180" s="1"/>
      <c r="XDR1180" s="1"/>
      <c r="XDS1180" s="1"/>
      <c r="XDT1180" s="1"/>
      <c r="XDU1180" s="1"/>
      <c r="XDV1180" s="1"/>
      <c r="XDW1180" s="1"/>
      <c r="XDX1180" s="1"/>
      <c r="XDY1180" s="1"/>
      <c r="XDZ1180" s="1"/>
      <c r="XEA1180" s="1"/>
      <c r="XEB1180" s="1"/>
      <c r="XEC1180" s="1"/>
      <c r="XED1180" s="1"/>
      <c r="XEE1180" s="1"/>
      <c r="XEF1180" s="1"/>
      <c r="XEG1180" s="1"/>
      <c r="XEH1180" s="1"/>
      <c r="XEI1180" s="1"/>
      <c r="XEJ1180" s="1"/>
      <c r="XEK1180" s="1"/>
      <c r="XEL1180" s="1"/>
      <c r="XEM1180" s="1"/>
      <c r="XEN1180" s="1"/>
      <c r="XEO1180" s="1"/>
      <c r="XEP1180" s="1"/>
      <c r="XEQ1180" s="1"/>
      <c r="XER1180" s="1"/>
      <c r="XES1180" s="1"/>
      <c r="XET1180" s="1"/>
      <c r="XEU1180" s="1"/>
      <c r="XEV1180" s="1"/>
      <c r="XEW1180" s="1"/>
      <c r="XEX1180" s="1"/>
      <c r="XEY1180" s="1"/>
      <c r="XEZ1180" s="1"/>
      <c r="XFA1180" s="1"/>
      <c r="XFB1180" s="1"/>
      <c r="XFC1180" s="1"/>
    </row>
    <row r="1181" spans="1:150 16226:16383" s="3" customFormat="1" ht="20.25" customHeight="1" x14ac:dyDescent="0.25">
      <c r="A1181" s="71" t="s">
        <v>1376</v>
      </c>
      <c r="B1181" s="71">
        <v>208.94</v>
      </c>
      <c r="C1181" s="71">
        <f t="shared" si="30"/>
        <v>2249.0301599999998</v>
      </c>
      <c r="D1181" s="51">
        <v>0</v>
      </c>
      <c r="E1181" s="51">
        <v>0</v>
      </c>
      <c r="F1181" s="124">
        <f t="shared" si="31"/>
        <v>4129.2193737600001</v>
      </c>
      <c r="G1181" s="130" t="s">
        <v>95</v>
      </c>
      <c r="H1181" s="13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WZB1181" s="1"/>
      <c r="WZC1181" s="1"/>
      <c r="WZD1181" s="1"/>
      <c r="WZE1181" s="1"/>
      <c r="WZF1181" s="1"/>
      <c r="WZG1181" s="1"/>
      <c r="WZH1181" s="1"/>
      <c r="WZI1181" s="1"/>
      <c r="WZJ1181" s="1"/>
      <c r="WZK1181" s="1"/>
      <c r="WZL1181" s="1"/>
      <c r="WZM1181" s="1"/>
      <c r="WZN1181" s="1"/>
      <c r="WZO1181" s="1"/>
      <c r="WZP1181" s="1"/>
      <c r="WZQ1181" s="1"/>
      <c r="WZR1181" s="1"/>
      <c r="WZS1181" s="1"/>
      <c r="WZT1181" s="1"/>
      <c r="WZU1181" s="1"/>
      <c r="WZV1181" s="1"/>
      <c r="WZW1181" s="1"/>
      <c r="WZX1181" s="1"/>
      <c r="WZY1181" s="1"/>
      <c r="WZZ1181" s="1"/>
      <c r="XAA1181" s="1"/>
      <c r="XAB1181" s="1"/>
      <c r="XAC1181" s="1"/>
      <c r="XAD1181" s="1"/>
      <c r="XAE1181" s="1"/>
      <c r="XAF1181" s="1"/>
      <c r="XAG1181" s="1"/>
      <c r="XAH1181" s="1"/>
      <c r="XAI1181" s="1"/>
      <c r="XAJ1181" s="1"/>
      <c r="XAK1181" s="1"/>
      <c r="XAL1181" s="1"/>
      <c r="XAM1181" s="1"/>
      <c r="XAN1181" s="1"/>
      <c r="XAO1181" s="1"/>
      <c r="XAP1181" s="1"/>
      <c r="XAQ1181" s="1"/>
      <c r="XAR1181" s="1"/>
      <c r="XAS1181" s="1"/>
      <c r="XAT1181" s="1"/>
      <c r="XAU1181" s="1"/>
      <c r="XAV1181" s="1"/>
      <c r="XAW1181" s="1"/>
      <c r="XAX1181" s="1"/>
      <c r="XAY1181" s="1"/>
      <c r="XAZ1181" s="1"/>
      <c r="XBA1181" s="1"/>
      <c r="XBB1181" s="1"/>
      <c r="XBC1181" s="1"/>
      <c r="XBD1181" s="1"/>
      <c r="XBE1181" s="1"/>
      <c r="XBF1181" s="1"/>
      <c r="XBG1181" s="1"/>
      <c r="XBH1181" s="1"/>
      <c r="XBI1181" s="1"/>
      <c r="XBJ1181" s="1"/>
      <c r="XBK1181" s="1"/>
      <c r="XBL1181" s="1"/>
      <c r="XBM1181" s="1"/>
      <c r="XBN1181" s="1"/>
      <c r="XBO1181" s="1"/>
      <c r="XBP1181" s="1"/>
      <c r="XBQ1181" s="1"/>
      <c r="XBR1181" s="1"/>
      <c r="XBS1181" s="1"/>
      <c r="XBT1181" s="1"/>
      <c r="XBU1181" s="1"/>
      <c r="XBV1181" s="1"/>
      <c r="XBW1181" s="1"/>
      <c r="XBX1181" s="1"/>
      <c r="XBY1181" s="1"/>
      <c r="XBZ1181" s="1"/>
      <c r="XCA1181" s="1"/>
      <c r="XCB1181" s="1"/>
      <c r="XCC1181" s="1"/>
      <c r="XCD1181" s="1"/>
      <c r="XCE1181" s="1"/>
      <c r="XCF1181" s="1"/>
      <c r="XCG1181" s="1"/>
      <c r="XCH1181" s="1"/>
      <c r="XCI1181" s="1"/>
      <c r="XCJ1181" s="1"/>
      <c r="XCK1181" s="1"/>
      <c r="XCL1181" s="1"/>
      <c r="XCM1181" s="1"/>
      <c r="XCN1181" s="1"/>
      <c r="XCO1181" s="1"/>
      <c r="XCP1181" s="1"/>
      <c r="XCQ1181" s="1"/>
      <c r="XCR1181" s="1"/>
      <c r="XCS1181" s="1"/>
      <c r="XCT1181" s="1"/>
      <c r="XCU1181" s="1"/>
      <c r="XCV1181" s="1"/>
      <c r="XCW1181" s="1"/>
      <c r="XCX1181" s="1"/>
      <c r="XCY1181" s="1"/>
      <c r="XCZ1181" s="1"/>
      <c r="XDA1181" s="1"/>
      <c r="XDB1181" s="1"/>
      <c r="XDC1181" s="1"/>
      <c r="XDD1181" s="1"/>
      <c r="XDE1181" s="1"/>
      <c r="XDF1181" s="1"/>
      <c r="XDG1181" s="1"/>
      <c r="XDH1181" s="1"/>
      <c r="XDI1181" s="1"/>
      <c r="XDJ1181" s="1"/>
      <c r="XDK1181" s="1"/>
      <c r="XDL1181" s="1"/>
      <c r="XDM1181" s="1"/>
      <c r="XDN1181" s="1"/>
      <c r="XDO1181" s="1"/>
      <c r="XDP1181" s="1"/>
      <c r="XDQ1181" s="1"/>
      <c r="XDR1181" s="1"/>
      <c r="XDS1181" s="1"/>
      <c r="XDT1181" s="1"/>
      <c r="XDU1181" s="1"/>
      <c r="XDV1181" s="1"/>
      <c r="XDW1181" s="1"/>
      <c r="XDX1181" s="1"/>
      <c r="XDY1181" s="1"/>
      <c r="XDZ1181" s="1"/>
      <c r="XEA1181" s="1"/>
      <c r="XEB1181" s="1"/>
      <c r="XEC1181" s="1"/>
      <c r="XED1181" s="1"/>
      <c r="XEE1181" s="1"/>
      <c r="XEF1181" s="1"/>
      <c r="XEG1181" s="1"/>
      <c r="XEH1181" s="1"/>
      <c r="XEI1181" s="1"/>
      <c r="XEJ1181" s="1"/>
      <c r="XEK1181" s="1"/>
      <c r="XEL1181" s="1"/>
      <c r="XEM1181" s="1"/>
      <c r="XEN1181" s="1"/>
      <c r="XEO1181" s="1"/>
      <c r="XEP1181" s="1"/>
      <c r="XEQ1181" s="1"/>
      <c r="XER1181" s="1"/>
      <c r="XES1181" s="1"/>
      <c r="XET1181" s="1"/>
      <c r="XEU1181" s="1"/>
      <c r="XEV1181" s="1"/>
      <c r="XEW1181" s="1"/>
      <c r="XEX1181" s="1"/>
      <c r="XEY1181" s="1"/>
      <c r="XEZ1181" s="1"/>
      <c r="XFA1181" s="1"/>
      <c r="XFB1181" s="1"/>
      <c r="XFC1181" s="1"/>
    </row>
    <row r="1182" spans="1:150 16226:16383" s="3" customFormat="1" ht="20.25" customHeight="1" x14ac:dyDescent="0.25">
      <c r="A1182" s="71" t="s">
        <v>1377</v>
      </c>
      <c r="B1182" s="71">
        <v>208.94</v>
      </c>
      <c r="C1182" s="71">
        <f t="shared" si="30"/>
        <v>2249.0301599999998</v>
      </c>
      <c r="D1182" s="51">
        <v>0</v>
      </c>
      <c r="E1182" s="51">
        <v>0</v>
      </c>
      <c r="F1182" s="124">
        <f t="shared" si="31"/>
        <v>4129.2193737600001</v>
      </c>
      <c r="G1182" s="130" t="s">
        <v>95</v>
      </c>
      <c r="H1182" s="13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c r="EM1182" s="1"/>
      <c r="EN1182" s="1"/>
      <c r="EO1182" s="1"/>
      <c r="EP1182" s="1"/>
      <c r="EQ1182" s="1"/>
      <c r="ER1182" s="1"/>
      <c r="ES1182" s="1"/>
      <c r="ET1182" s="1"/>
      <c r="WZB1182" s="1"/>
      <c r="WZC1182" s="1"/>
      <c r="WZD1182" s="1"/>
      <c r="WZE1182" s="1"/>
      <c r="WZF1182" s="1"/>
      <c r="WZG1182" s="1"/>
      <c r="WZH1182" s="1"/>
      <c r="WZI1182" s="1"/>
      <c r="WZJ1182" s="1"/>
      <c r="WZK1182" s="1"/>
      <c r="WZL1182" s="1"/>
      <c r="WZM1182" s="1"/>
      <c r="WZN1182" s="1"/>
      <c r="WZO1182" s="1"/>
      <c r="WZP1182" s="1"/>
      <c r="WZQ1182" s="1"/>
      <c r="WZR1182" s="1"/>
      <c r="WZS1182" s="1"/>
      <c r="WZT1182" s="1"/>
      <c r="WZU1182" s="1"/>
      <c r="WZV1182" s="1"/>
      <c r="WZW1182" s="1"/>
      <c r="WZX1182" s="1"/>
      <c r="WZY1182" s="1"/>
      <c r="WZZ1182" s="1"/>
      <c r="XAA1182" s="1"/>
      <c r="XAB1182" s="1"/>
      <c r="XAC1182" s="1"/>
      <c r="XAD1182" s="1"/>
      <c r="XAE1182" s="1"/>
      <c r="XAF1182" s="1"/>
      <c r="XAG1182" s="1"/>
      <c r="XAH1182" s="1"/>
      <c r="XAI1182" s="1"/>
      <c r="XAJ1182" s="1"/>
      <c r="XAK1182" s="1"/>
      <c r="XAL1182" s="1"/>
      <c r="XAM1182" s="1"/>
      <c r="XAN1182" s="1"/>
      <c r="XAO1182" s="1"/>
      <c r="XAP1182" s="1"/>
      <c r="XAQ1182" s="1"/>
      <c r="XAR1182" s="1"/>
      <c r="XAS1182" s="1"/>
      <c r="XAT1182" s="1"/>
      <c r="XAU1182" s="1"/>
      <c r="XAV1182" s="1"/>
      <c r="XAW1182" s="1"/>
      <c r="XAX1182" s="1"/>
      <c r="XAY1182" s="1"/>
      <c r="XAZ1182" s="1"/>
      <c r="XBA1182" s="1"/>
      <c r="XBB1182" s="1"/>
      <c r="XBC1182" s="1"/>
      <c r="XBD1182" s="1"/>
      <c r="XBE1182" s="1"/>
      <c r="XBF1182" s="1"/>
      <c r="XBG1182" s="1"/>
      <c r="XBH1182" s="1"/>
      <c r="XBI1182" s="1"/>
      <c r="XBJ1182" s="1"/>
      <c r="XBK1182" s="1"/>
      <c r="XBL1182" s="1"/>
      <c r="XBM1182" s="1"/>
      <c r="XBN1182" s="1"/>
      <c r="XBO1182" s="1"/>
      <c r="XBP1182" s="1"/>
      <c r="XBQ1182" s="1"/>
      <c r="XBR1182" s="1"/>
      <c r="XBS1182" s="1"/>
      <c r="XBT1182" s="1"/>
      <c r="XBU1182" s="1"/>
      <c r="XBV1182" s="1"/>
      <c r="XBW1182" s="1"/>
      <c r="XBX1182" s="1"/>
      <c r="XBY1182" s="1"/>
      <c r="XBZ1182" s="1"/>
      <c r="XCA1182" s="1"/>
      <c r="XCB1182" s="1"/>
      <c r="XCC1182" s="1"/>
      <c r="XCD1182" s="1"/>
      <c r="XCE1182" s="1"/>
      <c r="XCF1182" s="1"/>
      <c r="XCG1182" s="1"/>
      <c r="XCH1182" s="1"/>
      <c r="XCI1182" s="1"/>
      <c r="XCJ1182" s="1"/>
      <c r="XCK1182" s="1"/>
      <c r="XCL1182" s="1"/>
      <c r="XCM1182" s="1"/>
      <c r="XCN1182" s="1"/>
      <c r="XCO1182" s="1"/>
      <c r="XCP1182" s="1"/>
      <c r="XCQ1182" s="1"/>
      <c r="XCR1182" s="1"/>
      <c r="XCS1182" s="1"/>
      <c r="XCT1182" s="1"/>
      <c r="XCU1182" s="1"/>
      <c r="XCV1182" s="1"/>
      <c r="XCW1182" s="1"/>
      <c r="XCX1182" s="1"/>
      <c r="XCY1182" s="1"/>
      <c r="XCZ1182" s="1"/>
      <c r="XDA1182" s="1"/>
      <c r="XDB1182" s="1"/>
      <c r="XDC1182" s="1"/>
      <c r="XDD1182" s="1"/>
      <c r="XDE1182" s="1"/>
      <c r="XDF1182" s="1"/>
      <c r="XDG1182" s="1"/>
      <c r="XDH1182" s="1"/>
      <c r="XDI1182" s="1"/>
      <c r="XDJ1182" s="1"/>
      <c r="XDK1182" s="1"/>
      <c r="XDL1182" s="1"/>
      <c r="XDM1182" s="1"/>
      <c r="XDN1182" s="1"/>
      <c r="XDO1182" s="1"/>
      <c r="XDP1182" s="1"/>
      <c r="XDQ1182" s="1"/>
      <c r="XDR1182" s="1"/>
      <c r="XDS1182" s="1"/>
      <c r="XDT1182" s="1"/>
      <c r="XDU1182" s="1"/>
      <c r="XDV1182" s="1"/>
      <c r="XDW1182" s="1"/>
      <c r="XDX1182" s="1"/>
      <c r="XDY1182" s="1"/>
      <c r="XDZ1182" s="1"/>
      <c r="XEA1182" s="1"/>
      <c r="XEB1182" s="1"/>
      <c r="XEC1182" s="1"/>
      <c r="XED1182" s="1"/>
      <c r="XEE1182" s="1"/>
      <c r="XEF1182" s="1"/>
      <c r="XEG1182" s="1"/>
      <c r="XEH1182" s="1"/>
      <c r="XEI1182" s="1"/>
      <c r="XEJ1182" s="1"/>
      <c r="XEK1182" s="1"/>
      <c r="XEL1182" s="1"/>
      <c r="XEM1182" s="1"/>
      <c r="XEN1182" s="1"/>
      <c r="XEO1182" s="1"/>
      <c r="XEP1182" s="1"/>
      <c r="XEQ1182" s="1"/>
      <c r="XER1182" s="1"/>
      <c r="XES1182" s="1"/>
      <c r="XET1182" s="1"/>
      <c r="XEU1182" s="1"/>
      <c r="XEV1182" s="1"/>
      <c r="XEW1182" s="1"/>
      <c r="XEX1182" s="1"/>
      <c r="XEY1182" s="1"/>
      <c r="XEZ1182" s="1"/>
      <c r="XFA1182" s="1"/>
      <c r="XFB1182" s="1"/>
      <c r="XFC1182" s="1"/>
    </row>
    <row r="1183" spans="1:150 16226:16383" s="3" customFormat="1" ht="20.25" customHeight="1" x14ac:dyDescent="0.25">
      <c r="A1183" s="71" t="s">
        <v>1378</v>
      </c>
      <c r="B1183" s="71">
        <v>179.86</v>
      </c>
      <c r="C1183" s="71">
        <f t="shared" si="30"/>
        <v>1936.01304</v>
      </c>
      <c r="D1183" s="51">
        <v>0</v>
      </c>
      <c r="E1183" s="51">
        <v>0</v>
      </c>
      <c r="F1183" s="124">
        <f t="shared" si="31"/>
        <v>3554.5199414400004</v>
      </c>
      <c r="G1183" s="130" t="s">
        <v>95</v>
      </c>
      <c r="H1183" s="13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c r="EM1183" s="1"/>
      <c r="EN1183" s="1"/>
      <c r="EO1183" s="1"/>
      <c r="EP1183" s="1"/>
      <c r="EQ1183" s="1"/>
      <c r="ER1183" s="1"/>
      <c r="ES1183" s="1"/>
      <c r="ET1183" s="1"/>
      <c r="WZB1183" s="1"/>
      <c r="WZC1183" s="1"/>
      <c r="WZD1183" s="1"/>
      <c r="WZE1183" s="1"/>
      <c r="WZF1183" s="1"/>
      <c r="WZG1183" s="1"/>
      <c r="WZH1183" s="1"/>
      <c r="WZI1183" s="1"/>
      <c r="WZJ1183" s="1"/>
      <c r="WZK1183" s="1"/>
      <c r="WZL1183" s="1"/>
      <c r="WZM1183" s="1"/>
      <c r="WZN1183" s="1"/>
      <c r="WZO1183" s="1"/>
      <c r="WZP1183" s="1"/>
      <c r="WZQ1183" s="1"/>
      <c r="WZR1183" s="1"/>
      <c r="WZS1183" s="1"/>
      <c r="WZT1183" s="1"/>
      <c r="WZU1183" s="1"/>
      <c r="WZV1183" s="1"/>
      <c r="WZW1183" s="1"/>
      <c r="WZX1183" s="1"/>
      <c r="WZY1183" s="1"/>
      <c r="WZZ1183" s="1"/>
      <c r="XAA1183" s="1"/>
      <c r="XAB1183" s="1"/>
      <c r="XAC1183" s="1"/>
      <c r="XAD1183" s="1"/>
      <c r="XAE1183" s="1"/>
      <c r="XAF1183" s="1"/>
      <c r="XAG1183" s="1"/>
      <c r="XAH1183" s="1"/>
      <c r="XAI1183" s="1"/>
      <c r="XAJ1183" s="1"/>
      <c r="XAK1183" s="1"/>
      <c r="XAL1183" s="1"/>
      <c r="XAM1183" s="1"/>
      <c r="XAN1183" s="1"/>
      <c r="XAO1183" s="1"/>
      <c r="XAP1183" s="1"/>
      <c r="XAQ1183" s="1"/>
      <c r="XAR1183" s="1"/>
      <c r="XAS1183" s="1"/>
      <c r="XAT1183" s="1"/>
      <c r="XAU1183" s="1"/>
      <c r="XAV1183" s="1"/>
      <c r="XAW1183" s="1"/>
      <c r="XAX1183" s="1"/>
      <c r="XAY1183" s="1"/>
      <c r="XAZ1183" s="1"/>
      <c r="XBA1183" s="1"/>
      <c r="XBB1183" s="1"/>
      <c r="XBC1183" s="1"/>
      <c r="XBD1183" s="1"/>
      <c r="XBE1183" s="1"/>
      <c r="XBF1183" s="1"/>
      <c r="XBG1183" s="1"/>
      <c r="XBH1183" s="1"/>
      <c r="XBI1183" s="1"/>
      <c r="XBJ1183" s="1"/>
      <c r="XBK1183" s="1"/>
      <c r="XBL1183" s="1"/>
      <c r="XBM1183" s="1"/>
      <c r="XBN1183" s="1"/>
      <c r="XBO1183" s="1"/>
      <c r="XBP1183" s="1"/>
      <c r="XBQ1183" s="1"/>
      <c r="XBR1183" s="1"/>
      <c r="XBS1183" s="1"/>
      <c r="XBT1183" s="1"/>
      <c r="XBU1183" s="1"/>
      <c r="XBV1183" s="1"/>
      <c r="XBW1183" s="1"/>
      <c r="XBX1183" s="1"/>
      <c r="XBY1183" s="1"/>
      <c r="XBZ1183" s="1"/>
      <c r="XCA1183" s="1"/>
      <c r="XCB1183" s="1"/>
      <c r="XCC1183" s="1"/>
      <c r="XCD1183" s="1"/>
      <c r="XCE1183" s="1"/>
      <c r="XCF1183" s="1"/>
      <c r="XCG1183" s="1"/>
      <c r="XCH1183" s="1"/>
      <c r="XCI1183" s="1"/>
      <c r="XCJ1183" s="1"/>
      <c r="XCK1183" s="1"/>
      <c r="XCL1183" s="1"/>
      <c r="XCM1183" s="1"/>
      <c r="XCN1183" s="1"/>
      <c r="XCO1183" s="1"/>
      <c r="XCP1183" s="1"/>
      <c r="XCQ1183" s="1"/>
      <c r="XCR1183" s="1"/>
      <c r="XCS1183" s="1"/>
      <c r="XCT1183" s="1"/>
      <c r="XCU1183" s="1"/>
      <c r="XCV1183" s="1"/>
      <c r="XCW1183" s="1"/>
      <c r="XCX1183" s="1"/>
      <c r="XCY1183" s="1"/>
      <c r="XCZ1183" s="1"/>
      <c r="XDA1183" s="1"/>
      <c r="XDB1183" s="1"/>
      <c r="XDC1183" s="1"/>
      <c r="XDD1183" s="1"/>
      <c r="XDE1183" s="1"/>
      <c r="XDF1183" s="1"/>
      <c r="XDG1183" s="1"/>
      <c r="XDH1183" s="1"/>
      <c r="XDI1183" s="1"/>
      <c r="XDJ1183" s="1"/>
      <c r="XDK1183" s="1"/>
      <c r="XDL1183" s="1"/>
      <c r="XDM1183" s="1"/>
      <c r="XDN1183" s="1"/>
      <c r="XDO1183" s="1"/>
      <c r="XDP1183" s="1"/>
      <c r="XDQ1183" s="1"/>
      <c r="XDR1183" s="1"/>
      <c r="XDS1183" s="1"/>
      <c r="XDT1183" s="1"/>
      <c r="XDU1183" s="1"/>
      <c r="XDV1183" s="1"/>
      <c r="XDW1183" s="1"/>
      <c r="XDX1183" s="1"/>
      <c r="XDY1183" s="1"/>
      <c r="XDZ1183" s="1"/>
      <c r="XEA1183" s="1"/>
      <c r="XEB1183" s="1"/>
      <c r="XEC1183" s="1"/>
      <c r="XED1183" s="1"/>
      <c r="XEE1183" s="1"/>
      <c r="XEF1183" s="1"/>
      <c r="XEG1183" s="1"/>
      <c r="XEH1183" s="1"/>
      <c r="XEI1183" s="1"/>
      <c r="XEJ1183" s="1"/>
      <c r="XEK1183" s="1"/>
      <c r="XEL1183" s="1"/>
      <c r="XEM1183" s="1"/>
      <c r="XEN1183" s="1"/>
      <c r="XEO1183" s="1"/>
      <c r="XEP1183" s="1"/>
      <c r="XEQ1183" s="1"/>
      <c r="XER1183" s="1"/>
      <c r="XES1183" s="1"/>
      <c r="XET1183" s="1"/>
      <c r="XEU1183" s="1"/>
      <c r="XEV1183" s="1"/>
      <c r="XEW1183" s="1"/>
      <c r="XEX1183" s="1"/>
      <c r="XEY1183" s="1"/>
      <c r="XEZ1183" s="1"/>
      <c r="XFA1183" s="1"/>
      <c r="XFB1183" s="1"/>
      <c r="XFC1183" s="1"/>
    </row>
    <row r="1184" spans="1:150 16226:16383" s="3" customFormat="1" ht="20.25" customHeight="1" x14ac:dyDescent="0.25">
      <c r="A1184" s="71" t="s">
        <v>1379</v>
      </c>
      <c r="B1184" s="71">
        <v>139.35499999999999</v>
      </c>
      <c r="C1184" s="71">
        <f t="shared" si="30"/>
        <v>1500.0172199999997</v>
      </c>
      <c r="D1184" s="51">
        <v>0</v>
      </c>
      <c r="E1184" s="51">
        <v>0</v>
      </c>
      <c r="F1184" s="124">
        <f t="shared" si="31"/>
        <v>2754.0316159199997</v>
      </c>
      <c r="G1184" s="130" t="s">
        <v>95</v>
      </c>
      <c r="H1184" s="13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WZB1184" s="1"/>
      <c r="WZC1184" s="1"/>
      <c r="WZD1184" s="1"/>
      <c r="WZE1184" s="1"/>
      <c r="WZF1184" s="1"/>
      <c r="WZG1184" s="1"/>
      <c r="WZH1184" s="1"/>
      <c r="WZI1184" s="1"/>
      <c r="WZJ1184" s="1"/>
      <c r="WZK1184" s="1"/>
      <c r="WZL1184" s="1"/>
      <c r="WZM1184" s="1"/>
      <c r="WZN1184" s="1"/>
      <c r="WZO1184" s="1"/>
      <c r="WZP1184" s="1"/>
      <c r="WZQ1184" s="1"/>
      <c r="WZR1184" s="1"/>
      <c r="WZS1184" s="1"/>
      <c r="WZT1184" s="1"/>
      <c r="WZU1184" s="1"/>
      <c r="WZV1184" s="1"/>
      <c r="WZW1184" s="1"/>
      <c r="WZX1184" s="1"/>
      <c r="WZY1184" s="1"/>
      <c r="WZZ1184" s="1"/>
      <c r="XAA1184" s="1"/>
      <c r="XAB1184" s="1"/>
      <c r="XAC1184" s="1"/>
      <c r="XAD1184" s="1"/>
      <c r="XAE1184" s="1"/>
      <c r="XAF1184" s="1"/>
      <c r="XAG1184" s="1"/>
      <c r="XAH1184" s="1"/>
      <c r="XAI1184" s="1"/>
      <c r="XAJ1184" s="1"/>
      <c r="XAK1184" s="1"/>
      <c r="XAL1184" s="1"/>
      <c r="XAM1184" s="1"/>
      <c r="XAN1184" s="1"/>
      <c r="XAO1184" s="1"/>
      <c r="XAP1184" s="1"/>
      <c r="XAQ1184" s="1"/>
      <c r="XAR1184" s="1"/>
      <c r="XAS1184" s="1"/>
      <c r="XAT1184" s="1"/>
      <c r="XAU1184" s="1"/>
      <c r="XAV1184" s="1"/>
      <c r="XAW1184" s="1"/>
      <c r="XAX1184" s="1"/>
      <c r="XAY1184" s="1"/>
      <c r="XAZ1184" s="1"/>
      <c r="XBA1184" s="1"/>
      <c r="XBB1184" s="1"/>
      <c r="XBC1184" s="1"/>
      <c r="XBD1184" s="1"/>
      <c r="XBE1184" s="1"/>
      <c r="XBF1184" s="1"/>
      <c r="XBG1184" s="1"/>
      <c r="XBH1184" s="1"/>
      <c r="XBI1184" s="1"/>
      <c r="XBJ1184" s="1"/>
      <c r="XBK1184" s="1"/>
      <c r="XBL1184" s="1"/>
      <c r="XBM1184" s="1"/>
      <c r="XBN1184" s="1"/>
      <c r="XBO1184" s="1"/>
      <c r="XBP1184" s="1"/>
      <c r="XBQ1184" s="1"/>
      <c r="XBR1184" s="1"/>
      <c r="XBS1184" s="1"/>
      <c r="XBT1184" s="1"/>
      <c r="XBU1184" s="1"/>
      <c r="XBV1184" s="1"/>
      <c r="XBW1184" s="1"/>
      <c r="XBX1184" s="1"/>
      <c r="XBY1184" s="1"/>
      <c r="XBZ1184" s="1"/>
      <c r="XCA1184" s="1"/>
      <c r="XCB1184" s="1"/>
      <c r="XCC1184" s="1"/>
      <c r="XCD1184" s="1"/>
      <c r="XCE1184" s="1"/>
      <c r="XCF1184" s="1"/>
      <c r="XCG1184" s="1"/>
      <c r="XCH1184" s="1"/>
      <c r="XCI1184" s="1"/>
      <c r="XCJ1184" s="1"/>
      <c r="XCK1184" s="1"/>
      <c r="XCL1184" s="1"/>
      <c r="XCM1184" s="1"/>
      <c r="XCN1184" s="1"/>
      <c r="XCO1184" s="1"/>
      <c r="XCP1184" s="1"/>
      <c r="XCQ1184" s="1"/>
      <c r="XCR1184" s="1"/>
      <c r="XCS1184" s="1"/>
      <c r="XCT1184" s="1"/>
      <c r="XCU1184" s="1"/>
      <c r="XCV1184" s="1"/>
      <c r="XCW1184" s="1"/>
      <c r="XCX1184" s="1"/>
      <c r="XCY1184" s="1"/>
      <c r="XCZ1184" s="1"/>
      <c r="XDA1184" s="1"/>
      <c r="XDB1184" s="1"/>
      <c r="XDC1184" s="1"/>
      <c r="XDD1184" s="1"/>
      <c r="XDE1184" s="1"/>
      <c r="XDF1184" s="1"/>
      <c r="XDG1184" s="1"/>
      <c r="XDH1184" s="1"/>
      <c r="XDI1184" s="1"/>
      <c r="XDJ1184" s="1"/>
      <c r="XDK1184" s="1"/>
      <c r="XDL1184" s="1"/>
      <c r="XDM1184" s="1"/>
      <c r="XDN1184" s="1"/>
      <c r="XDO1184" s="1"/>
      <c r="XDP1184" s="1"/>
      <c r="XDQ1184" s="1"/>
      <c r="XDR1184" s="1"/>
      <c r="XDS1184" s="1"/>
      <c r="XDT1184" s="1"/>
      <c r="XDU1184" s="1"/>
      <c r="XDV1184" s="1"/>
      <c r="XDW1184" s="1"/>
      <c r="XDX1184" s="1"/>
      <c r="XDY1184" s="1"/>
      <c r="XDZ1184" s="1"/>
      <c r="XEA1184" s="1"/>
      <c r="XEB1184" s="1"/>
      <c r="XEC1184" s="1"/>
      <c r="XED1184" s="1"/>
      <c r="XEE1184" s="1"/>
      <c r="XEF1184" s="1"/>
      <c r="XEG1184" s="1"/>
      <c r="XEH1184" s="1"/>
      <c r="XEI1184" s="1"/>
      <c r="XEJ1184" s="1"/>
      <c r="XEK1184" s="1"/>
      <c r="XEL1184" s="1"/>
      <c r="XEM1184" s="1"/>
      <c r="XEN1184" s="1"/>
      <c r="XEO1184" s="1"/>
      <c r="XEP1184" s="1"/>
      <c r="XEQ1184" s="1"/>
      <c r="XER1184" s="1"/>
      <c r="XES1184" s="1"/>
      <c r="XET1184" s="1"/>
      <c r="XEU1184" s="1"/>
      <c r="XEV1184" s="1"/>
      <c r="XEW1184" s="1"/>
      <c r="XEX1184" s="1"/>
      <c r="XEY1184" s="1"/>
      <c r="XEZ1184" s="1"/>
      <c r="XFA1184" s="1"/>
      <c r="XFB1184" s="1"/>
      <c r="XFC1184" s="1"/>
    </row>
    <row r="1185" spans="1:150 16226:16383" s="3" customFormat="1" ht="20.25" customHeight="1" x14ac:dyDescent="0.25">
      <c r="A1185" s="71" t="s">
        <v>1380</v>
      </c>
      <c r="B1185" s="71">
        <v>204.95099999999999</v>
      </c>
      <c r="C1185" s="71">
        <f t="shared" ref="C1185:C1186" si="32">B1185*10.764</f>
        <v>2206.0925639999996</v>
      </c>
      <c r="D1185" s="51">
        <v>0</v>
      </c>
      <c r="E1185" s="51">
        <v>0</v>
      </c>
      <c r="F1185" s="124">
        <f t="shared" ref="F1185:F1186" si="33">(C1185*1.836)</f>
        <v>4050.3859475039994</v>
      </c>
      <c r="G1185" s="130" t="s">
        <v>95</v>
      </c>
      <c r="H1185" s="13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c r="EM1185" s="1"/>
      <c r="EN1185" s="1"/>
      <c r="EO1185" s="1"/>
      <c r="EP1185" s="1"/>
      <c r="EQ1185" s="1"/>
      <c r="ER1185" s="1"/>
      <c r="ES1185" s="1"/>
      <c r="ET1185" s="1"/>
      <c r="WZB1185" s="1"/>
      <c r="WZC1185" s="1"/>
      <c r="WZD1185" s="1"/>
      <c r="WZE1185" s="1"/>
      <c r="WZF1185" s="1"/>
      <c r="WZG1185" s="1"/>
      <c r="WZH1185" s="1"/>
      <c r="WZI1185" s="1"/>
      <c r="WZJ1185" s="1"/>
      <c r="WZK1185" s="1"/>
      <c r="WZL1185" s="1"/>
      <c r="WZM1185" s="1"/>
      <c r="WZN1185" s="1"/>
      <c r="WZO1185" s="1"/>
      <c r="WZP1185" s="1"/>
      <c r="WZQ1185" s="1"/>
      <c r="WZR1185" s="1"/>
      <c r="WZS1185" s="1"/>
      <c r="WZT1185" s="1"/>
      <c r="WZU1185" s="1"/>
      <c r="WZV1185" s="1"/>
      <c r="WZW1185" s="1"/>
      <c r="WZX1185" s="1"/>
      <c r="WZY1185" s="1"/>
      <c r="WZZ1185" s="1"/>
      <c r="XAA1185" s="1"/>
      <c r="XAB1185" s="1"/>
      <c r="XAC1185" s="1"/>
      <c r="XAD1185" s="1"/>
      <c r="XAE1185" s="1"/>
      <c r="XAF1185" s="1"/>
      <c r="XAG1185" s="1"/>
      <c r="XAH1185" s="1"/>
      <c r="XAI1185" s="1"/>
      <c r="XAJ1185" s="1"/>
      <c r="XAK1185" s="1"/>
      <c r="XAL1185" s="1"/>
      <c r="XAM1185" s="1"/>
      <c r="XAN1185" s="1"/>
      <c r="XAO1185" s="1"/>
      <c r="XAP1185" s="1"/>
      <c r="XAQ1185" s="1"/>
      <c r="XAR1185" s="1"/>
      <c r="XAS1185" s="1"/>
      <c r="XAT1185" s="1"/>
      <c r="XAU1185" s="1"/>
      <c r="XAV1185" s="1"/>
      <c r="XAW1185" s="1"/>
      <c r="XAX1185" s="1"/>
      <c r="XAY1185" s="1"/>
      <c r="XAZ1185" s="1"/>
      <c r="XBA1185" s="1"/>
      <c r="XBB1185" s="1"/>
      <c r="XBC1185" s="1"/>
      <c r="XBD1185" s="1"/>
      <c r="XBE1185" s="1"/>
      <c r="XBF1185" s="1"/>
      <c r="XBG1185" s="1"/>
      <c r="XBH1185" s="1"/>
      <c r="XBI1185" s="1"/>
      <c r="XBJ1185" s="1"/>
      <c r="XBK1185" s="1"/>
      <c r="XBL1185" s="1"/>
      <c r="XBM1185" s="1"/>
      <c r="XBN1185" s="1"/>
      <c r="XBO1185" s="1"/>
      <c r="XBP1185" s="1"/>
      <c r="XBQ1185" s="1"/>
      <c r="XBR1185" s="1"/>
      <c r="XBS1185" s="1"/>
      <c r="XBT1185" s="1"/>
      <c r="XBU1185" s="1"/>
      <c r="XBV1185" s="1"/>
      <c r="XBW1185" s="1"/>
      <c r="XBX1185" s="1"/>
      <c r="XBY1185" s="1"/>
      <c r="XBZ1185" s="1"/>
      <c r="XCA1185" s="1"/>
      <c r="XCB1185" s="1"/>
      <c r="XCC1185" s="1"/>
      <c r="XCD1185" s="1"/>
      <c r="XCE1185" s="1"/>
      <c r="XCF1185" s="1"/>
      <c r="XCG1185" s="1"/>
      <c r="XCH1185" s="1"/>
      <c r="XCI1185" s="1"/>
      <c r="XCJ1185" s="1"/>
      <c r="XCK1185" s="1"/>
      <c r="XCL1185" s="1"/>
      <c r="XCM1185" s="1"/>
      <c r="XCN1185" s="1"/>
      <c r="XCO1185" s="1"/>
      <c r="XCP1185" s="1"/>
      <c r="XCQ1185" s="1"/>
      <c r="XCR1185" s="1"/>
      <c r="XCS1185" s="1"/>
      <c r="XCT1185" s="1"/>
      <c r="XCU1185" s="1"/>
      <c r="XCV1185" s="1"/>
      <c r="XCW1185" s="1"/>
      <c r="XCX1185" s="1"/>
      <c r="XCY1185" s="1"/>
      <c r="XCZ1185" s="1"/>
      <c r="XDA1185" s="1"/>
      <c r="XDB1185" s="1"/>
      <c r="XDC1185" s="1"/>
      <c r="XDD1185" s="1"/>
      <c r="XDE1185" s="1"/>
      <c r="XDF1185" s="1"/>
      <c r="XDG1185" s="1"/>
      <c r="XDH1185" s="1"/>
      <c r="XDI1185" s="1"/>
      <c r="XDJ1185" s="1"/>
      <c r="XDK1185" s="1"/>
      <c r="XDL1185" s="1"/>
      <c r="XDM1185" s="1"/>
      <c r="XDN1185" s="1"/>
      <c r="XDO1185" s="1"/>
      <c r="XDP1185" s="1"/>
      <c r="XDQ1185" s="1"/>
      <c r="XDR1185" s="1"/>
      <c r="XDS1185" s="1"/>
      <c r="XDT1185" s="1"/>
      <c r="XDU1185" s="1"/>
      <c r="XDV1185" s="1"/>
      <c r="XDW1185" s="1"/>
      <c r="XDX1185" s="1"/>
      <c r="XDY1185" s="1"/>
      <c r="XDZ1185" s="1"/>
      <c r="XEA1185" s="1"/>
      <c r="XEB1185" s="1"/>
      <c r="XEC1185" s="1"/>
      <c r="XED1185" s="1"/>
      <c r="XEE1185" s="1"/>
      <c r="XEF1185" s="1"/>
      <c r="XEG1185" s="1"/>
      <c r="XEH1185" s="1"/>
      <c r="XEI1185" s="1"/>
      <c r="XEJ1185" s="1"/>
      <c r="XEK1185" s="1"/>
      <c r="XEL1185" s="1"/>
      <c r="XEM1185" s="1"/>
      <c r="XEN1185" s="1"/>
      <c r="XEO1185" s="1"/>
      <c r="XEP1185" s="1"/>
      <c r="XEQ1185" s="1"/>
      <c r="XER1185" s="1"/>
      <c r="XES1185" s="1"/>
      <c r="XET1185" s="1"/>
      <c r="XEU1185" s="1"/>
      <c r="XEV1185" s="1"/>
      <c r="XEW1185" s="1"/>
      <c r="XEX1185" s="1"/>
      <c r="XEY1185" s="1"/>
      <c r="XEZ1185" s="1"/>
      <c r="XFA1185" s="1"/>
      <c r="XFB1185" s="1"/>
      <c r="XFC1185" s="1"/>
    </row>
    <row r="1186" spans="1:150 16226:16383" s="3" customFormat="1" ht="20.25" customHeight="1" x14ac:dyDescent="0.25">
      <c r="A1186" s="71" t="s">
        <v>1381</v>
      </c>
      <c r="B1186" s="71">
        <v>2998.08</v>
      </c>
      <c r="C1186" s="71">
        <f t="shared" si="32"/>
        <v>32271.333119999996</v>
      </c>
      <c r="D1186" s="51">
        <v>0</v>
      </c>
      <c r="E1186" s="51">
        <v>0</v>
      </c>
      <c r="F1186" s="124">
        <f t="shared" si="33"/>
        <v>59250.167608319993</v>
      </c>
      <c r="G1186" s="130" t="s">
        <v>95</v>
      </c>
      <c r="H1186" s="13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c r="EF1186" s="1"/>
      <c r="EG1186" s="1"/>
      <c r="EH1186" s="1"/>
      <c r="EI1186" s="1"/>
      <c r="EJ1186" s="1"/>
      <c r="EK1186" s="1"/>
      <c r="EL1186" s="1"/>
      <c r="EM1186" s="1"/>
      <c r="EN1186" s="1"/>
      <c r="EO1186" s="1"/>
      <c r="EP1186" s="1"/>
      <c r="EQ1186" s="1"/>
      <c r="ER1186" s="1"/>
      <c r="ES1186" s="1"/>
      <c r="ET1186" s="1"/>
      <c r="WZB1186" s="1"/>
      <c r="WZC1186" s="1"/>
      <c r="WZD1186" s="1"/>
      <c r="WZE1186" s="1"/>
      <c r="WZF1186" s="1"/>
      <c r="WZG1186" s="1"/>
      <c r="WZH1186" s="1"/>
      <c r="WZI1186" s="1"/>
      <c r="WZJ1186" s="1"/>
      <c r="WZK1186" s="1"/>
      <c r="WZL1186" s="1"/>
      <c r="WZM1186" s="1"/>
      <c r="WZN1186" s="1"/>
      <c r="WZO1186" s="1"/>
      <c r="WZP1186" s="1"/>
      <c r="WZQ1186" s="1"/>
      <c r="WZR1186" s="1"/>
      <c r="WZS1186" s="1"/>
      <c r="WZT1186" s="1"/>
      <c r="WZU1186" s="1"/>
      <c r="WZV1186" s="1"/>
      <c r="WZW1186" s="1"/>
      <c r="WZX1186" s="1"/>
      <c r="WZY1186" s="1"/>
      <c r="WZZ1186" s="1"/>
      <c r="XAA1186" s="1"/>
      <c r="XAB1186" s="1"/>
      <c r="XAC1186" s="1"/>
      <c r="XAD1186" s="1"/>
      <c r="XAE1186" s="1"/>
      <c r="XAF1186" s="1"/>
      <c r="XAG1186" s="1"/>
      <c r="XAH1186" s="1"/>
      <c r="XAI1186" s="1"/>
      <c r="XAJ1186" s="1"/>
      <c r="XAK1186" s="1"/>
      <c r="XAL1186" s="1"/>
      <c r="XAM1186" s="1"/>
      <c r="XAN1186" s="1"/>
      <c r="XAO1186" s="1"/>
      <c r="XAP1186" s="1"/>
      <c r="XAQ1186" s="1"/>
      <c r="XAR1186" s="1"/>
      <c r="XAS1186" s="1"/>
      <c r="XAT1186" s="1"/>
      <c r="XAU1186" s="1"/>
      <c r="XAV1186" s="1"/>
      <c r="XAW1186" s="1"/>
      <c r="XAX1186" s="1"/>
      <c r="XAY1186" s="1"/>
      <c r="XAZ1186" s="1"/>
      <c r="XBA1186" s="1"/>
      <c r="XBB1186" s="1"/>
      <c r="XBC1186" s="1"/>
      <c r="XBD1186" s="1"/>
      <c r="XBE1186" s="1"/>
      <c r="XBF1186" s="1"/>
      <c r="XBG1186" s="1"/>
      <c r="XBH1186" s="1"/>
      <c r="XBI1186" s="1"/>
      <c r="XBJ1186" s="1"/>
      <c r="XBK1186" s="1"/>
      <c r="XBL1186" s="1"/>
      <c r="XBM1186" s="1"/>
      <c r="XBN1186" s="1"/>
      <c r="XBO1186" s="1"/>
      <c r="XBP1186" s="1"/>
      <c r="XBQ1186" s="1"/>
      <c r="XBR1186" s="1"/>
      <c r="XBS1186" s="1"/>
      <c r="XBT1186" s="1"/>
      <c r="XBU1186" s="1"/>
      <c r="XBV1186" s="1"/>
      <c r="XBW1186" s="1"/>
      <c r="XBX1186" s="1"/>
      <c r="XBY1186" s="1"/>
      <c r="XBZ1186" s="1"/>
      <c r="XCA1186" s="1"/>
      <c r="XCB1186" s="1"/>
      <c r="XCC1186" s="1"/>
      <c r="XCD1186" s="1"/>
      <c r="XCE1186" s="1"/>
      <c r="XCF1186" s="1"/>
      <c r="XCG1186" s="1"/>
      <c r="XCH1186" s="1"/>
      <c r="XCI1186" s="1"/>
      <c r="XCJ1186" s="1"/>
      <c r="XCK1186" s="1"/>
      <c r="XCL1186" s="1"/>
      <c r="XCM1186" s="1"/>
      <c r="XCN1186" s="1"/>
      <c r="XCO1186" s="1"/>
      <c r="XCP1186" s="1"/>
      <c r="XCQ1186" s="1"/>
      <c r="XCR1186" s="1"/>
      <c r="XCS1186" s="1"/>
      <c r="XCT1186" s="1"/>
      <c r="XCU1186" s="1"/>
      <c r="XCV1186" s="1"/>
      <c r="XCW1186" s="1"/>
      <c r="XCX1186" s="1"/>
      <c r="XCY1186" s="1"/>
      <c r="XCZ1186" s="1"/>
      <c r="XDA1186" s="1"/>
      <c r="XDB1186" s="1"/>
      <c r="XDC1186" s="1"/>
      <c r="XDD1186" s="1"/>
      <c r="XDE1186" s="1"/>
      <c r="XDF1186" s="1"/>
      <c r="XDG1186" s="1"/>
      <c r="XDH1186" s="1"/>
      <c r="XDI1186" s="1"/>
      <c r="XDJ1186" s="1"/>
      <c r="XDK1186" s="1"/>
      <c r="XDL1186" s="1"/>
      <c r="XDM1186" s="1"/>
      <c r="XDN1186" s="1"/>
      <c r="XDO1186" s="1"/>
      <c r="XDP1186" s="1"/>
      <c r="XDQ1186" s="1"/>
      <c r="XDR1186" s="1"/>
      <c r="XDS1186" s="1"/>
      <c r="XDT1186" s="1"/>
      <c r="XDU1186" s="1"/>
      <c r="XDV1186" s="1"/>
      <c r="XDW1186" s="1"/>
      <c r="XDX1186" s="1"/>
      <c r="XDY1186" s="1"/>
      <c r="XDZ1186" s="1"/>
      <c r="XEA1186" s="1"/>
      <c r="XEB1186" s="1"/>
      <c r="XEC1186" s="1"/>
      <c r="XED1186" s="1"/>
      <c r="XEE1186" s="1"/>
      <c r="XEF1186" s="1"/>
      <c r="XEG1186" s="1"/>
      <c r="XEH1186" s="1"/>
      <c r="XEI1186" s="1"/>
      <c r="XEJ1186" s="1"/>
      <c r="XEK1186" s="1"/>
      <c r="XEL1186" s="1"/>
      <c r="XEM1186" s="1"/>
      <c r="XEN1186" s="1"/>
      <c r="XEO1186" s="1"/>
      <c r="XEP1186" s="1"/>
      <c r="XEQ1186" s="1"/>
      <c r="XER1186" s="1"/>
      <c r="XES1186" s="1"/>
      <c r="XET1186" s="1"/>
      <c r="XEU1186" s="1"/>
      <c r="XEV1186" s="1"/>
      <c r="XEW1186" s="1"/>
      <c r="XEX1186" s="1"/>
      <c r="XEY1186" s="1"/>
      <c r="XEZ1186" s="1"/>
      <c r="XFA1186" s="1"/>
      <c r="XFB1186" s="1"/>
      <c r="XFC1186" s="1"/>
    </row>
    <row r="1187" spans="1:150 16226:16383" s="3" customFormat="1" ht="20.25" hidden="1" customHeight="1" x14ac:dyDescent="0.25">
      <c r="A1187" s="71"/>
      <c r="B1187" s="71">
        <f>SUM(B160:B1186)</f>
        <v>160616.69799999925</v>
      </c>
      <c r="C1187" s="51"/>
      <c r="D1187" s="51"/>
      <c r="E1187" s="70"/>
      <c r="F1187" s="124"/>
      <c r="G1187" s="201"/>
      <c r="H1187" s="202"/>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c r="DX1187" s="1"/>
      <c r="DY1187" s="1"/>
      <c r="DZ1187" s="1"/>
      <c r="EA1187" s="1"/>
      <c r="EB1187" s="1"/>
      <c r="EC1187" s="1"/>
      <c r="ED1187" s="1"/>
      <c r="EE1187" s="1"/>
      <c r="EF1187" s="1"/>
      <c r="EG1187" s="1"/>
      <c r="EH1187" s="1"/>
      <c r="EI1187" s="1"/>
      <c r="EJ1187" s="1"/>
      <c r="EK1187" s="1"/>
      <c r="EL1187" s="1"/>
      <c r="EM1187" s="1"/>
      <c r="EN1187" s="1"/>
      <c r="EO1187" s="1"/>
      <c r="EP1187" s="1"/>
      <c r="EQ1187" s="1"/>
      <c r="ER1187" s="1"/>
      <c r="ES1187" s="1"/>
      <c r="ET1187" s="1"/>
      <c r="WZB1187" s="1"/>
      <c r="WZC1187" s="1"/>
      <c r="WZD1187" s="1"/>
      <c r="WZE1187" s="1"/>
      <c r="WZF1187" s="1"/>
      <c r="WZG1187" s="1"/>
      <c r="WZH1187" s="1"/>
      <c r="WZI1187" s="1"/>
      <c r="WZJ1187" s="1"/>
      <c r="WZK1187" s="1"/>
      <c r="WZL1187" s="1"/>
      <c r="WZM1187" s="1"/>
      <c r="WZN1187" s="1"/>
      <c r="WZO1187" s="1"/>
      <c r="WZP1187" s="1"/>
      <c r="WZQ1187" s="1"/>
      <c r="WZR1187" s="1"/>
      <c r="WZS1187" s="1"/>
      <c r="WZT1187" s="1"/>
      <c r="WZU1187" s="1"/>
      <c r="WZV1187" s="1"/>
      <c r="WZW1187" s="1"/>
      <c r="WZX1187" s="1"/>
      <c r="WZY1187" s="1"/>
      <c r="WZZ1187" s="1"/>
      <c r="XAA1187" s="1"/>
      <c r="XAB1187" s="1"/>
      <c r="XAC1187" s="1"/>
      <c r="XAD1187" s="1"/>
      <c r="XAE1187" s="1"/>
      <c r="XAF1187" s="1"/>
      <c r="XAG1187" s="1"/>
      <c r="XAH1187" s="1"/>
      <c r="XAI1187" s="1"/>
      <c r="XAJ1187" s="1"/>
      <c r="XAK1187" s="1"/>
      <c r="XAL1187" s="1"/>
      <c r="XAM1187" s="1"/>
      <c r="XAN1187" s="1"/>
      <c r="XAO1187" s="1"/>
      <c r="XAP1187" s="1"/>
      <c r="XAQ1187" s="1"/>
      <c r="XAR1187" s="1"/>
      <c r="XAS1187" s="1"/>
      <c r="XAT1187" s="1"/>
      <c r="XAU1187" s="1"/>
      <c r="XAV1187" s="1"/>
      <c r="XAW1187" s="1"/>
      <c r="XAX1187" s="1"/>
      <c r="XAY1187" s="1"/>
      <c r="XAZ1187" s="1"/>
      <c r="XBA1187" s="1"/>
      <c r="XBB1187" s="1"/>
      <c r="XBC1187" s="1"/>
      <c r="XBD1187" s="1"/>
      <c r="XBE1187" s="1"/>
      <c r="XBF1187" s="1"/>
      <c r="XBG1187" s="1"/>
      <c r="XBH1187" s="1"/>
      <c r="XBI1187" s="1"/>
      <c r="XBJ1187" s="1"/>
      <c r="XBK1187" s="1"/>
      <c r="XBL1187" s="1"/>
      <c r="XBM1187" s="1"/>
      <c r="XBN1187" s="1"/>
      <c r="XBO1187" s="1"/>
      <c r="XBP1187" s="1"/>
      <c r="XBQ1187" s="1"/>
      <c r="XBR1187" s="1"/>
      <c r="XBS1187" s="1"/>
      <c r="XBT1187" s="1"/>
      <c r="XBU1187" s="1"/>
      <c r="XBV1187" s="1"/>
      <c r="XBW1187" s="1"/>
      <c r="XBX1187" s="1"/>
      <c r="XBY1187" s="1"/>
      <c r="XBZ1187" s="1"/>
      <c r="XCA1187" s="1"/>
      <c r="XCB1187" s="1"/>
      <c r="XCC1187" s="1"/>
      <c r="XCD1187" s="1"/>
      <c r="XCE1187" s="1"/>
      <c r="XCF1187" s="1"/>
      <c r="XCG1187" s="1"/>
      <c r="XCH1187" s="1"/>
      <c r="XCI1187" s="1"/>
      <c r="XCJ1187" s="1"/>
      <c r="XCK1187" s="1"/>
      <c r="XCL1187" s="1"/>
      <c r="XCM1187" s="1"/>
      <c r="XCN1187" s="1"/>
      <c r="XCO1187" s="1"/>
      <c r="XCP1187" s="1"/>
      <c r="XCQ1187" s="1"/>
      <c r="XCR1187" s="1"/>
      <c r="XCS1187" s="1"/>
      <c r="XCT1187" s="1"/>
      <c r="XCU1187" s="1"/>
      <c r="XCV1187" s="1"/>
      <c r="XCW1187" s="1"/>
      <c r="XCX1187" s="1"/>
      <c r="XCY1187" s="1"/>
      <c r="XCZ1187" s="1"/>
      <c r="XDA1187" s="1"/>
      <c r="XDB1187" s="1"/>
      <c r="XDC1187" s="1"/>
      <c r="XDD1187" s="1"/>
      <c r="XDE1187" s="1"/>
      <c r="XDF1187" s="1"/>
      <c r="XDG1187" s="1"/>
      <c r="XDH1187" s="1"/>
      <c r="XDI1187" s="1"/>
      <c r="XDJ1187" s="1"/>
      <c r="XDK1187" s="1"/>
      <c r="XDL1187" s="1"/>
      <c r="XDM1187" s="1"/>
      <c r="XDN1187" s="1"/>
      <c r="XDO1187" s="1"/>
      <c r="XDP1187" s="1"/>
      <c r="XDQ1187" s="1"/>
      <c r="XDR1187" s="1"/>
      <c r="XDS1187" s="1"/>
      <c r="XDT1187" s="1"/>
      <c r="XDU1187" s="1"/>
      <c r="XDV1187" s="1"/>
      <c r="XDW1187" s="1"/>
      <c r="XDX1187" s="1"/>
      <c r="XDY1187" s="1"/>
      <c r="XDZ1187" s="1"/>
      <c r="XEA1187" s="1"/>
      <c r="XEB1187" s="1"/>
      <c r="XEC1187" s="1"/>
      <c r="XED1187" s="1"/>
      <c r="XEE1187" s="1"/>
      <c r="XEF1187" s="1"/>
      <c r="XEG1187" s="1"/>
      <c r="XEH1187" s="1"/>
      <c r="XEI1187" s="1"/>
      <c r="XEJ1187" s="1"/>
      <c r="XEK1187" s="1"/>
      <c r="XEL1187" s="1"/>
      <c r="XEM1187" s="1"/>
      <c r="XEN1187" s="1"/>
      <c r="XEO1187" s="1"/>
      <c r="XEP1187" s="1"/>
      <c r="XEQ1187" s="1"/>
      <c r="XER1187" s="1"/>
      <c r="XES1187" s="1"/>
      <c r="XET1187" s="1"/>
      <c r="XEU1187" s="1"/>
      <c r="XEV1187" s="1"/>
      <c r="XEW1187" s="1"/>
      <c r="XEX1187" s="1"/>
      <c r="XEY1187" s="1"/>
      <c r="XEZ1187" s="1"/>
      <c r="XFA1187" s="1"/>
      <c r="XFB1187" s="1"/>
      <c r="XFC1187" s="1"/>
    </row>
    <row r="1188" spans="1:150 16226:16383" s="3" customFormat="1" ht="20.25" customHeight="1" x14ac:dyDescent="0.25">
      <c r="A1188" s="218" t="s">
        <v>327</v>
      </c>
      <c r="B1188" s="219"/>
      <c r="C1188" s="219"/>
      <c r="D1188" s="219"/>
      <c r="E1188" s="219"/>
      <c r="F1188" s="219"/>
      <c r="G1188" s="219"/>
      <c r="H1188" s="220"/>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c r="DX1188" s="1"/>
      <c r="DY1188" s="1"/>
      <c r="DZ1188" s="1"/>
      <c r="EA1188" s="1"/>
      <c r="EB1188" s="1"/>
      <c r="EC1188" s="1"/>
      <c r="ED1188" s="1"/>
      <c r="EE1188" s="1"/>
      <c r="EF1188" s="1"/>
      <c r="EG1188" s="1"/>
      <c r="EH1188" s="1"/>
      <c r="EI1188" s="1"/>
      <c r="EJ1188" s="1"/>
      <c r="EK1188" s="1"/>
      <c r="EL1188" s="1"/>
      <c r="EM1188" s="1"/>
      <c r="EN1188" s="1"/>
      <c r="EO1188" s="1"/>
      <c r="EP1188" s="1"/>
      <c r="EQ1188" s="1"/>
      <c r="ER1188" s="1"/>
      <c r="ES1188" s="1"/>
      <c r="ET1188" s="1"/>
      <c r="WZB1188" s="1"/>
      <c r="WZC1188" s="1"/>
      <c r="WZD1188" s="1"/>
      <c r="WZE1188" s="1"/>
      <c r="WZF1188" s="1"/>
      <c r="WZG1188" s="1"/>
      <c r="WZH1188" s="1"/>
      <c r="WZI1188" s="1"/>
      <c r="WZJ1188" s="1"/>
      <c r="WZK1188" s="1"/>
      <c r="WZL1188" s="1"/>
      <c r="WZM1188" s="1"/>
      <c r="WZN1188" s="1"/>
      <c r="WZO1188" s="1"/>
      <c r="WZP1188" s="1"/>
      <c r="WZQ1188" s="1"/>
      <c r="WZR1188" s="1"/>
      <c r="WZS1188" s="1"/>
      <c r="WZT1188" s="1"/>
      <c r="WZU1188" s="1"/>
      <c r="WZV1188" s="1"/>
      <c r="WZW1188" s="1"/>
      <c r="WZX1188" s="1"/>
      <c r="WZY1188" s="1"/>
      <c r="WZZ1188" s="1"/>
      <c r="XAA1188" s="1"/>
      <c r="XAB1188" s="1"/>
      <c r="XAC1188" s="1"/>
      <c r="XAD1188" s="1"/>
      <c r="XAE1188" s="1"/>
      <c r="XAF1188" s="1"/>
      <c r="XAG1188" s="1"/>
      <c r="XAH1188" s="1"/>
      <c r="XAI1188" s="1"/>
      <c r="XAJ1188" s="1"/>
      <c r="XAK1188" s="1"/>
      <c r="XAL1188" s="1"/>
      <c r="XAM1188" s="1"/>
      <c r="XAN1188" s="1"/>
      <c r="XAO1188" s="1"/>
      <c r="XAP1188" s="1"/>
      <c r="XAQ1188" s="1"/>
      <c r="XAR1188" s="1"/>
      <c r="XAS1188" s="1"/>
      <c r="XAT1188" s="1"/>
      <c r="XAU1188" s="1"/>
      <c r="XAV1188" s="1"/>
      <c r="XAW1188" s="1"/>
      <c r="XAX1188" s="1"/>
      <c r="XAY1188" s="1"/>
      <c r="XAZ1188" s="1"/>
      <c r="XBA1188" s="1"/>
      <c r="XBB1188" s="1"/>
      <c r="XBC1188" s="1"/>
      <c r="XBD1188" s="1"/>
      <c r="XBE1188" s="1"/>
      <c r="XBF1188" s="1"/>
      <c r="XBG1188" s="1"/>
      <c r="XBH1188" s="1"/>
      <c r="XBI1188" s="1"/>
      <c r="XBJ1188" s="1"/>
      <c r="XBK1188" s="1"/>
      <c r="XBL1188" s="1"/>
      <c r="XBM1188" s="1"/>
      <c r="XBN1188" s="1"/>
      <c r="XBO1188" s="1"/>
      <c r="XBP1188" s="1"/>
      <c r="XBQ1188" s="1"/>
      <c r="XBR1188" s="1"/>
      <c r="XBS1188" s="1"/>
      <c r="XBT1188" s="1"/>
      <c r="XBU1188" s="1"/>
      <c r="XBV1188" s="1"/>
      <c r="XBW1188" s="1"/>
      <c r="XBX1188" s="1"/>
      <c r="XBY1188" s="1"/>
      <c r="XBZ1188" s="1"/>
      <c r="XCA1188" s="1"/>
      <c r="XCB1188" s="1"/>
      <c r="XCC1188" s="1"/>
      <c r="XCD1188" s="1"/>
      <c r="XCE1188" s="1"/>
      <c r="XCF1188" s="1"/>
      <c r="XCG1188" s="1"/>
      <c r="XCH1188" s="1"/>
      <c r="XCI1188" s="1"/>
      <c r="XCJ1188" s="1"/>
      <c r="XCK1188" s="1"/>
      <c r="XCL1188" s="1"/>
      <c r="XCM1188" s="1"/>
      <c r="XCN1188" s="1"/>
      <c r="XCO1188" s="1"/>
      <c r="XCP1188" s="1"/>
      <c r="XCQ1188" s="1"/>
      <c r="XCR1188" s="1"/>
      <c r="XCS1188" s="1"/>
      <c r="XCT1188" s="1"/>
      <c r="XCU1188" s="1"/>
      <c r="XCV1188" s="1"/>
      <c r="XCW1188" s="1"/>
      <c r="XCX1188" s="1"/>
      <c r="XCY1188" s="1"/>
      <c r="XCZ1188" s="1"/>
      <c r="XDA1188" s="1"/>
      <c r="XDB1188" s="1"/>
      <c r="XDC1188" s="1"/>
      <c r="XDD1188" s="1"/>
      <c r="XDE1188" s="1"/>
      <c r="XDF1188" s="1"/>
      <c r="XDG1188" s="1"/>
      <c r="XDH1188" s="1"/>
      <c r="XDI1188" s="1"/>
      <c r="XDJ1188" s="1"/>
      <c r="XDK1188" s="1"/>
      <c r="XDL1188" s="1"/>
      <c r="XDM1188" s="1"/>
      <c r="XDN1188" s="1"/>
      <c r="XDO1188" s="1"/>
      <c r="XDP1188" s="1"/>
      <c r="XDQ1188" s="1"/>
      <c r="XDR1188" s="1"/>
      <c r="XDS1188" s="1"/>
      <c r="XDT1188" s="1"/>
      <c r="XDU1188" s="1"/>
      <c r="XDV1188" s="1"/>
      <c r="XDW1188" s="1"/>
      <c r="XDX1188" s="1"/>
      <c r="XDY1188" s="1"/>
      <c r="XDZ1188" s="1"/>
      <c r="XEA1188" s="1"/>
      <c r="XEB1188" s="1"/>
      <c r="XEC1188" s="1"/>
      <c r="XED1188" s="1"/>
      <c r="XEE1188" s="1"/>
      <c r="XEF1188" s="1"/>
      <c r="XEG1188" s="1"/>
      <c r="XEH1188" s="1"/>
      <c r="XEI1188" s="1"/>
      <c r="XEJ1188" s="1"/>
      <c r="XEK1188" s="1"/>
      <c r="XEL1188" s="1"/>
      <c r="XEM1188" s="1"/>
      <c r="XEN1188" s="1"/>
      <c r="XEO1188" s="1"/>
      <c r="XEP1188" s="1"/>
      <c r="XEQ1188" s="1"/>
      <c r="XER1188" s="1"/>
      <c r="XES1188" s="1"/>
      <c r="XET1188" s="1"/>
      <c r="XEU1188" s="1"/>
      <c r="XEV1188" s="1"/>
      <c r="XEW1188" s="1"/>
      <c r="XEX1188" s="1"/>
      <c r="XEY1188" s="1"/>
      <c r="XEZ1188" s="1"/>
      <c r="XFA1188" s="1"/>
      <c r="XFB1188" s="1"/>
      <c r="XFC1188" s="1"/>
    </row>
    <row r="1189" spans="1:150 16226:16383" s="3" customFormat="1" ht="20.25" customHeight="1" x14ac:dyDescent="0.25">
      <c r="A1189" s="218" t="s">
        <v>1415</v>
      </c>
      <c r="B1189" s="219"/>
      <c r="C1189" s="219"/>
      <c r="D1189" s="219"/>
      <c r="E1189" s="219"/>
      <c r="F1189" s="219"/>
      <c r="G1189" s="219"/>
      <c r="H1189" s="220"/>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c r="DX1189" s="1"/>
      <c r="DY1189" s="1"/>
      <c r="DZ1189" s="1"/>
      <c r="EA1189" s="1"/>
      <c r="EB1189" s="1"/>
      <c r="EC1189" s="1"/>
      <c r="ED1189" s="1"/>
      <c r="EE1189" s="1"/>
      <c r="EF1189" s="1"/>
      <c r="EG1189" s="1"/>
      <c r="EH1189" s="1"/>
      <c r="EI1189" s="1"/>
      <c r="EJ1189" s="1"/>
      <c r="EK1189" s="1"/>
      <c r="EL1189" s="1"/>
      <c r="EM1189" s="1"/>
      <c r="EN1189" s="1"/>
      <c r="EO1189" s="1"/>
      <c r="EP1189" s="1"/>
      <c r="EQ1189" s="1"/>
      <c r="ER1189" s="1"/>
      <c r="ES1189" s="1"/>
      <c r="ET1189" s="1"/>
      <c r="WZB1189" s="1"/>
      <c r="WZC1189" s="1"/>
      <c r="WZD1189" s="1"/>
      <c r="WZE1189" s="1"/>
      <c r="WZF1189" s="1"/>
      <c r="WZG1189" s="1"/>
      <c r="WZH1189" s="1"/>
      <c r="WZI1189" s="1"/>
      <c r="WZJ1189" s="1"/>
      <c r="WZK1189" s="1"/>
      <c r="WZL1189" s="1"/>
      <c r="WZM1189" s="1"/>
      <c r="WZN1189" s="1"/>
      <c r="WZO1189" s="1"/>
      <c r="WZP1189" s="1"/>
      <c r="WZQ1189" s="1"/>
      <c r="WZR1189" s="1"/>
      <c r="WZS1189" s="1"/>
      <c r="WZT1189" s="1"/>
      <c r="WZU1189" s="1"/>
      <c r="WZV1189" s="1"/>
      <c r="WZW1189" s="1"/>
      <c r="WZX1189" s="1"/>
      <c r="WZY1189" s="1"/>
      <c r="WZZ1189" s="1"/>
      <c r="XAA1189" s="1"/>
      <c r="XAB1189" s="1"/>
      <c r="XAC1189" s="1"/>
      <c r="XAD1189" s="1"/>
      <c r="XAE1189" s="1"/>
      <c r="XAF1189" s="1"/>
      <c r="XAG1189" s="1"/>
      <c r="XAH1189" s="1"/>
      <c r="XAI1189" s="1"/>
      <c r="XAJ1189" s="1"/>
      <c r="XAK1189" s="1"/>
      <c r="XAL1189" s="1"/>
      <c r="XAM1189" s="1"/>
      <c r="XAN1189" s="1"/>
      <c r="XAO1189" s="1"/>
      <c r="XAP1189" s="1"/>
      <c r="XAQ1189" s="1"/>
      <c r="XAR1189" s="1"/>
      <c r="XAS1189" s="1"/>
      <c r="XAT1189" s="1"/>
      <c r="XAU1189" s="1"/>
      <c r="XAV1189" s="1"/>
      <c r="XAW1189" s="1"/>
      <c r="XAX1189" s="1"/>
      <c r="XAY1189" s="1"/>
      <c r="XAZ1189" s="1"/>
      <c r="XBA1189" s="1"/>
      <c r="XBB1189" s="1"/>
      <c r="XBC1189" s="1"/>
      <c r="XBD1189" s="1"/>
      <c r="XBE1189" s="1"/>
      <c r="XBF1189" s="1"/>
      <c r="XBG1189" s="1"/>
      <c r="XBH1189" s="1"/>
      <c r="XBI1189" s="1"/>
      <c r="XBJ1189" s="1"/>
      <c r="XBK1189" s="1"/>
      <c r="XBL1189" s="1"/>
      <c r="XBM1189" s="1"/>
      <c r="XBN1189" s="1"/>
      <c r="XBO1189" s="1"/>
      <c r="XBP1189" s="1"/>
      <c r="XBQ1189" s="1"/>
      <c r="XBR1189" s="1"/>
      <c r="XBS1189" s="1"/>
      <c r="XBT1189" s="1"/>
      <c r="XBU1189" s="1"/>
      <c r="XBV1189" s="1"/>
      <c r="XBW1189" s="1"/>
      <c r="XBX1189" s="1"/>
      <c r="XBY1189" s="1"/>
      <c r="XBZ1189" s="1"/>
      <c r="XCA1189" s="1"/>
      <c r="XCB1189" s="1"/>
      <c r="XCC1189" s="1"/>
      <c r="XCD1189" s="1"/>
      <c r="XCE1189" s="1"/>
      <c r="XCF1189" s="1"/>
      <c r="XCG1189" s="1"/>
      <c r="XCH1189" s="1"/>
      <c r="XCI1189" s="1"/>
      <c r="XCJ1189" s="1"/>
      <c r="XCK1189" s="1"/>
      <c r="XCL1189" s="1"/>
      <c r="XCM1189" s="1"/>
      <c r="XCN1189" s="1"/>
      <c r="XCO1189" s="1"/>
      <c r="XCP1189" s="1"/>
      <c r="XCQ1189" s="1"/>
      <c r="XCR1189" s="1"/>
      <c r="XCS1189" s="1"/>
      <c r="XCT1189" s="1"/>
      <c r="XCU1189" s="1"/>
      <c r="XCV1189" s="1"/>
      <c r="XCW1189" s="1"/>
      <c r="XCX1189" s="1"/>
      <c r="XCY1189" s="1"/>
      <c r="XCZ1189" s="1"/>
      <c r="XDA1189" s="1"/>
      <c r="XDB1189" s="1"/>
      <c r="XDC1189" s="1"/>
      <c r="XDD1189" s="1"/>
      <c r="XDE1189" s="1"/>
      <c r="XDF1189" s="1"/>
      <c r="XDG1189" s="1"/>
      <c r="XDH1189" s="1"/>
      <c r="XDI1189" s="1"/>
      <c r="XDJ1189" s="1"/>
      <c r="XDK1189" s="1"/>
      <c r="XDL1189" s="1"/>
      <c r="XDM1189" s="1"/>
      <c r="XDN1189" s="1"/>
      <c r="XDO1189" s="1"/>
      <c r="XDP1189" s="1"/>
      <c r="XDQ1189" s="1"/>
      <c r="XDR1189" s="1"/>
      <c r="XDS1189" s="1"/>
      <c r="XDT1189" s="1"/>
      <c r="XDU1189" s="1"/>
      <c r="XDV1189" s="1"/>
      <c r="XDW1189" s="1"/>
      <c r="XDX1189" s="1"/>
      <c r="XDY1189" s="1"/>
      <c r="XDZ1189" s="1"/>
      <c r="XEA1189" s="1"/>
      <c r="XEB1189" s="1"/>
      <c r="XEC1189" s="1"/>
      <c r="XED1189" s="1"/>
      <c r="XEE1189" s="1"/>
      <c r="XEF1189" s="1"/>
      <c r="XEG1189" s="1"/>
      <c r="XEH1189" s="1"/>
      <c r="XEI1189" s="1"/>
      <c r="XEJ1189" s="1"/>
      <c r="XEK1189" s="1"/>
      <c r="XEL1189" s="1"/>
      <c r="XEM1189" s="1"/>
      <c r="XEN1189" s="1"/>
      <c r="XEO1189" s="1"/>
      <c r="XEP1189" s="1"/>
      <c r="XEQ1189" s="1"/>
      <c r="XER1189" s="1"/>
      <c r="XES1189" s="1"/>
      <c r="XET1189" s="1"/>
      <c r="XEU1189" s="1"/>
      <c r="XEV1189" s="1"/>
      <c r="XEW1189" s="1"/>
      <c r="XEX1189" s="1"/>
      <c r="XEY1189" s="1"/>
      <c r="XEZ1189" s="1"/>
      <c r="XFA1189" s="1"/>
      <c r="XFB1189" s="1"/>
      <c r="XFC1189" s="1"/>
    </row>
    <row r="1190" spans="1:150 16226:16383" s="3" customFormat="1" ht="20.25" customHeight="1" x14ac:dyDescent="0.25">
      <c r="A1190" s="71" t="s">
        <v>1383</v>
      </c>
      <c r="B1190" s="71">
        <v>464.52</v>
      </c>
      <c r="C1190" s="71">
        <f>B1190*10.764</f>
        <v>5000.0932799999991</v>
      </c>
      <c r="D1190" s="51">
        <v>0</v>
      </c>
      <c r="E1190" s="51">
        <v>0</v>
      </c>
      <c r="F1190" s="124">
        <f>C1190*1.868</f>
        <v>9340.1742470399986</v>
      </c>
      <c r="G1190" s="130" t="s">
        <v>95</v>
      </c>
      <c r="H1190" s="13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c r="DX1190" s="1"/>
      <c r="DY1190" s="1"/>
      <c r="DZ1190" s="1"/>
      <c r="EA1190" s="1"/>
      <c r="EB1190" s="1"/>
      <c r="EC1190" s="1"/>
      <c r="ED1190" s="1"/>
      <c r="EE1190" s="1"/>
      <c r="EF1190" s="1"/>
      <c r="EG1190" s="1"/>
      <c r="EH1190" s="1"/>
      <c r="EI1190" s="1"/>
      <c r="EJ1190" s="1"/>
      <c r="EK1190" s="1"/>
      <c r="EL1190" s="1"/>
      <c r="EM1190" s="1"/>
      <c r="EN1190" s="1"/>
      <c r="EO1190" s="1"/>
      <c r="EP1190" s="1"/>
      <c r="EQ1190" s="1"/>
      <c r="ER1190" s="1"/>
      <c r="ES1190" s="1"/>
      <c r="ET1190" s="1"/>
      <c r="WZB1190" s="1"/>
      <c r="WZC1190" s="1"/>
      <c r="WZD1190" s="1"/>
      <c r="WZE1190" s="1"/>
      <c r="WZF1190" s="1"/>
      <c r="WZG1190" s="1"/>
      <c r="WZH1190" s="1"/>
      <c r="WZI1190" s="1"/>
      <c r="WZJ1190" s="1"/>
      <c r="WZK1190" s="1"/>
      <c r="WZL1190" s="1"/>
      <c r="WZM1190" s="1"/>
      <c r="WZN1190" s="1"/>
      <c r="WZO1190" s="1"/>
      <c r="WZP1190" s="1"/>
      <c r="WZQ1190" s="1"/>
      <c r="WZR1190" s="1"/>
      <c r="WZS1190" s="1"/>
      <c r="WZT1190" s="1"/>
      <c r="WZU1190" s="1"/>
      <c r="WZV1190" s="1"/>
      <c r="WZW1190" s="1"/>
      <c r="WZX1190" s="1"/>
      <c r="WZY1190" s="1"/>
      <c r="WZZ1190" s="1"/>
      <c r="XAA1190" s="1"/>
      <c r="XAB1190" s="1"/>
      <c r="XAC1190" s="1"/>
      <c r="XAD1190" s="1"/>
      <c r="XAE1190" s="1"/>
      <c r="XAF1190" s="1"/>
      <c r="XAG1190" s="1"/>
      <c r="XAH1190" s="1"/>
      <c r="XAI1190" s="1"/>
      <c r="XAJ1190" s="1"/>
      <c r="XAK1190" s="1"/>
      <c r="XAL1190" s="1"/>
      <c r="XAM1190" s="1"/>
      <c r="XAN1190" s="1"/>
      <c r="XAO1190" s="1"/>
      <c r="XAP1190" s="1"/>
      <c r="XAQ1190" s="1"/>
      <c r="XAR1190" s="1"/>
      <c r="XAS1190" s="1"/>
      <c r="XAT1190" s="1"/>
      <c r="XAU1190" s="1"/>
      <c r="XAV1190" s="1"/>
      <c r="XAW1190" s="1"/>
      <c r="XAX1190" s="1"/>
      <c r="XAY1190" s="1"/>
      <c r="XAZ1190" s="1"/>
      <c r="XBA1190" s="1"/>
      <c r="XBB1190" s="1"/>
      <c r="XBC1190" s="1"/>
      <c r="XBD1190" s="1"/>
      <c r="XBE1190" s="1"/>
      <c r="XBF1190" s="1"/>
      <c r="XBG1190" s="1"/>
      <c r="XBH1190" s="1"/>
      <c r="XBI1190" s="1"/>
      <c r="XBJ1190" s="1"/>
      <c r="XBK1190" s="1"/>
      <c r="XBL1190" s="1"/>
      <c r="XBM1190" s="1"/>
      <c r="XBN1190" s="1"/>
      <c r="XBO1190" s="1"/>
      <c r="XBP1190" s="1"/>
      <c r="XBQ1190" s="1"/>
      <c r="XBR1190" s="1"/>
      <c r="XBS1190" s="1"/>
      <c r="XBT1190" s="1"/>
      <c r="XBU1190" s="1"/>
      <c r="XBV1190" s="1"/>
      <c r="XBW1190" s="1"/>
      <c r="XBX1190" s="1"/>
      <c r="XBY1190" s="1"/>
      <c r="XBZ1190" s="1"/>
      <c r="XCA1190" s="1"/>
      <c r="XCB1190" s="1"/>
      <c r="XCC1190" s="1"/>
      <c r="XCD1190" s="1"/>
      <c r="XCE1190" s="1"/>
      <c r="XCF1190" s="1"/>
      <c r="XCG1190" s="1"/>
      <c r="XCH1190" s="1"/>
      <c r="XCI1190" s="1"/>
      <c r="XCJ1190" s="1"/>
      <c r="XCK1190" s="1"/>
      <c r="XCL1190" s="1"/>
      <c r="XCM1190" s="1"/>
      <c r="XCN1190" s="1"/>
      <c r="XCO1190" s="1"/>
      <c r="XCP1190" s="1"/>
      <c r="XCQ1190" s="1"/>
      <c r="XCR1190" s="1"/>
      <c r="XCS1190" s="1"/>
      <c r="XCT1190" s="1"/>
      <c r="XCU1190" s="1"/>
      <c r="XCV1190" s="1"/>
      <c r="XCW1190" s="1"/>
      <c r="XCX1190" s="1"/>
      <c r="XCY1190" s="1"/>
      <c r="XCZ1190" s="1"/>
      <c r="XDA1190" s="1"/>
      <c r="XDB1190" s="1"/>
      <c r="XDC1190" s="1"/>
      <c r="XDD1190" s="1"/>
      <c r="XDE1190" s="1"/>
      <c r="XDF1190" s="1"/>
      <c r="XDG1190" s="1"/>
      <c r="XDH1190" s="1"/>
      <c r="XDI1190" s="1"/>
      <c r="XDJ1190" s="1"/>
      <c r="XDK1190" s="1"/>
      <c r="XDL1190" s="1"/>
      <c r="XDM1190" s="1"/>
      <c r="XDN1190" s="1"/>
      <c r="XDO1190" s="1"/>
      <c r="XDP1190" s="1"/>
      <c r="XDQ1190" s="1"/>
      <c r="XDR1190" s="1"/>
      <c r="XDS1190" s="1"/>
      <c r="XDT1190" s="1"/>
      <c r="XDU1190" s="1"/>
      <c r="XDV1190" s="1"/>
      <c r="XDW1190" s="1"/>
      <c r="XDX1190" s="1"/>
      <c r="XDY1190" s="1"/>
      <c r="XDZ1190" s="1"/>
      <c r="XEA1190" s="1"/>
      <c r="XEB1190" s="1"/>
      <c r="XEC1190" s="1"/>
      <c r="XED1190" s="1"/>
      <c r="XEE1190" s="1"/>
      <c r="XEF1190" s="1"/>
      <c r="XEG1190" s="1"/>
      <c r="XEH1190" s="1"/>
      <c r="XEI1190" s="1"/>
      <c r="XEJ1190" s="1"/>
      <c r="XEK1190" s="1"/>
      <c r="XEL1190" s="1"/>
      <c r="XEM1190" s="1"/>
      <c r="XEN1190" s="1"/>
      <c r="XEO1190" s="1"/>
      <c r="XEP1190" s="1"/>
      <c r="XEQ1190" s="1"/>
      <c r="XER1190" s="1"/>
      <c r="XES1190" s="1"/>
      <c r="XET1190" s="1"/>
      <c r="XEU1190" s="1"/>
      <c r="XEV1190" s="1"/>
      <c r="XEW1190" s="1"/>
      <c r="XEX1190" s="1"/>
      <c r="XEY1190" s="1"/>
      <c r="XEZ1190" s="1"/>
      <c r="XFA1190" s="1"/>
      <c r="XFB1190" s="1"/>
      <c r="XFC1190" s="1"/>
    </row>
    <row r="1191" spans="1:150 16226:16383" s="3" customFormat="1" ht="20.25" customHeight="1" x14ac:dyDescent="0.25">
      <c r="A1191" s="71" t="s">
        <v>1384</v>
      </c>
      <c r="B1191" s="71">
        <v>464.52</v>
      </c>
      <c r="C1191" s="71">
        <f t="shared" ref="C1191:C1216" si="34">B1191*10.764</f>
        <v>5000.0932799999991</v>
      </c>
      <c r="D1191" s="51">
        <v>0</v>
      </c>
      <c r="E1191" s="51">
        <v>0</v>
      </c>
      <c r="F1191" s="124">
        <f t="shared" ref="F1191:F1217" si="35">C1191*1.868</f>
        <v>9340.1742470399986</v>
      </c>
      <c r="G1191" s="130" t="s">
        <v>95</v>
      </c>
      <c r="H1191" s="13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c r="DX1191" s="1"/>
      <c r="DY1191" s="1"/>
      <c r="DZ1191" s="1"/>
      <c r="EA1191" s="1"/>
      <c r="EB1191" s="1"/>
      <c r="EC1191" s="1"/>
      <c r="ED1191" s="1"/>
      <c r="EE1191" s="1"/>
      <c r="EF1191" s="1"/>
      <c r="EG1191" s="1"/>
      <c r="EH1191" s="1"/>
      <c r="EI1191" s="1"/>
      <c r="EJ1191" s="1"/>
      <c r="EK1191" s="1"/>
      <c r="EL1191" s="1"/>
      <c r="EM1191" s="1"/>
      <c r="EN1191" s="1"/>
      <c r="EO1191" s="1"/>
      <c r="EP1191" s="1"/>
      <c r="EQ1191" s="1"/>
      <c r="ER1191" s="1"/>
      <c r="ES1191" s="1"/>
      <c r="ET1191" s="1"/>
      <c r="WZB1191" s="1"/>
      <c r="WZC1191" s="1"/>
      <c r="WZD1191" s="1"/>
      <c r="WZE1191" s="1"/>
      <c r="WZF1191" s="1"/>
      <c r="WZG1191" s="1"/>
      <c r="WZH1191" s="1"/>
      <c r="WZI1191" s="1"/>
      <c r="WZJ1191" s="1"/>
      <c r="WZK1191" s="1"/>
      <c r="WZL1191" s="1"/>
      <c r="WZM1191" s="1"/>
      <c r="WZN1191" s="1"/>
      <c r="WZO1191" s="1"/>
      <c r="WZP1191" s="1"/>
      <c r="WZQ1191" s="1"/>
      <c r="WZR1191" s="1"/>
      <c r="WZS1191" s="1"/>
      <c r="WZT1191" s="1"/>
      <c r="WZU1191" s="1"/>
      <c r="WZV1191" s="1"/>
      <c r="WZW1191" s="1"/>
      <c r="WZX1191" s="1"/>
      <c r="WZY1191" s="1"/>
      <c r="WZZ1191" s="1"/>
      <c r="XAA1191" s="1"/>
      <c r="XAB1191" s="1"/>
      <c r="XAC1191" s="1"/>
      <c r="XAD1191" s="1"/>
      <c r="XAE1191" s="1"/>
      <c r="XAF1191" s="1"/>
      <c r="XAG1191" s="1"/>
      <c r="XAH1191" s="1"/>
      <c r="XAI1191" s="1"/>
      <c r="XAJ1191" s="1"/>
      <c r="XAK1191" s="1"/>
      <c r="XAL1191" s="1"/>
      <c r="XAM1191" s="1"/>
      <c r="XAN1191" s="1"/>
      <c r="XAO1191" s="1"/>
      <c r="XAP1191" s="1"/>
      <c r="XAQ1191" s="1"/>
      <c r="XAR1191" s="1"/>
      <c r="XAS1191" s="1"/>
      <c r="XAT1191" s="1"/>
      <c r="XAU1191" s="1"/>
      <c r="XAV1191" s="1"/>
      <c r="XAW1191" s="1"/>
      <c r="XAX1191" s="1"/>
      <c r="XAY1191" s="1"/>
      <c r="XAZ1191" s="1"/>
      <c r="XBA1191" s="1"/>
      <c r="XBB1191" s="1"/>
      <c r="XBC1191" s="1"/>
      <c r="XBD1191" s="1"/>
      <c r="XBE1191" s="1"/>
      <c r="XBF1191" s="1"/>
      <c r="XBG1191" s="1"/>
      <c r="XBH1191" s="1"/>
      <c r="XBI1191" s="1"/>
      <c r="XBJ1191" s="1"/>
      <c r="XBK1191" s="1"/>
      <c r="XBL1191" s="1"/>
      <c r="XBM1191" s="1"/>
      <c r="XBN1191" s="1"/>
      <c r="XBO1191" s="1"/>
      <c r="XBP1191" s="1"/>
      <c r="XBQ1191" s="1"/>
      <c r="XBR1191" s="1"/>
      <c r="XBS1191" s="1"/>
      <c r="XBT1191" s="1"/>
      <c r="XBU1191" s="1"/>
      <c r="XBV1191" s="1"/>
      <c r="XBW1191" s="1"/>
      <c r="XBX1191" s="1"/>
      <c r="XBY1191" s="1"/>
      <c r="XBZ1191" s="1"/>
      <c r="XCA1191" s="1"/>
      <c r="XCB1191" s="1"/>
      <c r="XCC1191" s="1"/>
      <c r="XCD1191" s="1"/>
      <c r="XCE1191" s="1"/>
      <c r="XCF1191" s="1"/>
      <c r="XCG1191" s="1"/>
      <c r="XCH1191" s="1"/>
      <c r="XCI1191" s="1"/>
      <c r="XCJ1191" s="1"/>
      <c r="XCK1191" s="1"/>
      <c r="XCL1191" s="1"/>
      <c r="XCM1191" s="1"/>
      <c r="XCN1191" s="1"/>
      <c r="XCO1191" s="1"/>
      <c r="XCP1191" s="1"/>
      <c r="XCQ1191" s="1"/>
      <c r="XCR1191" s="1"/>
      <c r="XCS1191" s="1"/>
      <c r="XCT1191" s="1"/>
      <c r="XCU1191" s="1"/>
      <c r="XCV1191" s="1"/>
      <c r="XCW1191" s="1"/>
      <c r="XCX1191" s="1"/>
      <c r="XCY1191" s="1"/>
      <c r="XCZ1191" s="1"/>
      <c r="XDA1191" s="1"/>
      <c r="XDB1191" s="1"/>
      <c r="XDC1191" s="1"/>
      <c r="XDD1191" s="1"/>
      <c r="XDE1191" s="1"/>
      <c r="XDF1191" s="1"/>
      <c r="XDG1191" s="1"/>
      <c r="XDH1191" s="1"/>
      <c r="XDI1191" s="1"/>
      <c r="XDJ1191" s="1"/>
      <c r="XDK1191" s="1"/>
      <c r="XDL1191" s="1"/>
      <c r="XDM1191" s="1"/>
      <c r="XDN1191" s="1"/>
      <c r="XDO1191" s="1"/>
      <c r="XDP1191" s="1"/>
      <c r="XDQ1191" s="1"/>
      <c r="XDR1191" s="1"/>
      <c r="XDS1191" s="1"/>
      <c r="XDT1191" s="1"/>
      <c r="XDU1191" s="1"/>
      <c r="XDV1191" s="1"/>
      <c r="XDW1191" s="1"/>
      <c r="XDX1191" s="1"/>
      <c r="XDY1191" s="1"/>
      <c r="XDZ1191" s="1"/>
      <c r="XEA1191" s="1"/>
      <c r="XEB1191" s="1"/>
      <c r="XEC1191" s="1"/>
      <c r="XED1191" s="1"/>
      <c r="XEE1191" s="1"/>
      <c r="XEF1191" s="1"/>
      <c r="XEG1191" s="1"/>
      <c r="XEH1191" s="1"/>
      <c r="XEI1191" s="1"/>
      <c r="XEJ1191" s="1"/>
      <c r="XEK1191" s="1"/>
      <c r="XEL1191" s="1"/>
      <c r="XEM1191" s="1"/>
      <c r="XEN1191" s="1"/>
      <c r="XEO1191" s="1"/>
      <c r="XEP1191" s="1"/>
      <c r="XEQ1191" s="1"/>
      <c r="XER1191" s="1"/>
      <c r="XES1191" s="1"/>
      <c r="XET1191" s="1"/>
      <c r="XEU1191" s="1"/>
      <c r="XEV1191" s="1"/>
      <c r="XEW1191" s="1"/>
      <c r="XEX1191" s="1"/>
      <c r="XEY1191" s="1"/>
      <c r="XEZ1191" s="1"/>
      <c r="XFA1191" s="1"/>
      <c r="XFB1191" s="1"/>
      <c r="XFC1191" s="1"/>
    </row>
    <row r="1192" spans="1:150 16226:16383" s="3" customFormat="1" ht="20.25" customHeight="1" x14ac:dyDescent="0.25">
      <c r="A1192" s="71" t="s">
        <v>1385</v>
      </c>
      <c r="B1192" s="71">
        <v>461.38</v>
      </c>
      <c r="C1192" s="71">
        <f t="shared" si="34"/>
        <v>4966.29432</v>
      </c>
      <c r="D1192" s="51">
        <v>0</v>
      </c>
      <c r="E1192" s="51">
        <v>0</v>
      </c>
      <c r="F1192" s="124">
        <f t="shared" si="35"/>
        <v>9277.037789760001</v>
      </c>
      <c r="G1192" s="130" t="s">
        <v>95</v>
      </c>
      <c r="H1192" s="13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c r="DX1192" s="1"/>
      <c r="DY1192" s="1"/>
      <c r="DZ1192" s="1"/>
      <c r="EA1192" s="1"/>
      <c r="EB1192" s="1"/>
      <c r="EC1192" s="1"/>
      <c r="ED1192" s="1"/>
      <c r="EE1192" s="1"/>
      <c r="EF1192" s="1"/>
      <c r="EG1192" s="1"/>
      <c r="EH1192" s="1"/>
      <c r="EI1192" s="1"/>
      <c r="EJ1192" s="1"/>
      <c r="EK1192" s="1"/>
      <c r="EL1192" s="1"/>
      <c r="EM1192" s="1"/>
      <c r="EN1192" s="1"/>
      <c r="EO1192" s="1"/>
      <c r="EP1192" s="1"/>
      <c r="EQ1192" s="1"/>
      <c r="ER1192" s="1"/>
      <c r="ES1192" s="1"/>
      <c r="ET1192" s="1"/>
      <c r="WZB1192" s="1"/>
      <c r="WZC1192" s="1"/>
      <c r="WZD1192" s="1"/>
      <c r="WZE1192" s="1"/>
      <c r="WZF1192" s="1"/>
      <c r="WZG1192" s="1"/>
      <c r="WZH1192" s="1"/>
      <c r="WZI1192" s="1"/>
      <c r="WZJ1192" s="1"/>
      <c r="WZK1192" s="1"/>
      <c r="WZL1192" s="1"/>
      <c r="WZM1192" s="1"/>
      <c r="WZN1192" s="1"/>
      <c r="WZO1192" s="1"/>
      <c r="WZP1192" s="1"/>
      <c r="WZQ1192" s="1"/>
      <c r="WZR1192" s="1"/>
      <c r="WZS1192" s="1"/>
      <c r="WZT1192" s="1"/>
      <c r="WZU1192" s="1"/>
      <c r="WZV1192" s="1"/>
      <c r="WZW1192" s="1"/>
      <c r="WZX1192" s="1"/>
      <c r="WZY1192" s="1"/>
      <c r="WZZ1192" s="1"/>
      <c r="XAA1192" s="1"/>
      <c r="XAB1192" s="1"/>
      <c r="XAC1192" s="1"/>
      <c r="XAD1192" s="1"/>
      <c r="XAE1192" s="1"/>
      <c r="XAF1192" s="1"/>
      <c r="XAG1192" s="1"/>
      <c r="XAH1192" s="1"/>
      <c r="XAI1192" s="1"/>
      <c r="XAJ1192" s="1"/>
      <c r="XAK1192" s="1"/>
      <c r="XAL1192" s="1"/>
      <c r="XAM1192" s="1"/>
      <c r="XAN1192" s="1"/>
      <c r="XAO1192" s="1"/>
      <c r="XAP1192" s="1"/>
      <c r="XAQ1192" s="1"/>
      <c r="XAR1192" s="1"/>
      <c r="XAS1192" s="1"/>
      <c r="XAT1192" s="1"/>
      <c r="XAU1192" s="1"/>
      <c r="XAV1192" s="1"/>
      <c r="XAW1192" s="1"/>
      <c r="XAX1192" s="1"/>
      <c r="XAY1192" s="1"/>
      <c r="XAZ1192" s="1"/>
      <c r="XBA1192" s="1"/>
      <c r="XBB1192" s="1"/>
      <c r="XBC1192" s="1"/>
      <c r="XBD1192" s="1"/>
      <c r="XBE1192" s="1"/>
      <c r="XBF1192" s="1"/>
      <c r="XBG1192" s="1"/>
      <c r="XBH1192" s="1"/>
      <c r="XBI1192" s="1"/>
      <c r="XBJ1192" s="1"/>
      <c r="XBK1192" s="1"/>
      <c r="XBL1192" s="1"/>
      <c r="XBM1192" s="1"/>
      <c r="XBN1192" s="1"/>
      <c r="XBO1192" s="1"/>
      <c r="XBP1192" s="1"/>
      <c r="XBQ1192" s="1"/>
      <c r="XBR1192" s="1"/>
      <c r="XBS1192" s="1"/>
      <c r="XBT1192" s="1"/>
      <c r="XBU1192" s="1"/>
      <c r="XBV1192" s="1"/>
      <c r="XBW1192" s="1"/>
      <c r="XBX1192" s="1"/>
      <c r="XBY1192" s="1"/>
      <c r="XBZ1192" s="1"/>
      <c r="XCA1192" s="1"/>
      <c r="XCB1192" s="1"/>
      <c r="XCC1192" s="1"/>
      <c r="XCD1192" s="1"/>
      <c r="XCE1192" s="1"/>
      <c r="XCF1192" s="1"/>
      <c r="XCG1192" s="1"/>
      <c r="XCH1192" s="1"/>
      <c r="XCI1192" s="1"/>
      <c r="XCJ1192" s="1"/>
      <c r="XCK1192" s="1"/>
      <c r="XCL1192" s="1"/>
      <c r="XCM1192" s="1"/>
      <c r="XCN1192" s="1"/>
      <c r="XCO1192" s="1"/>
      <c r="XCP1192" s="1"/>
      <c r="XCQ1192" s="1"/>
      <c r="XCR1192" s="1"/>
      <c r="XCS1192" s="1"/>
      <c r="XCT1192" s="1"/>
      <c r="XCU1192" s="1"/>
      <c r="XCV1192" s="1"/>
      <c r="XCW1192" s="1"/>
      <c r="XCX1192" s="1"/>
      <c r="XCY1192" s="1"/>
      <c r="XCZ1192" s="1"/>
      <c r="XDA1192" s="1"/>
      <c r="XDB1192" s="1"/>
      <c r="XDC1192" s="1"/>
      <c r="XDD1192" s="1"/>
      <c r="XDE1192" s="1"/>
      <c r="XDF1192" s="1"/>
      <c r="XDG1192" s="1"/>
      <c r="XDH1192" s="1"/>
      <c r="XDI1192" s="1"/>
      <c r="XDJ1192" s="1"/>
      <c r="XDK1192" s="1"/>
      <c r="XDL1192" s="1"/>
      <c r="XDM1192" s="1"/>
      <c r="XDN1192" s="1"/>
      <c r="XDO1192" s="1"/>
      <c r="XDP1192" s="1"/>
      <c r="XDQ1192" s="1"/>
      <c r="XDR1192" s="1"/>
      <c r="XDS1192" s="1"/>
      <c r="XDT1192" s="1"/>
      <c r="XDU1192" s="1"/>
      <c r="XDV1192" s="1"/>
      <c r="XDW1192" s="1"/>
      <c r="XDX1192" s="1"/>
      <c r="XDY1192" s="1"/>
      <c r="XDZ1192" s="1"/>
      <c r="XEA1192" s="1"/>
      <c r="XEB1192" s="1"/>
      <c r="XEC1192" s="1"/>
      <c r="XED1192" s="1"/>
      <c r="XEE1192" s="1"/>
      <c r="XEF1192" s="1"/>
      <c r="XEG1192" s="1"/>
      <c r="XEH1192" s="1"/>
      <c r="XEI1192" s="1"/>
      <c r="XEJ1192" s="1"/>
      <c r="XEK1192" s="1"/>
      <c r="XEL1192" s="1"/>
      <c r="XEM1192" s="1"/>
      <c r="XEN1192" s="1"/>
      <c r="XEO1192" s="1"/>
      <c r="XEP1192" s="1"/>
      <c r="XEQ1192" s="1"/>
      <c r="XER1192" s="1"/>
      <c r="XES1192" s="1"/>
      <c r="XET1192" s="1"/>
      <c r="XEU1192" s="1"/>
      <c r="XEV1192" s="1"/>
      <c r="XEW1192" s="1"/>
      <c r="XEX1192" s="1"/>
      <c r="XEY1192" s="1"/>
      <c r="XEZ1192" s="1"/>
      <c r="XFA1192" s="1"/>
      <c r="XFB1192" s="1"/>
      <c r="XFC1192" s="1"/>
    </row>
    <row r="1193" spans="1:150 16226:16383" s="3" customFormat="1" ht="20.25" customHeight="1" x14ac:dyDescent="0.25">
      <c r="A1193" s="71" t="s">
        <v>1386</v>
      </c>
      <c r="B1193" s="71">
        <v>385.6</v>
      </c>
      <c r="C1193" s="71">
        <f t="shared" si="34"/>
        <v>4150.5983999999999</v>
      </c>
      <c r="D1193" s="51">
        <v>0</v>
      </c>
      <c r="E1193" s="51">
        <v>0</v>
      </c>
      <c r="F1193" s="124">
        <f t="shared" si="35"/>
        <v>7753.3178112000005</v>
      </c>
      <c r="G1193" s="130" t="s">
        <v>95</v>
      </c>
      <c r="H1193" s="13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c r="DX1193" s="1"/>
      <c r="DY1193" s="1"/>
      <c r="DZ1193" s="1"/>
      <c r="EA1193" s="1"/>
      <c r="EB1193" s="1"/>
      <c r="EC1193" s="1"/>
      <c r="ED1193" s="1"/>
      <c r="EE1193" s="1"/>
      <c r="EF1193" s="1"/>
      <c r="EG1193" s="1"/>
      <c r="EH1193" s="1"/>
      <c r="EI1193" s="1"/>
      <c r="EJ1193" s="1"/>
      <c r="EK1193" s="1"/>
      <c r="EL1193" s="1"/>
      <c r="EM1193" s="1"/>
      <c r="EN1193" s="1"/>
      <c r="EO1193" s="1"/>
      <c r="EP1193" s="1"/>
      <c r="EQ1193" s="1"/>
      <c r="ER1193" s="1"/>
      <c r="ES1193" s="1"/>
      <c r="ET1193" s="1"/>
      <c r="WZB1193" s="1"/>
      <c r="WZC1193" s="1"/>
      <c r="WZD1193" s="1"/>
      <c r="WZE1193" s="1"/>
      <c r="WZF1193" s="1"/>
      <c r="WZG1193" s="1"/>
      <c r="WZH1193" s="1"/>
      <c r="WZI1193" s="1"/>
      <c r="WZJ1193" s="1"/>
      <c r="WZK1193" s="1"/>
      <c r="WZL1193" s="1"/>
      <c r="WZM1193" s="1"/>
      <c r="WZN1193" s="1"/>
      <c r="WZO1193" s="1"/>
      <c r="WZP1193" s="1"/>
      <c r="WZQ1193" s="1"/>
      <c r="WZR1193" s="1"/>
      <c r="WZS1193" s="1"/>
      <c r="WZT1193" s="1"/>
      <c r="WZU1193" s="1"/>
      <c r="WZV1193" s="1"/>
      <c r="WZW1193" s="1"/>
      <c r="WZX1193" s="1"/>
      <c r="WZY1193" s="1"/>
      <c r="WZZ1193" s="1"/>
      <c r="XAA1193" s="1"/>
      <c r="XAB1193" s="1"/>
      <c r="XAC1193" s="1"/>
      <c r="XAD1193" s="1"/>
      <c r="XAE1193" s="1"/>
      <c r="XAF1193" s="1"/>
      <c r="XAG1193" s="1"/>
      <c r="XAH1193" s="1"/>
      <c r="XAI1193" s="1"/>
      <c r="XAJ1193" s="1"/>
      <c r="XAK1193" s="1"/>
      <c r="XAL1193" s="1"/>
      <c r="XAM1193" s="1"/>
      <c r="XAN1193" s="1"/>
      <c r="XAO1193" s="1"/>
      <c r="XAP1193" s="1"/>
      <c r="XAQ1193" s="1"/>
      <c r="XAR1193" s="1"/>
      <c r="XAS1193" s="1"/>
      <c r="XAT1193" s="1"/>
      <c r="XAU1193" s="1"/>
      <c r="XAV1193" s="1"/>
      <c r="XAW1193" s="1"/>
      <c r="XAX1193" s="1"/>
      <c r="XAY1193" s="1"/>
      <c r="XAZ1193" s="1"/>
      <c r="XBA1193" s="1"/>
      <c r="XBB1193" s="1"/>
      <c r="XBC1193" s="1"/>
      <c r="XBD1193" s="1"/>
      <c r="XBE1193" s="1"/>
      <c r="XBF1193" s="1"/>
      <c r="XBG1193" s="1"/>
      <c r="XBH1193" s="1"/>
      <c r="XBI1193" s="1"/>
      <c r="XBJ1193" s="1"/>
      <c r="XBK1193" s="1"/>
      <c r="XBL1193" s="1"/>
      <c r="XBM1193" s="1"/>
      <c r="XBN1193" s="1"/>
      <c r="XBO1193" s="1"/>
      <c r="XBP1193" s="1"/>
      <c r="XBQ1193" s="1"/>
      <c r="XBR1193" s="1"/>
      <c r="XBS1193" s="1"/>
      <c r="XBT1193" s="1"/>
      <c r="XBU1193" s="1"/>
      <c r="XBV1193" s="1"/>
      <c r="XBW1193" s="1"/>
      <c r="XBX1193" s="1"/>
      <c r="XBY1193" s="1"/>
      <c r="XBZ1193" s="1"/>
      <c r="XCA1193" s="1"/>
      <c r="XCB1193" s="1"/>
      <c r="XCC1193" s="1"/>
      <c r="XCD1193" s="1"/>
      <c r="XCE1193" s="1"/>
      <c r="XCF1193" s="1"/>
      <c r="XCG1193" s="1"/>
      <c r="XCH1193" s="1"/>
      <c r="XCI1193" s="1"/>
      <c r="XCJ1193" s="1"/>
      <c r="XCK1193" s="1"/>
      <c r="XCL1193" s="1"/>
      <c r="XCM1193" s="1"/>
      <c r="XCN1193" s="1"/>
      <c r="XCO1193" s="1"/>
      <c r="XCP1193" s="1"/>
      <c r="XCQ1193" s="1"/>
      <c r="XCR1193" s="1"/>
      <c r="XCS1193" s="1"/>
      <c r="XCT1193" s="1"/>
      <c r="XCU1193" s="1"/>
      <c r="XCV1193" s="1"/>
      <c r="XCW1193" s="1"/>
      <c r="XCX1193" s="1"/>
      <c r="XCY1193" s="1"/>
      <c r="XCZ1193" s="1"/>
      <c r="XDA1193" s="1"/>
      <c r="XDB1193" s="1"/>
      <c r="XDC1193" s="1"/>
      <c r="XDD1193" s="1"/>
      <c r="XDE1193" s="1"/>
      <c r="XDF1193" s="1"/>
      <c r="XDG1193" s="1"/>
      <c r="XDH1193" s="1"/>
      <c r="XDI1193" s="1"/>
      <c r="XDJ1193" s="1"/>
      <c r="XDK1193" s="1"/>
      <c r="XDL1193" s="1"/>
      <c r="XDM1193" s="1"/>
      <c r="XDN1193" s="1"/>
      <c r="XDO1193" s="1"/>
      <c r="XDP1193" s="1"/>
      <c r="XDQ1193" s="1"/>
      <c r="XDR1193" s="1"/>
      <c r="XDS1193" s="1"/>
      <c r="XDT1193" s="1"/>
      <c r="XDU1193" s="1"/>
      <c r="XDV1193" s="1"/>
      <c r="XDW1193" s="1"/>
      <c r="XDX1193" s="1"/>
      <c r="XDY1193" s="1"/>
      <c r="XDZ1193" s="1"/>
      <c r="XEA1193" s="1"/>
      <c r="XEB1193" s="1"/>
      <c r="XEC1193" s="1"/>
      <c r="XED1193" s="1"/>
      <c r="XEE1193" s="1"/>
      <c r="XEF1193" s="1"/>
      <c r="XEG1193" s="1"/>
      <c r="XEH1193" s="1"/>
      <c r="XEI1193" s="1"/>
      <c r="XEJ1193" s="1"/>
      <c r="XEK1193" s="1"/>
      <c r="XEL1193" s="1"/>
      <c r="XEM1193" s="1"/>
      <c r="XEN1193" s="1"/>
      <c r="XEO1193" s="1"/>
      <c r="XEP1193" s="1"/>
      <c r="XEQ1193" s="1"/>
      <c r="XER1193" s="1"/>
      <c r="XES1193" s="1"/>
      <c r="XET1193" s="1"/>
      <c r="XEU1193" s="1"/>
      <c r="XEV1193" s="1"/>
      <c r="XEW1193" s="1"/>
      <c r="XEX1193" s="1"/>
      <c r="XEY1193" s="1"/>
      <c r="XEZ1193" s="1"/>
      <c r="XFA1193" s="1"/>
      <c r="XFB1193" s="1"/>
      <c r="XFC1193" s="1"/>
    </row>
    <row r="1194" spans="1:150 16226:16383" s="3" customFormat="1" ht="20.25" customHeight="1" x14ac:dyDescent="0.25">
      <c r="A1194" s="71" t="s">
        <v>1387</v>
      </c>
      <c r="B1194" s="71">
        <v>397.08</v>
      </c>
      <c r="C1194" s="71">
        <f t="shared" si="34"/>
        <v>4274.1691199999996</v>
      </c>
      <c r="D1194" s="51">
        <v>0</v>
      </c>
      <c r="E1194" s="51">
        <v>0</v>
      </c>
      <c r="F1194" s="124">
        <f t="shared" si="35"/>
        <v>7984.14791616</v>
      </c>
      <c r="G1194" s="130" t="s">
        <v>95</v>
      </c>
      <c r="H1194" s="13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c r="DX1194" s="1"/>
      <c r="DY1194" s="1"/>
      <c r="DZ1194" s="1"/>
      <c r="EA1194" s="1"/>
      <c r="EB1194" s="1"/>
      <c r="EC1194" s="1"/>
      <c r="ED1194" s="1"/>
      <c r="EE1194" s="1"/>
      <c r="EF1194" s="1"/>
      <c r="EG1194" s="1"/>
      <c r="EH1194" s="1"/>
      <c r="EI1194" s="1"/>
      <c r="EJ1194" s="1"/>
      <c r="EK1194" s="1"/>
      <c r="EL1194" s="1"/>
      <c r="EM1194" s="1"/>
      <c r="EN1194" s="1"/>
      <c r="EO1194" s="1"/>
      <c r="EP1194" s="1"/>
      <c r="EQ1194" s="1"/>
      <c r="ER1194" s="1"/>
      <c r="ES1194" s="1"/>
      <c r="ET1194" s="1"/>
      <c r="WZB1194" s="1"/>
      <c r="WZC1194" s="1"/>
      <c r="WZD1194" s="1"/>
      <c r="WZE1194" s="1"/>
      <c r="WZF1194" s="1"/>
      <c r="WZG1194" s="1"/>
      <c r="WZH1194" s="1"/>
      <c r="WZI1194" s="1"/>
      <c r="WZJ1194" s="1"/>
      <c r="WZK1194" s="1"/>
      <c r="WZL1194" s="1"/>
      <c r="WZM1194" s="1"/>
      <c r="WZN1194" s="1"/>
      <c r="WZO1194" s="1"/>
      <c r="WZP1194" s="1"/>
      <c r="WZQ1194" s="1"/>
      <c r="WZR1194" s="1"/>
      <c r="WZS1194" s="1"/>
      <c r="WZT1194" s="1"/>
      <c r="WZU1194" s="1"/>
      <c r="WZV1194" s="1"/>
      <c r="WZW1194" s="1"/>
      <c r="WZX1194" s="1"/>
      <c r="WZY1194" s="1"/>
      <c r="WZZ1194" s="1"/>
      <c r="XAA1194" s="1"/>
      <c r="XAB1194" s="1"/>
      <c r="XAC1194" s="1"/>
      <c r="XAD1194" s="1"/>
      <c r="XAE1194" s="1"/>
      <c r="XAF1194" s="1"/>
      <c r="XAG1194" s="1"/>
      <c r="XAH1194" s="1"/>
      <c r="XAI1194" s="1"/>
      <c r="XAJ1194" s="1"/>
      <c r="XAK1194" s="1"/>
      <c r="XAL1194" s="1"/>
      <c r="XAM1194" s="1"/>
      <c r="XAN1194" s="1"/>
      <c r="XAO1194" s="1"/>
      <c r="XAP1194" s="1"/>
      <c r="XAQ1194" s="1"/>
      <c r="XAR1194" s="1"/>
      <c r="XAS1194" s="1"/>
      <c r="XAT1194" s="1"/>
      <c r="XAU1194" s="1"/>
      <c r="XAV1194" s="1"/>
      <c r="XAW1194" s="1"/>
      <c r="XAX1194" s="1"/>
      <c r="XAY1194" s="1"/>
      <c r="XAZ1194" s="1"/>
      <c r="XBA1194" s="1"/>
      <c r="XBB1194" s="1"/>
      <c r="XBC1194" s="1"/>
      <c r="XBD1194" s="1"/>
      <c r="XBE1194" s="1"/>
      <c r="XBF1194" s="1"/>
      <c r="XBG1194" s="1"/>
      <c r="XBH1194" s="1"/>
      <c r="XBI1194" s="1"/>
      <c r="XBJ1194" s="1"/>
      <c r="XBK1194" s="1"/>
      <c r="XBL1194" s="1"/>
      <c r="XBM1194" s="1"/>
      <c r="XBN1194" s="1"/>
      <c r="XBO1194" s="1"/>
      <c r="XBP1194" s="1"/>
      <c r="XBQ1194" s="1"/>
      <c r="XBR1194" s="1"/>
      <c r="XBS1194" s="1"/>
      <c r="XBT1194" s="1"/>
      <c r="XBU1194" s="1"/>
      <c r="XBV1194" s="1"/>
      <c r="XBW1194" s="1"/>
      <c r="XBX1194" s="1"/>
      <c r="XBY1194" s="1"/>
      <c r="XBZ1194" s="1"/>
      <c r="XCA1194" s="1"/>
      <c r="XCB1194" s="1"/>
      <c r="XCC1194" s="1"/>
      <c r="XCD1194" s="1"/>
      <c r="XCE1194" s="1"/>
      <c r="XCF1194" s="1"/>
      <c r="XCG1194" s="1"/>
      <c r="XCH1194" s="1"/>
      <c r="XCI1194" s="1"/>
      <c r="XCJ1194" s="1"/>
      <c r="XCK1194" s="1"/>
      <c r="XCL1194" s="1"/>
      <c r="XCM1194" s="1"/>
      <c r="XCN1194" s="1"/>
      <c r="XCO1194" s="1"/>
      <c r="XCP1194" s="1"/>
      <c r="XCQ1194" s="1"/>
      <c r="XCR1194" s="1"/>
      <c r="XCS1194" s="1"/>
      <c r="XCT1194" s="1"/>
      <c r="XCU1194" s="1"/>
      <c r="XCV1194" s="1"/>
      <c r="XCW1194" s="1"/>
      <c r="XCX1194" s="1"/>
      <c r="XCY1194" s="1"/>
      <c r="XCZ1194" s="1"/>
      <c r="XDA1194" s="1"/>
      <c r="XDB1194" s="1"/>
      <c r="XDC1194" s="1"/>
      <c r="XDD1194" s="1"/>
      <c r="XDE1194" s="1"/>
      <c r="XDF1194" s="1"/>
      <c r="XDG1194" s="1"/>
      <c r="XDH1194" s="1"/>
      <c r="XDI1194" s="1"/>
      <c r="XDJ1194" s="1"/>
      <c r="XDK1194" s="1"/>
      <c r="XDL1194" s="1"/>
      <c r="XDM1194" s="1"/>
      <c r="XDN1194" s="1"/>
      <c r="XDO1194" s="1"/>
      <c r="XDP1194" s="1"/>
      <c r="XDQ1194" s="1"/>
      <c r="XDR1194" s="1"/>
      <c r="XDS1194" s="1"/>
      <c r="XDT1194" s="1"/>
      <c r="XDU1194" s="1"/>
      <c r="XDV1194" s="1"/>
      <c r="XDW1194" s="1"/>
      <c r="XDX1194" s="1"/>
      <c r="XDY1194" s="1"/>
      <c r="XDZ1194" s="1"/>
      <c r="XEA1194" s="1"/>
      <c r="XEB1194" s="1"/>
      <c r="XEC1194" s="1"/>
      <c r="XED1194" s="1"/>
      <c r="XEE1194" s="1"/>
      <c r="XEF1194" s="1"/>
      <c r="XEG1194" s="1"/>
      <c r="XEH1194" s="1"/>
      <c r="XEI1194" s="1"/>
      <c r="XEJ1194" s="1"/>
      <c r="XEK1194" s="1"/>
      <c r="XEL1194" s="1"/>
      <c r="XEM1194" s="1"/>
      <c r="XEN1194" s="1"/>
      <c r="XEO1194" s="1"/>
      <c r="XEP1194" s="1"/>
      <c r="XEQ1194" s="1"/>
      <c r="XER1194" s="1"/>
      <c r="XES1194" s="1"/>
      <c r="XET1194" s="1"/>
      <c r="XEU1194" s="1"/>
      <c r="XEV1194" s="1"/>
      <c r="XEW1194" s="1"/>
      <c r="XEX1194" s="1"/>
      <c r="XEY1194" s="1"/>
      <c r="XEZ1194" s="1"/>
      <c r="XFA1194" s="1"/>
      <c r="XFB1194" s="1"/>
      <c r="XFC1194" s="1"/>
    </row>
    <row r="1195" spans="1:150 16226:16383" s="3" customFormat="1" ht="20.25" customHeight="1" x14ac:dyDescent="0.25">
      <c r="A1195" s="71" t="s">
        <v>1388</v>
      </c>
      <c r="B1195" s="71">
        <v>284.12</v>
      </c>
      <c r="C1195" s="71">
        <f t="shared" si="34"/>
        <v>3058.2676799999999</v>
      </c>
      <c r="D1195" s="51">
        <v>0</v>
      </c>
      <c r="E1195" s="51">
        <v>0</v>
      </c>
      <c r="F1195" s="124">
        <f t="shared" si="35"/>
        <v>5712.8440262399999</v>
      </c>
      <c r="G1195" s="130" t="s">
        <v>95</v>
      </c>
      <c r="H1195" s="13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c r="DX1195" s="1"/>
      <c r="DY1195" s="1"/>
      <c r="DZ1195" s="1"/>
      <c r="EA1195" s="1"/>
      <c r="EB1195" s="1"/>
      <c r="EC1195" s="1"/>
      <c r="ED1195" s="1"/>
      <c r="EE1195" s="1"/>
      <c r="EF1195" s="1"/>
      <c r="EG1195" s="1"/>
      <c r="EH1195" s="1"/>
      <c r="EI1195" s="1"/>
      <c r="EJ1195" s="1"/>
      <c r="EK1195" s="1"/>
      <c r="EL1195" s="1"/>
      <c r="EM1195" s="1"/>
      <c r="EN1195" s="1"/>
      <c r="EO1195" s="1"/>
      <c r="EP1195" s="1"/>
      <c r="EQ1195" s="1"/>
      <c r="ER1195" s="1"/>
      <c r="ES1195" s="1"/>
      <c r="ET1195" s="1"/>
      <c r="WZB1195" s="1"/>
      <c r="WZC1195" s="1"/>
      <c r="WZD1195" s="1"/>
      <c r="WZE1195" s="1"/>
      <c r="WZF1195" s="1"/>
      <c r="WZG1195" s="1"/>
      <c r="WZH1195" s="1"/>
      <c r="WZI1195" s="1"/>
      <c r="WZJ1195" s="1"/>
      <c r="WZK1195" s="1"/>
      <c r="WZL1195" s="1"/>
      <c r="WZM1195" s="1"/>
      <c r="WZN1195" s="1"/>
      <c r="WZO1195" s="1"/>
      <c r="WZP1195" s="1"/>
      <c r="WZQ1195" s="1"/>
      <c r="WZR1195" s="1"/>
      <c r="WZS1195" s="1"/>
      <c r="WZT1195" s="1"/>
      <c r="WZU1195" s="1"/>
      <c r="WZV1195" s="1"/>
      <c r="WZW1195" s="1"/>
      <c r="WZX1195" s="1"/>
      <c r="WZY1195" s="1"/>
      <c r="WZZ1195" s="1"/>
      <c r="XAA1195" s="1"/>
      <c r="XAB1195" s="1"/>
      <c r="XAC1195" s="1"/>
      <c r="XAD1195" s="1"/>
      <c r="XAE1195" s="1"/>
      <c r="XAF1195" s="1"/>
      <c r="XAG1195" s="1"/>
      <c r="XAH1195" s="1"/>
      <c r="XAI1195" s="1"/>
      <c r="XAJ1195" s="1"/>
      <c r="XAK1195" s="1"/>
      <c r="XAL1195" s="1"/>
      <c r="XAM1195" s="1"/>
      <c r="XAN1195" s="1"/>
      <c r="XAO1195" s="1"/>
      <c r="XAP1195" s="1"/>
      <c r="XAQ1195" s="1"/>
      <c r="XAR1195" s="1"/>
      <c r="XAS1195" s="1"/>
      <c r="XAT1195" s="1"/>
      <c r="XAU1195" s="1"/>
      <c r="XAV1195" s="1"/>
      <c r="XAW1195" s="1"/>
      <c r="XAX1195" s="1"/>
      <c r="XAY1195" s="1"/>
      <c r="XAZ1195" s="1"/>
      <c r="XBA1195" s="1"/>
      <c r="XBB1195" s="1"/>
      <c r="XBC1195" s="1"/>
      <c r="XBD1195" s="1"/>
      <c r="XBE1195" s="1"/>
      <c r="XBF1195" s="1"/>
      <c r="XBG1195" s="1"/>
      <c r="XBH1195" s="1"/>
      <c r="XBI1195" s="1"/>
      <c r="XBJ1195" s="1"/>
      <c r="XBK1195" s="1"/>
      <c r="XBL1195" s="1"/>
      <c r="XBM1195" s="1"/>
      <c r="XBN1195" s="1"/>
      <c r="XBO1195" s="1"/>
      <c r="XBP1195" s="1"/>
      <c r="XBQ1195" s="1"/>
      <c r="XBR1195" s="1"/>
      <c r="XBS1195" s="1"/>
      <c r="XBT1195" s="1"/>
      <c r="XBU1195" s="1"/>
      <c r="XBV1195" s="1"/>
      <c r="XBW1195" s="1"/>
      <c r="XBX1195" s="1"/>
      <c r="XBY1195" s="1"/>
      <c r="XBZ1195" s="1"/>
      <c r="XCA1195" s="1"/>
      <c r="XCB1195" s="1"/>
      <c r="XCC1195" s="1"/>
      <c r="XCD1195" s="1"/>
      <c r="XCE1195" s="1"/>
      <c r="XCF1195" s="1"/>
      <c r="XCG1195" s="1"/>
      <c r="XCH1195" s="1"/>
      <c r="XCI1195" s="1"/>
      <c r="XCJ1195" s="1"/>
      <c r="XCK1195" s="1"/>
      <c r="XCL1195" s="1"/>
      <c r="XCM1195" s="1"/>
      <c r="XCN1195" s="1"/>
      <c r="XCO1195" s="1"/>
      <c r="XCP1195" s="1"/>
      <c r="XCQ1195" s="1"/>
      <c r="XCR1195" s="1"/>
      <c r="XCS1195" s="1"/>
      <c r="XCT1195" s="1"/>
      <c r="XCU1195" s="1"/>
      <c r="XCV1195" s="1"/>
      <c r="XCW1195" s="1"/>
      <c r="XCX1195" s="1"/>
      <c r="XCY1195" s="1"/>
      <c r="XCZ1195" s="1"/>
      <c r="XDA1195" s="1"/>
      <c r="XDB1195" s="1"/>
      <c r="XDC1195" s="1"/>
      <c r="XDD1195" s="1"/>
      <c r="XDE1195" s="1"/>
      <c r="XDF1195" s="1"/>
      <c r="XDG1195" s="1"/>
      <c r="XDH1195" s="1"/>
      <c r="XDI1195" s="1"/>
      <c r="XDJ1195" s="1"/>
      <c r="XDK1195" s="1"/>
      <c r="XDL1195" s="1"/>
      <c r="XDM1195" s="1"/>
      <c r="XDN1195" s="1"/>
      <c r="XDO1195" s="1"/>
      <c r="XDP1195" s="1"/>
      <c r="XDQ1195" s="1"/>
      <c r="XDR1195" s="1"/>
      <c r="XDS1195" s="1"/>
      <c r="XDT1195" s="1"/>
      <c r="XDU1195" s="1"/>
      <c r="XDV1195" s="1"/>
      <c r="XDW1195" s="1"/>
      <c r="XDX1195" s="1"/>
      <c r="XDY1195" s="1"/>
      <c r="XDZ1195" s="1"/>
      <c r="XEA1195" s="1"/>
      <c r="XEB1195" s="1"/>
      <c r="XEC1195" s="1"/>
      <c r="XED1195" s="1"/>
      <c r="XEE1195" s="1"/>
      <c r="XEF1195" s="1"/>
      <c r="XEG1195" s="1"/>
      <c r="XEH1195" s="1"/>
      <c r="XEI1195" s="1"/>
      <c r="XEJ1195" s="1"/>
      <c r="XEK1195" s="1"/>
      <c r="XEL1195" s="1"/>
      <c r="XEM1195" s="1"/>
      <c r="XEN1195" s="1"/>
      <c r="XEO1195" s="1"/>
      <c r="XEP1195" s="1"/>
      <c r="XEQ1195" s="1"/>
      <c r="XER1195" s="1"/>
      <c r="XES1195" s="1"/>
      <c r="XET1195" s="1"/>
      <c r="XEU1195" s="1"/>
      <c r="XEV1195" s="1"/>
      <c r="XEW1195" s="1"/>
      <c r="XEX1195" s="1"/>
      <c r="XEY1195" s="1"/>
      <c r="XEZ1195" s="1"/>
      <c r="XFA1195" s="1"/>
      <c r="XFB1195" s="1"/>
      <c r="XFC1195" s="1"/>
    </row>
    <row r="1196" spans="1:150 16226:16383" s="3" customFormat="1" ht="20.25" customHeight="1" x14ac:dyDescent="0.25">
      <c r="A1196" s="71" t="s">
        <v>1389</v>
      </c>
      <c r="B1196" s="71">
        <v>335.03</v>
      </c>
      <c r="C1196" s="71">
        <f t="shared" si="34"/>
        <v>3606.2629199999997</v>
      </c>
      <c r="D1196" s="51">
        <v>0</v>
      </c>
      <c r="E1196" s="51">
        <v>0</v>
      </c>
      <c r="F1196" s="124">
        <f t="shared" si="35"/>
        <v>6736.4991345600001</v>
      </c>
      <c r="G1196" s="130" t="s">
        <v>95</v>
      </c>
      <c r="H1196" s="13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c r="DX1196" s="1"/>
      <c r="DY1196" s="1"/>
      <c r="DZ1196" s="1"/>
      <c r="EA1196" s="1"/>
      <c r="EB1196" s="1"/>
      <c r="EC1196" s="1"/>
      <c r="ED1196" s="1"/>
      <c r="EE1196" s="1"/>
      <c r="EF1196" s="1"/>
      <c r="EG1196" s="1"/>
      <c r="EH1196" s="1"/>
      <c r="EI1196" s="1"/>
      <c r="EJ1196" s="1"/>
      <c r="EK1196" s="1"/>
      <c r="EL1196" s="1"/>
      <c r="EM1196" s="1"/>
      <c r="EN1196" s="1"/>
      <c r="EO1196" s="1"/>
      <c r="EP1196" s="1"/>
      <c r="EQ1196" s="1"/>
      <c r="ER1196" s="1"/>
      <c r="ES1196" s="1"/>
      <c r="ET1196" s="1"/>
      <c r="WZB1196" s="1"/>
      <c r="WZC1196" s="1"/>
      <c r="WZD1196" s="1"/>
      <c r="WZE1196" s="1"/>
      <c r="WZF1196" s="1"/>
      <c r="WZG1196" s="1"/>
      <c r="WZH1196" s="1"/>
      <c r="WZI1196" s="1"/>
      <c r="WZJ1196" s="1"/>
      <c r="WZK1196" s="1"/>
      <c r="WZL1196" s="1"/>
      <c r="WZM1196" s="1"/>
      <c r="WZN1196" s="1"/>
      <c r="WZO1196" s="1"/>
      <c r="WZP1196" s="1"/>
      <c r="WZQ1196" s="1"/>
      <c r="WZR1196" s="1"/>
      <c r="WZS1196" s="1"/>
      <c r="WZT1196" s="1"/>
      <c r="WZU1196" s="1"/>
      <c r="WZV1196" s="1"/>
      <c r="WZW1196" s="1"/>
      <c r="WZX1196" s="1"/>
      <c r="WZY1196" s="1"/>
      <c r="WZZ1196" s="1"/>
      <c r="XAA1196" s="1"/>
      <c r="XAB1196" s="1"/>
      <c r="XAC1196" s="1"/>
      <c r="XAD1196" s="1"/>
      <c r="XAE1196" s="1"/>
      <c r="XAF1196" s="1"/>
      <c r="XAG1196" s="1"/>
      <c r="XAH1196" s="1"/>
      <c r="XAI1196" s="1"/>
      <c r="XAJ1196" s="1"/>
      <c r="XAK1196" s="1"/>
      <c r="XAL1196" s="1"/>
      <c r="XAM1196" s="1"/>
      <c r="XAN1196" s="1"/>
      <c r="XAO1196" s="1"/>
      <c r="XAP1196" s="1"/>
      <c r="XAQ1196" s="1"/>
      <c r="XAR1196" s="1"/>
      <c r="XAS1196" s="1"/>
      <c r="XAT1196" s="1"/>
      <c r="XAU1196" s="1"/>
      <c r="XAV1196" s="1"/>
      <c r="XAW1196" s="1"/>
      <c r="XAX1196" s="1"/>
      <c r="XAY1196" s="1"/>
      <c r="XAZ1196" s="1"/>
      <c r="XBA1196" s="1"/>
      <c r="XBB1196" s="1"/>
      <c r="XBC1196" s="1"/>
      <c r="XBD1196" s="1"/>
      <c r="XBE1196" s="1"/>
      <c r="XBF1196" s="1"/>
      <c r="XBG1196" s="1"/>
      <c r="XBH1196" s="1"/>
      <c r="XBI1196" s="1"/>
      <c r="XBJ1196" s="1"/>
      <c r="XBK1196" s="1"/>
      <c r="XBL1196" s="1"/>
      <c r="XBM1196" s="1"/>
      <c r="XBN1196" s="1"/>
      <c r="XBO1196" s="1"/>
      <c r="XBP1196" s="1"/>
      <c r="XBQ1196" s="1"/>
      <c r="XBR1196" s="1"/>
      <c r="XBS1196" s="1"/>
      <c r="XBT1196" s="1"/>
      <c r="XBU1196" s="1"/>
      <c r="XBV1196" s="1"/>
      <c r="XBW1196" s="1"/>
      <c r="XBX1196" s="1"/>
      <c r="XBY1196" s="1"/>
      <c r="XBZ1196" s="1"/>
      <c r="XCA1196" s="1"/>
      <c r="XCB1196" s="1"/>
      <c r="XCC1196" s="1"/>
      <c r="XCD1196" s="1"/>
      <c r="XCE1196" s="1"/>
      <c r="XCF1196" s="1"/>
      <c r="XCG1196" s="1"/>
      <c r="XCH1196" s="1"/>
      <c r="XCI1196" s="1"/>
      <c r="XCJ1196" s="1"/>
      <c r="XCK1196" s="1"/>
      <c r="XCL1196" s="1"/>
      <c r="XCM1196" s="1"/>
      <c r="XCN1196" s="1"/>
      <c r="XCO1196" s="1"/>
      <c r="XCP1196" s="1"/>
      <c r="XCQ1196" s="1"/>
      <c r="XCR1196" s="1"/>
      <c r="XCS1196" s="1"/>
      <c r="XCT1196" s="1"/>
      <c r="XCU1196" s="1"/>
      <c r="XCV1196" s="1"/>
      <c r="XCW1196" s="1"/>
      <c r="XCX1196" s="1"/>
      <c r="XCY1196" s="1"/>
      <c r="XCZ1196" s="1"/>
      <c r="XDA1196" s="1"/>
      <c r="XDB1196" s="1"/>
      <c r="XDC1196" s="1"/>
      <c r="XDD1196" s="1"/>
      <c r="XDE1196" s="1"/>
      <c r="XDF1196" s="1"/>
      <c r="XDG1196" s="1"/>
      <c r="XDH1196" s="1"/>
      <c r="XDI1196" s="1"/>
      <c r="XDJ1196" s="1"/>
      <c r="XDK1196" s="1"/>
      <c r="XDL1196" s="1"/>
      <c r="XDM1196" s="1"/>
      <c r="XDN1196" s="1"/>
      <c r="XDO1196" s="1"/>
      <c r="XDP1196" s="1"/>
      <c r="XDQ1196" s="1"/>
      <c r="XDR1196" s="1"/>
      <c r="XDS1196" s="1"/>
      <c r="XDT1196" s="1"/>
      <c r="XDU1196" s="1"/>
      <c r="XDV1196" s="1"/>
      <c r="XDW1196" s="1"/>
      <c r="XDX1196" s="1"/>
      <c r="XDY1196" s="1"/>
      <c r="XDZ1196" s="1"/>
      <c r="XEA1196" s="1"/>
      <c r="XEB1196" s="1"/>
      <c r="XEC1196" s="1"/>
      <c r="XED1196" s="1"/>
      <c r="XEE1196" s="1"/>
      <c r="XEF1196" s="1"/>
      <c r="XEG1196" s="1"/>
      <c r="XEH1196" s="1"/>
      <c r="XEI1196" s="1"/>
      <c r="XEJ1196" s="1"/>
      <c r="XEK1196" s="1"/>
      <c r="XEL1196" s="1"/>
      <c r="XEM1196" s="1"/>
      <c r="XEN1196" s="1"/>
      <c r="XEO1196" s="1"/>
      <c r="XEP1196" s="1"/>
      <c r="XEQ1196" s="1"/>
      <c r="XER1196" s="1"/>
      <c r="XES1196" s="1"/>
      <c r="XET1196" s="1"/>
      <c r="XEU1196" s="1"/>
      <c r="XEV1196" s="1"/>
      <c r="XEW1196" s="1"/>
      <c r="XEX1196" s="1"/>
      <c r="XEY1196" s="1"/>
      <c r="XEZ1196" s="1"/>
      <c r="XFA1196" s="1"/>
      <c r="XFB1196" s="1"/>
      <c r="XFC1196" s="1"/>
    </row>
    <row r="1197" spans="1:150 16226:16383" s="3" customFormat="1" ht="20.25" customHeight="1" x14ac:dyDescent="0.25">
      <c r="A1197" s="71" t="s">
        <v>1390</v>
      </c>
      <c r="B1197" s="71">
        <v>285.47000000000003</v>
      </c>
      <c r="C1197" s="71">
        <f t="shared" si="34"/>
        <v>3072.7990800000002</v>
      </c>
      <c r="D1197" s="51">
        <v>0</v>
      </c>
      <c r="E1197" s="51">
        <v>0</v>
      </c>
      <c r="F1197" s="124">
        <f t="shared" si="35"/>
        <v>5739.9886814400006</v>
      </c>
      <c r="G1197" s="130" t="s">
        <v>95</v>
      </c>
      <c r="H1197" s="13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c r="DX1197" s="1"/>
      <c r="DY1197" s="1"/>
      <c r="DZ1197" s="1"/>
      <c r="EA1197" s="1"/>
      <c r="EB1197" s="1"/>
      <c r="EC1197" s="1"/>
      <c r="ED1197" s="1"/>
      <c r="EE1197" s="1"/>
      <c r="EF1197" s="1"/>
      <c r="EG1197" s="1"/>
      <c r="EH1197" s="1"/>
      <c r="EI1197" s="1"/>
      <c r="EJ1197" s="1"/>
      <c r="EK1197" s="1"/>
      <c r="EL1197" s="1"/>
      <c r="EM1197" s="1"/>
      <c r="EN1197" s="1"/>
      <c r="EO1197" s="1"/>
      <c r="EP1197" s="1"/>
      <c r="EQ1197" s="1"/>
      <c r="ER1197" s="1"/>
      <c r="ES1197" s="1"/>
      <c r="ET1197" s="1"/>
      <c r="WZB1197" s="1"/>
      <c r="WZC1197" s="1"/>
      <c r="WZD1197" s="1"/>
      <c r="WZE1197" s="1"/>
      <c r="WZF1197" s="1"/>
      <c r="WZG1197" s="1"/>
      <c r="WZH1197" s="1"/>
      <c r="WZI1197" s="1"/>
      <c r="WZJ1197" s="1"/>
      <c r="WZK1197" s="1"/>
      <c r="WZL1197" s="1"/>
      <c r="WZM1197" s="1"/>
      <c r="WZN1197" s="1"/>
      <c r="WZO1197" s="1"/>
      <c r="WZP1197" s="1"/>
      <c r="WZQ1197" s="1"/>
      <c r="WZR1197" s="1"/>
      <c r="WZS1197" s="1"/>
      <c r="WZT1197" s="1"/>
      <c r="WZU1197" s="1"/>
      <c r="WZV1197" s="1"/>
      <c r="WZW1197" s="1"/>
      <c r="WZX1197" s="1"/>
      <c r="WZY1197" s="1"/>
      <c r="WZZ1197" s="1"/>
      <c r="XAA1197" s="1"/>
      <c r="XAB1197" s="1"/>
      <c r="XAC1197" s="1"/>
      <c r="XAD1197" s="1"/>
      <c r="XAE1197" s="1"/>
      <c r="XAF1197" s="1"/>
      <c r="XAG1197" s="1"/>
      <c r="XAH1197" s="1"/>
      <c r="XAI1197" s="1"/>
      <c r="XAJ1197" s="1"/>
      <c r="XAK1197" s="1"/>
      <c r="XAL1197" s="1"/>
      <c r="XAM1197" s="1"/>
      <c r="XAN1197" s="1"/>
      <c r="XAO1197" s="1"/>
      <c r="XAP1197" s="1"/>
      <c r="XAQ1197" s="1"/>
      <c r="XAR1197" s="1"/>
      <c r="XAS1197" s="1"/>
      <c r="XAT1197" s="1"/>
      <c r="XAU1197" s="1"/>
      <c r="XAV1197" s="1"/>
      <c r="XAW1197" s="1"/>
      <c r="XAX1197" s="1"/>
      <c r="XAY1197" s="1"/>
      <c r="XAZ1197" s="1"/>
      <c r="XBA1197" s="1"/>
      <c r="XBB1197" s="1"/>
      <c r="XBC1197" s="1"/>
      <c r="XBD1197" s="1"/>
      <c r="XBE1197" s="1"/>
      <c r="XBF1197" s="1"/>
      <c r="XBG1197" s="1"/>
      <c r="XBH1197" s="1"/>
      <c r="XBI1197" s="1"/>
      <c r="XBJ1197" s="1"/>
      <c r="XBK1197" s="1"/>
      <c r="XBL1197" s="1"/>
      <c r="XBM1197" s="1"/>
      <c r="XBN1197" s="1"/>
      <c r="XBO1197" s="1"/>
      <c r="XBP1197" s="1"/>
      <c r="XBQ1197" s="1"/>
      <c r="XBR1197" s="1"/>
      <c r="XBS1197" s="1"/>
      <c r="XBT1197" s="1"/>
      <c r="XBU1197" s="1"/>
      <c r="XBV1197" s="1"/>
      <c r="XBW1197" s="1"/>
      <c r="XBX1197" s="1"/>
      <c r="XBY1197" s="1"/>
      <c r="XBZ1197" s="1"/>
      <c r="XCA1197" s="1"/>
      <c r="XCB1197" s="1"/>
      <c r="XCC1197" s="1"/>
      <c r="XCD1197" s="1"/>
      <c r="XCE1197" s="1"/>
      <c r="XCF1197" s="1"/>
      <c r="XCG1197" s="1"/>
      <c r="XCH1197" s="1"/>
      <c r="XCI1197" s="1"/>
      <c r="XCJ1197" s="1"/>
      <c r="XCK1197" s="1"/>
      <c r="XCL1197" s="1"/>
      <c r="XCM1197" s="1"/>
      <c r="XCN1197" s="1"/>
      <c r="XCO1197" s="1"/>
      <c r="XCP1197" s="1"/>
      <c r="XCQ1197" s="1"/>
      <c r="XCR1197" s="1"/>
      <c r="XCS1197" s="1"/>
      <c r="XCT1197" s="1"/>
      <c r="XCU1197" s="1"/>
      <c r="XCV1197" s="1"/>
      <c r="XCW1197" s="1"/>
      <c r="XCX1197" s="1"/>
      <c r="XCY1197" s="1"/>
      <c r="XCZ1197" s="1"/>
      <c r="XDA1197" s="1"/>
      <c r="XDB1197" s="1"/>
      <c r="XDC1197" s="1"/>
      <c r="XDD1197" s="1"/>
      <c r="XDE1197" s="1"/>
      <c r="XDF1197" s="1"/>
      <c r="XDG1197" s="1"/>
      <c r="XDH1197" s="1"/>
      <c r="XDI1197" s="1"/>
      <c r="XDJ1197" s="1"/>
      <c r="XDK1197" s="1"/>
      <c r="XDL1197" s="1"/>
      <c r="XDM1197" s="1"/>
      <c r="XDN1197" s="1"/>
      <c r="XDO1197" s="1"/>
      <c r="XDP1197" s="1"/>
      <c r="XDQ1197" s="1"/>
      <c r="XDR1197" s="1"/>
      <c r="XDS1197" s="1"/>
      <c r="XDT1197" s="1"/>
      <c r="XDU1197" s="1"/>
      <c r="XDV1197" s="1"/>
      <c r="XDW1197" s="1"/>
      <c r="XDX1197" s="1"/>
      <c r="XDY1197" s="1"/>
      <c r="XDZ1197" s="1"/>
      <c r="XEA1197" s="1"/>
      <c r="XEB1197" s="1"/>
      <c r="XEC1197" s="1"/>
      <c r="XED1197" s="1"/>
      <c r="XEE1197" s="1"/>
      <c r="XEF1197" s="1"/>
      <c r="XEG1197" s="1"/>
      <c r="XEH1197" s="1"/>
      <c r="XEI1197" s="1"/>
      <c r="XEJ1197" s="1"/>
      <c r="XEK1197" s="1"/>
      <c r="XEL1197" s="1"/>
      <c r="XEM1197" s="1"/>
      <c r="XEN1197" s="1"/>
      <c r="XEO1197" s="1"/>
      <c r="XEP1197" s="1"/>
      <c r="XEQ1197" s="1"/>
      <c r="XER1197" s="1"/>
      <c r="XES1197" s="1"/>
      <c r="XET1197" s="1"/>
      <c r="XEU1197" s="1"/>
      <c r="XEV1197" s="1"/>
      <c r="XEW1197" s="1"/>
      <c r="XEX1197" s="1"/>
      <c r="XEY1197" s="1"/>
      <c r="XEZ1197" s="1"/>
      <c r="XFA1197" s="1"/>
      <c r="XFB1197" s="1"/>
      <c r="XFC1197" s="1"/>
    </row>
    <row r="1198" spans="1:150 16226:16383" s="3" customFormat="1" ht="20.25" customHeight="1" x14ac:dyDescent="0.25">
      <c r="A1198" s="71" t="s">
        <v>1391</v>
      </c>
      <c r="B1198" s="71">
        <v>261.27</v>
      </c>
      <c r="C1198" s="71">
        <f t="shared" si="34"/>
        <v>2812.3102799999997</v>
      </c>
      <c r="D1198" s="51">
        <v>0</v>
      </c>
      <c r="E1198" s="51">
        <v>0</v>
      </c>
      <c r="F1198" s="124">
        <f t="shared" si="35"/>
        <v>5253.3956030399995</v>
      </c>
      <c r="G1198" s="130" t="s">
        <v>95</v>
      </c>
      <c r="H1198" s="13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c r="DX1198" s="1"/>
      <c r="DY1198" s="1"/>
      <c r="DZ1198" s="1"/>
      <c r="EA1198" s="1"/>
      <c r="EB1198" s="1"/>
      <c r="EC1198" s="1"/>
      <c r="ED1198" s="1"/>
      <c r="EE1198" s="1"/>
      <c r="EF1198" s="1"/>
      <c r="EG1198" s="1"/>
      <c r="EH1198" s="1"/>
      <c r="EI1198" s="1"/>
      <c r="EJ1198" s="1"/>
      <c r="EK1198" s="1"/>
      <c r="EL1198" s="1"/>
      <c r="EM1198" s="1"/>
      <c r="EN1198" s="1"/>
      <c r="EO1198" s="1"/>
      <c r="EP1198" s="1"/>
      <c r="EQ1198" s="1"/>
      <c r="ER1198" s="1"/>
      <c r="ES1198" s="1"/>
      <c r="ET1198" s="1"/>
      <c r="WZB1198" s="1"/>
      <c r="WZC1198" s="1"/>
      <c r="WZD1198" s="1"/>
      <c r="WZE1198" s="1"/>
      <c r="WZF1198" s="1"/>
      <c r="WZG1198" s="1"/>
      <c r="WZH1198" s="1"/>
      <c r="WZI1198" s="1"/>
      <c r="WZJ1198" s="1"/>
      <c r="WZK1198" s="1"/>
      <c r="WZL1198" s="1"/>
      <c r="WZM1198" s="1"/>
      <c r="WZN1198" s="1"/>
      <c r="WZO1198" s="1"/>
      <c r="WZP1198" s="1"/>
      <c r="WZQ1198" s="1"/>
      <c r="WZR1198" s="1"/>
      <c r="WZS1198" s="1"/>
      <c r="WZT1198" s="1"/>
      <c r="WZU1198" s="1"/>
      <c r="WZV1198" s="1"/>
      <c r="WZW1198" s="1"/>
      <c r="WZX1198" s="1"/>
      <c r="WZY1198" s="1"/>
      <c r="WZZ1198" s="1"/>
      <c r="XAA1198" s="1"/>
      <c r="XAB1198" s="1"/>
      <c r="XAC1198" s="1"/>
      <c r="XAD1198" s="1"/>
      <c r="XAE1198" s="1"/>
      <c r="XAF1198" s="1"/>
      <c r="XAG1198" s="1"/>
      <c r="XAH1198" s="1"/>
      <c r="XAI1198" s="1"/>
      <c r="XAJ1198" s="1"/>
      <c r="XAK1198" s="1"/>
      <c r="XAL1198" s="1"/>
      <c r="XAM1198" s="1"/>
      <c r="XAN1198" s="1"/>
      <c r="XAO1198" s="1"/>
      <c r="XAP1198" s="1"/>
      <c r="XAQ1198" s="1"/>
      <c r="XAR1198" s="1"/>
      <c r="XAS1198" s="1"/>
      <c r="XAT1198" s="1"/>
      <c r="XAU1198" s="1"/>
      <c r="XAV1198" s="1"/>
      <c r="XAW1198" s="1"/>
      <c r="XAX1198" s="1"/>
      <c r="XAY1198" s="1"/>
      <c r="XAZ1198" s="1"/>
      <c r="XBA1198" s="1"/>
      <c r="XBB1198" s="1"/>
      <c r="XBC1198" s="1"/>
      <c r="XBD1198" s="1"/>
      <c r="XBE1198" s="1"/>
      <c r="XBF1198" s="1"/>
      <c r="XBG1198" s="1"/>
      <c r="XBH1198" s="1"/>
      <c r="XBI1198" s="1"/>
      <c r="XBJ1198" s="1"/>
      <c r="XBK1198" s="1"/>
      <c r="XBL1198" s="1"/>
      <c r="XBM1198" s="1"/>
      <c r="XBN1198" s="1"/>
      <c r="XBO1198" s="1"/>
      <c r="XBP1198" s="1"/>
      <c r="XBQ1198" s="1"/>
      <c r="XBR1198" s="1"/>
      <c r="XBS1198" s="1"/>
      <c r="XBT1198" s="1"/>
      <c r="XBU1198" s="1"/>
      <c r="XBV1198" s="1"/>
      <c r="XBW1198" s="1"/>
      <c r="XBX1198" s="1"/>
      <c r="XBY1198" s="1"/>
      <c r="XBZ1198" s="1"/>
      <c r="XCA1198" s="1"/>
      <c r="XCB1198" s="1"/>
      <c r="XCC1198" s="1"/>
      <c r="XCD1198" s="1"/>
      <c r="XCE1198" s="1"/>
      <c r="XCF1198" s="1"/>
      <c r="XCG1198" s="1"/>
      <c r="XCH1198" s="1"/>
      <c r="XCI1198" s="1"/>
      <c r="XCJ1198" s="1"/>
      <c r="XCK1198" s="1"/>
      <c r="XCL1198" s="1"/>
      <c r="XCM1198" s="1"/>
      <c r="XCN1198" s="1"/>
      <c r="XCO1198" s="1"/>
      <c r="XCP1198" s="1"/>
      <c r="XCQ1198" s="1"/>
      <c r="XCR1198" s="1"/>
      <c r="XCS1198" s="1"/>
      <c r="XCT1198" s="1"/>
      <c r="XCU1198" s="1"/>
      <c r="XCV1198" s="1"/>
      <c r="XCW1198" s="1"/>
      <c r="XCX1198" s="1"/>
      <c r="XCY1198" s="1"/>
      <c r="XCZ1198" s="1"/>
      <c r="XDA1198" s="1"/>
      <c r="XDB1198" s="1"/>
      <c r="XDC1198" s="1"/>
      <c r="XDD1198" s="1"/>
      <c r="XDE1198" s="1"/>
      <c r="XDF1198" s="1"/>
      <c r="XDG1198" s="1"/>
      <c r="XDH1198" s="1"/>
      <c r="XDI1198" s="1"/>
      <c r="XDJ1198" s="1"/>
      <c r="XDK1198" s="1"/>
      <c r="XDL1198" s="1"/>
      <c r="XDM1198" s="1"/>
      <c r="XDN1198" s="1"/>
      <c r="XDO1198" s="1"/>
      <c r="XDP1198" s="1"/>
      <c r="XDQ1198" s="1"/>
      <c r="XDR1198" s="1"/>
      <c r="XDS1198" s="1"/>
      <c r="XDT1198" s="1"/>
      <c r="XDU1198" s="1"/>
      <c r="XDV1198" s="1"/>
      <c r="XDW1198" s="1"/>
      <c r="XDX1198" s="1"/>
      <c r="XDY1198" s="1"/>
      <c r="XDZ1198" s="1"/>
      <c r="XEA1198" s="1"/>
      <c r="XEB1198" s="1"/>
      <c r="XEC1198" s="1"/>
      <c r="XED1198" s="1"/>
      <c r="XEE1198" s="1"/>
      <c r="XEF1198" s="1"/>
      <c r="XEG1198" s="1"/>
      <c r="XEH1198" s="1"/>
      <c r="XEI1198" s="1"/>
      <c r="XEJ1198" s="1"/>
      <c r="XEK1198" s="1"/>
      <c r="XEL1198" s="1"/>
      <c r="XEM1198" s="1"/>
      <c r="XEN1198" s="1"/>
      <c r="XEO1198" s="1"/>
      <c r="XEP1198" s="1"/>
      <c r="XEQ1198" s="1"/>
      <c r="XER1198" s="1"/>
      <c r="XES1198" s="1"/>
      <c r="XET1198" s="1"/>
      <c r="XEU1198" s="1"/>
      <c r="XEV1198" s="1"/>
      <c r="XEW1198" s="1"/>
      <c r="XEX1198" s="1"/>
      <c r="XEY1198" s="1"/>
      <c r="XEZ1198" s="1"/>
      <c r="XFA1198" s="1"/>
      <c r="XFB1198" s="1"/>
      <c r="XFC1198" s="1"/>
    </row>
    <row r="1199" spans="1:150 16226:16383" s="3" customFormat="1" ht="20.25" customHeight="1" x14ac:dyDescent="0.25">
      <c r="A1199" s="71" t="s">
        <v>1392</v>
      </c>
      <c r="B1199" s="71">
        <v>296.49</v>
      </c>
      <c r="C1199" s="71">
        <f t="shared" si="34"/>
        <v>3191.4183600000001</v>
      </c>
      <c r="D1199" s="51">
        <v>0</v>
      </c>
      <c r="E1199" s="51">
        <v>0</v>
      </c>
      <c r="F1199" s="124">
        <f t="shared" si="35"/>
        <v>5961.5694964800005</v>
      </c>
      <c r="G1199" s="130" t="s">
        <v>95</v>
      </c>
      <c r="H1199" s="13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c r="DX1199" s="1"/>
      <c r="DY1199" s="1"/>
      <c r="DZ1199" s="1"/>
      <c r="EA1199" s="1"/>
      <c r="EB1199" s="1"/>
      <c r="EC1199" s="1"/>
      <c r="ED1199" s="1"/>
      <c r="EE1199" s="1"/>
      <c r="EF1199" s="1"/>
      <c r="EG1199" s="1"/>
      <c r="EH1199" s="1"/>
      <c r="EI1199" s="1"/>
      <c r="EJ1199" s="1"/>
      <c r="EK1199" s="1"/>
      <c r="EL1199" s="1"/>
      <c r="EM1199" s="1"/>
      <c r="EN1199" s="1"/>
      <c r="EO1199" s="1"/>
      <c r="EP1199" s="1"/>
      <c r="EQ1199" s="1"/>
      <c r="ER1199" s="1"/>
      <c r="ES1199" s="1"/>
      <c r="ET1199" s="1"/>
      <c r="WZB1199" s="1"/>
      <c r="WZC1199" s="1"/>
      <c r="WZD1199" s="1"/>
      <c r="WZE1199" s="1"/>
      <c r="WZF1199" s="1"/>
      <c r="WZG1199" s="1"/>
      <c r="WZH1199" s="1"/>
      <c r="WZI1199" s="1"/>
      <c r="WZJ1199" s="1"/>
      <c r="WZK1199" s="1"/>
      <c r="WZL1199" s="1"/>
      <c r="WZM1199" s="1"/>
      <c r="WZN1199" s="1"/>
      <c r="WZO1199" s="1"/>
      <c r="WZP1199" s="1"/>
      <c r="WZQ1199" s="1"/>
      <c r="WZR1199" s="1"/>
      <c r="WZS1199" s="1"/>
      <c r="WZT1199" s="1"/>
      <c r="WZU1199" s="1"/>
      <c r="WZV1199" s="1"/>
      <c r="WZW1199" s="1"/>
      <c r="WZX1199" s="1"/>
      <c r="WZY1199" s="1"/>
      <c r="WZZ1199" s="1"/>
      <c r="XAA1199" s="1"/>
      <c r="XAB1199" s="1"/>
      <c r="XAC1199" s="1"/>
      <c r="XAD1199" s="1"/>
      <c r="XAE1199" s="1"/>
      <c r="XAF1199" s="1"/>
      <c r="XAG1199" s="1"/>
      <c r="XAH1199" s="1"/>
      <c r="XAI1199" s="1"/>
      <c r="XAJ1199" s="1"/>
      <c r="XAK1199" s="1"/>
      <c r="XAL1199" s="1"/>
      <c r="XAM1199" s="1"/>
      <c r="XAN1199" s="1"/>
      <c r="XAO1199" s="1"/>
      <c r="XAP1199" s="1"/>
      <c r="XAQ1199" s="1"/>
      <c r="XAR1199" s="1"/>
      <c r="XAS1199" s="1"/>
      <c r="XAT1199" s="1"/>
      <c r="XAU1199" s="1"/>
      <c r="XAV1199" s="1"/>
      <c r="XAW1199" s="1"/>
      <c r="XAX1199" s="1"/>
      <c r="XAY1199" s="1"/>
      <c r="XAZ1199" s="1"/>
      <c r="XBA1199" s="1"/>
      <c r="XBB1199" s="1"/>
      <c r="XBC1199" s="1"/>
      <c r="XBD1199" s="1"/>
      <c r="XBE1199" s="1"/>
      <c r="XBF1199" s="1"/>
      <c r="XBG1199" s="1"/>
      <c r="XBH1199" s="1"/>
      <c r="XBI1199" s="1"/>
      <c r="XBJ1199" s="1"/>
      <c r="XBK1199" s="1"/>
      <c r="XBL1199" s="1"/>
      <c r="XBM1199" s="1"/>
      <c r="XBN1199" s="1"/>
      <c r="XBO1199" s="1"/>
      <c r="XBP1199" s="1"/>
      <c r="XBQ1199" s="1"/>
      <c r="XBR1199" s="1"/>
      <c r="XBS1199" s="1"/>
      <c r="XBT1199" s="1"/>
      <c r="XBU1199" s="1"/>
      <c r="XBV1199" s="1"/>
      <c r="XBW1199" s="1"/>
      <c r="XBX1199" s="1"/>
      <c r="XBY1199" s="1"/>
      <c r="XBZ1199" s="1"/>
      <c r="XCA1199" s="1"/>
      <c r="XCB1199" s="1"/>
      <c r="XCC1199" s="1"/>
      <c r="XCD1199" s="1"/>
      <c r="XCE1199" s="1"/>
      <c r="XCF1199" s="1"/>
      <c r="XCG1199" s="1"/>
      <c r="XCH1199" s="1"/>
      <c r="XCI1199" s="1"/>
      <c r="XCJ1199" s="1"/>
      <c r="XCK1199" s="1"/>
      <c r="XCL1199" s="1"/>
      <c r="XCM1199" s="1"/>
      <c r="XCN1199" s="1"/>
      <c r="XCO1199" s="1"/>
      <c r="XCP1199" s="1"/>
      <c r="XCQ1199" s="1"/>
      <c r="XCR1199" s="1"/>
      <c r="XCS1199" s="1"/>
      <c r="XCT1199" s="1"/>
      <c r="XCU1199" s="1"/>
      <c r="XCV1199" s="1"/>
      <c r="XCW1199" s="1"/>
      <c r="XCX1199" s="1"/>
      <c r="XCY1199" s="1"/>
      <c r="XCZ1199" s="1"/>
      <c r="XDA1199" s="1"/>
      <c r="XDB1199" s="1"/>
      <c r="XDC1199" s="1"/>
      <c r="XDD1199" s="1"/>
      <c r="XDE1199" s="1"/>
      <c r="XDF1199" s="1"/>
      <c r="XDG1199" s="1"/>
      <c r="XDH1199" s="1"/>
      <c r="XDI1199" s="1"/>
      <c r="XDJ1199" s="1"/>
      <c r="XDK1199" s="1"/>
      <c r="XDL1199" s="1"/>
      <c r="XDM1199" s="1"/>
      <c r="XDN1199" s="1"/>
      <c r="XDO1199" s="1"/>
      <c r="XDP1199" s="1"/>
      <c r="XDQ1199" s="1"/>
      <c r="XDR1199" s="1"/>
      <c r="XDS1199" s="1"/>
      <c r="XDT1199" s="1"/>
      <c r="XDU1199" s="1"/>
      <c r="XDV1199" s="1"/>
      <c r="XDW1199" s="1"/>
      <c r="XDX1199" s="1"/>
      <c r="XDY1199" s="1"/>
      <c r="XDZ1199" s="1"/>
      <c r="XEA1199" s="1"/>
      <c r="XEB1199" s="1"/>
      <c r="XEC1199" s="1"/>
      <c r="XED1199" s="1"/>
      <c r="XEE1199" s="1"/>
      <c r="XEF1199" s="1"/>
      <c r="XEG1199" s="1"/>
      <c r="XEH1199" s="1"/>
      <c r="XEI1199" s="1"/>
      <c r="XEJ1199" s="1"/>
      <c r="XEK1199" s="1"/>
      <c r="XEL1199" s="1"/>
      <c r="XEM1199" s="1"/>
      <c r="XEN1199" s="1"/>
      <c r="XEO1199" s="1"/>
      <c r="XEP1199" s="1"/>
      <c r="XEQ1199" s="1"/>
      <c r="XER1199" s="1"/>
      <c r="XES1199" s="1"/>
      <c r="XET1199" s="1"/>
      <c r="XEU1199" s="1"/>
      <c r="XEV1199" s="1"/>
      <c r="XEW1199" s="1"/>
      <c r="XEX1199" s="1"/>
      <c r="XEY1199" s="1"/>
      <c r="XEZ1199" s="1"/>
      <c r="XFA1199" s="1"/>
      <c r="XFB1199" s="1"/>
      <c r="XFC1199" s="1"/>
    </row>
    <row r="1200" spans="1:150 16226:16383" s="3" customFormat="1" ht="20.25" customHeight="1" x14ac:dyDescent="0.25">
      <c r="A1200" s="71" t="s">
        <v>1393</v>
      </c>
      <c r="B1200" s="71">
        <v>278.67</v>
      </c>
      <c r="C1200" s="71">
        <f t="shared" si="34"/>
        <v>2999.6038800000001</v>
      </c>
      <c r="D1200" s="51">
        <v>0</v>
      </c>
      <c r="E1200" s="51">
        <v>0</v>
      </c>
      <c r="F1200" s="124">
        <f t="shared" si="35"/>
        <v>5603.2600478400009</v>
      </c>
      <c r="G1200" s="130" t="s">
        <v>95</v>
      </c>
      <c r="H1200" s="13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c r="DX1200" s="1"/>
      <c r="DY1200" s="1"/>
      <c r="DZ1200" s="1"/>
      <c r="EA1200" s="1"/>
      <c r="EB1200" s="1"/>
      <c r="EC1200" s="1"/>
      <c r="ED1200" s="1"/>
      <c r="EE1200" s="1"/>
      <c r="EF1200" s="1"/>
      <c r="EG1200" s="1"/>
      <c r="EH1200" s="1"/>
      <c r="EI1200" s="1"/>
      <c r="EJ1200" s="1"/>
      <c r="EK1200" s="1"/>
      <c r="EL1200" s="1"/>
      <c r="EM1200" s="1"/>
      <c r="EN1200" s="1"/>
      <c r="EO1200" s="1"/>
      <c r="EP1200" s="1"/>
      <c r="EQ1200" s="1"/>
      <c r="ER1200" s="1"/>
      <c r="ES1200" s="1"/>
      <c r="ET1200" s="1"/>
      <c r="WZB1200" s="1"/>
      <c r="WZC1200" s="1"/>
      <c r="WZD1200" s="1"/>
      <c r="WZE1200" s="1"/>
      <c r="WZF1200" s="1"/>
      <c r="WZG1200" s="1"/>
      <c r="WZH1200" s="1"/>
      <c r="WZI1200" s="1"/>
      <c r="WZJ1200" s="1"/>
      <c r="WZK1200" s="1"/>
      <c r="WZL1200" s="1"/>
      <c r="WZM1200" s="1"/>
      <c r="WZN1200" s="1"/>
      <c r="WZO1200" s="1"/>
      <c r="WZP1200" s="1"/>
      <c r="WZQ1200" s="1"/>
      <c r="WZR1200" s="1"/>
      <c r="WZS1200" s="1"/>
      <c r="WZT1200" s="1"/>
      <c r="WZU1200" s="1"/>
      <c r="WZV1200" s="1"/>
      <c r="WZW1200" s="1"/>
      <c r="WZX1200" s="1"/>
      <c r="WZY1200" s="1"/>
      <c r="WZZ1200" s="1"/>
      <c r="XAA1200" s="1"/>
      <c r="XAB1200" s="1"/>
      <c r="XAC1200" s="1"/>
      <c r="XAD1200" s="1"/>
      <c r="XAE1200" s="1"/>
      <c r="XAF1200" s="1"/>
      <c r="XAG1200" s="1"/>
      <c r="XAH1200" s="1"/>
      <c r="XAI1200" s="1"/>
      <c r="XAJ1200" s="1"/>
      <c r="XAK1200" s="1"/>
      <c r="XAL1200" s="1"/>
      <c r="XAM1200" s="1"/>
      <c r="XAN1200" s="1"/>
      <c r="XAO1200" s="1"/>
      <c r="XAP1200" s="1"/>
      <c r="XAQ1200" s="1"/>
      <c r="XAR1200" s="1"/>
      <c r="XAS1200" s="1"/>
      <c r="XAT1200" s="1"/>
      <c r="XAU1200" s="1"/>
      <c r="XAV1200" s="1"/>
      <c r="XAW1200" s="1"/>
      <c r="XAX1200" s="1"/>
      <c r="XAY1200" s="1"/>
      <c r="XAZ1200" s="1"/>
      <c r="XBA1200" s="1"/>
      <c r="XBB1200" s="1"/>
      <c r="XBC1200" s="1"/>
      <c r="XBD1200" s="1"/>
      <c r="XBE1200" s="1"/>
      <c r="XBF1200" s="1"/>
      <c r="XBG1200" s="1"/>
      <c r="XBH1200" s="1"/>
      <c r="XBI1200" s="1"/>
      <c r="XBJ1200" s="1"/>
      <c r="XBK1200" s="1"/>
      <c r="XBL1200" s="1"/>
      <c r="XBM1200" s="1"/>
      <c r="XBN1200" s="1"/>
      <c r="XBO1200" s="1"/>
      <c r="XBP1200" s="1"/>
      <c r="XBQ1200" s="1"/>
      <c r="XBR1200" s="1"/>
      <c r="XBS1200" s="1"/>
      <c r="XBT1200" s="1"/>
      <c r="XBU1200" s="1"/>
      <c r="XBV1200" s="1"/>
      <c r="XBW1200" s="1"/>
      <c r="XBX1200" s="1"/>
      <c r="XBY1200" s="1"/>
      <c r="XBZ1200" s="1"/>
      <c r="XCA1200" s="1"/>
      <c r="XCB1200" s="1"/>
      <c r="XCC1200" s="1"/>
      <c r="XCD1200" s="1"/>
      <c r="XCE1200" s="1"/>
      <c r="XCF1200" s="1"/>
      <c r="XCG1200" s="1"/>
      <c r="XCH1200" s="1"/>
      <c r="XCI1200" s="1"/>
      <c r="XCJ1200" s="1"/>
      <c r="XCK1200" s="1"/>
      <c r="XCL1200" s="1"/>
      <c r="XCM1200" s="1"/>
      <c r="XCN1200" s="1"/>
      <c r="XCO1200" s="1"/>
      <c r="XCP1200" s="1"/>
      <c r="XCQ1200" s="1"/>
      <c r="XCR1200" s="1"/>
      <c r="XCS1200" s="1"/>
      <c r="XCT1200" s="1"/>
      <c r="XCU1200" s="1"/>
      <c r="XCV1200" s="1"/>
      <c r="XCW1200" s="1"/>
      <c r="XCX1200" s="1"/>
      <c r="XCY1200" s="1"/>
      <c r="XCZ1200" s="1"/>
      <c r="XDA1200" s="1"/>
      <c r="XDB1200" s="1"/>
      <c r="XDC1200" s="1"/>
      <c r="XDD1200" s="1"/>
      <c r="XDE1200" s="1"/>
      <c r="XDF1200" s="1"/>
      <c r="XDG1200" s="1"/>
      <c r="XDH1200" s="1"/>
      <c r="XDI1200" s="1"/>
      <c r="XDJ1200" s="1"/>
      <c r="XDK1200" s="1"/>
      <c r="XDL1200" s="1"/>
      <c r="XDM1200" s="1"/>
      <c r="XDN1200" s="1"/>
      <c r="XDO1200" s="1"/>
      <c r="XDP1200" s="1"/>
      <c r="XDQ1200" s="1"/>
      <c r="XDR1200" s="1"/>
      <c r="XDS1200" s="1"/>
      <c r="XDT1200" s="1"/>
      <c r="XDU1200" s="1"/>
      <c r="XDV1200" s="1"/>
      <c r="XDW1200" s="1"/>
      <c r="XDX1200" s="1"/>
      <c r="XDY1200" s="1"/>
      <c r="XDZ1200" s="1"/>
      <c r="XEA1200" s="1"/>
      <c r="XEB1200" s="1"/>
      <c r="XEC1200" s="1"/>
      <c r="XED1200" s="1"/>
      <c r="XEE1200" s="1"/>
      <c r="XEF1200" s="1"/>
      <c r="XEG1200" s="1"/>
      <c r="XEH1200" s="1"/>
      <c r="XEI1200" s="1"/>
      <c r="XEJ1200" s="1"/>
      <c r="XEK1200" s="1"/>
      <c r="XEL1200" s="1"/>
      <c r="XEM1200" s="1"/>
      <c r="XEN1200" s="1"/>
      <c r="XEO1200" s="1"/>
      <c r="XEP1200" s="1"/>
      <c r="XEQ1200" s="1"/>
      <c r="XER1200" s="1"/>
      <c r="XES1200" s="1"/>
      <c r="XET1200" s="1"/>
      <c r="XEU1200" s="1"/>
      <c r="XEV1200" s="1"/>
      <c r="XEW1200" s="1"/>
      <c r="XEX1200" s="1"/>
      <c r="XEY1200" s="1"/>
      <c r="XEZ1200" s="1"/>
      <c r="XFA1200" s="1"/>
      <c r="XFB1200" s="1"/>
      <c r="XFC1200" s="1"/>
    </row>
    <row r="1201" spans="1:150 16226:16383" s="3" customFormat="1" ht="20.25" customHeight="1" x14ac:dyDescent="0.25">
      <c r="A1201" s="71" t="s">
        <v>1394</v>
      </c>
      <c r="B1201" s="71">
        <v>293.83999999999997</v>
      </c>
      <c r="C1201" s="71">
        <f t="shared" si="34"/>
        <v>3162.8937599999995</v>
      </c>
      <c r="D1201" s="51">
        <v>0</v>
      </c>
      <c r="E1201" s="51">
        <v>0</v>
      </c>
      <c r="F1201" s="124">
        <f t="shared" si="35"/>
        <v>5908.2855436799991</v>
      </c>
      <c r="G1201" s="130" t="s">
        <v>95</v>
      </c>
      <c r="H1201" s="13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c r="DK1201" s="1"/>
      <c r="DL1201" s="1"/>
      <c r="DM1201" s="1"/>
      <c r="DN1201" s="1"/>
      <c r="DO1201" s="1"/>
      <c r="DP1201" s="1"/>
      <c r="DQ1201" s="1"/>
      <c r="DR1201" s="1"/>
      <c r="DS1201" s="1"/>
      <c r="DT1201" s="1"/>
      <c r="DU1201" s="1"/>
      <c r="DV1201" s="1"/>
      <c r="DW1201" s="1"/>
      <c r="DX1201" s="1"/>
      <c r="DY1201" s="1"/>
      <c r="DZ1201" s="1"/>
      <c r="EA1201" s="1"/>
      <c r="EB1201" s="1"/>
      <c r="EC1201" s="1"/>
      <c r="ED1201" s="1"/>
      <c r="EE1201" s="1"/>
      <c r="EF1201" s="1"/>
      <c r="EG1201" s="1"/>
      <c r="EH1201" s="1"/>
      <c r="EI1201" s="1"/>
      <c r="EJ1201" s="1"/>
      <c r="EK1201" s="1"/>
      <c r="EL1201" s="1"/>
      <c r="EM1201" s="1"/>
      <c r="EN1201" s="1"/>
      <c r="EO1201" s="1"/>
      <c r="EP1201" s="1"/>
      <c r="EQ1201" s="1"/>
      <c r="ER1201" s="1"/>
      <c r="ES1201" s="1"/>
      <c r="ET1201" s="1"/>
      <c r="WZB1201" s="1"/>
      <c r="WZC1201" s="1"/>
      <c r="WZD1201" s="1"/>
      <c r="WZE1201" s="1"/>
      <c r="WZF1201" s="1"/>
      <c r="WZG1201" s="1"/>
      <c r="WZH1201" s="1"/>
      <c r="WZI1201" s="1"/>
      <c r="WZJ1201" s="1"/>
      <c r="WZK1201" s="1"/>
      <c r="WZL1201" s="1"/>
      <c r="WZM1201" s="1"/>
      <c r="WZN1201" s="1"/>
      <c r="WZO1201" s="1"/>
      <c r="WZP1201" s="1"/>
      <c r="WZQ1201" s="1"/>
      <c r="WZR1201" s="1"/>
      <c r="WZS1201" s="1"/>
      <c r="WZT1201" s="1"/>
      <c r="WZU1201" s="1"/>
      <c r="WZV1201" s="1"/>
      <c r="WZW1201" s="1"/>
      <c r="WZX1201" s="1"/>
      <c r="WZY1201" s="1"/>
      <c r="WZZ1201" s="1"/>
      <c r="XAA1201" s="1"/>
      <c r="XAB1201" s="1"/>
      <c r="XAC1201" s="1"/>
      <c r="XAD1201" s="1"/>
      <c r="XAE1201" s="1"/>
      <c r="XAF1201" s="1"/>
      <c r="XAG1201" s="1"/>
      <c r="XAH1201" s="1"/>
      <c r="XAI1201" s="1"/>
      <c r="XAJ1201" s="1"/>
      <c r="XAK1201" s="1"/>
      <c r="XAL1201" s="1"/>
      <c r="XAM1201" s="1"/>
      <c r="XAN1201" s="1"/>
      <c r="XAO1201" s="1"/>
      <c r="XAP1201" s="1"/>
      <c r="XAQ1201" s="1"/>
      <c r="XAR1201" s="1"/>
      <c r="XAS1201" s="1"/>
      <c r="XAT1201" s="1"/>
      <c r="XAU1201" s="1"/>
      <c r="XAV1201" s="1"/>
      <c r="XAW1201" s="1"/>
      <c r="XAX1201" s="1"/>
      <c r="XAY1201" s="1"/>
      <c r="XAZ1201" s="1"/>
      <c r="XBA1201" s="1"/>
      <c r="XBB1201" s="1"/>
      <c r="XBC1201" s="1"/>
      <c r="XBD1201" s="1"/>
      <c r="XBE1201" s="1"/>
      <c r="XBF1201" s="1"/>
      <c r="XBG1201" s="1"/>
      <c r="XBH1201" s="1"/>
      <c r="XBI1201" s="1"/>
      <c r="XBJ1201" s="1"/>
      <c r="XBK1201" s="1"/>
      <c r="XBL1201" s="1"/>
      <c r="XBM1201" s="1"/>
      <c r="XBN1201" s="1"/>
      <c r="XBO1201" s="1"/>
      <c r="XBP1201" s="1"/>
      <c r="XBQ1201" s="1"/>
      <c r="XBR1201" s="1"/>
      <c r="XBS1201" s="1"/>
      <c r="XBT1201" s="1"/>
      <c r="XBU1201" s="1"/>
      <c r="XBV1201" s="1"/>
      <c r="XBW1201" s="1"/>
      <c r="XBX1201" s="1"/>
      <c r="XBY1201" s="1"/>
      <c r="XBZ1201" s="1"/>
      <c r="XCA1201" s="1"/>
      <c r="XCB1201" s="1"/>
      <c r="XCC1201" s="1"/>
      <c r="XCD1201" s="1"/>
      <c r="XCE1201" s="1"/>
      <c r="XCF1201" s="1"/>
      <c r="XCG1201" s="1"/>
      <c r="XCH1201" s="1"/>
      <c r="XCI1201" s="1"/>
      <c r="XCJ1201" s="1"/>
      <c r="XCK1201" s="1"/>
      <c r="XCL1201" s="1"/>
      <c r="XCM1201" s="1"/>
      <c r="XCN1201" s="1"/>
      <c r="XCO1201" s="1"/>
      <c r="XCP1201" s="1"/>
      <c r="XCQ1201" s="1"/>
      <c r="XCR1201" s="1"/>
      <c r="XCS1201" s="1"/>
      <c r="XCT1201" s="1"/>
      <c r="XCU1201" s="1"/>
      <c r="XCV1201" s="1"/>
      <c r="XCW1201" s="1"/>
      <c r="XCX1201" s="1"/>
      <c r="XCY1201" s="1"/>
      <c r="XCZ1201" s="1"/>
      <c r="XDA1201" s="1"/>
      <c r="XDB1201" s="1"/>
      <c r="XDC1201" s="1"/>
      <c r="XDD1201" s="1"/>
      <c r="XDE1201" s="1"/>
      <c r="XDF1201" s="1"/>
      <c r="XDG1201" s="1"/>
      <c r="XDH1201" s="1"/>
      <c r="XDI1201" s="1"/>
      <c r="XDJ1201" s="1"/>
      <c r="XDK1201" s="1"/>
      <c r="XDL1201" s="1"/>
      <c r="XDM1201" s="1"/>
      <c r="XDN1201" s="1"/>
      <c r="XDO1201" s="1"/>
      <c r="XDP1201" s="1"/>
      <c r="XDQ1201" s="1"/>
      <c r="XDR1201" s="1"/>
      <c r="XDS1201" s="1"/>
      <c r="XDT1201" s="1"/>
      <c r="XDU1201" s="1"/>
      <c r="XDV1201" s="1"/>
      <c r="XDW1201" s="1"/>
      <c r="XDX1201" s="1"/>
      <c r="XDY1201" s="1"/>
      <c r="XDZ1201" s="1"/>
      <c r="XEA1201" s="1"/>
      <c r="XEB1201" s="1"/>
      <c r="XEC1201" s="1"/>
      <c r="XED1201" s="1"/>
      <c r="XEE1201" s="1"/>
      <c r="XEF1201" s="1"/>
      <c r="XEG1201" s="1"/>
      <c r="XEH1201" s="1"/>
      <c r="XEI1201" s="1"/>
      <c r="XEJ1201" s="1"/>
      <c r="XEK1201" s="1"/>
      <c r="XEL1201" s="1"/>
      <c r="XEM1201" s="1"/>
      <c r="XEN1201" s="1"/>
      <c r="XEO1201" s="1"/>
      <c r="XEP1201" s="1"/>
      <c r="XEQ1201" s="1"/>
      <c r="XER1201" s="1"/>
      <c r="XES1201" s="1"/>
      <c r="XET1201" s="1"/>
      <c r="XEU1201" s="1"/>
      <c r="XEV1201" s="1"/>
      <c r="XEW1201" s="1"/>
      <c r="XEX1201" s="1"/>
      <c r="XEY1201" s="1"/>
      <c r="XEZ1201" s="1"/>
      <c r="XFA1201" s="1"/>
      <c r="XFB1201" s="1"/>
      <c r="XFC1201" s="1"/>
    </row>
    <row r="1202" spans="1:150 16226:16383" s="3" customFormat="1" ht="20.25" customHeight="1" x14ac:dyDescent="0.25">
      <c r="A1202" s="71" t="s">
        <v>1395</v>
      </c>
      <c r="B1202" s="71">
        <v>293.72000000000003</v>
      </c>
      <c r="C1202" s="71">
        <f t="shared" si="34"/>
        <v>3161.6020800000001</v>
      </c>
      <c r="D1202" s="51">
        <v>0</v>
      </c>
      <c r="E1202" s="51">
        <v>0</v>
      </c>
      <c r="F1202" s="124">
        <f t="shared" si="35"/>
        <v>5905.8726854400002</v>
      </c>
      <c r="G1202" s="130" t="s">
        <v>95</v>
      </c>
      <c r="H1202" s="13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c r="DK1202" s="1"/>
      <c r="DL1202" s="1"/>
      <c r="DM1202" s="1"/>
      <c r="DN1202" s="1"/>
      <c r="DO1202" s="1"/>
      <c r="DP1202" s="1"/>
      <c r="DQ1202" s="1"/>
      <c r="DR1202" s="1"/>
      <c r="DS1202" s="1"/>
      <c r="DT1202" s="1"/>
      <c r="DU1202" s="1"/>
      <c r="DV1202" s="1"/>
      <c r="DW1202" s="1"/>
      <c r="DX1202" s="1"/>
      <c r="DY1202" s="1"/>
      <c r="DZ1202" s="1"/>
      <c r="EA1202" s="1"/>
      <c r="EB1202" s="1"/>
      <c r="EC1202" s="1"/>
      <c r="ED1202" s="1"/>
      <c r="EE1202" s="1"/>
      <c r="EF1202" s="1"/>
      <c r="EG1202" s="1"/>
      <c r="EH1202" s="1"/>
      <c r="EI1202" s="1"/>
      <c r="EJ1202" s="1"/>
      <c r="EK1202" s="1"/>
      <c r="EL1202" s="1"/>
      <c r="EM1202" s="1"/>
      <c r="EN1202" s="1"/>
      <c r="EO1202" s="1"/>
      <c r="EP1202" s="1"/>
      <c r="EQ1202" s="1"/>
      <c r="ER1202" s="1"/>
      <c r="ES1202" s="1"/>
      <c r="ET1202" s="1"/>
      <c r="WZB1202" s="1"/>
      <c r="WZC1202" s="1"/>
      <c r="WZD1202" s="1"/>
      <c r="WZE1202" s="1"/>
      <c r="WZF1202" s="1"/>
      <c r="WZG1202" s="1"/>
      <c r="WZH1202" s="1"/>
      <c r="WZI1202" s="1"/>
      <c r="WZJ1202" s="1"/>
      <c r="WZK1202" s="1"/>
      <c r="WZL1202" s="1"/>
      <c r="WZM1202" s="1"/>
      <c r="WZN1202" s="1"/>
      <c r="WZO1202" s="1"/>
      <c r="WZP1202" s="1"/>
      <c r="WZQ1202" s="1"/>
      <c r="WZR1202" s="1"/>
      <c r="WZS1202" s="1"/>
      <c r="WZT1202" s="1"/>
      <c r="WZU1202" s="1"/>
      <c r="WZV1202" s="1"/>
      <c r="WZW1202" s="1"/>
      <c r="WZX1202" s="1"/>
      <c r="WZY1202" s="1"/>
      <c r="WZZ1202" s="1"/>
      <c r="XAA1202" s="1"/>
      <c r="XAB1202" s="1"/>
      <c r="XAC1202" s="1"/>
      <c r="XAD1202" s="1"/>
      <c r="XAE1202" s="1"/>
      <c r="XAF1202" s="1"/>
      <c r="XAG1202" s="1"/>
      <c r="XAH1202" s="1"/>
      <c r="XAI1202" s="1"/>
      <c r="XAJ1202" s="1"/>
      <c r="XAK1202" s="1"/>
      <c r="XAL1202" s="1"/>
      <c r="XAM1202" s="1"/>
      <c r="XAN1202" s="1"/>
      <c r="XAO1202" s="1"/>
      <c r="XAP1202" s="1"/>
      <c r="XAQ1202" s="1"/>
      <c r="XAR1202" s="1"/>
      <c r="XAS1202" s="1"/>
      <c r="XAT1202" s="1"/>
      <c r="XAU1202" s="1"/>
      <c r="XAV1202" s="1"/>
      <c r="XAW1202" s="1"/>
      <c r="XAX1202" s="1"/>
      <c r="XAY1202" s="1"/>
      <c r="XAZ1202" s="1"/>
      <c r="XBA1202" s="1"/>
      <c r="XBB1202" s="1"/>
      <c r="XBC1202" s="1"/>
      <c r="XBD1202" s="1"/>
      <c r="XBE1202" s="1"/>
      <c r="XBF1202" s="1"/>
      <c r="XBG1202" s="1"/>
      <c r="XBH1202" s="1"/>
      <c r="XBI1202" s="1"/>
      <c r="XBJ1202" s="1"/>
      <c r="XBK1202" s="1"/>
      <c r="XBL1202" s="1"/>
      <c r="XBM1202" s="1"/>
      <c r="XBN1202" s="1"/>
      <c r="XBO1202" s="1"/>
      <c r="XBP1202" s="1"/>
      <c r="XBQ1202" s="1"/>
      <c r="XBR1202" s="1"/>
      <c r="XBS1202" s="1"/>
      <c r="XBT1202" s="1"/>
      <c r="XBU1202" s="1"/>
      <c r="XBV1202" s="1"/>
      <c r="XBW1202" s="1"/>
      <c r="XBX1202" s="1"/>
      <c r="XBY1202" s="1"/>
      <c r="XBZ1202" s="1"/>
      <c r="XCA1202" s="1"/>
      <c r="XCB1202" s="1"/>
      <c r="XCC1202" s="1"/>
      <c r="XCD1202" s="1"/>
      <c r="XCE1202" s="1"/>
      <c r="XCF1202" s="1"/>
      <c r="XCG1202" s="1"/>
      <c r="XCH1202" s="1"/>
      <c r="XCI1202" s="1"/>
      <c r="XCJ1202" s="1"/>
      <c r="XCK1202" s="1"/>
      <c r="XCL1202" s="1"/>
      <c r="XCM1202" s="1"/>
      <c r="XCN1202" s="1"/>
      <c r="XCO1202" s="1"/>
      <c r="XCP1202" s="1"/>
      <c r="XCQ1202" s="1"/>
      <c r="XCR1202" s="1"/>
      <c r="XCS1202" s="1"/>
      <c r="XCT1202" s="1"/>
      <c r="XCU1202" s="1"/>
      <c r="XCV1202" s="1"/>
      <c r="XCW1202" s="1"/>
      <c r="XCX1202" s="1"/>
      <c r="XCY1202" s="1"/>
      <c r="XCZ1202" s="1"/>
      <c r="XDA1202" s="1"/>
      <c r="XDB1202" s="1"/>
      <c r="XDC1202" s="1"/>
      <c r="XDD1202" s="1"/>
      <c r="XDE1202" s="1"/>
      <c r="XDF1202" s="1"/>
      <c r="XDG1202" s="1"/>
      <c r="XDH1202" s="1"/>
      <c r="XDI1202" s="1"/>
      <c r="XDJ1202" s="1"/>
      <c r="XDK1202" s="1"/>
      <c r="XDL1202" s="1"/>
      <c r="XDM1202" s="1"/>
      <c r="XDN1202" s="1"/>
      <c r="XDO1202" s="1"/>
      <c r="XDP1202" s="1"/>
      <c r="XDQ1202" s="1"/>
      <c r="XDR1202" s="1"/>
      <c r="XDS1202" s="1"/>
      <c r="XDT1202" s="1"/>
      <c r="XDU1202" s="1"/>
      <c r="XDV1202" s="1"/>
      <c r="XDW1202" s="1"/>
      <c r="XDX1202" s="1"/>
      <c r="XDY1202" s="1"/>
      <c r="XDZ1202" s="1"/>
      <c r="XEA1202" s="1"/>
      <c r="XEB1202" s="1"/>
      <c r="XEC1202" s="1"/>
      <c r="XED1202" s="1"/>
      <c r="XEE1202" s="1"/>
      <c r="XEF1202" s="1"/>
      <c r="XEG1202" s="1"/>
      <c r="XEH1202" s="1"/>
      <c r="XEI1202" s="1"/>
      <c r="XEJ1202" s="1"/>
      <c r="XEK1202" s="1"/>
      <c r="XEL1202" s="1"/>
      <c r="XEM1202" s="1"/>
      <c r="XEN1202" s="1"/>
      <c r="XEO1202" s="1"/>
      <c r="XEP1202" s="1"/>
      <c r="XEQ1202" s="1"/>
      <c r="XER1202" s="1"/>
      <c r="XES1202" s="1"/>
      <c r="XET1202" s="1"/>
      <c r="XEU1202" s="1"/>
      <c r="XEV1202" s="1"/>
      <c r="XEW1202" s="1"/>
      <c r="XEX1202" s="1"/>
      <c r="XEY1202" s="1"/>
      <c r="XEZ1202" s="1"/>
      <c r="XFA1202" s="1"/>
      <c r="XFB1202" s="1"/>
      <c r="XFC1202" s="1"/>
    </row>
    <row r="1203" spans="1:150 16226:16383" s="3" customFormat="1" ht="20.25" customHeight="1" x14ac:dyDescent="0.25">
      <c r="A1203" s="71" t="s">
        <v>1396</v>
      </c>
      <c r="B1203" s="71">
        <v>278.67</v>
      </c>
      <c r="C1203" s="71">
        <f t="shared" si="34"/>
        <v>2999.6038800000001</v>
      </c>
      <c r="D1203" s="51">
        <v>0</v>
      </c>
      <c r="E1203" s="51">
        <v>0</v>
      </c>
      <c r="F1203" s="124">
        <f t="shared" si="35"/>
        <v>5603.2600478400009</v>
      </c>
      <c r="G1203" s="130" t="s">
        <v>95</v>
      </c>
      <c r="H1203" s="13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c r="DK1203" s="1"/>
      <c r="DL1203" s="1"/>
      <c r="DM1203" s="1"/>
      <c r="DN1203" s="1"/>
      <c r="DO1203" s="1"/>
      <c r="DP1203" s="1"/>
      <c r="DQ1203" s="1"/>
      <c r="DR1203" s="1"/>
      <c r="DS1203" s="1"/>
      <c r="DT1203" s="1"/>
      <c r="DU1203" s="1"/>
      <c r="DV1203" s="1"/>
      <c r="DW1203" s="1"/>
      <c r="DX1203" s="1"/>
      <c r="DY1203" s="1"/>
      <c r="DZ1203" s="1"/>
      <c r="EA1203" s="1"/>
      <c r="EB1203" s="1"/>
      <c r="EC1203" s="1"/>
      <c r="ED1203" s="1"/>
      <c r="EE1203" s="1"/>
      <c r="EF1203" s="1"/>
      <c r="EG1203" s="1"/>
      <c r="EH1203" s="1"/>
      <c r="EI1203" s="1"/>
      <c r="EJ1203" s="1"/>
      <c r="EK1203" s="1"/>
      <c r="EL1203" s="1"/>
      <c r="EM1203" s="1"/>
      <c r="EN1203" s="1"/>
      <c r="EO1203" s="1"/>
      <c r="EP1203" s="1"/>
      <c r="EQ1203" s="1"/>
      <c r="ER1203" s="1"/>
      <c r="ES1203" s="1"/>
      <c r="ET1203" s="1"/>
      <c r="WZB1203" s="1"/>
      <c r="WZC1203" s="1"/>
      <c r="WZD1203" s="1"/>
      <c r="WZE1203" s="1"/>
      <c r="WZF1203" s="1"/>
      <c r="WZG1203" s="1"/>
      <c r="WZH1203" s="1"/>
      <c r="WZI1203" s="1"/>
      <c r="WZJ1203" s="1"/>
      <c r="WZK1203" s="1"/>
      <c r="WZL1203" s="1"/>
      <c r="WZM1203" s="1"/>
      <c r="WZN1203" s="1"/>
      <c r="WZO1203" s="1"/>
      <c r="WZP1203" s="1"/>
      <c r="WZQ1203" s="1"/>
      <c r="WZR1203" s="1"/>
      <c r="WZS1203" s="1"/>
      <c r="WZT1203" s="1"/>
      <c r="WZU1203" s="1"/>
      <c r="WZV1203" s="1"/>
      <c r="WZW1203" s="1"/>
      <c r="WZX1203" s="1"/>
      <c r="WZY1203" s="1"/>
      <c r="WZZ1203" s="1"/>
      <c r="XAA1203" s="1"/>
      <c r="XAB1203" s="1"/>
      <c r="XAC1203" s="1"/>
      <c r="XAD1203" s="1"/>
      <c r="XAE1203" s="1"/>
      <c r="XAF1203" s="1"/>
      <c r="XAG1203" s="1"/>
      <c r="XAH1203" s="1"/>
      <c r="XAI1203" s="1"/>
      <c r="XAJ1203" s="1"/>
      <c r="XAK1203" s="1"/>
      <c r="XAL1203" s="1"/>
      <c r="XAM1203" s="1"/>
      <c r="XAN1203" s="1"/>
      <c r="XAO1203" s="1"/>
      <c r="XAP1203" s="1"/>
      <c r="XAQ1203" s="1"/>
      <c r="XAR1203" s="1"/>
      <c r="XAS1203" s="1"/>
      <c r="XAT1203" s="1"/>
      <c r="XAU1203" s="1"/>
      <c r="XAV1203" s="1"/>
      <c r="XAW1203" s="1"/>
      <c r="XAX1203" s="1"/>
      <c r="XAY1203" s="1"/>
      <c r="XAZ1203" s="1"/>
      <c r="XBA1203" s="1"/>
      <c r="XBB1203" s="1"/>
      <c r="XBC1203" s="1"/>
      <c r="XBD1203" s="1"/>
      <c r="XBE1203" s="1"/>
      <c r="XBF1203" s="1"/>
      <c r="XBG1203" s="1"/>
      <c r="XBH1203" s="1"/>
      <c r="XBI1203" s="1"/>
      <c r="XBJ1203" s="1"/>
      <c r="XBK1203" s="1"/>
      <c r="XBL1203" s="1"/>
      <c r="XBM1203" s="1"/>
      <c r="XBN1203" s="1"/>
      <c r="XBO1203" s="1"/>
      <c r="XBP1203" s="1"/>
      <c r="XBQ1203" s="1"/>
      <c r="XBR1203" s="1"/>
      <c r="XBS1203" s="1"/>
      <c r="XBT1203" s="1"/>
      <c r="XBU1203" s="1"/>
      <c r="XBV1203" s="1"/>
      <c r="XBW1203" s="1"/>
      <c r="XBX1203" s="1"/>
      <c r="XBY1203" s="1"/>
      <c r="XBZ1203" s="1"/>
      <c r="XCA1203" s="1"/>
      <c r="XCB1203" s="1"/>
      <c r="XCC1203" s="1"/>
      <c r="XCD1203" s="1"/>
      <c r="XCE1203" s="1"/>
      <c r="XCF1203" s="1"/>
      <c r="XCG1203" s="1"/>
      <c r="XCH1203" s="1"/>
      <c r="XCI1203" s="1"/>
      <c r="XCJ1203" s="1"/>
      <c r="XCK1203" s="1"/>
      <c r="XCL1203" s="1"/>
      <c r="XCM1203" s="1"/>
      <c r="XCN1203" s="1"/>
      <c r="XCO1203" s="1"/>
      <c r="XCP1203" s="1"/>
      <c r="XCQ1203" s="1"/>
      <c r="XCR1203" s="1"/>
      <c r="XCS1203" s="1"/>
      <c r="XCT1203" s="1"/>
      <c r="XCU1203" s="1"/>
      <c r="XCV1203" s="1"/>
      <c r="XCW1203" s="1"/>
      <c r="XCX1203" s="1"/>
      <c r="XCY1203" s="1"/>
      <c r="XCZ1203" s="1"/>
      <c r="XDA1203" s="1"/>
      <c r="XDB1203" s="1"/>
      <c r="XDC1203" s="1"/>
      <c r="XDD1203" s="1"/>
      <c r="XDE1203" s="1"/>
      <c r="XDF1203" s="1"/>
      <c r="XDG1203" s="1"/>
      <c r="XDH1203" s="1"/>
      <c r="XDI1203" s="1"/>
      <c r="XDJ1203" s="1"/>
      <c r="XDK1203" s="1"/>
      <c r="XDL1203" s="1"/>
      <c r="XDM1203" s="1"/>
      <c r="XDN1203" s="1"/>
      <c r="XDO1203" s="1"/>
      <c r="XDP1203" s="1"/>
      <c r="XDQ1203" s="1"/>
      <c r="XDR1203" s="1"/>
      <c r="XDS1203" s="1"/>
      <c r="XDT1203" s="1"/>
      <c r="XDU1203" s="1"/>
      <c r="XDV1203" s="1"/>
      <c r="XDW1203" s="1"/>
      <c r="XDX1203" s="1"/>
      <c r="XDY1203" s="1"/>
      <c r="XDZ1203" s="1"/>
      <c r="XEA1203" s="1"/>
      <c r="XEB1203" s="1"/>
      <c r="XEC1203" s="1"/>
      <c r="XED1203" s="1"/>
      <c r="XEE1203" s="1"/>
      <c r="XEF1203" s="1"/>
      <c r="XEG1203" s="1"/>
      <c r="XEH1203" s="1"/>
      <c r="XEI1203" s="1"/>
      <c r="XEJ1203" s="1"/>
      <c r="XEK1203" s="1"/>
      <c r="XEL1203" s="1"/>
      <c r="XEM1203" s="1"/>
      <c r="XEN1203" s="1"/>
      <c r="XEO1203" s="1"/>
      <c r="XEP1203" s="1"/>
      <c r="XEQ1203" s="1"/>
      <c r="XER1203" s="1"/>
      <c r="XES1203" s="1"/>
      <c r="XET1203" s="1"/>
      <c r="XEU1203" s="1"/>
      <c r="XEV1203" s="1"/>
      <c r="XEW1203" s="1"/>
      <c r="XEX1203" s="1"/>
      <c r="XEY1203" s="1"/>
      <c r="XEZ1203" s="1"/>
      <c r="XFA1203" s="1"/>
      <c r="XFB1203" s="1"/>
      <c r="XFC1203" s="1"/>
    </row>
    <row r="1204" spans="1:150 16226:16383" s="3" customFormat="1" ht="20.25" customHeight="1" x14ac:dyDescent="0.25">
      <c r="A1204" s="71" t="s">
        <v>1397</v>
      </c>
      <c r="B1204" s="71">
        <v>405.02</v>
      </c>
      <c r="C1204" s="71">
        <f t="shared" si="34"/>
        <v>4359.6352799999995</v>
      </c>
      <c r="D1204" s="51">
        <v>0</v>
      </c>
      <c r="E1204" s="51">
        <v>0</v>
      </c>
      <c r="F1204" s="124">
        <f t="shared" si="35"/>
        <v>8143.79870304</v>
      </c>
      <c r="G1204" s="130" t="s">
        <v>95</v>
      </c>
      <c r="H1204" s="13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c r="DM1204" s="1"/>
      <c r="DN1204" s="1"/>
      <c r="DO1204" s="1"/>
      <c r="DP1204" s="1"/>
      <c r="DQ1204" s="1"/>
      <c r="DR1204" s="1"/>
      <c r="DS1204" s="1"/>
      <c r="DT1204" s="1"/>
      <c r="DU1204" s="1"/>
      <c r="DV1204" s="1"/>
      <c r="DW1204" s="1"/>
      <c r="DX1204" s="1"/>
      <c r="DY1204" s="1"/>
      <c r="DZ1204" s="1"/>
      <c r="EA1204" s="1"/>
      <c r="EB1204" s="1"/>
      <c r="EC1204" s="1"/>
      <c r="ED1204" s="1"/>
      <c r="EE1204" s="1"/>
      <c r="EF1204" s="1"/>
      <c r="EG1204" s="1"/>
      <c r="EH1204" s="1"/>
      <c r="EI1204" s="1"/>
      <c r="EJ1204" s="1"/>
      <c r="EK1204" s="1"/>
      <c r="EL1204" s="1"/>
      <c r="EM1204" s="1"/>
      <c r="EN1204" s="1"/>
      <c r="EO1204" s="1"/>
      <c r="EP1204" s="1"/>
      <c r="EQ1204" s="1"/>
      <c r="ER1204" s="1"/>
      <c r="ES1204" s="1"/>
      <c r="ET1204" s="1"/>
      <c r="WZB1204" s="1"/>
      <c r="WZC1204" s="1"/>
      <c r="WZD1204" s="1"/>
      <c r="WZE1204" s="1"/>
      <c r="WZF1204" s="1"/>
      <c r="WZG1204" s="1"/>
      <c r="WZH1204" s="1"/>
      <c r="WZI1204" s="1"/>
      <c r="WZJ1204" s="1"/>
      <c r="WZK1204" s="1"/>
      <c r="WZL1204" s="1"/>
      <c r="WZM1204" s="1"/>
      <c r="WZN1204" s="1"/>
      <c r="WZO1204" s="1"/>
      <c r="WZP1204" s="1"/>
      <c r="WZQ1204" s="1"/>
      <c r="WZR1204" s="1"/>
      <c r="WZS1204" s="1"/>
      <c r="WZT1204" s="1"/>
      <c r="WZU1204" s="1"/>
      <c r="WZV1204" s="1"/>
      <c r="WZW1204" s="1"/>
      <c r="WZX1204" s="1"/>
      <c r="WZY1204" s="1"/>
      <c r="WZZ1204" s="1"/>
      <c r="XAA1204" s="1"/>
      <c r="XAB1204" s="1"/>
      <c r="XAC1204" s="1"/>
      <c r="XAD1204" s="1"/>
      <c r="XAE1204" s="1"/>
      <c r="XAF1204" s="1"/>
      <c r="XAG1204" s="1"/>
      <c r="XAH1204" s="1"/>
      <c r="XAI1204" s="1"/>
      <c r="XAJ1204" s="1"/>
      <c r="XAK1204" s="1"/>
      <c r="XAL1204" s="1"/>
      <c r="XAM1204" s="1"/>
      <c r="XAN1204" s="1"/>
      <c r="XAO1204" s="1"/>
      <c r="XAP1204" s="1"/>
      <c r="XAQ1204" s="1"/>
      <c r="XAR1204" s="1"/>
      <c r="XAS1204" s="1"/>
      <c r="XAT1204" s="1"/>
      <c r="XAU1204" s="1"/>
      <c r="XAV1204" s="1"/>
      <c r="XAW1204" s="1"/>
      <c r="XAX1204" s="1"/>
      <c r="XAY1204" s="1"/>
      <c r="XAZ1204" s="1"/>
      <c r="XBA1204" s="1"/>
      <c r="XBB1204" s="1"/>
      <c r="XBC1204" s="1"/>
      <c r="XBD1204" s="1"/>
      <c r="XBE1204" s="1"/>
      <c r="XBF1204" s="1"/>
      <c r="XBG1204" s="1"/>
      <c r="XBH1204" s="1"/>
      <c r="XBI1204" s="1"/>
      <c r="XBJ1204" s="1"/>
      <c r="XBK1204" s="1"/>
      <c r="XBL1204" s="1"/>
      <c r="XBM1204" s="1"/>
      <c r="XBN1204" s="1"/>
      <c r="XBO1204" s="1"/>
      <c r="XBP1204" s="1"/>
      <c r="XBQ1204" s="1"/>
      <c r="XBR1204" s="1"/>
      <c r="XBS1204" s="1"/>
      <c r="XBT1204" s="1"/>
      <c r="XBU1204" s="1"/>
      <c r="XBV1204" s="1"/>
      <c r="XBW1204" s="1"/>
      <c r="XBX1204" s="1"/>
      <c r="XBY1204" s="1"/>
      <c r="XBZ1204" s="1"/>
      <c r="XCA1204" s="1"/>
      <c r="XCB1204" s="1"/>
      <c r="XCC1204" s="1"/>
      <c r="XCD1204" s="1"/>
      <c r="XCE1204" s="1"/>
      <c r="XCF1204" s="1"/>
      <c r="XCG1204" s="1"/>
      <c r="XCH1204" s="1"/>
      <c r="XCI1204" s="1"/>
      <c r="XCJ1204" s="1"/>
      <c r="XCK1204" s="1"/>
      <c r="XCL1204" s="1"/>
      <c r="XCM1204" s="1"/>
      <c r="XCN1204" s="1"/>
      <c r="XCO1204" s="1"/>
      <c r="XCP1204" s="1"/>
      <c r="XCQ1204" s="1"/>
      <c r="XCR1204" s="1"/>
      <c r="XCS1204" s="1"/>
      <c r="XCT1204" s="1"/>
      <c r="XCU1204" s="1"/>
      <c r="XCV1204" s="1"/>
      <c r="XCW1204" s="1"/>
      <c r="XCX1204" s="1"/>
      <c r="XCY1204" s="1"/>
      <c r="XCZ1204" s="1"/>
      <c r="XDA1204" s="1"/>
      <c r="XDB1204" s="1"/>
      <c r="XDC1204" s="1"/>
      <c r="XDD1204" s="1"/>
      <c r="XDE1204" s="1"/>
      <c r="XDF1204" s="1"/>
      <c r="XDG1204" s="1"/>
      <c r="XDH1204" s="1"/>
      <c r="XDI1204" s="1"/>
      <c r="XDJ1204" s="1"/>
      <c r="XDK1204" s="1"/>
      <c r="XDL1204" s="1"/>
      <c r="XDM1204" s="1"/>
      <c r="XDN1204" s="1"/>
      <c r="XDO1204" s="1"/>
      <c r="XDP1204" s="1"/>
      <c r="XDQ1204" s="1"/>
      <c r="XDR1204" s="1"/>
      <c r="XDS1204" s="1"/>
      <c r="XDT1204" s="1"/>
      <c r="XDU1204" s="1"/>
      <c r="XDV1204" s="1"/>
      <c r="XDW1204" s="1"/>
      <c r="XDX1204" s="1"/>
      <c r="XDY1204" s="1"/>
      <c r="XDZ1204" s="1"/>
      <c r="XEA1204" s="1"/>
      <c r="XEB1204" s="1"/>
      <c r="XEC1204" s="1"/>
      <c r="XED1204" s="1"/>
      <c r="XEE1204" s="1"/>
      <c r="XEF1204" s="1"/>
      <c r="XEG1204" s="1"/>
      <c r="XEH1204" s="1"/>
      <c r="XEI1204" s="1"/>
      <c r="XEJ1204" s="1"/>
      <c r="XEK1204" s="1"/>
      <c r="XEL1204" s="1"/>
      <c r="XEM1204" s="1"/>
      <c r="XEN1204" s="1"/>
      <c r="XEO1204" s="1"/>
      <c r="XEP1204" s="1"/>
      <c r="XEQ1204" s="1"/>
      <c r="XER1204" s="1"/>
      <c r="XES1204" s="1"/>
      <c r="XET1204" s="1"/>
      <c r="XEU1204" s="1"/>
      <c r="XEV1204" s="1"/>
      <c r="XEW1204" s="1"/>
      <c r="XEX1204" s="1"/>
      <c r="XEY1204" s="1"/>
      <c r="XEZ1204" s="1"/>
      <c r="XFA1204" s="1"/>
      <c r="XFB1204" s="1"/>
      <c r="XFC1204" s="1"/>
    </row>
    <row r="1205" spans="1:150 16226:16383" s="3" customFormat="1" ht="20.25" customHeight="1" x14ac:dyDescent="0.25">
      <c r="A1205" s="71" t="s">
        <v>1398</v>
      </c>
      <c r="B1205" s="71">
        <v>418.6</v>
      </c>
      <c r="C1205" s="71">
        <f t="shared" si="34"/>
        <v>4505.8104000000003</v>
      </c>
      <c r="D1205" s="51">
        <v>0</v>
      </c>
      <c r="E1205" s="51">
        <v>0</v>
      </c>
      <c r="F1205" s="124">
        <f t="shared" si="35"/>
        <v>8416.8538272000005</v>
      </c>
      <c r="G1205" s="130" t="s">
        <v>95</v>
      </c>
      <c r="H1205" s="13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c r="DM1205" s="1"/>
      <c r="DN1205" s="1"/>
      <c r="DO1205" s="1"/>
      <c r="DP1205" s="1"/>
      <c r="DQ1205" s="1"/>
      <c r="DR1205" s="1"/>
      <c r="DS1205" s="1"/>
      <c r="DT1205" s="1"/>
      <c r="DU1205" s="1"/>
      <c r="DV1205" s="1"/>
      <c r="DW1205" s="1"/>
      <c r="DX1205" s="1"/>
      <c r="DY1205" s="1"/>
      <c r="DZ1205" s="1"/>
      <c r="EA1205" s="1"/>
      <c r="EB1205" s="1"/>
      <c r="EC1205" s="1"/>
      <c r="ED1205" s="1"/>
      <c r="EE1205" s="1"/>
      <c r="EF1205" s="1"/>
      <c r="EG1205" s="1"/>
      <c r="EH1205" s="1"/>
      <c r="EI1205" s="1"/>
      <c r="EJ1205" s="1"/>
      <c r="EK1205" s="1"/>
      <c r="EL1205" s="1"/>
      <c r="EM1205" s="1"/>
      <c r="EN1205" s="1"/>
      <c r="EO1205" s="1"/>
      <c r="EP1205" s="1"/>
      <c r="EQ1205" s="1"/>
      <c r="ER1205" s="1"/>
      <c r="ES1205" s="1"/>
      <c r="ET1205" s="1"/>
      <c r="WZB1205" s="1"/>
      <c r="WZC1205" s="1"/>
      <c r="WZD1205" s="1"/>
      <c r="WZE1205" s="1"/>
      <c r="WZF1205" s="1"/>
      <c r="WZG1205" s="1"/>
      <c r="WZH1205" s="1"/>
      <c r="WZI1205" s="1"/>
      <c r="WZJ1205" s="1"/>
      <c r="WZK1205" s="1"/>
      <c r="WZL1205" s="1"/>
      <c r="WZM1205" s="1"/>
      <c r="WZN1205" s="1"/>
      <c r="WZO1205" s="1"/>
      <c r="WZP1205" s="1"/>
      <c r="WZQ1205" s="1"/>
      <c r="WZR1205" s="1"/>
      <c r="WZS1205" s="1"/>
      <c r="WZT1205" s="1"/>
      <c r="WZU1205" s="1"/>
      <c r="WZV1205" s="1"/>
      <c r="WZW1205" s="1"/>
      <c r="WZX1205" s="1"/>
      <c r="WZY1205" s="1"/>
      <c r="WZZ1205" s="1"/>
      <c r="XAA1205" s="1"/>
      <c r="XAB1205" s="1"/>
      <c r="XAC1205" s="1"/>
      <c r="XAD1205" s="1"/>
      <c r="XAE1205" s="1"/>
      <c r="XAF1205" s="1"/>
      <c r="XAG1205" s="1"/>
      <c r="XAH1205" s="1"/>
      <c r="XAI1205" s="1"/>
      <c r="XAJ1205" s="1"/>
      <c r="XAK1205" s="1"/>
      <c r="XAL1205" s="1"/>
      <c r="XAM1205" s="1"/>
      <c r="XAN1205" s="1"/>
      <c r="XAO1205" s="1"/>
      <c r="XAP1205" s="1"/>
      <c r="XAQ1205" s="1"/>
      <c r="XAR1205" s="1"/>
      <c r="XAS1205" s="1"/>
      <c r="XAT1205" s="1"/>
      <c r="XAU1205" s="1"/>
      <c r="XAV1205" s="1"/>
      <c r="XAW1205" s="1"/>
      <c r="XAX1205" s="1"/>
      <c r="XAY1205" s="1"/>
      <c r="XAZ1205" s="1"/>
      <c r="XBA1205" s="1"/>
      <c r="XBB1205" s="1"/>
      <c r="XBC1205" s="1"/>
      <c r="XBD1205" s="1"/>
      <c r="XBE1205" s="1"/>
      <c r="XBF1205" s="1"/>
      <c r="XBG1205" s="1"/>
      <c r="XBH1205" s="1"/>
      <c r="XBI1205" s="1"/>
      <c r="XBJ1205" s="1"/>
      <c r="XBK1205" s="1"/>
      <c r="XBL1205" s="1"/>
      <c r="XBM1205" s="1"/>
      <c r="XBN1205" s="1"/>
      <c r="XBO1205" s="1"/>
      <c r="XBP1205" s="1"/>
      <c r="XBQ1205" s="1"/>
      <c r="XBR1205" s="1"/>
      <c r="XBS1205" s="1"/>
      <c r="XBT1205" s="1"/>
      <c r="XBU1205" s="1"/>
      <c r="XBV1205" s="1"/>
      <c r="XBW1205" s="1"/>
      <c r="XBX1205" s="1"/>
      <c r="XBY1205" s="1"/>
      <c r="XBZ1205" s="1"/>
      <c r="XCA1205" s="1"/>
      <c r="XCB1205" s="1"/>
      <c r="XCC1205" s="1"/>
      <c r="XCD1205" s="1"/>
      <c r="XCE1205" s="1"/>
      <c r="XCF1205" s="1"/>
      <c r="XCG1205" s="1"/>
      <c r="XCH1205" s="1"/>
      <c r="XCI1205" s="1"/>
      <c r="XCJ1205" s="1"/>
      <c r="XCK1205" s="1"/>
      <c r="XCL1205" s="1"/>
      <c r="XCM1205" s="1"/>
      <c r="XCN1205" s="1"/>
      <c r="XCO1205" s="1"/>
      <c r="XCP1205" s="1"/>
      <c r="XCQ1205" s="1"/>
      <c r="XCR1205" s="1"/>
      <c r="XCS1205" s="1"/>
      <c r="XCT1205" s="1"/>
      <c r="XCU1205" s="1"/>
      <c r="XCV1205" s="1"/>
      <c r="XCW1205" s="1"/>
      <c r="XCX1205" s="1"/>
      <c r="XCY1205" s="1"/>
      <c r="XCZ1205" s="1"/>
      <c r="XDA1205" s="1"/>
      <c r="XDB1205" s="1"/>
      <c r="XDC1205" s="1"/>
      <c r="XDD1205" s="1"/>
      <c r="XDE1205" s="1"/>
      <c r="XDF1205" s="1"/>
      <c r="XDG1205" s="1"/>
      <c r="XDH1205" s="1"/>
      <c r="XDI1205" s="1"/>
      <c r="XDJ1205" s="1"/>
      <c r="XDK1205" s="1"/>
      <c r="XDL1205" s="1"/>
      <c r="XDM1205" s="1"/>
      <c r="XDN1205" s="1"/>
      <c r="XDO1205" s="1"/>
      <c r="XDP1205" s="1"/>
      <c r="XDQ1205" s="1"/>
      <c r="XDR1205" s="1"/>
      <c r="XDS1205" s="1"/>
      <c r="XDT1205" s="1"/>
      <c r="XDU1205" s="1"/>
      <c r="XDV1205" s="1"/>
      <c r="XDW1205" s="1"/>
      <c r="XDX1205" s="1"/>
      <c r="XDY1205" s="1"/>
      <c r="XDZ1205" s="1"/>
      <c r="XEA1205" s="1"/>
      <c r="XEB1205" s="1"/>
      <c r="XEC1205" s="1"/>
      <c r="XED1205" s="1"/>
      <c r="XEE1205" s="1"/>
      <c r="XEF1205" s="1"/>
      <c r="XEG1205" s="1"/>
      <c r="XEH1205" s="1"/>
      <c r="XEI1205" s="1"/>
      <c r="XEJ1205" s="1"/>
      <c r="XEK1205" s="1"/>
      <c r="XEL1205" s="1"/>
      <c r="XEM1205" s="1"/>
      <c r="XEN1205" s="1"/>
      <c r="XEO1205" s="1"/>
      <c r="XEP1205" s="1"/>
      <c r="XEQ1205" s="1"/>
      <c r="XER1205" s="1"/>
      <c r="XES1205" s="1"/>
      <c r="XET1205" s="1"/>
      <c r="XEU1205" s="1"/>
      <c r="XEV1205" s="1"/>
      <c r="XEW1205" s="1"/>
      <c r="XEX1205" s="1"/>
      <c r="XEY1205" s="1"/>
      <c r="XEZ1205" s="1"/>
      <c r="XFA1205" s="1"/>
      <c r="XFB1205" s="1"/>
      <c r="XFC1205" s="1"/>
    </row>
    <row r="1206" spans="1:150 16226:16383" s="3" customFormat="1" ht="20.25" customHeight="1" x14ac:dyDescent="0.25">
      <c r="A1206" s="71" t="s">
        <v>1399</v>
      </c>
      <c r="B1206" s="71">
        <v>464.52</v>
      </c>
      <c r="C1206" s="71">
        <f t="shared" si="34"/>
        <v>5000.0932799999991</v>
      </c>
      <c r="D1206" s="51">
        <v>0</v>
      </c>
      <c r="E1206" s="51">
        <v>0</v>
      </c>
      <c r="F1206" s="124">
        <f t="shared" si="35"/>
        <v>9340.1742470399986</v>
      </c>
      <c r="G1206" s="130" t="s">
        <v>95</v>
      </c>
      <c r="H1206" s="13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c r="DK1206" s="1"/>
      <c r="DL1206" s="1"/>
      <c r="DM1206" s="1"/>
      <c r="DN1206" s="1"/>
      <c r="DO1206" s="1"/>
      <c r="DP1206" s="1"/>
      <c r="DQ1206" s="1"/>
      <c r="DR1206" s="1"/>
      <c r="DS1206" s="1"/>
      <c r="DT1206" s="1"/>
      <c r="DU1206" s="1"/>
      <c r="DV1206" s="1"/>
      <c r="DW1206" s="1"/>
      <c r="DX1206" s="1"/>
      <c r="DY1206" s="1"/>
      <c r="DZ1206" s="1"/>
      <c r="EA1206" s="1"/>
      <c r="EB1206" s="1"/>
      <c r="EC1206" s="1"/>
      <c r="ED1206" s="1"/>
      <c r="EE1206" s="1"/>
      <c r="EF1206" s="1"/>
      <c r="EG1206" s="1"/>
      <c r="EH1206" s="1"/>
      <c r="EI1206" s="1"/>
      <c r="EJ1206" s="1"/>
      <c r="EK1206" s="1"/>
      <c r="EL1206" s="1"/>
      <c r="EM1206" s="1"/>
      <c r="EN1206" s="1"/>
      <c r="EO1206" s="1"/>
      <c r="EP1206" s="1"/>
      <c r="EQ1206" s="1"/>
      <c r="ER1206" s="1"/>
      <c r="ES1206" s="1"/>
      <c r="ET1206" s="1"/>
      <c r="WZB1206" s="1"/>
      <c r="WZC1206" s="1"/>
      <c r="WZD1206" s="1"/>
      <c r="WZE1206" s="1"/>
      <c r="WZF1206" s="1"/>
      <c r="WZG1206" s="1"/>
      <c r="WZH1206" s="1"/>
      <c r="WZI1206" s="1"/>
      <c r="WZJ1206" s="1"/>
      <c r="WZK1206" s="1"/>
      <c r="WZL1206" s="1"/>
      <c r="WZM1206" s="1"/>
      <c r="WZN1206" s="1"/>
      <c r="WZO1206" s="1"/>
      <c r="WZP1206" s="1"/>
      <c r="WZQ1206" s="1"/>
      <c r="WZR1206" s="1"/>
      <c r="WZS1206" s="1"/>
      <c r="WZT1206" s="1"/>
      <c r="WZU1206" s="1"/>
      <c r="WZV1206" s="1"/>
      <c r="WZW1206" s="1"/>
      <c r="WZX1206" s="1"/>
      <c r="WZY1206" s="1"/>
      <c r="WZZ1206" s="1"/>
      <c r="XAA1206" s="1"/>
      <c r="XAB1206" s="1"/>
      <c r="XAC1206" s="1"/>
      <c r="XAD1206" s="1"/>
      <c r="XAE1206" s="1"/>
      <c r="XAF1206" s="1"/>
      <c r="XAG1206" s="1"/>
      <c r="XAH1206" s="1"/>
      <c r="XAI1206" s="1"/>
      <c r="XAJ1206" s="1"/>
      <c r="XAK1206" s="1"/>
      <c r="XAL1206" s="1"/>
      <c r="XAM1206" s="1"/>
      <c r="XAN1206" s="1"/>
      <c r="XAO1206" s="1"/>
      <c r="XAP1206" s="1"/>
      <c r="XAQ1206" s="1"/>
      <c r="XAR1206" s="1"/>
      <c r="XAS1206" s="1"/>
      <c r="XAT1206" s="1"/>
      <c r="XAU1206" s="1"/>
      <c r="XAV1206" s="1"/>
      <c r="XAW1206" s="1"/>
      <c r="XAX1206" s="1"/>
      <c r="XAY1206" s="1"/>
      <c r="XAZ1206" s="1"/>
      <c r="XBA1206" s="1"/>
      <c r="XBB1206" s="1"/>
      <c r="XBC1206" s="1"/>
      <c r="XBD1206" s="1"/>
      <c r="XBE1206" s="1"/>
      <c r="XBF1206" s="1"/>
      <c r="XBG1206" s="1"/>
      <c r="XBH1206" s="1"/>
      <c r="XBI1206" s="1"/>
      <c r="XBJ1206" s="1"/>
      <c r="XBK1206" s="1"/>
      <c r="XBL1206" s="1"/>
      <c r="XBM1206" s="1"/>
      <c r="XBN1206" s="1"/>
      <c r="XBO1206" s="1"/>
      <c r="XBP1206" s="1"/>
      <c r="XBQ1206" s="1"/>
      <c r="XBR1206" s="1"/>
      <c r="XBS1206" s="1"/>
      <c r="XBT1206" s="1"/>
      <c r="XBU1206" s="1"/>
      <c r="XBV1206" s="1"/>
      <c r="XBW1206" s="1"/>
      <c r="XBX1206" s="1"/>
      <c r="XBY1206" s="1"/>
      <c r="XBZ1206" s="1"/>
      <c r="XCA1206" s="1"/>
      <c r="XCB1206" s="1"/>
      <c r="XCC1206" s="1"/>
      <c r="XCD1206" s="1"/>
      <c r="XCE1206" s="1"/>
      <c r="XCF1206" s="1"/>
      <c r="XCG1206" s="1"/>
      <c r="XCH1206" s="1"/>
      <c r="XCI1206" s="1"/>
      <c r="XCJ1206" s="1"/>
      <c r="XCK1206" s="1"/>
      <c r="XCL1206" s="1"/>
      <c r="XCM1206" s="1"/>
      <c r="XCN1206" s="1"/>
      <c r="XCO1206" s="1"/>
      <c r="XCP1206" s="1"/>
      <c r="XCQ1206" s="1"/>
      <c r="XCR1206" s="1"/>
      <c r="XCS1206" s="1"/>
      <c r="XCT1206" s="1"/>
      <c r="XCU1206" s="1"/>
      <c r="XCV1206" s="1"/>
      <c r="XCW1206" s="1"/>
      <c r="XCX1206" s="1"/>
      <c r="XCY1206" s="1"/>
      <c r="XCZ1206" s="1"/>
      <c r="XDA1206" s="1"/>
      <c r="XDB1206" s="1"/>
      <c r="XDC1206" s="1"/>
      <c r="XDD1206" s="1"/>
      <c r="XDE1206" s="1"/>
      <c r="XDF1206" s="1"/>
      <c r="XDG1206" s="1"/>
      <c r="XDH1206" s="1"/>
      <c r="XDI1206" s="1"/>
      <c r="XDJ1206" s="1"/>
      <c r="XDK1206" s="1"/>
      <c r="XDL1206" s="1"/>
      <c r="XDM1206" s="1"/>
      <c r="XDN1206" s="1"/>
      <c r="XDO1206" s="1"/>
      <c r="XDP1206" s="1"/>
      <c r="XDQ1206" s="1"/>
      <c r="XDR1206" s="1"/>
      <c r="XDS1206" s="1"/>
      <c r="XDT1206" s="1"/>
      <c r="XDU1206" s="1"/>
      <c r="XDV1206" s="1"/>
      <c r="XDW1206" s="1"/>
      <c r="XDX1206" s="1"/>
      <c r="XDY1206" s="1"/>
      <c r="XDZ1206" s="1"/>
      <c r="XEA1206" s="1"/>
      <c r="XEB1206" s="1"/>
      <c r="XEC1206" s="1"/>
      <c r="XED1206" s="1"/>
      <c r="XEE1206" s="1"/>
      <c r="XEF1206" s="1"/>
      <c r="XEG1206" s="1"/>
      <c r="XEH1206" s="1"/>
      <c r="XEI1206" s="1"/>
      <c r="XEJ1206" s="1"/>
      <c r="XEK1206" s="1"/>
      <c r="XEL1206" s="1"/>
      <c r="XEM1206" s="1"/>
      <c r="XEN1206" s="1"/>
      <c r="XEO1206" s="1"/>
      <c r="XEP1206" s="1"/>
      <c r="XEQ1206" s="1"/>
      <c r="XER1206" s="1"/>
      <c r="XES1206" s="1"/>
      <c r="XET1206" s="1"/>
      <c r="XEU1206" s="1"/>
      <c r="XEV1206" s="1"/>
      <c r="XEW1206" s="1"/>
      <c r="XEX1206" s="1"/>
      <c r="XEY1206" s="1"/>
      <c r="XEZ1206" s="1"/>
      <c r="XFA1206" s="1"/>
      <c r="XFB1206" s="1"/>
      <c r="XFC1206" s="1"/>
    </row>
    <row r="1207" spans="1:150 16226:16383" s="3" customFormat="1" ht="20.25" customHeight="1" x14ac:dyDescent="0.25">
      <c r="A1207" s="71" t="s">
        <v>1400</v>
      </c>
      <c r="B1207" s="71">
        <v>344.02</v>
      </c>
      <c r="C1207" s="71">
        <f t="shared" si="34"/>
        <v>3703.0312799999997</v>
      </c>
      <c r="D1207" s="51">
        <v>0</v>
      </c>
      <c r="E1207" s="51">
        <v>0</v>
      </c>
      <c r="F1207" s="124">
        <f t="shared" si="35"/>
        <v>6917.2624310399997</v>
      </c>
      <c r="G1207" s="130" t="s">
        <v>95</v>
      </c>
      <c r="H1207" s="13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c r="DK1207" s="1"/>
      <c r="DL1207" s="1"/>
      <c r="DM1207" s="1"/>
      <c r="DN1207" s="1"/>
      <c r="DO1207" s="1"/>
      <c r="DP1207" s="1"/>
      <c r="DQ1207" s="1"/>
      <c r="DR1207" s="1"/>
      <c r="DS1207" s="1"/>
      <c r="DT1207" s="1"/>
      <c r="DU1207" s="1"/>
      <c r="DV1207" s="1"/>
      <c r="DW1207" s="1"/>
      <c r="DX1207" s="1"/>
      <c r="DY1207" s="1"/>
      <c r="DZ1207" s="1"/>
      <c r="EA1207" s="1"/>
      <c r="EB1207" s="1"/>
      <c r="EC1207" s="1"/>
      <c r="ED1207" s="1"/>
      <c r="EE1207" s="1"/>
      <c r="EF1207" s="1"/>
      <c r="EG1207" s="1"/>
      <c r="EH1207" s="1"/>
      <c r="EI1207" s="1"/>
      <c r="EJ1207" s="1"/>
      <c r="EK1207" s="1"/>
      <c r="EL1207" s="1"/>
      <c r="EM1207" s="1"/>
      <c r="EN1207" s="1"/>
      <c r="EO1207" s="1"/>
      <c r="EP1207" s="1"/>
      <c r="EQ1207" s="1"/>
      <c r="ER1207" s="1"/>
      <c r="ES1207" s="1"/>
      <c r="ET1207" s="1"/>
      <c r="WZB1207" s="1"/>
      <c r="WZC1207" s="1"/>
      <c r="WZD1207" s="1"/>
      <c r="WZE1207" s="1"/>
      <c r="WZF1207" s="1"/>
      <c r="WZG1207" s="1"/>
      <c r="WZH1207" s="1"/>
      <c r="WZI1207" s="1"/>
      <c r="WZJ1207" s="1"/>
      <c r="WZK1207" s="1"/>
      <c r="WZL1207" s="1"/>
      <c r="WZM1207" s="1"/>
      <c r="WZN1207" s="1"/>
      <c r="WZO1207" s="1"/>
      <c r="WZP1207" s="1"/>
      <c r="WZQ1207" s="1"/>
      <c r="WZR1207" s="1"/>
      <c r="WZS1207" s="1"/>
      <c r="WZT1207" s="1"/>
      <c r="WZU1207" s="1"/>
      <c r="WZV1207" s="1"/>
      <c r="WZW1207" s="1"/>
      <c r="WZX1207" s="1"/>
      <c r="WZY1207" s="1"/>
      <c r="WZZ1207" s="1"/>
      <c r="XAA1207" s="1"/>
      <c r="XAB1207" s="1"/>
      <c r="XAC1207" s="1"/>
      <c r="XAD1207" s="1"/>
      <c r="XAE1207" s="1"/>
      <c r="XAF1207" s="1"/>
      <c r="XAG1207" s="1"/>
      <c r="XAH1207" s="1"/>
      <c r="XAI1207" s="1"/>
      <c r="XAJ1207" s="1"/>
      <c r="XAK1207" s="1"/>
      <c r="XAL1207" s="1"/>
      <c r="XAM1207" s="1"/>
      <c r="XAN1207" s="1"/>
      <c r="XAO1207" s="1"/>
      <c r="XAP1207" s="1"/>
      <c r="XAQ1207" s="1"/>
      <c r="XAR1207" s="1"/>
      <c r="XAS1207" s="1"/>
      <c r="XAT1207" s="1"/>
      <c r="XAU1207" s="1"/>
      <c r="XAV1207" s="1"/>
      <c r="XAW1207" s="1"/>
      <c r="XAX1207" s="1"/>
      <c r="XAY1207" s="1"/>
      <c r="XAZ1207" s="1"/>
      <c r="XBA1207" s="1"/>
      <c r="XBB1207" s="1"/>
      <c r="XBC1207" s="1"/>
      <c r="XBD1207" s="1"/>
      <c r="XBE1207" s="1"/>
      <c r="XBF1207" s="1"/>
      <c r="XBG1207" s="1"/>
      <c r="XBH1207" s="1"/>
      <c r="XBI1207" s="1"/>
      <c r="XBJ1207" s="1"/>
      <c r="XBK1207" s="1"/>
      <c r="XBL1207" s="1"/>
      <c r="XBM1207" s="1"/>
      <c r="XBN1207" s="1"/>
      <c r="XBO1207" s="1"/>
      <c r="XBP1207" s="1"/>
      <c r="XBQ1207" s="1"/>
      <c r="XBR1207" s="1"/>
      <c r="XBS1207" s="1"/>
      <c r="XBT1207" s="1"/>
      <c r="XBU1207" s="1"/>
      <c r="XBV1207" s="1"/>
      <c r="XBW1207" s="1"/>
      <c r="XBX1207" s="1"/>
      <c r="XBY1207" s="1"/>
      <c r="XBZ1207" s="1"/>
      <c r="XCA1207" s="1"/>
      <c r="XCB1207" s="1"/>
      <c r="XCC1207" s="1"/>
      <c r="XCD1207" s="1"/>
      <c r="XCE1207" s="1"/>
      <c r="XCF1207" s="1"/>
      <c r="XCG1207" s="1"/>
      <c r="XCH1207" s="1"/>
      <c r="XCI1207" s="1"/>
      <c r="XCJ1207" s="1"/>
      <c r="XCK1207" s="1"/>
      <c r="XCL1207" s="1"/>
      <c r="XCM1207" s="1"/>
      <c r="XCN1207" s="1"/>
      <c r="XCO1207" s="1"/>
      <c r="XCP1207" s="1"/>
      <c r="XCQ1207" s="1"/>
      <c r="XCR1207" s="1"/>
      <c r="XCS1207" s="1"/>
      <c r="XCT1207" s="1"/>
      <c r="XCU1207" s="1"/>
      <c r="XCV1207" s="1"/>
      <c r="XCW1207" s="1"/>
      <c r="XCX1207" s="1"/>
      <c r="XCY1207" s="1"/>
      <c r="XCZ1207" s="1"/>
      <c r="XDA1207" s="1"/>
      <c r="XDB1207" s="1"/>
      <c r="XDC1207" s="1"/>
      <c r="XDD1207" s="1"/>
      <c r="XDE1207" s="1"/>
      <c r="XDF1207" s="1"/>
      <c r="XDG1207" s="1"/>
      <c r="XDH1207" s="1"/>
      <c r="XDI1207" s="1"/>
      <c r="XDJ1207" s="1"/>
      <c r="XDK1207" s="1"/>
      <c r="XDL1207" s="1"/>
      <c r="XDM1207" s="1"/>
      <c r="XDN1207" s="1"/>
      <c r="XDO1207" s="1"/>
      <c r="XDP1207" s="1"/>
      <c r="XDQ1207" s="1"/>
      <c r="XDR1207" s="1"/>
      <c r="XDS1207" s="1"/>
      <c r="XDT1207" s="1"/>
      <c r="XDU1207" s="1"/>
      <c r="XDV1207" s="1"/>
      <c r="XDW1207" s="1"/>
      <c r="XDX1207" s="1"/>
      <c r="XDY1207" s="1"/>
      <c r="XDZ1207" s="1"/>
      <c r="XEA1207" s="1"/>
      <c r="XEB1207" s="1"/>
      <c r="XEC1207" s="1"/>
      <c r="XED1207" s="1"/>
      <c r="XEE1207" s="1"/>
      <c r="XEF1207" s="1"/>
      <c r="XEG1207" s="1"/>
      <c r="XEH1207" s="1"/>
      <c r="XEI1207" s="1"/>
      <c r="XEJ1207" s="1"/>
      <c r="XEK1207" s="1"/>
      <c r="XEL1207" s="1"/>
      <c r="XEM1207" s="1"/>
      <c r="XEN1207" s="1"/>
      <c r="XEO1207" s="1"/>
      <c r="XEP1207" s="1"/>
      <c r="XEQ1207" s="1"/>
      <c r="XER1207" s="1"/>
      <c r="XES1207" s="1"/>
      <c r="XET1207" s="1"/>
      <c r="XEU1207" s="1"/>
      <c r="XEV1207" s="1"/>
      <c r="XEW1207" s="1"/>
      <c r="XEX1207" s="1"/>
      <c r="XEY1207" s="1"/>
      <c r="XEZ1207" s="1"/>
      <c r="XFA1207" s="1"/>
      <c r="XFB1207" s="1"/>
      <c r="XFC1207" s="1"/>
    </row>
    <row r="1208" spans="1:150 16226:16383" s="3" customFormat="1" ht="20.25" customHeight="1" x14ac:dyDescent="0.25">
      <c r="A1208" s="71" t="s">
        <v>1401</v>
      </c>
      <c r="B1208" s="71">
        <v>345.02</v>
      </c>
      <c r="C1208" s="71">
        <f t="shared" si="34"/>
        <v>3713.7952799999994</v>
      </c>
      <c r="D1208" s="51">
        <v>0</v>
      </c>
      <c r="E1208" s="51">
        <v>0</v>
      </c>
      <c r="F1208" s="124">
        <f t="shared" si="35"/>
        <v>6937.3695830399993</v>
      </c>
      <c r="G1208" s="130" t="s">
        <v>95</v>
      </c>
      <c r="H1208" s="13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c r="DK1208" s="1"/>
      <c r="DL1208" s="1"/>
      <c r="DM1208" s="1"/>
      <c r="DN1208" s="1"/>
      <c r="DO1208" s="1"/>
      <c r="DP1208" s="1"/>
      <c r="DQ1208" s="1"/>
      <c r="DR1208" s="1"/>
      <c r="DS1208" s="1"/>
      <c r="DT1208" s="1"/>
      <c r="DU1208" s="1"/>
      <c r="DV1208" s="1"/>
      <c r="DW1208" s="1"/>
      <c r="DX1208" s="1"/>
      <c r="DY1208" s="1"/>
      <c r="DZ1208" s="1"/>
      <c r="EA1208" s="1"/>
      <c r="EB1208" s="1"/>
      <c r="EC1208" s="1"/>
      <c r="ED1208" s="1"/>
      <c r="EE1208" s="1"/>
      <c r="EF1208" s="1"/>
      <c r="EG1208" s="1"/>
      <c r="EH1208" s="1"/>
      <c r="EI1208" s="1"/>
      <c r="EJ1208" s="1"/>
      <c r="EK1208" s="1"/>
      <c r="EL1208" s="1"/>
      <c r="EM1208" s="1"/>
      <c r="EN1208" s="1"/>
      <c r="EO1208" s="1"/>
      <c r="EP1208" s="1"/>
      <c r="EQ1208" s="1"/>
      <c r="ER1208" s="1"/>
      <c r="ES1208" s="1"/>
      <c r="ET1208" s="1"/>
      <c r="WZB1208" s="1"/>
      <c r="WZC1208" s="1"/>
      <c r="WZD1208" s="1"/>
      <c r="WZE1208" s="1"/>
      <c r="WZF1208" s="1"/>
      <c r="WZG1208" s="1"/>
      <c r="WZH1208" s="1"/>
      <c r="WZI1208" s="1"/>
      <c r="WZJ1208" s="1"/>
      <c r="WZK1208" s="1"/>
      <c r="WZL1208" s="1"/>
      <c r="WZM1208" s="1"/>
      <c r="WZN1208" s="1"/>
      <c r="WZO1208" s="1"/>
      <c r="WZP1208" s="1"/>
      <c r="WZQ1208" s="1"/>
      <c r="WZR1208" s="1"/>
      <c r="WZS1208" s="1"/>
      <c r="WZT1208" s="1"/>
      <c r="WZU1208" s="1"/>
      <c r="WZV1208" s="1"/>
      <c r="WZW1208" s="1"/>
      <c r="WZX1208" s="1"/>
      <c r="WZY1208" s="1"/>
      <c r="WZZ1208" s="1"/>
      <c r="XAA1208" s="1"/>
      <c r="XAB1208" s="1"/>
      <c r="XAC1208" s="1"/>
      <c r="XAD1208" s="1"/>
      <c r="XAE1208" s="1"/>
      <c r="XAF1208" s="1"/>
      <c r="XAG1208" s="1"/>
      <c r="XAH1208" s="1"/>
      <c r="XAI1208" s="1"/>
      <c r="XAJ1208" s="1"/>
      <c r="XAK1208" s="1"/>
      <c r="XAL1208" s="1"/>
      <c r="XAM1208" s="1"/>
      <c r="XAN1208" s="1"/>
      <c r="XAO1208" s="1"/>
      <c r="XAP1208" s="1"/>
      <c r="XAQ1208" s="1"/>
      <c r="XAR1208" s="1"/>
      <c r="XAS1208" s="1"/>
      <c r="XAT1208" s="1"/>
      <c r="XAU1208" s="1"/>
      <c r="XAV1208" s="1"/>
      <c r="XAW1208" s="1"/>
      <c r="XAX1208" s="1"/>
      <c r="XAY1208" s="1"/>
      <c r="XAZ1208" s="1"/>
      <c r="XBA1208" s="1"/>
      <c r="XBB1208" s="1"/>
      <c r="XBC1208" s="1"/>
      <c r="XBD1208" s="1"/>
      <c r="XBE1208" s="1"/>
      <c r="XBF1208" s="1"/>
      <c r="XBG1208" s="1"/>
      <c r="XBH1208" s="1"/>
      <c r="XBI1208" s="1"/>
      <c r="XBJ1208" s="1"/>
      <c r="XBK1208" s="1"/>
      <c r="XBL1208" s="1"/>
      <c r="XBM1208" s="1"/>
      <c r="XBN1208" s="1"/>
      <c r="XBO1208" s="1"/>
      <c r="XBP1208" s="1"/>
      <c r="XBQ1208" s="1"/>
      <c r="XBR1208" s="1"/>
      <c r="XBS1208" s="1"/>
      <c r="XBT1208" s="1"/>
      <c r="XBU1208" s="1"/>
      <c r="XBV1208" s="1"/>
      <c r="XBW1208" s="1"/>
      <c r="XBX1208" s="1"/>
      <c r="XBY1208" s="1"/>
      <c r="XBZ1208" s="1"/>
      <c r="XCA1208" s="1"/>
      <c r="XCB1208" s="1"/>
      <c r="XCC1208" s="1"/>
      <c r="XCD1208" s="1"/>
      <c r="XCE1208" s="1"/>
      <c r="XCF1208" s="1"/>
      <c r="XCG1208" s="1"/>
      <c r="XCH1208" s="1"/>
      <c r="XCI1208" s="1"/>
      <c r="XCJ1208" s="1"/>
      <c r="XCK1208" s="1"/>
      <c r="XCL1208" s="1"/>
      <c r="XCM1208" s="1"/>
      <c r="XCN1208" s="1"/>
      <c r="XCO1208" s="1"/>
      <c r="XCP1208" s="1"/>
      <c r="XCQ1208" s="1"/>
      <c r="XCR1208" s="1"/>
      <c r="XCS1208" s="1"/>
      <c r="XCT1208" s="1"/>
      <c r="XCU1208" s="1"/>
      <c r="XCV1208" s="1"/>
      <c r="XCW1208" s="1"/>
      <c r="XCX1208" s="1"/>
      <c r="XCY1208" s="1"/>
      <c r="XCZ1208" s="1"/>
      <c r="XDA1208" s="1"/>
      <c r="XDB1208" s="1"/>
      <c r="XDC1208" s="1"/>
      <c r="XDD1208" s="1"/>
      <c r="XDE1208" s="1"/>
      <c r="XDF1208" s="1"/>
      <c r="XDG1208" s="1"/>
      <c r="XDH1208" s="1"/>
      <c r="XDI1208" s="1"/>
      <c r="XDJ1208" s="1"/>
      <c r="XDK1208" s="1"/>
      <c r="XDL1208" s="1"/>
      <c r="XDM1208" s="1"/>
      <c r="XDN1208" s="1"/>
      <c r="XDO1208" s="1"/>
      <c r="XDP1208" s="1"/>
      <c r="XDQ1208" s="1"/>
      <c r="XDR1208" s="1"/>
      <c r="XDS1208" s="1"/>
      <c r="XDT1208" s="1"/>
      <c r="XDU1208" s="1"/>
      <c r="XDV1208" s="1"/>
      <c r="XDW1208" s="1"/>
      <c r="XDX1208" s="1"/>
      <c r="XDY1208" s="1"/>
      <c r="XDZ1208" s="1"/>
      <c r="XEA1208" s="1"/>
      <c r="XEB1208" s="1"/>
      <c r="XEC1208" s="1"/>
      <c r="XED1208" s="1"/>
      <c r="XEE1208" s="1"/>
      <c r="XEF1208" s="1"/>
      <c r="XEG1208" s="1"/>
      <c r="XEH1208" s="1"/>
      <c r="XEI1208" s="1"/>
      <c r="XEJ1208" s="1"/>
      <c r="XEK1208" s="1"/>
      <c r="XEL1208" s="1"/>
      <c r="XEM1208" s="1"/>
      <c r="XEN1208" s="1"/>
      <c r="XEO1208" s="1"/>
      <c r="XEP1208" s="1"/>
      <c r="XEQ1208" s="1"/>
      <c r="XER1208" s="1"/>
      <c r="XES1208" s="1"/>
      <c r="XET1208" s="1"/>
      <c r="XEU1208" s="1"/>
      <c r="XEV1208" s="1"/>
      <c r="XEW1208" s="1"/>
      <c r="XEX1208" s="1"/>
      <c r="XEY1208" s="1"/>
      <c r="XEZ1208" s="1"/>
      <c r="XFA1208" s="1"/>
      <c r="XFB1208" s="1"/>
      <c r="XFC1208" s="1"/>
    </row>
    <row r="1209" spans="1:150 16226:16383" s="3" customFormat="1" ht="20.25" customHeight="1" x14ac:dyDescent="0.25">
      <c r="A1209" s="71" t="s">
        <v>1402</v>
      </c>
      <c r="B1209" s="71">
        <v>456.82</v>
      </c>
      <c r="C1209" s="71">
        <f t="shared" si="34"/>
        <v>4917.2104799999997</v>
      </c>
      <c r="D1209" s="51">
        <v>0</v>
      </c>
      <c r="E1209" s="51">
        <v>0</v>
      </c>
      <c r="F1209" s="124">
        <f t="shared" si="35"/>
        <v>9185.3491766400002</v>
      </c>
      <c r="G1209" s="130" t="s">
        <v>95</v>
      </c>
      <c r="H1209" s="13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c r="DK1209" s="1"/>
      <c r="DL1209" s="1"/>
      <c r="DM1209" s="1"/>
      <c r="DN1209" s="1"/>
      <c r="DO1209" s="1"/>
      <c r="DP1209" s="1"/>
      <c r="DQ1209" s="1"/>
      <c r="DR1209" s="1"/>
      <c r="DS1209" s="1"/>
      <c r="DT1209" s="1"/>
      <c r="DU1209" s="1"/>
      <c r="DV1209" s="1"/>
      <c r="DW1209" s="1"/>
      <c r="DX1209" s="1"/>
      <c r="DY1209" s="1"/>
      <c r="DZ1209" s="1"/>
      <c r="EA1209" s="1"/>
      <c r="EB1209" s="1"/>
      <c r="EC1209" s="1"/>
      <c r="ED1209" s="1"/>
      <c r="EE1209" s="1"/>
      <c r="EF1209" s="1"/>
      <c r="EG1209" s="1"/>
      <c r="EH1209" s="1"/>
      <c r="EI1209" s="1"/>
      <c r="EJ1209" s="1"/>
      <c r="EK1209" s="1"/>
      <c r="EL1209" s="1"/>
      <c r="EM1209" s="1"/>
      <c r="EN1209" s="1"/>
      <c r="EO1209" s="1"/>
      <c r="EP1209" s="1"/>
      <c r="EQ1209" s="1"/>
      <c r="ER1209" s="1"/>
      <c r="ES1209" s="1"/>
      <c r="ET1209" s="1"/>
      <c r="WZB1209" s="1"/>
      <c r="WZC1209" s="1"/>
      <c r="WZD1209" s="1"/>
      <c r="WZE1209" s="1"/>
      <c r="WZF1209" s="1"/>
      <c r="WZG1209" s="1"/>
      <c r="WZH1209" s="1"/>
      <c r="WZI1209" s="1"/>
      <c r="WZJ1209" s="1"/>
      <c r="WZK1209" s="1"/>
      <c r="WZL1209" s="1"/>
      <c r="WZM1209" s="1"/>
      <c r="WZN1209" s="1"/>
      <c r="WZO1209" s="1"/>
      <c r="WZP1209" s="1"/>
      <c r="WZQ1209" s="1"/>
      <c r="WZR1209" s="1"/>
      <c r="WZS1209" s="1"/>
      <c r="WZT1209" s="1"/>
      <c r="WZU1209" s="1"/>
      <c r="WZV1209" s="1"/>
      <c r="WZW1209" s="1"/>
      <c r="WZX1209" s="1"/>
      <c r="WZY1209" s="1"/>
      <c r="WZZ1209" s="1"/>
      <c r="XAA1209" s="1"/>
      <c r="XAB1209" s="1"/>
      <c r="XAC1209" s="1"/>
      <c r="XAD1209" s="1"/>
      <c r="XAE1209" s="1"/>
      <c r="XAF1209" s="1"/>
      <c r="XAG1209" s="1"/>
      <c r="XAH1209" s="1"/>
      <c r="XAI1209" s="1"/>
      <c r="XAJ1209" s="1"/>
      <c r="XAK1209" s="1"/>
      <c r="XAL1209" s="1"/>
      <c r="XAM1209" s="1"/>
      <c r="XAN1209" s="1"/>
      <c r="XAO1209" s="1"/>
      <c r="XAP1209" s="1"/>
      <c r="XAQ1209" s="1"/>
      <c r="XAR1209" s="1"/>
      <c r="XAS1209" s="1"/>
      <c r="XAT1209" s="1"/>
      <c r="XAU1209" s="1"/>
      <c r="XAV1209" s="1"/>
      <c r="XAW1209" s="1"/>
      <c r="XAX1209" s="1"/>
      <c r="XAY1209" s="1"/>
      <c r="XAZ1209" s="1"/>
      <c r="XBA1209" s="1"/>
      <c r="XBB1209" s="1"/>
      <c r="XBC1209" s="1"/>
      <c r="XBD1209" s="1"/>
      <c r="XBE1209" s="1"/>
      <c r="XBF1209" s="1"/>
      <c r="XBG1209" s="1"/>
      <c r="XBH1209" s="1"/>
      <c r="XBI1209" s="1"/>
      <c r="XBJ1209" s="1"/>
      <c r="XBK1209" s="1"/>
      <c r="XBL1209" s="1"/>
      <c r="XBM1209" s="1"/>
      <c r="XBN1209" s="1"/>
      <c r="XBO1209" s="1"/>
      <c r="XBP1209" s="1"/>
      <c r="XBQ1209" s="1"/>
      <c r="XBR1209" s="1"/>
      <c r="XBS1209" s="1"/>
      <c r="XBT1209" s="1"/>
      <c r="XBU1209" s="1"/>
      <c r="XBV1209" s="1"/>
      <c r="XBW1209" s="1"/>
      <c r="XBX1209" s="1"/>
      <c r="XBY1209" s="1"/>
      <c r="XBZ1209" s="1"/>
      <c r="XCA1209" s="1"/>
      <c r="XCB1209" s="1"/>
      <c r="XCC1209" s="1"/>
      <c r="XCD1209" s="1"/>
      <c r="XCE1209" s="1"/>
      <c r="XCF1209" s="1"/>
      <c r="XCG1209" s="1"/>
      <c r="XCH1209" s="1"/>
      <c r="XCI1209" s="1"/>
      <c r="XCJ1209" s="1"/>
      <c r="XCK1209" s="1"/>
      <c r="XCL1209" s="1"/>
      <c r="XCM1209" s="1"/>
      <c r="XCN1209" s="1"/>
      <c r="XCO1209" s="1"/>
      <c r="XCP1209" s="1"/>
      <c r="XCQ1209" s="1"/>
      <c r="XCR1209" s="1"/>
      <c r="XCS1209" s="1"/>
      <c r="XCT1209" s="1"/>
      <c r="XCU1209" s="1"/>
      <c r="XCV1209" s="1"/>
      <c r="XCW1209" s="1"/>
      <c r="XCX1209" s="1"/>
      <c r="XCY1209" s="1"/>
      <c r="XCZ1209" s="1"/>
      <c r="XDA1209" s="1"/>
      <c r="XDB1209" s="1"/>
      <c r="XDC1209" s="1"/>
      <c r="XDD1209" s="1"/>
      <c r="XDE1209" s="1"/>
      <c r="XDF1209" s="1"/>
      <c r="XDG1209" s="1"/>
      <c r="XDH1209" s="1"/>
      <c r="XDI1209" s="1"/>
      <c r="XDJ1209" s="1"/>
      <c r="XDK1209" s="1"/>
      <c r="XDL1209" s="1"/>
      <c r="XDM1209" s="1"/>
      <c r="XDN1209" s="1"/>
      <c r="XDO1209" s="1"/>
      <c r="XDP1209" s="1"/>
      <c r="XDQ1209" s="1"/>
      <c r="XDR1209" s="1"/>
      <c r="XDS1209" s="1"/>
      <c r="XDT1209" s="1"/>
      <c r="XDU1209" s="1"/>
      <c r="XDV1209" s="1"/>
      <c r="XDW1209" s="1"/>
      <c r="XDX1209" s="1"/>
      <c r="XDY1209" s="1"/>
      <c r="XDZ1209" s="1"/>
      <c r="XEA1209" s="1"/>
      <c r="XEB1209" s="1"/>
      <c r="XEC1209" s="1"/>
      <c r="XED1209" s="1"/>
      <c r="XEE1209" s="1"/>
      <c r="XEF1209" s="1"/>
      <c r="XEG1209" s="1"/>
      <c r="XEH1209" s="1"/>
      <c r="XEI1209" s="1"/>
      <c r="XEJ1209" s="1"/>
      <c r="XEK1209" s="1"/>
      <c r="XEL1209" s="1"/>
      <c r="XEM1209" s="1"/>
      <c r="XEN1209" s="1"/>
      <c r="XEO1209" s="1"/>
      <c r="XEP1209" s="1"/>
      <c r="XEQ1209" s="1"/>
      <c r="XER1209" s="1"/>
      <c r="XES1209" s="1"/>
      <c r="XET1209" s="1"/>
      <c r="XEU1209" s="1"/>
      <c r="XEV1209" s="1"/>
      <c r="XEW1209" s="1"/>
      <c r="XEX1209" s="1"/>
      <c r="XEY1209" s="1"/>
      <c r="XEZ1209" s="1"/>
      <c r="XFA1209" s="1"/>
      <c r="XFB1209" s="1"/>
      <c r="XFC1209" s="1"/>
    </row>
    <row r="1210" spans="1:150 16226:16383" s="3" customFormat="1" ht="20.25" customHeight="1" x14ac:dyDescent="0.25">
      <c r="A1210" s="71" t="s">
        <v>1403</v>
      </c>
      <c r="B1210" s="71">
        <v>352.73</v>
      </c>
      <c r="C1210" s="71">
        <f t="shared" si="34"/>
        <v>3796.7857199999999</v>
      </c>
      <c r="D1210" s="51">
        <v>0</v>
      </c>
      <c r="E1210" s="51">
        <v>0</v>
      </c>
      <c r="F1210" s="124">
        <f t="shared" si="35"/>
        <v>7092.3957249599998</v>
      </c>
      <c r="G1210" s="130" t="s">
        <v>95</v>
      </c>
      <c r="H1210" s="13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c r="DK1210" s="1"/>
      <c r="DL1210" s="1"/>
      <c r="DM1210" s="1"/>
      <c r="DN1210" s="1"/>
      <c r="DO1210" s="1"/>
      <c r="DP1210" s="1"/>
      <c r="DQ1210" s="1"/>
      <c r="DR1210" s="1"/>
      <c r="DS1210" s="1"/>
      <c r="DT1210" s="1"/>
      <c r="DU1210" s="1"/>
      <c r="DV1210" s="1"/>
      <c r="DW1210" s="1"/>
      <c r="DX1210" s="1"/>
      <c r="DY1210" s="1"/>
      <c r="DZ1210" s="1"/>
      <c r="EA1210" s="1"/>
      <c r="EB1210" s="1"/>
      <c r="EC1210" s="1"/>
      <c r="ED1210" s="1"/>
      <c r="EE1210" s="1"/>
      <c r="EF1210" s="1"/>
      <c r="EG1210" s="1"/>
      <c r="EH1210" s="1"/>
      <c r="EI1210" s="1"/>
      <c r="EJ1210" s="1"/>
      <c r="EK1210" s="1"/>
      <c r="EL1210" s="1"/>
      <c r="EM1210" s="1"/>
      <c r="EN1210" s="1"/>
      <c r="EO1210" s="1"/>
      <c r="EP1210" s="1"/>
      <c r="EQ1210" s="1"/>
      <c r="ER1210" s="1"/>
      <c r="ES1210" s="1"/>
      <c r="ET1210" s="1"/>
      <c r="WZB1210" s="1"/>
      <c r="WZC1210" s="1"/>
      <c r="WZD1210" s="1"/>
      <c r="WZE1210" s="1"/>
      <c r="WZF1210" s="1"/>
      <c r="WZG1210" s="1"/>
      <c r="WZH1210" s="1"/>
      <c r="WZI1210" s="1"/>
      <c r="WZJ1210" s="1"/>
      <c r="WZK1210" s="1"/>
      <c r="WZL1210" s="1"/>
      <c r="WZM1210" s="1"/>
      <c r="WZN1210" s="1"/>
      <c r="WZO1210" s="1"/>
      <c r="WZP1210" s="1"/>
      <c r="WZQ1210" s="1"/>
      <c r="WZR1210" s="1"/>
      <c r="WZS1210" s="1"/>
      <c r="WZT1210" s="1"/>
      <c r="WZU1210" s="1"/>
      <c r="WZV1210" s="1"/>
      <c r="WZW1210" s="1"/>
      <c r="WZX1210" s="1"/>
      <c r="WZY1210" s="1"/>
      <c r="WZZ1210" s="1"/>
      <c r="XAA1210" s="1"/>
      <c r="XAB1210" s="1"/>
      <c r="XAC1210" s="1"/>
      <c r="XAD1210" s="1"/>
      <c r="XAE1210" s="1"/>
      <c r="XAF1210" s="1"/>
      <c r="XAG1210" s="1"/>
      <c r="XAH1210" s="1"/>
      <c r="XAI1210" s="1"/>
      <c r="XAJ1210" s="1"/>
      <c r="XAK1210" s="1"/>
      <c r="XAL1210" s="1"/>
      <c r="XAM1210" s="1"/>
      <c r="XAN1210" s="1"/>
      <c r="XAO1210" s="1"/>
      <c r="XAP1210" s="1"/>
      <c r="XAQ1210" s="1"/>
      <c r="XAR1210" s="1"/>
      <c r="XAS1210" s="1"/>
      <c r="XAT1210" s="1"/>
      <c r="XAU1210" s="1"/>
      <c r="XAV1210" s="1"/>
      <c r="XAW1210" s="1"/>
      <c r="XAX1210" s="1"/>
      <c r="XAY1210" s="1"/>
      <c r="XAZ1210" s="1"/>
      <c r="XBA1210" s="1"/>
      <c r="XBB1210" s="1"/>
      <c r="XBC1210" s="1"/>
      <c r="XBD1210" s="1"/>
      <c r="XBE1210" s="1"/>
      <c r="XBF1210" s="1"/>
      <c r="XBG1210" s="1"/>
      <c r="XBH1210" s="1"/>
      <c r="XBI1210" s="1"/>
      <c r="XBJ1210" s="1"/>
      <c r="XBK1210" s="1"/>
      <c r="XBL1210" s="1"/>
      <c r="XBM1210" s="1"/>
      <c r="XBN1210" s="1"/>
      <c r="XBO1210" s="1"/>
      <c r="XBP1210" s="1"/>
      <c r="XBQ1210" s="1"/>
      <c r="XBR1210" s="1"/>
      <c r="XBS1210" s="1"/>
      <c r="XBT1210" s="1"/>
      <c r="XBU1210" s="1"/>
      <c r="XBV1210" s="1"/>
      <c r="XBW1210" s="1"/>
      <c r="XBX1210" s="1"/>
      <c r="XBY1210" s="1"/>
      <c r="XBZ1210" s="1"/>
      <c r="XCA1210" s="1"/>
      <c r="XCB1210" s="1"/>
      <c r="XCC1210" s="1"/>
      <c r="XCD1210" s="1"/>
      <c r="XCE1210" s="1"/>
      <c r="XCF1210" s="1"/>
      <c r="XCG1210" s="1"/>
      <c r="XCH1210" s="1"/>
      <c r="XCI1210" s="1"/>
      <c r="XCJ1210" s="1"/>
      <c r="XCK1210" s="1"/>
      <c r="XCL1210" s="1"/>
      <c r="XCM1210" s="1"/>
      <c r="XCN1210" s="1"/>
      <c r="XCO1210" s="1"/>
      <c r="XCP1210" s="1"/>
      <c r="XCQ1210" s="1"/>
      <c r="XCR1210" s="1"/>
      <c r="XCS1210" s="1"/>
      <c r="XCT1210" s="1"/>
      <c r="XCU1210" s="1"/>
      <c r="XCV1210" s="1"/>
      <c r="XCW1210" s="1"/>
      <c r="XCX1210" s="1"/>
      <c r="XCY1210" s="1"/>
      <c r="XCZ1210" s="1"/>
      <c r="XDA1210" s="1"/>
      <c r="XDB1210" s="1"/>
      <c r="XDC1210" s="1"/>
      <c r="XDD1210" s="1"/>
      <c r="XDE1210" s="1"/>
      <c r="XDF1210" s="1"/>
      <c r="XDG1210" s="1"/>
      <c r="XDH1210" s="1"/>
      <c r="XDI1210" s="1"/>
      <c r="XDJ1210" s="1"/>
      <c r="XDK1210" s="1"/>
      <c r="XDL1210" s="1"/>
      <c r="XDM1210" s="1"/>
      <c r="XDN1210" s="1"/>
      <c r="XDO1210" s="1"/>
      <c r="XDP1210" s="1"/>
      <c r="XDQ1210" s="1"/>
      <c r="XDR1210" s="1"/>
      <c r="XDS1210" s="1"/>
      <c r="XDT1210" s="1"/>
      <c r="XDU1210" s="1"/>
      <c r="XDV1210" s="1"/>
      <c r="XDW1210" s="1"/>
      <c r="XDX1210" s="1"/>
      <c r="XDY1210" s="1"/>
      <c r="XDZ1210" s="1"/>
      <c r="XEA1210" s="1"/>
      <c r="XEB1210" s="1"/>
      <c r="XEC1210" s="1"/>
      <c r="XED1210" s="1"/>
      <c r="XEE1210" s="1"/>
      <c r="XEF1210" s="1"/>
      <c r="XEG1210" s="1"/>
      <c r="XEH1210" s="1"/>
      <c r="XEI1210" s="1"/>
      <c r="XEJ1210" s="1"/>
      <c r="XEK1210" s="1"/>
      <c r="XEL1210" s="1"/>
      <c r="XEM1210" s="1"/>
      <c r="XEN1210" s="1"/>
      <c r="XEO1210" s="1"/>
      <c r="XEP1210" s="1"/>
      <c r="XEQ1210" s="1"/>
      <c r="XER1210" s="1"/>
      <c r="XES1210" s="1"/>
      <c r="XET1210" s="1"/>
      <c r="XEU1210" s="1"/>
      <c r="XEV1210" s="1"/>
      <c r="XEW1210" s="1"/>
      <c r="XEX1210" s="1"/>
      <c r="XEY1210" s="1"/>
      <c r="XEZ1210" s="1"/>
      <c r="XFA1210" s="1"/>
      <c r="XFB1210" s="1"/>
      <c r="XFC1210" s="1"/>
    </row>
    <row r="1211" spans="1:150 16226:16383" s="3" customFormat="1" ht="20.25" customHeight="1" x14ac:dyDescent="0.25">
      <c r="A1211" s="71" t="s">
        <v>1404</v>
      </c>
      <c r="B1211" s="71">
        <v>334.49</v>
      </c>
      <c r="C1211" s="71">
        <f t="shared" si="34"/>
        <v>3600.4503599999998</v>
      </c>
      <c r="D1211" s="51">
        <v>0</v>
      </c>
      <c r="E1211" s="51">
        <v>0</v>
      </c>
      <c r="F1211" s="124">
        <f t="shared" si="35"/>
        <v>6725.6412724800002</v>
      </c>
      <c r="G1211" s="130" t="s">
        <v>95</v>
      </c>
      <c r="H1211" s="13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c r="DM1211" s="1"/>
      <c r="DN1211" s="1"/>
      <c r="DO1211" s="1"/>
      <c r="DP1211" s="1"/>
      <c r="DQ1211" s="1"/>
      <c r="DR1211" s="1"/>
      <c r="DS1211" s="1"/>
      <c r="DT1211" s="1"/>
      <c r="DU1211" s="1"/>
      <c r="DV1211" s="1"/>
      <c r="DW1211" s="1"/>
      <c r="DX1211" s="1"/>
      <c r="DY1211" s="1"/>
      <c r="DZ1211" s="1"/>
      <c r="EA1211" s="1"/>
      <c r="EB1211" s="1"/>
      <c r="EC1211" s="1"/>
      <c r="ED1211" s="1"/>
      <c r="EE1211" s="1"/>
      <c r="EF1211" s="1"/>
      <c r="EG1211" s="1"/>
      <c r="EH1211" s="1"/>
      <c r="EI1211" s="1"/>
      <c r="EJ1211" s="1"/>
      <c r="EK1211" s="1"/>
      <c r="EL1211" s="1"/>
      <c r="EM1211" s="1"/>
      <c r="EN1211" s="1"/>
      <c r="EO1211" s="1"/>
      <c r="EP1211" s="1"/>
      <c r="EQ1211" s="1"/>
      <c r="ER1211" s="1"/>
      <c r="ES1211" s="1"/>
      <c r="ET1211" s="1"/>
      <c r="WZB1211" s="1"/>
      <c r="WZC1211" s="1"/>
      <c r="WZD1211" s="1"/>
      <c r="WZE1211" s="1"/>
      <c r="WZF1211" s="1"/>
      <c r="WZG1211" s="1"/>
      <c r="WZH1211" s="1"/>
      <c r="WZI1211" s="1"/>
      <c r="WZJ1211" s="1"/>
      <c r="WZK1211" s="1"/>
      <c r="WZL1211" s="1"/>
      <c r="WZM1211" s="1"/>
      <c r="WZN1211" s="1"/>
      <c r="WZO1211" s="1"/>
      <c r="WZP1211" s="1"/>
      <c r="WZQ1211" s="1"/>
      <c r="WZR1211" s="1"/>
      <c r="WZS1211" s="1"/>
      <c r="WZT1211" s="1"/>
      <c r="WZU1211" s="1"/>
      <c r="WZV1211" s="1"/>
      <c r="WZW1211" s="1"/>
      <c r="WZX1211" s="1"/>
      <c r="WZY1211" s="1"/>
      <c r="WZZ1211" s="1"/>
      <c r="XAA1211" s="1"/>
      <c r="XAB1211" s="1"/>
      <c r="XAC1211" s="1"/>
      <c r="XAD1211" s="1"/>
      <c r="XAE1211" s="1"/>
      <c r="XAF1211" s="1"/>
      <c r="XAG1211" s="1"/>
      <c r="XAH1211" s="1"/>
      <c r="XAI1211" s="1"/>
      <c r="XAJ1211" s="1"/>
      <c r="XAK1211" s="1"/>
      <c r="XAL1211" s="1"/>
      <c r="XAM1211" s="1"/>
      <c r="XAN1211" s="1"/>
      <c r="XAO1211" s="1"/>
      <c r="XAP1211" s="1"/>
      <c r="XAQ1211" s="1"/>
      <c r="XAR1211" s="1"/>
      <c r="XAS1211" s="1"/>
      <c r="XAT1211" s="1"/>
      <c r="XAU1211" s="1"/>
      <c r="XAV1211" s="1"/>
      <c r="XAW1211" s="1"/>
      <c r="XAX1211" s="1"/>
      <c r="XAY1211" s="1"/>
      <c r="XAZ1211" s="1"/>
      <c r="XBA1211" s="1"/>
      <c r="XBB1211" s="1"/>
      <c r="XBC1211" s="1"/>
      <c r="XBD1211" s="1"/>
      <c r="XBE1211" s="1"/>
      <c r="XBF1211" s="1"/>
      <c r="XBG1211" s="1"/>
      <c r="XBH1211" s="1"/>
      <c r="XBI1211" s="1"/>
      <c r="XBJ1211" s="1"/>
      <c r="XBK1211" s="1"/>
      <c r="XBL1211" s="1"/>
      <c r="XBM1211" s="1"/>
      <c r="XBN1211" s="1"/>
      <c r="XBO1211" s="1"/>
      <c r="XBP1211" s="1"/>
      <c r="XBQ1211" s="1"/>
      <c r="XBR1211" s="1"/>
      <c r="XBS1211" s="1"/>
      <c r="XBT1211" s="1"/>
      <c r="XBU1211" s="1"/>
      <c r="XBV1211" s="1"/>
      <c r="XBW1211" s="1"/>
      <c r="XBX1211" s="1"/>
      <c r="XBY1211" s="1"/>
      <c r="XBZ1211" s="1"/>
      <c r="XCA1211" s="1"/>
      <c r="XCB1211" s="1"/>
      <c r="XCC1211" s="1"/>
      <c r="XCD1211" s="1"/>
      <c r="XCE1211" s="1"/>
      <c r="XCF1211" s="1"/>
      <c r="XCG1211" s="1"/>
      <c r="XCH1211" s="1"/>
      <c r="XCI1211" s="1"/>
      <c r="XCJ1211" s="1"/>
      <c r="XCK1211" s="1"/>
      <c r="XCL1211" s="1"/>
      <c r="XCM1211" s="1"/>
      <c r="XCN1211" s="1"/>
      <c r="XCO1211" s="1"/>
      <c r="XCP1211" s="1"/>
      <c r="XCQ1211" s="1"/>
      <c r="XCR1211" s="1"/>
      <c r="XCS1211" s="1"/>
      <c r="XCT1211" s="1"/>
      <c r="XCU1211" s="1"/>
      <c r="XCV1211" s="1"/>
      <c r="XCW1211" s="1"/>
      <c r="XCX1211" s="1"/>
      <c r="XCY1211" s="1"/>
      <c r="XCZ1211" s="1"/>
      <c r="XDA1211" s="1"/>
      <c r="XDB1211" s="1"/>
      <c r="XDC1211" s="1"/>
      <c r="XDD1211" s="1"/>
      <c r="XDE1211" s="1"/>
      <c r="XDF1211" s="1"/>
      <c r="XDG1211" s="1"/>
      <c r="XDH1211" s="1"/>
      <c r="XDI1211" s="1"/>
      <c r="XDJ1211" s="1"/>
      <c r="XDK1211" s="1"/>
      <c r="XDL1211" s="1"/>
      <c r="XDM1211" s="1"/>
      <c r="XDN1211" s="1"/>
      <c r="XDO1211" s="1"/>
      <c r="XDP1211" s="1"/>
      <c r="XDQ1211" s="1"/>
      <c r="XDR1211" s="1"/>
      <c r="XDS1211" s="1"/>
      <c r="XDT1211" s="1"/>
      <c r="XDU1211" s="1"/>
      <c r="XDV1211" s="1"/>
      <c r="XDW1211" s="1"/>
      <c r="XDX1211" s="1"/>
      <c r="XDY1211" s="1"/>
      <c r="XDZ1211" s="1"/>
      <c r="XEA1211" s="1"/>
      <c r="XEB1211" s="1"/>
      <c r="XEC1211" s="1"/>
      <c r="XED1211" s="1"/>
      <c r="XEE1211" s="1"/>
      <c r="XEF1211" s="1"/>
      <c r="XEG1211" s="1"/>
      <c r="XEH1211" s="1"/>
      <c r="XEI1211" s="1"/>
      <c r="XEJ1211" s="1"/>
      <c r="XEK1211" s="1"/>
      <c r="XEL1211" s="1"/>
      <c r="XEM1211" s="1"/>
      <c r="XEN1211" s="1"/>
      <c r="XEO1211" s="1"/>
      <c r="XEP1211" s="1"/>
      <c r="XEQ1211" s="1"/>
      <c r="XER1211" s="1"/>
      <c r="XES1211" s="1"/>
      <c r="XET1211" s="1"/>
      <c r="XEU1211" s="1"/>
      <c r="XEV1211" s="1"/>
      <c r="XEW1211" s="1"/>
      <c r="XEX1211" s="1"/>
      <c r="XEY1211" s="1"/>
      <c r="XEZ1211" s="1"/>
      <c r="XFA1211" s="1"/>
      <c r="XFB1211" s="1"/>
      <c r="XFC1211" s="1"/>
    </row>
    <row r="1212" spans="1:150 16226:16383" s="3" customFormat="1" ht="20.25" customHeight="1" x14ac:dyDescent="0.25">
      <c r="A1212" s="71" t="s">
        <v>1405</v>
      </c>
      <c r="B1212" s="71">
        <v>388.38</v>
      </c>
      <c r="C1212" s="71">
        <f t="shared" si="34"/>
        <v>4180.52232</v>
      </c>
      <c r="D1212" s="51">
        <v>0</v>
      </c>
      <c r="E1212" s="51">
        <v>0</v>
      </c>
      <c r="F1212" s="124">
        <f t="shared" si="35"/>
        <v>7809.2156937600002</v>
      </c>
      <c r="G1212" s="130" t="s">
        <v>95</v>
      </c>
      <c r="H1212" s="13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c r="DM1212" s="1"/>
      <c r="DN1212" s="1"/>
      <c r="DO1212" s="1"/>
      <c r="DP1212" s="1"/>
      <c r="DQ1212" s="1"/>
      <c r="DR1212" s="1"/>
      <c r="DS1212" s="1"/>
      <c r="DT1212" s="1"/>
      <c r="DU1212" s="1"/>
      <c r="DV1212" s="1"/>
      <c r="DW1212" s="1"/>
      <c r="DX1212" s="1"/>
      <c r="DY1212" s="1"/>
      <c r="DZ1212" s="1"/>
      <c r="EA1212" s="1"/>
      <c r="EB1212" s="1"/>
      <c r="EC1212" s="1"/>
      <c r="ED1212" s="1"/>
      <c r="EE1212" s="1"/>
      <c r="EF1212" s="1"/>
      <c r="EG1212" s="1"/>
      <c r="EH1212" s="1"/>
      <c r="EI1212" s="1"/>
      <c r="EJ1212" s="1"/>
      <c r="EK1212" s="1"/>
      <c r="EL1212" s="1"/>
      <c r="EM1212" s="1"/>
      <c r="EN1212" s="1"/>
      <c r="EO1212" s="1"/>
      <c r="EP1212" s="1"/>
      <c r="EQ1212" s="1"/>
      <c r="ER1212" s="1"/>
      <c r="ES1212" s="1"/>
      <c r="ET1212" s="1"/>
      <c r="WZB1212" s="1"/>
      <c r="WZC1212" s="1"/>
      <c r="WZD1212" s="1"/>
      <c r="WZE1212" s="1"/>
      <c r="WZF1212" s="1"/>
      <c r="WZG1212" s="1"/>
      <c r="WZH1212" s="1"/>
      <c r="WZI1212" s="1"/>
      <c r="WZJ1212" s="1"/>
      <c r="WZK1212" s="1"/>
      <c r="WZL1212" s="1"/>
      <c r="WZM1212" s="1"/>
      <c r="WZN1212" s="1"/>
      <c r="WZO1212" s="1"/>
      <c r="WZP1212" s="1"/>
      <c r="WZQ1212" s="1"/>
      <c r="WZR1212" s="1"/>
      <c r="WZS1212" s="1"/>
      <c r="WZT1212" s="1"/>
      <c r="WZU1212" s="1"/>
      <c r="WZV1212" s="1"/>
      <c r="WZW1212" s="1"/>
      <c r="WZX1212" s="1"/>
      <c r="WZY1212" s="1"/>
      <c r="WZZ1212" s="1"/>
      <c r="XAA1212" s="1"/>
      <c r="XAB1212" s="1"/>
      <c r="XAC1212" s="1"/>
      <c r="XAD1212" s="1"/>
      <c r="XAE1212" s="1"/>
      <c r="XAF1212" s="1"/>
      <c r="XAG1212" s="1"/>
      <c r="XAH1212" s="1"/>
      <c r="XAI1212" s="1"/>
      <c r="XAJ1212" s="1"/>
      <c r="XAK1212" s="1"/>
      <c r="XAL1212" s="1"/>
      <c r="XAM1212" s="1"/>
      <c r="XAN1212" s="1"/>
      <c r="XAO1212" s="1"/>
      <c r="XAP1212" s="1"/>
      <c r="XAQ1212" s="1"/>
      <c r="XAR1212" s="1"/>
      <c r="XAS1212" s="1"/>
      <c r="XAT1212" s="1"/>
      <c r="XAU1212" s="1"/>
      <c r="XAV1212" s="1"/>
      <c r="XAW1212" s="1"/>
      <c r="XAX1212" s="1"/>
      <c r="XAY1212" s="1"/>
      <c r="XAZ1212" s="1"/>
      <c r="XBA1212" s="1"/>
      <c r="XBB1212" s="1"/>
      <c r="XBC1212" s="1"/>
      <c r="XBD1212" s="1"/>
      <c r="XBE1212" s="1"/>
      <c r="XBF1212" s="1"/>
      <c r="XBG1212" s="1"/>
      <c r="XBH1212" s="1"/>
      <c r="XBI1212" s="1"/>
      <c r="XBJ1212" s="1"/>
      <c r="XBK1212" s="1"/>
      <c r="XBL1212" s="1"/>
      <c r="XBM1212" s="1"/>
      <c r="XBN1212" s="1"/>
      <c r="XBO1212" s="1"/>
      <c r="XBP1212" s="1"/>
      <c r="XBQ1212" s="1"/>
      <c r="XBR1212" s="1"/>
      <c r="XBS1212" s="1"/>
      <c r="XBT1212" s="1"/>
      <c r="XBU1212" s="1"/>
      <c r="XBV1212" s="1"/>
      <c r="XBW1212" s="1"/>
      <c r="XBX1212" s="1"/>
      <c r="XBY1212" s="1"/>
      <c r="XBZ1212" s="1"/>
      <c r="XCA1212" s="1"/>
      <c r="XCB1212" s="1"/>
      <c r="XCC1212" s="1"/>
      <c r="XCD1212" s="1"/>
      <c r="XCE1212" s="1"/>
      <c r="XCF1212" s="1"/>
      <c r="XCG1212" s="1"/>
      <c r="XCH1212" s="1"/>
      <c r="XCI1212" s="1"/>
      <c r="XCJ1212" s="1"/>
      <c r="XCK1212" s="1"/>
      <c r="XCL1212" s="1"/>
      <c r="XCM1212" s="1"/>
      <c r="XCN1212" s="1"/>
      <c r="XCO1212" s="1"/>
      <c r="XCP1212" s="1"/>
      <c r="XCQ1212" s="1"/>
      <c r="XCR1212" s="1"/>
      <c r="XCS1212" s="1"/>
      <c r="XCT1212" s="1"/>
      <c r="XCU1212" s="1"/>
      <c r="XCV1212" s="1"/>
      <c r="XCW1212" s="1"/>
      <c r="XCX1212" s="1"/>
      <c r="XCY1212" s="1"/>
      <c r="XCZ1212" s="1"/>
      <c r="XDA1212" s="1"/>
      <c r="XDB1212" s="1"/>
      <c r="XDC1212" s="1"/>
      <c r="XDD1212" s="1"/>
      <c r="XDE1212" s="1"/>
      <c r="XDF1212" s="1"/>
      <c r="XDG1212" s="1"/>
      <c r="XDH1212" s="1"/>
      <c r="XDI1212" s="1"/>
      <c r="XDJ1212" s="1"/>
      <c r="XDK1212" s="1"/>
      <c r="XDL1212" s="1"/>
      <c r="XDM1212" s="1"/>
      <c r="XDN1212" s="1"/>
      <c r="XDO1212" s="1"/>
      <c r="XDP1212" s="1"/>
      <c r="XDQ1212" s="1"/>
      <c r="XDR1212" s="1"/>
      <c r="XDS1212" s="1"/>
      <c r="XDT1212" s="1"/>
      <c r="XDU1212" s="1"/>
      <c r="XDV1212" s="1"/>
      <c r="XDW1212" s="1"/>
      <c r="XDX1212" s="1"/>
      <c r="XDY1212" s="1"/>
      <c r="XDZ1212" s="1"/>
      <c r="XEA1212" s="1"/>
      <c r="XEB1212" s="1"/>
      <c r="XEC1212" s="1"/>
      <c r="XED1212" s="1"/>
      <c r="XEE1212" s="1"/>
      <c r="XEF1212" s="1"/>
      <c r="XEG1212" s="1"/>
      <c r="XEH1212" s="1"/>
      <c r="XEI1212" s="1"/>
      <c r="XEJ1212" s="1"/>
      <c r="XEK1212" s="1"/>
      <c r="XEL1212" s="1"/>
      <c r="XEM1212" s="1"/>
      <c r="XEN1212" s="1"/>
      <c r="XEO1212" s="1"/>
      <c r="XEP1212" s="1"/>
      <c r="XEQ1212" s="1"/>
      <c r="XER1212" s="1"/>
      <c r="XES1212" s="1"/>
      <c r="XET1212" s="1"/>
      <c r="XEU1212" s="1"/>
      <c r="XEV1212" s="1"/>
      <c r="XEW1212" s="1"/>
      <c r="XEX1212" s="1"/>
      <c r="XEY1212" s="1"/>
      <c r="XEZ1212" s="1"/>
      <c r="XFA1212" s="1"/>
      <c r="XFB1212" s="1"/>
      <c r="XFC1212" s="1"/>
    </row>
    <row r="1213" spans="1:150 16226:16383" s="3" customFormat="1" ht="20.25" customHeight="1" x14ac:dyDescent="0.25">
      <c r="A1213" s="71" t="s">
        <v>1406</v>
      </c>
      <c r="B1213" s="71">
        <v>360.42</v>
      </c>
      <c r="C1213" s="71">
        <f t="shared" si="34"/>
        <v>3879.56088</v>
      </c>
      <c r="D1213" s="51">
        <v>0</v>
      </c>
      <c r="E1213" s="51">
        <v>0</v>
      </c>
      <c r="F1213" s="124">
        <f t="shared" si="35"/>
        <v>7247.0197238400006</v>
      </c>
      <c r="G1213" s="130" t="s">
        <v>95</v>
      </c>
      <c r="H1213" s="13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c r="DM1213" s="1"/>
      <c r="DN1213" s="1"/>
      <c r="DO1213" s="1"/>
      <c r="DP1213" s="1"/>
      <c r="DQ1213" s="1"/>
      <c r="DR1213" s="1"/>
      <c r="DS1213" s="1"/>
      <c r="DT1213" s="1"/>
      <c r="DU1213" s="1"/>
      <c r="DV1213" s="1"/>
      <c r="DW1213" s="1"/>
      <c r="DX1213" s="1"/>
      <c r="DY1213" s="1"/>
      <c r="DZ1213" s="1"/>
      <c r="EA1213" s="1"/>
      <c r="EB1213" s="1"/>
      <c r="EC1213" s="1"/>
      <c r="ED1213" s="1"/>
      <c r="EE1213" s="1"/>
      <c r="EF1213" s="1"/>
      <c r="EG1213" s="1"/>
      <c r="EH1213" s="1"/>
      <c r="EI1213" s="1"/>
      <c r="EJ1213" s="1"/>
      <c r="EK1213" s="1"/>
      <c r="EL1213" s="1"/>
      <c r="EM1213" s="1"/>
      <c r="EN1213" s="1"/>
      <c r="EO1213" s="1"/>
      <c r="EP1213" s="1"/>
      <c r="EQ1213" s="1"/>
      <c r="ER1213" s="1"/>
      <c r="ES1213" s="1"/>
      <c r="ET1213" s="1"/>
      <c r="WZB1213" s="1"/>
      <c r="WZC1213" s="1"/>
      <c r="WZD1213" s="1"/>
      <c r="WZE1213" s="1"/>
      <c r="WZF1213" s="1"/>
      <c r="WZG1213" s="1"/>
      <c r="WZH1213" s="1"/>
      <c r="WZI1213" s="1"/>
      <c r="WZJ1213" s="1"/>
      <c r="WZK1213" s="1"/>
      <c r="WZL1213" s="1"/>
      <c r="WZM1213" s="1"/>
      <c r="WZN1213" s="1"/>
      <c r="WZO1213" s="1"/>
      <c r="WZP1213" s="1"/>
      <c r="WZQ1213" s="1"/>
      <c r="WZR1213" s="1"/>
      <c r="WZS1213" s="1"/>
      <c r="WZT1213" s="1"/>
      <c r="WZU1213" s="1"/>
      <c r="WZV1213" s="1"/>
      <c r="WZW1213" s="1"/>
      <c r="WZX1213" s="1"/>
      <c r="WZY1213" s="1"/>
      <c r="WZZ1213" s="1"/>
      <c r="XAA1213" s="1"/>
      <c r="XAB1213" s="1"/>
      <c r="XAC1213" s="1"/>
      <c r="XAD1213" s="1"/>
      <c r="XAE1213" s="1"/>
      <c r="XAF1213" s="1"/>
      <c r="XAG1213" s="1"/>
      <c r="XAH1213" s="1"/>
      <c r="XAI1213" s="1"/>
      <c r="XAJ1213" s="1"/>
      <c r="XAK1213" s="1"/>
      <c r="XAL1213" s="1"/>
      <c r="XAM1213" s="1"/>
      <c r="XAN1213" s="1"/>
      <c r="XAO1213" s="1"/>
      <c r="XAP1213" s="1"/>
      <c r="XAQ1213" s="1"/>
      <c r="XAR1213" s="1"/>
      <c r="XAS1213" s="1"/>
      <c r="XAT1213" s="1"/>
      <c r="XAU1213" s="1"/>
      <c r="XAV1213" s="1"/>
      <c r="XAW1213" s="1"/>
      <c r="XAX1213" s="1"/>
      <c r="XAY1213" s="1"/>
      <c r="XAZ1213" s="1"/>
      <c r="XBA1213" s="1"/>
      <c r="XBB1213" s="1"/>
      <c r="XBC1213" s="1"/>
      <c r="XBD1213" s="1"/>
      <c r="XBE1213" s="1"/>
      <c r="XBF1213" s="1"/>
      <c r="XBG1213" s="1"/>
      <c r="XBH1213" s="1"/>
      <c r="XBI1213" s="1"/>
      <c r="XBJ1213" s="1"/>
      <c r="XBK1213" s="1"/>
      <c r="XBL1213" s="1"/>
      <c r="XBM1213" s="1"/>
      <c r="XBN1213" s="1"/>
      <c r="XBO1213" s="1"/>
      <c r="XBP1213" s="1"/>
      <c r="XBQ1213" s="1"/>
      <c r="XBR1213" s="1"/>
      <c r="XBS1213" s="1"/>
      <c r="XBT1213" s="1"/>
      <c r="XBU1213" s="1"/>
      <c r="XBV1213" s="1"/>
      <c r="XBW1213" s="1"/>
      <c r="XBX1213" s="1"/>
      <c r="XBY1213" s="1"/>
      <c r="XBZ1213" s="1"/>
      <c r="XCA1213" s="1"/>
      <c r="XCB1213" s="1"/>
      <c r="XCC1213" s="1"/>
      <c r="XCD1213" s="1"/>
      <c r="XCE1213" s="1"/>
      <c r="XCF1213" s="1"/>
      <c r="XCG1213" s="1"/>
      <c r="XCH1213" s="1"/>
      <c r="XCI1213" s="1"/>
      <c r="XCJ1213" s="1"/>
      <c r="XCK1213" s="1"/>
      <c r="XCL1213" s="1"/>
      <c r="XCM1213" s="1"/>
      <c r="XCN1213" s="1"/>
      <c r="XCO1213" s="1"/>
      <c r="XCP1213" s="1"/>
      <c r="XCQ1213" s="1"/>
      <c r="XCR1213" s="1"/>
      <c r="XCS1213" s="1"/>
      <c r="XCT1213" s="1"/>
      <c r="XCU1213" s="1"/>
      <c r="XCV1213" s="1"/>
      <c r="XCW1213" s="1"/>
      <c r="XCX1213" s="1"/>
      <c r="XCY1213" s="1"/>
      <c r="XCZ1213" s="1"/>
      <c r="XDA1213" s="1"/>
      <c r="XDB1213" s="1"/>
      <c r="XDC1213" s="1"/>
      <c r="XDD1213" s="1"/>
      <c r="XDE1213" s="1"/>
      <c r="XDF1213" s="1"/>
      <c r="XDG1213" s="1"/>
      <c r="XDH1213" s="1"/>
      <c r="XDI1213" s="1"/>
      <c r="XDJ1213" s="1"/>
      <c r="XDK1213" s="1"/>
      <c r="XDL1213" s="1"/>
      <c r="XDM1213" s="1"/>
      <c r="XDN1213" s="1"/>
      <c r="XDO1213" s="1"/>
      <c r="XDP1213" s="1"/>
      <c r="XDQ1213" s="1"/>
      <c r="XDR1213" s="1"/>
      <c r="XDS1213" s="1"/>
      <c r="XDT1213" s="1"/>
      <c r="XDU1213" s="1"/>
      <c r="XDV1213" s="1"/>
      <c r="XDW1213" s="1"/>
      <c r="XDX1213" s="1"/>
      <c r="XDY1213" s="1"/>
      <c r="XDZ1213" s="1"/>
      <c r="XEA1213" s="1"/>
      <c r="XEB1213" s="1"/>
      <c r="XEC1213" s="1"/>
      <c r="XED1213" s="1"/>
      <c r="XEE1213" s="1"/>
      <c r="XEF1213" s="1"/>
      <c r="XEG1213" s="1"/>
      <c r="XEH1213" s="1"/>
      <c r="XEI1213" s="1"/>
      <c r="XEJ1213" s="1"/>
      <c r="XEK1213" s="1"/>
      <c r="XEL1213" s="1"/>
      <c r="XEM1213" s="1"/>
      <c r="XEN1213" s="1"/>
      <c r="XEO1213" s="1"/>
      <c r="XEP1213" s="1"/>
      <c r="XEQ1213" s="1"/>
      <c r="XER1213" s="1"/>
      <c r="XES1213" s="1"/>
      <c r="XET1213" s="1"/>
      <c r="XEU1213" s="1"/>
      <c r="XEV1213" s="1"/>
      <c r="XEW1213" s="1"/>
      <c r="XEX1213" s="1"/>
      <c r="XEY1213" s="1"/>
      <c r="XEZ1213" s="1"/>
      <c r="XFA1213" s="1"/>
      <c r="XFB1213" s="1"/>
      <c r="XFC1213" s="1"/>
    </row>
    <row r="1214" spans="1:150 16226:16383" s="3" customFormat="1" ht="20.25" customHeight="1" x14ac:dyDescent="0.25">
      <c r="A1214" s="71" t="s">
        <v>1407</v>
      </c>
      <c r="B1214" s="71">
        <v>332.63</v>
      </c>
      <c r="C1214" s="71">
        <f t="shared" si="34"/>
        <v>3580.4293199999997</v>
      </c>
      <c r="D1214" s="51">
        <v>0</v>
      </c>
      <c r="E1214" s="51">
        <v>0</v>
      </c>
      <c r="F1214" s="124">
        <f t="shared" si="35"/>
        <v>6688.2419697599998</v>
      </c>
      <c r="G1214" s="130" t="s">
        <v>95</v>
      </c>
      <c r="H1214" s="13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c r="DM1214" s="1"/>
      <c r="DN1214" s="1"/>
      <c r="DO1214" s="1"/>
      <c r="DP1214" s="1"/>
      <c r="DQ1214" s="1"/>
      <c r="DR1214" s="1"/>
      <c r="DS1214" s="1"/>
      <c r="DT1214" s="1"/>
      <c r="DU1214" s="1"/>
      <c r="DV1214" s="1"/>
      <c r="DW1214" s="1"/>
      <c r="DX1214" s="1"/>
      <c r="DY1214" s="1"/>
      <c r="DZ1214" s="1"/>
      <c r="EA1214" s="1"/>
      <c r="EB1214" s="1"/>
      <c r="EC1214" s="1"/>
      <c r="ED1214" s="1"/>
      <c r="EE1214" s="1"/>
      <c r="EF1214" s="1"/>
      <c r="EG1214" s="1"/>
      <c r="EH1214" s="1"/>
      <c r="EI1214" s="1"/>
      <c r="EJ1214" s="1"/>
      <c r="EK1214" s="1"/>
      <c r="EL1214" s="1"/>
      <c r="EM1214" s="1"/>
      <c r="EN1214" s="1"/>
      <c r="EO1214" s="1"/>
      <c r="EP1214" s="1"/>
      <c r="EQ1214" s="1"/>
      <c r="ER1214" s="1"/>
      <c r="ES1214" s="1"/>
      <c r="ET1214" s="1"/>
      <c r="WZB1214" s="1"/>
      <c r="WZC1214" s="1"/>
      <c r="WZD1214" s="1"/>
      <c r="WZE1214" s="1"/>
      <c r="WZF1214" s="1"/>
      <c r="WZG1214" s="1"/>
      <c r="WZH1214" s="1"/>
      <c r="WZI1214" s="1"/>
      <c r="WZJ1214" s="1"/>
      <c r="WZK1214" s="1"/>
      <c r="WZL1214" s="1"/>
      <c r="WZM1214" s="1"/>
      <c r="WZN1214" s="1"/>
      <c r="WZO1214" s="1"/>
      <c r="WZP1214" s="1"/>
      <c r="WZQ1214" s="1"/>
      <c r="WZR1214" s="1"/>
      <c r="WZS1214" s="1"/>
      <c r="WZT1214" s="1"/>
      <c r="WZU1214" s="1"/>
      <c r="WZV1214" s="1"/>
      <c r="WZW1214" s="1"/>
      <c r="WZX1214" s="1"/>
      <c r="WZY1214" s="1"/>
      <c r="WZZ1214" s="1"/>
      <c r="XAA1214" s="1"/>
      <c r="XAB1214" s="1"/>
      <c r="XAC1214" s="1"/>
      <c r="XAD1214" s="1"/>
      <c r="XAE1214" s="1"/>
      <c r="XAF1214" s="1"/>
      <c r="XAG1214" s="1"/>
      <c r="XAH1214" s="1"/>
      <c r="XAI1214" s="1"/>
      <c r="XAJ1214" s="1"/>
      <c r="XAK1214" s="1"/>
      <c r="XAL1214" s="1"/>
      <c r="XAM1214" s="1"/>
      <c r="XAN1214" s="1"/>
      <c r="XAO1214" s="1"/>
      <c r="XAP1214" s="1"/>
      <c r="XAQ1214" s="1"/>
      <c r="XAR1214" s="1"/>
      <c r="XAS1214" s="1"/>
      <c r="XAT1214" s="1"/>
      <c r="XAU1214" s="1"/>
      <c r="XAV1214" s="1"/>
      <c r="XAW1214" s="1"/>
      <c r="XAX1214" s="1"/>
      <c r="XAY1214" s="1"/>
      <c r="XAZ1214" s="1"/>
      <c r="XBA1214" s="1"/>
      <c r="XBB1214" s="1"/>
      <c r="XBC1214" s="1"/>
      <c r="XBD1214" s="1"/>
      <c r="XBE1214" s="1"/>
      <c r="XBF1214" s="1"/>
      <c r="XBG1214" s="1"/>
      <c r="XBH1214" s="1"/>
      <c r="XBI1214" s="1"/>
      <c r="XBJ1214" s="1"/>
      <c r="XBK1214" s="1"/>
      <c r="XBL1214" s="1"/>
      <c r="XBM1214" s="1"/>
      <c r="XBN1214" s="1"/>
      <c r="XBO1214" s="1"/>
      <c r="XBP1214" s="1"/>
      <c r="XBQ1214" s="1"/>
      <c r="XBR1214" s="1"/>
      <c r="XBS1214" s="1"/>
      <c r="XBT1214" s="1"/>
      <c r="XBU1214" s="1"/>
      <c r="XBV1214" s="1"/>
      <c r="XBW1214" s="1"/>
      <c r="XBX1214" s="1"/>
      <c r="XBY1214" s="1"/>
      <c r="XBZ1214" s="1"/>
      <c r="XCA1214" s="1"/>
      <c r="XCB1214" s="1"/>
      <c r="XCC1214" s="1"/>
      <c r="XCD1214" s="1"/>
      <c r="XCE1214" s="1"/>
      <c r="XCF1214" s="1"/>
      <c r="XCG1214" s="1"/>
      <c r="XCH1214" s="1"/>
      <c r="XCI1214" s="1"/>
      <c r="XCJ1214" s="1"/>
      <c r="XCK1214" s="1"/>
      <c r="XCL1214" s="1"/>
      <c r="XCM1214" s="1"/>
      <c r="XCN1214" s="1"/>
      <c r="XCO1214" s="1"/>
      <c r="XCP1214" s="1"/>
      <c r="XCQ1214" s="1"/>
      <c r="XCR1214" s="1"/>
      <c r="XCS1214" s="1"/>
      <c r="XCT1214" s="1"/>
      <c r="XCU1214" s="1"/>
      <c r="XCV1214" s="1"/>
      <c r="XCW1214" s="1"/>
      <c r="XCX1214" s="1"/>
      <c r="XCY1214" s="1"/>
      <c r="XCZ1214" s="1"/>
      <c r="XDA1214" s="1"/>
      <c r="XDB1214" s="1"/>
      <c r="XDC1214" s="1"/>
      <c r="XDD1214" s="1"/>
      <c r="XDE1214" s="1"/>
      <c r="XDF1214" s="1"/>
      <c r="XDG1214" s="1"/>
      <c r="XDH1214" s="1"/>
      <c r="XDI1214" s="1"/>
      <c r="XDJ1214" s="1"/>
      <c r="XDK1214" s="1"/>
      <c r="XDL1214" s="1"/>
      <c r="XDM1214" s="1"/>
      <c r="XDN1214" s="1"/>
      <c r="XDO1214" s="1"/>
      <c r="XDP1214" s="1"/>
      <c r="XDQ1214" s="1"/>
      <c r="XDR1214" s="1"/>
      <c r="XDS1214" s="1"/>
      <c r="XDT1214" s="1"/>
      <c r="XDU1214" s="1"/>
      <c r="XDV1214" s="1"/>
      <c r="XDW1214" s="1"/>
      <c r="XDX1214" s="1"/>
      <c r="XDY1214" s="1"/>
      <c r="XDZ1214" s="1"/>
      <c r="XEA1214" s="1"/>
      <c r="XEB1214" s="1"/>
      <c r="XEC1214" s="1"/>
      <c r="XED1214" s="1"/>
      <c r="XEE1214" s="1"/>
      <c r="XEF1214" s="1"/>
      <c r="XEG1214" s="1"/>
      <c r="XEH1214" s="1"/>
      <c r="XEI1214" s="1"/>
      <c r="XEJ1214" s="1"/>
      <c r="XEK1214" s="1"/>
      <c r="XEL1214" s="1"/>
      <c r="XEM1214" s="1"/>
      <c r="XEN1214" s="1"/>
      <c r="XEO1214" s="1"/>
      <c r="XEP1214" s="1"/>
      <c r="XEQ1214" s="1"/>
      <c r="XER1214" s="1"/>
      <c r="XES1214" s="1"/>
      <c r="XET1214" s="1"/>
      <c r="XEU1214" s="1"/>
      <c r="XEV1214" s="1"/>
      <c r="XEW1214" s="1"/>
      <c r="XEX1214" s="1"/>
      <c r="XEY1214" s="1"/>
      <c r="XEZ1214" s="1"/>
      <c r="XFA1214" s="1"/>
      <c r="XFB1214" s="1"/>
      <c r="XFC1214" s="1"/>
    </row>
    <row r="1215" spans="1:150 16226:16383" s="3" customFormat="1" ht="20.25" customHeight="1" x14ac:dyDescent="0.25">
      <c r="A1215" s="71" t="s">
        <v>1408</v>
      </c>
      <c r="B1215" s="71">
        <v>288.66000000000003</v>
      </c>
      <c r="C1215" s="71">
        <f t="shared" si="34"/>
        <v>3107.1362400000003</v>
      </c>
      <c r="D1215" s="51">
        <v>0</v>
      </c>
      <c r="E1215" s="51">
        <v>0</v>
      </c>
      <c r="F1215" s="124">
        <f t="shared" si="35"/>
        <v>5804.1304963200009</v>
      </c>
      <c r="G1215" s="130" t="s">
        <v>95</v>
      </c>
      <c r="H1215" s="13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c r="DM1215" s="1"/>
      <c r="DN1215" s="1"/>
      <c r="DO1215" s="1"/>
      <c r="DP1215" s="1"/>
      <c r="DQ1215" s="1"/>
      <c r="DR1215" s="1"/>
      <c r="DS1215" s="1"/>
      <c r="DT1215" s="1"/>
      <c r="DU1215" s="1"/>
      <c r="DV1215" s="1"/>
      <c r="DW1215" s="1"/>
      <c r="DX1215" s="1"/>
      <c r="DY1215" s="1"/>
      <c r="DZ1215" s="1"/>
      <c r="EA1215" s="1"/>
      <c r="EB1215" s="1"/>
      <c r="EC1215" s="1"/>
      <c r="ED1215" s="1"/>
      <c r="EE1215" s="1"/>
      <c r="EF1215" s="1"/>
      <c r="EG1215" s="1"/>
      <c r="EH1215" s="1"/>
      <c r="EI1215" s="1"/>
      <c r="EJ1215" s="1"/>
      <c r="EK1215" s="1"/>
      <c r="EL1215" s="1"/>
      <c r="EM1215" s="1"/>
      <c r="EN1215" s="1"/>
      <c r="EO1215" s="1"/>
      <c r="EP1215" s="1"/>
      <c r="EQ1215" s="1"/>
      <c r="ER1215" s="1"/>
      <c r="ES1215" s="1"/>
      <c r="ET1215" s="1"/>
      <c r="WZB1215" s="1"/>
      <c r="WZC1215" s="1"/>
      <c r="WZD1215" s="1"/>
      <c r="WZE1215" s="1"/>
      <c r="WZF1215" s="1"/>
      <c r="WZG1215" s="1"/>
      <c r="WZH1215" s="1"/>
      <c r="WZI1215" s="1"/>
      <c r="WZJ1215" s="1"/>
      <c r="WZK1215" s="1"/>
      <c r="WZL1215" s="1"/>
      <c r="WZM1215" s="1"/>
      <c r="WZN1215" s="1"/>
      <c r="WZO1215" s="1"/>
      <c r="WZP1215" s="1"/>
      <c r="WZQ1215" s="1"/>
      <c r="WZR1215" s="1"/>
      <c r="WZS1215" s="1"/>
      <c r="WZT1215" s="1"/>
      <c r="WZU1215" s="1"/>
      <c r="WZV1215" s="1"/>
      <c r="WZW1215" s="1"/>
      <c r="WZX1215" s="1"/>
      <c r="WZY1215" s="1"/>
      <c r="WZZ1215" s="1"/>
      <c r="XAA1215" s="1"/>
      <c r="XAB1215" s="1"/>
      <c r="XAC1215" s="1"/>
      <c r="XAD1215" s="1"/>
      <c r="XAE1215" s="1"/>
      <c r="XAF1215" s="1"/>
      <c r="XAG1215" s="1"/>
      <c r="XAH1215" s="1"/>
      <c r="XAI1215" s="1"/>
      <c r="XAJ1215" s="1"/>
      <c r="XAK1215" s="1"/>
      <c r="XAL1215" s="1"/>
      <c r="XAM1215" s="1"/>
      <c r="XAN1215" s="1"/>
      <c r="XAO1215" s="1"/>
      <c r="XAP1215" s="1"/>
      <c r="XAQ1215" s="1"/>
      <c r="XAR1215" s="1"/>
      <c r="XAS1215" s="1"/>
      <c r="XAT1215" s="1"/>
      <c r="XAU1215" s="1"/>
      <c r="XAV1215" s="1"/>
      <c r="XAW1215" s="1"/>
      <c r="XAX1215" s="1"/>
      <c r="XAY1215" s="1"/>
      <c r="XAZ1215" s="1"/>
      <c r="XBA1215" s="1"/>
      <c r="XBB1215" s="1"/>
      <c r="XBC1215" s="1"/>
      <c r="XBD1215" s="1"/>
      <c r="XBE1215" s="1"/>
      <c r="XBF1215" s="1"/>
      <c r="XBG1215" s="1"/>
      <c r="XBH1215" s="1"/>
      <c r="XBI1215" s="1"/>
      <c r="XBJ1215" s="1"/>
      <c r="XBK1215" s="1"/>
      <c r="XBL1215" s="1"/>
      <c r="XBM1215" s="1"/>
      <c r="XBN1215" s="1"/>
      <c r="XBO1215" s="1"/>
      <c r="XBP1215" s="1"/>
      <c r="XBQ1215" s="1"/>
      <c r="XBR1215" s="1"/>
      <c r="XBS1215" s="1"/>
      <c r="XBT1215" s="1"/>
      <c r="XBU1215" s="1"/>
      <c r="XBV1215" s="1"/>
      <c r="XBW1215" s="1"/>
      <c r="XBX1215" s="1"/>
      <c r="XBY1215" s="1"/>
      <c r="XBZ1215" s="1"/>
      <c r="XCA1215" s="1"/>
      <c r="XCB1215" s="1"/>
      <c r="XCC1215" s="1"/>
      <c r="XCD1215" s="1"/>
      <c r="XCE1215" s="1"/>
      <c r="XCF1215" s="1"/>
      <c r="XCG1215" s="1"/>
      <c r="XCH1215" s="1"/>
      <c r="XCI1215" s="1"/>
      <c r="XCJ1215" s="1"/>
      <c r="XCK1215" s="1"/>
      <c r="XCL1215" s="1"/>
      <c r="XCM1215" s="1"/>
      <c r="XCN1215" s="1"/>
      <c r="XCO1215" s="1"/>
      <c r="XCP1215" s="1"/>
      <c r="XCQ1215" s="1"/>
      <c r="XCR1215" s="1"/>
      <c r="XCS1215" s="1"/>
      <c r="XCT1215" s="1"/>
      <c r="XCU1215" s="1"/>
      <c r="XCV1215" s="1"/>
      <c r="XCW1215" s="1"/>
      <c r="XCX1215" s="1"/>
      <c r="XCY1215" s="1"/>
      <c r="XCZ1215" s="1"/>
      <c r="XDA1215" s="1"/>
      <c r="XDB1215" s="1"/>
      <c r="XDC1215" s="1"/>
      <c r="XDD1215" s="1"/>
      <c r="XDE1215" s="1"/>
      <c r="XDF1215" s="1"/>
      <c r="XDG1215" s="1"/>
      <c r="XDH1215" s="1"/>
      <c r="XDI1215" s="1"/>
      <c r="XDJ1215" s="1"/>
      <c r="XDK1215" s="1"/>
      <c r="XDL1215" s="1"/>
      <c r="XDM1215" s="1"/>
      <c r="XDN1215" s="1"/>
      <c r="XDO1215" s="1"/>
      <c r="XDP1215" s="1"/>
      <c r="XDQ1215" s="1"/>
      <c r="XDR1215" s="1"/>
      <c r="XDS1215" s="1"/>
      <c r="XDT1215" s="1"/>
      <c r="XDU1215" s="1"/>
      <c r="XDV1215" s="1"/>
      <c r="XDW1215" s="1"/>
      <c r="XDX1215" s="1"/>
      <c r="XDY1215" s="1"/>
      <c r="XDZ1215" s="1"/>
      <c r="XEA1215" s="1"/>
      <c r="XEB1215" s="1"/>
      <c r="XEC1215" s="1"/>
      <c r="XED1215" s="1"/>
      <c r="XEE1215" s="1"/>
      <c r="XEF1215" s="1"/>
      <c r="XEG1215" s="1"/>
      <c r="XEH1215" s="1"/>
      <c r="XEI1215" s="1"/>
      <c r="XEJ1215" s="1"/>
      <c r="XEK1215" s="1"/>
      <c r="XEL1215" s="1"/>
      <c r="XEM1215" s="1"/>
      <c r="XEN1215" s="1"/>
      <c r="XEO1215" s="1"/>
      <c r="XEP1215" s="1"/>
      <c r="XEQ1215" s="1"/>
      <c r="XER1215" s="1"/>
      <c r="XES1215" s="1"/>
      <c r="XET1215" s="1"/>
      <c r="XEU1215" s="1"/>
      <c r="XEV1215" s="1"/>
      <c r="XEW1215" s="1"/>
      <c r="XEX1215" s="1"/>
      <c r="XEY1215" s="1"/>
      <c r="XEZ1215" s="1"/>
      <c r="XFA1215" s="1"/>
      <c r="XFB1215" s="1"/>
      <c r="XFC1215" s="1"/>
    </row>
    <row r="1216" spans="1:150 16226:16383" s="3" customFormat="1" ht="20.25" customHeight="1" x14ac:dyDescent="0.25">
      <c r="A1216" s="71" t="s">
        <v>1409</v>
      </c>
      <c r="B1216" s="71">
        <v>289.57</v>
      </c>
      <c r="C1216" s="71">
        <f t="shared" si="34"/>
        <v>3116.9314799999997</v>
      </c>
      <c r="D1216" s="51">
        <v>0</v>
      </c>
      <c r="E1216" s="51">
        <v>0</v>
      </c>
      <c r="F1216" s="124">
        <f t="shared" si="35"/>
        <v>5822.4280046399999</v>
      </c>
      <c r="G1216" s="130" t="s">
        <v>95</v>
      </c>
      <c r="H1216" s="13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c r="DM1216" s="1"/>
      <c r="DN1216" s="1"/>
      <c r="DO1216" s="1"/>
      <c r="DP1216" s="1"/>
      <c r="DQ1216" s="1"/>
      <c r="DR1216" s="1"/>
      <c r="DS1216" s="1"/>
      <c r="DT1216" s="1"/>
      <c r="DU1216" s="1"/>
      <c r="DV1216" s="1"/>
      <c r="DW1216" s="1"/>
      <c r="DX1216" s="1"/>
      <c r="DY1216" s="1"/>
      <c r="DZ1216" s="1"/>
      <c r="EA1216" s="1"/>
      <c r="EB1216" s="1"/>
      <c r="EC1216" s="1"/>
      <c r="ED1216" s="1"/>
      <c r="EE1216" s="1"/>
      <c r="EF1216" s="1"/>
      <c r="EG1216" s="1"/>
      <c r="EH1216" s="1"/>
      <c r="EI1216" s="1"/>
      <c r="EJ1216" s="1"/>
      <c r="EK1216" s="1"/>
      <c r="EL1216" s="1"/>
      <c r="EM1216" s="1"/>
      <c r="EN1216" s="1"/>
      <c r="EO1216" s="1"/>
      <c r="EP1216" s="1"/>
      <c r="EQ1216" s="1"/>
      <c r="ER1216" s="1"/>
      <c r="ES1216" s="1"/>
      <c r="ET1216" s="1"/>
      <c r="WZB1216" s="1"/>
      <c r="WZC1216" s="1"/>
      <c r="WZD1216" s="1"/>
      <c r="WZE1216" s="1"/>
      <c r="WZF1216" s="1"/>
      <c r="WZG1216" s="1"/>
      <c r="WZH1216" s="1"/>
      <c r="WZI1216" s="1"/>
      <c r="WZJ1216" s="1"/>
      <c r="WZK1216" s="1"/>
      <c r="WZL1216" s="1"/>
      <c r="WZM1216" s="1"/>
      <c r="WZN1216" s="1"/>
      <c r="WZO1216" s="1"/>
      <c r="WZP1216" s="1"/>
      <c r="WZQ1216" s="1"/>
      <c r="WZR1216" s="1"/>
      <c r="WZS1216" s="1"/>
      <c r="WZT1216" s="1"/>
      <c r="WZU1216" s="1"/>
      <c r="WZV1216" s="1"/>
      <c r="WZW1216" s="1"/>
      <c r="WZX1216" s="1"/>
      <c r="WZY1216" s="1"/>
      <c r="WZZ1216" s="1"/>
      <c r="XAA1216" s="1"/>
      <c r="XAB1216" s="1"/>
      <c r="XAC1216" s="1"/>
      <c r="XAD1216" s="1"/>
      <c r="XAE1216" s="1"/>
      <c r="XAF1216" s="1"/>
      <c r="XAG1216" s="1"/>
      <c r="XAH1216" s="1"/>
      <c r="XAI1216" s="1"/>
      <c r="XAJ1216" s="1"/>
      <c r="XAK1216" s="1"/>
      <c r="XAL1216" s="1"/>
      <c r="XAM1216" s="1"/>
      <c r="XAN1216" s="1"/>
      <c r="XAO1216" s="1"/>
      <c r="XAP1216" s="1"/>
      <c r="XAQ1216" s="1"/>
      <c r="XAR1216" s="1"/>
      <c r="XAS1216" s="1"/>
      <c r="XAT1216" s="1"/>
      <c r="XAU1216" s="1"/>
      <c r="XAV1216" s="1"/>
      <c r="XAW1216" s="1"/>
      <c r="XAX1216" s="1"/>
      <c r="XAY1216" s="1"/>
      <c r="XAZ1216" s="1"/>
      <c r="XBA1216" s="1"/>
      <c r="XBB1216" s="1"/>
      <c r="XBC1216" s="1"/>
      <c r="XBD1216" s="1"/>
      <c r="XBE1216" s="1"/>
      <c r="XBF1216" s="1"/>
      <c r="XBG1216" s="1"/>
      <c r="XBH1216" s="1"/>
      <c r="XBI1216" s="1"/>
      <c r="XBJ1216" s="1"/>
      <c r="XBK1216" s="1"/>
      <c r="XBL1216" s="1"/>
      <c r="XBM1216" s="1"/>
      <c r="XBN1216" s="1"/>
      <c r="XBO1216" s="1"/>
      <c r="XBP1216" s="1"/>
      <c r="XBQ1216" s="1"/>
      <c r="XBR1216" s="1"/>
      <c r="XBS1216" s="1"/>
      <c r="XBT1216" s="1"/>
      <c r="XBU1216" s="1"/>
      <c r="XBV1216" s="1"/>
      <c r="XBW1216" s="1"/>
      <c r="XBX1216" s="1"/>
      <c r="XBY1216" s="1"/>
      <c r="XBZ1216" s="1"/>
      <c r="XCA1216" s="1"/>
      <c r="XCB1216" s="1"/>
      <c r="XCC1216" s="1"/>
      <c r="XCD1216" s="1"/>
      <c r="XCE1216" s="1"/>
      <c r="XCF1216" s="1"/>
      <c r="XCG1216" s="1"/>
      <c r="XCH1216" s="1"/>
      <c r="XCI1216" s="1"/>
      <c r="XCJ1216" s="1"/>
      <c r="XCK1216" s="1"/>
      <c r="XCL1216" s="1"/>
      <c r="XCM1216" s="1"/>
      <c r="XCN1216" s="1"/>
      <c r="XCO1216" s="1"/>
      <c r="XCP1216" s="1"/>
      <c r="XCQ1216" s="1"/>
      <c r="XCR1216" s="1"/>
      <c r="XCS1216" s="1"/>
      <c r="XCT1216" s="1"/>
      <c r="XCU1216" s="1"/>
      <c r="XCV1216" s="1"/>
      <c r="XCW1216" s="1"/>
      <c r="XCX1216" s="1"/>
      <c r="XCY1216" s="1"/>
      <c r="XCZ1216" s="1"/>
      <c r="XDA1216" s="1"/>
      <c r="XDB1216" s="1"/>
      <c r="XDC1216" s="1"/>
      <c r="XDD1216" s="1"/>
      <c r="XDE1216" s="1"/>
      <c r="XDF1216" s="1"/>
      <c r="XDG1216" s="1"/>
      <c r="XDH1216" s="1"/>
      <c r="XDI1216" s="1"/>
      <c r="XDJ1216" s="1"/>
      <c r="XDK1216" s="1"/>
      <c r="XDL1216" s="1"/>
      <c r="XDM1216" s="1"/>
      <c r="XDN1216" s="1"/>
      <c r="XDO1216" s="1"/>
      <c r="XDP1216" s="1"/>
      <c r="XDQ1216" s="1"/>
      <c r="XDR1216" s="1"/>
      <c r="XDS1216" s="1"/>
      <c r="XDT1216" s="1"/>
      <c r="XDU1216" s="1"/>
      <c r="XDV1216" s="1"/>
      <c r="XDW1216" s="1"/>
      <c r="XDX1216" s="1"/>
      <c r="XDY1216" s="1"/>
      <c r="XDZ1216" s="1"/>
      <c r="XEA1216" s="1"/>
      <c r="XEB1216" s="1"/>
      <c r="XEC1216" s="1"/>
      <c r="XED1216" s="1"/>
      <c r="XEE1216" s="1"/>
      <c r="XEF1216" s="1"/>
      <c r="XEG1216" s="1"/>
      <c r="XEH1216" s="1"/>
      <c r="XEI1216" s="1"/>
      <c r="XEJ1216" s="1"/>
      <c r="XEK1216" s="1"/>
      <c r="XEL1216" s="1"/>
      <c r="XEM1216" s="1"/>
      <c r="XEN1216" s="1"/>
      <c r="XEO1216" s="1"/>
      <c r="XEP1216" s="1"/>
      <c r="XEQ1216" s="1"/>
      <c r="XER1216" s="1"/>
      <c r="XES1216" s="1"/>
      <c r="XET1216" s="1"/>
      <c r="XEU1216" s="1"/>
      <c r="XEV1216" s="1"/>
      <c r="XEW1216" s="1"/>
      <c r="XEX1216" s="1"/>
      <c r="XEY1216" s="1"/>
      <c r="XEZ1216" s="1"/>
      <c r="XFA1216" s="1"/>
      <c r="XFB1216" s="1"/>
      <c r="XFC1216" s="1"/>
    </row>
    <row r="1217" spans="1:150 16226:16383" s="3" customFormat="1" ht="20.25" hidden="1" customHeight="1" x14ac:dyDescent="0.25">
      <c r="A1217" s="71"/>
      <c r="B1217" s="71">
        <f>SUM(B1190:B1216)</f>
        <v>9561.26</v>
      </c>
      <c r="C1217" s="51"/>
      <c r="D1217" s="51"/>
      <c r="E1217" s="70"/>
      <c r="F1217" s="124">
        <f t="shared" si="35"/>
        <v>0</v>
      </c>
      <c r="G1217" s="130" t="s">
        <v>95</v>
      </c>
      <c r="H1217" s="13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c r="DM1217" s="1"/>
      <c r="DN1217" s="1"/>
      <c r="DO1217" s="1"/>
      <c r="DP1217" s="1"/>
      <c r="DQ1217" s="1"/>
      <c r="DR1217" s="1"/>
      <c r="DS1217" s="1"/>
      <c r="DT1217" s="1"/>
      <c r="DU1217" s="1"/>
      <c r="DV1217" s="1"/>
      <c r="DW1217" s="1"/>
      <c r="DX1217" s="1"/>
      <c r="DY1217" s="1"/>
      <c r="DZ1217" s="1"/>
      <c r="EA1217" s="1"/>
      <c r="EB1217" s="1"/>
      <c r="EC1217" s="1"/>
      <c r="ED1217" s="1"/>
      <c r="EE1217" s="1"/>
      <c r="EF1217" s="1"/>
      <c r="EG1217" s="1"/>
      <c r="EH1217" s="1"/>
      <c r="EI1217" s="1"/>
      <c r="EJ1217" s="1"/>
      <c r="EK1217" s="1"/>
      <c r="EL1217" s="1"/>
      <c r="EM1217" s="1"/>
      <c r="EN1217" s="1"/>
      <c r="EO1217" s="1"/>
      <c r="EP1217" s="1"/>
      <c r="EQ1217" s="1"/>
      <c r="ER1217" s="1"/>
      <c r="ES1217" s="1"/>
      <c r="ET1217" s="1"/>
      <c r="WZB1217" s="1"/>
      <c r="WZC1217" s="1"/>
      <c r="WZD1217" s="1"/>
      <c r="WZE1217" s="1"/>
      <c r="WZF1217" s="1"/>
      <c r="WZG1217" s="1"/>
      <c r="WZH1217" s="1"/>
      <c r="WZI1217" s="1"/>
      <c r="WZJ1217" s="1"/>
      <c r="WZK1217" s="1"/>
      <c r="WZL1217" s="1"/>
      <c r="WZM1217" s="1"/>
      <c r="WZN1217" s="1"/>
      <c r="WZO1217" s="1"/>
      <c r="WZP1217" s="1"/>
      <c r="WZQ1217" s="1"/>
      <c r="WZR1217" s="1"/>
      <c r="WZS1217" s="1"/>
      <c r="WZT1217" s="1"/>
      <c r="WZU1217" s="1"/>
      <c r="WZV1217" s="1"/>
      <c r="WZW1217" s="1"/>
      <c r="WZX1217" s="1"/>
      <c r="WZY1217" s="1"/>
      <c r="WZZ1217" s="1"/>
      <c r="XAA1217" s="1"/>
      <c r="XAB1217" s="1"/>
      <c r="XAC1217" s="1"/>
      <c r="XAD1217" s="1"/>
      <c r="XAE1217" s="1"/>
      <c r="XAF1217" s="1"/>
      <c r="XAG1217" s="1"/>
      <c r="XAH1217" s="1"/>
      <c r="XAI1217" s="1"/>
      <c r="XAJ1217" s="1"/>
      <c r="XAK1217" s="1"/>
      <c r="XAL1217" s="1"/>
      <c r="XAM1217" s="1"/>
      <c r="XAN1217" s="1"/>
      <c r="XAO1217" s="1"/>
      <c r="XAP1217" s="1"/>
      <c r="XAQ1217" s="1"/>
      <c r="XAR1217" s="1"/>
      <c r="XAS1217" s="1"/>
      <c r="XAT1217" s="1"/>
      <c r="XAU1217" s="1"/>
      <c r="XAV1217" s="1"/>
      <c r="XAW1217" s="1"/>
      <c r="XAX1217" s="1"/>
      <c r="XAY1217" s="1"/>
      <c r="XAZ1217" s="1"/>
      <c r="XBA1217" s="1"/>
      <c r="XBB1217" s="1"/>
      <c r="XBC1217" s="1"/>
      <c r="XBD1217" s="1"/>
      <c r="XBE1217" s="1"/>
      <c r="XBF1217" s="1"/>
      <c r="XBG1217" s="1"/>
      <c r="XBH1217" s="1"/>
      <c r="XBI1217" s="1"/>
      <c r="XBJ1217" s="1"/>
      <c r="XBK1217" s="1"/>
      <c r="XBL1217" s="1"/>
      <c r="XBM1217" s="1"/>
      <c r="XBN1217" s="1"/>
      <c r="XBO1217" s="1"/>
      <c r="XBP1217" s="1"/>
      <c r="XBQ1217" s="1"/>
      <c r="XBR1217" s="1"/>
      <c r="XBS1217" s="1"/>
      <c r="XBT1217" s="1"/>
      <c r="XBU1217" s="1"/>
      <c r="XBV1217" s="1"/>
      <c r="XBW1217" s="1"/>
      <c r="XBX1217" s="1"/>
      <c r="XBY1217" s="1"/>
      <c r="XBZ1217" s="1"/>
      <c r="XCA1217" s="1"/>
      <c r="XCB1217" s="1"/>
      <c r="XCC1217" s="1"/>
      <c r="XCD1217" s="1"/>
      <c r="XCE1217" s="1"/>
      <c r="XCF1217" s="1"/>
      <c r="XCG1217" s="1"/>
      <c r="XCH1217" s="1"/>
      <c r="XCI1217" s="1"/>
      <c r="XCJ1217" s="1"/>
      <c r="XCK1217" s="1"/>
      <c r="XCL1217" s="1"/>
      <c r="XCM1217" s="1"/>
      <c r="XCN1217" s="1"/>
      <c r="XCO1217" s="1"/>
      <c r="XCP1217" s="1"/>
      <c r="XCQ1217" s="1"/>
      <c r="XCR1217" s="1"/>
      <c r="XCS1217" s="1"/>
      <c r="XCT1217" s="1"/>
      <c r="XCU1217" s="1"/>
      <c r="XCV1217" s="1"/>
      <c r="XCW1217" s="1"/>
      <c r="XCX1217" s="1"/>
      <c r="XCY1217" s="1"/>
      <c r="XCZ1217" s="1"/>
      <c r="XDA1217" s="1"/>
      <c r="XDB1217" s="1"/>
      <c r="XDC1217" s="1"/>
      <c r="XDD1217" s="1"/>
      <c r="XDE1217" s="1"/>
      <c r="XDF1217" s="1"/>
      <c r="XDG1217" s="1"/>
      <c r="XDH1217" s="1"/>
      <c r="XDI1217" s="1"/>
      <c r="XDJ1217" s="1"/>
      <c r="XDK1217" s="1"/>
      <c r="XDL1217" s="1"/>
      <c r="XDM1217" s="1"/>
      <c r="XDN1217" s="1"/>
      <c r="XDO1217" s="1"/>
      <c r="XDP1217" s="1"/>
      <c r="XDQ1217" s="1"/>
      <c r="XDR1217" s="1"/>
      <c r="XDS1217" s="1"/>
      <c r="XDT1217" s="1"/>
      <c r="XDU1217" s="1"/>
      <c r="XDV1217" s="1"/>
      <c r="XDW1217" s="1"/>
      <c r="XDX1217" s="1"/>
      <c r="XDY1217" s="1"/>
      <c r="XDZ1217" s="1"/>
      <c r="XEA1217" s="1"/>
      <c r="XEB1217" s="1"/>
      <c r="XEC1217" s="1"/>
      <c r="XED1217" s="1"/>
      <c r="XEE1217" s="1"/>
      <c r="XEF1217" s="1"/>
      <c r="XEG1217" s="1"/>
      <c r="XEH1217" s="1"/>
      <c r="XEI1217" s="1"/>
      <c r="XEJ1217" s="1"/>
      <c r="XEK1217" s="1"/>
      <c r="XEL1217" s="1"/>
      <c r="XEM1217" s="1"/>
      <c r="XEN1217" s="1"/>
      <c r="XEO1217" s="1"/>
      <c r="XEP1217" s="1"/>
      <c r="XEQ1217" s="1"/>
      <c r="XER1217" s="1"/>
      <c r="XES1217" s="1"/>
      <c r="XET1217" s="1"/>
      <c r="XEU1217" s="1"/>
      <c r="XEV1217" s="1"/>
      <c r="XEW1217" s="1"/>
      <c r="XEX1217" s="1"/>
      <c r="XEY1217" s="1"/>
      <c r="XEZ1217" s="1"/>
      <c r="XFA1217" s="1"/>
      <c r="XFB1217" s="1"/>
      <c r="XFC1217" s="1"/>
    </row>
    <row r="1218" spans="1:150 16226:16383" ht="20.25" customHeight="1" x14ac:dyDescent="0.25">
      <c r="A1218" s="180" t="s">
        <v>68</v>
      </c>
      <c r="B1218" s="181"/>
      <c r="C1218" s="181"/>
      <c r="D1218" s="181"/>
      <c r="E1218" s="181"/>
      <c r="F1218" s="181"/>
      <c r="G1218" s="181"/>
      <c r="H1218" s="182"/>
    </row>
    <row r="1219" spans="1:150 16226:16383" ht="45" customHeight="1" x14ac:dyDescent="0.25">
      <c r="A1219" s="2" t="s">
        <v>229</v>
      </c>
      <c r="B1219" s="126" t="s">
        <v>1441</v>
      </c>
      <c r="C1219" s="127"/>
      <c r="D1219" s="127"/>
      <c r="E1219" s="127"/>
      <c r="F1219" s="127"/>
      <c r="G1219" s="127"/>
      <c r="H1219" s="128"/>
    </row>
    <row r="1220" spans="1:150 16226:16383" ht="20.25" x14ac:dyDescent="0.25">
      <c r="A1220" s="2" t="s">
        <v>229</v>
      </c>
      <c r="B1220" s="126" t="s">
        <v>1417</v>
      </c>
      <c r="C1220" s="127"/>
      <c r="D1220" s="127"/>
      <c r="E1220" s="127"/>
      <c r="F1220" s="127"/>
      <c r="G1220" s="127"/>
      <c r="H1220" s="128"/>
    </row>
    <row r="1221" spans="1:150 16226:16383" ht="20.25" hidden="1" x14ac:dyDescent="0.25">
      <c r="A1221" s="2" t="s">
        <v>229</v>
      </c>
      <c r="B1221" s="126" t="s">
        <v>230</v>
      </c>
      <c r="C1221" s="127"/>
      <c r="D1221" s="127"/>
      <c r="E1221" s="127"/>
      <c r="F1221" s="127"/>
      <c r="G1221" s="127"/>
      <c r="H1221" s="128"/>
    </row>
    <row r="1222" spans="1:150 16226:16383" ht="20.25" x14ac:dyDescent="0.25">
      <c r="A1222" s="2" t="s">
        <v>229</v>
      </c>
      <c r="B1222" s="126" t="s">
        <v>231</v>
      </c>
      <c r="C1222" s="127"/>
      <c r="D1222" s="127"/>
      <c r="E1222" s="127"/>
      <c r="F1222" s="127"/>
      <c r="G1222" s="127"/>
      <c r="H1222" s="128"/>
    </row>
    <row r="1223" spans="1:150 16226:16383" ht="20.25" hidden="1" x14ac:dyDescent="0.25">
      <c r="A1223" s="2" t="s">
        <v>229</v>
      </c>
      <c r="B1223" s="126" t="s">
        <v>232</v>
      </c>
      <c r="C1223" s="127"/>
      <c r="D1223" s="127"/>
      <c r="E1223" s="127"/>
      <c r="F1223" s="127"/>
      <c r="G1223" s="127"/>
      <c r="H1223" s="128"/>
    </row>
    <row r="1224" spans="1:150 16226:16383" ht="65.25" customHeight="1" x14ac:dyDescent="0.25">
      <c r="A1224" s="2" t="s">
        <v>229</v>
      </c>
      <c r="B1224" s="126" t="s">
        <v>1434</v>
      </c>
      <c r="C1224" s="127"/>
      <c r="D1224" s="127"/>
      <c r="E1224" s="127"/>
      <c r="F1224" s="127"/>
      <c r="G1224" s="127"/>
      <c r="H1224" s="128"/>
    </row>
    <row r="1225" spans="1:150 16226:16383" ht="62.25" customHeight="1" x14ac:dyDescent="0.25">
      <c r="A1225" s="2" t="s">
        <v>229</v>
      </c>
      <c r="B1225" s="126" t="s">
        <v>1433</v>
      </c>
      <c r="C1225" s="127"/>
      <c r="D1225" s="127"/>
      <c r="E1225" s="127"/>
      <c r="F1225" s="127"/>
      <c r="G1225" s="127"/>
      <c r="H1225" s="128"/>
    </row>
    <row r="1226" spans="1:150 16226:16383" ht="46.5" customHeight="1" x14ac:dyDescent="0.25">
      <c r="A1226" s="2" t="s">
        <v>229</v>
      </c>
      <c r="B1226" s="126" t="s">
        <v>1418</v>
      </c>
      <c r="C1226" s="127"/>
      <c r="D1226" s="127"/>
      <c r="E1226" s="127"/>
      <c r="F1226" s="127"/>
      <c r="G1226" s="127"/>
      <c r="H1226" s="128"/>
    </row>
    <row r="1227" spans="1:150 16226:16383" ht="24.75" hidden="1" customHeight="1" x14ac:dyDescent="0.25">
      <c r="A1227" s="2" t="s">
        <v>229</v>
      </c>
      <c r="B1227" s="144" t="s">
        <v>234</v>
      </c>
      <c r="C1227" s="127"/>
      <c r="D1227" s="127"/>
      <c r="E1227" s="127"/>
      <c r="F1227" s="127"/>
      <c r="G1227" s="127"/>
      <c r="H1227" s="128"/>
    </row>
    <row r="1228" spans="1:150 16226:16383" ht="43.5" customHeight="1" x14ac:dyDescent="0.25">
      <c r="A1228" s="2" t="s">
        <v>229</v>
      </c>
      <c r="B1228" s="126" t="s">
        <v>1416</v>
      </c>
      <c r="C1228" s="127"/>
      <c r="D1228" s="127"/>
      <c r="E1228" s="127"/>
      <c r="F1228" s="127"/>
      <c r="G1228" s="127"/>
      <c r="H1228" s="128"/>
    </row>
    <row r="1229" spans="1:150 16226:16383" ht="20.25" x14ac:dyDescent="0.25">
      <c r="A1229" s="2" t="s">
        <v>229</v>
      </c>
      <c r="B1229" s="126" t="s">
        <v>1414</v>
      </c>
      <c r="C1229" s="127"/>
      <c r="D1229" s="127"/>
      <c r="E1229" s="127"/>
      <c r="F1229" s="127"/>
      <c r="G1229" s="127"/>
      <c r="H1229" s="128"/>
    </row>
    <row r="1230" spans="1:150 16226:16383" ht="121.5" customHeight="1" x14ac:dyDescent="0.25">
      <c r="A1230" s="2" t="s">
        <v>229</v>
      </c>
      <c r="B1230" s="126" t="s">
        <v>1435</v>
      </c>
      <c r="C1230" s="127"/>
      <c r="D1230" s="127"/>
      <c r="E1230" s="127"/>
      <c r="F1230" s="127"/>
      <c r="G1230" s="127"/>
      <c r="H1230" s="128"/>
    </row>
    <row r="1231" spans="1:150 16226:16383" ht="20.25" x14ac:dyDescent="0.25">
      <c r="A1231" s="189" t="s">
        <v>74</v>
      </c>
      <c r="B1231" s="189"/>
      <c r="C1231" s="189"/>
      <c r="D1231" s="189"/>
      <c r="E1231" s="189"/>
      <c r="F1231" s="189"/>
      <c r="G1231" s="189"/>
      <c r="H1231" s="189"/>
    </row>
    <row r="1232" spans="1:150 16226:16383" ht="20.25" x14ac:dyDescent="0.25">
      <c r="A1232" s="129" t="s">
        <v>69</v>
      </c>
      <c r="B1232" s="129"/>
      <c r="C1232" s="129"/>
      <c r="D1232" s="126" t="str">
        <f>C3</f>
        <v>Godrej Woodside Estate Phase 1 &amp; 2</v>
      </c>
      <c r="E1232" s="127"/>
      <c r="F1232" s="127"/>
      <c r="G1232" s="127"/>
      <c r="H1232" s="128"/>
    </row>
    <row r="1233" spans="1:8" ht="40.5" customHeight="1" x14ac:dyDescent="0.25">
      <c r="A1233" s="129" t="s">
        <v>101</v>
      </c>
      <c r="B1233" s="129"/>
      <c r="C1233" s="129"/>
      <c r="D1233" s="126" t="str">
        <f>C9</f>
        <v>Godrej Woodside Estate Phase 1 , Survey / Final Plot No.: 42, 44, 45/1, 49/B, 59, 64, 65, 67/1, 67/2, 68, 69/1, 71/1, 72, 74, 75, 77/2, 81/2, 83/1, 86, 89, 90, 92 to 104, 106, 107, 108/1, 108/2, 110 to 115, 117 to 120, 122, 123, 136, 137, 138 and 151 at Navandhe, Khalapur, Raigad, 410202.
Godrej Woodside Estate Phase 2, Survey / Final Plot No.: S No. 144/1 and 145 at Village Navandhe, Taluka Khalapur, District Raigad, 410202.</v>
      </c>
      <c r="E1233" s="127"/>
      <c r="F1233" s="127"/>
      <c r="G1233" s="127"/>
      <c r="H1233" s="128"/>
    </row>
    <row r="1234" spans="1:8" ht="20.25" customHeight="1" x14ac:dyDescent="0.25">
      <c r="A1234" s="174" t="s">
        <v>107</v>
      </c>
      <c r="B1234" s="174"/>
      <c r="C1234" s="174"/>
      <c r="D1234" s="126" t="str">
        <f>G3</f>
        <v>04/07/2025 @01:48 PM</v>
      </c>
      <c r="E1234" s="127"/>
      <c r="F1234" s="127"/>
      <c r="G1234" s="127"/>
      <c r="H1234" s="128"/>
    </row>
    <row r="1235" spans="1:8" ht="20.25" x14ac:dyDescent="0.25">
      <c r="A1235" s="9"/>
      <c r="B1235" s="10"/>
      <c r="C1235" s="10"/>
      <c r="D1235" s="10"/>
      <c r="E1235" s="10"/>
      <c r="F1235" s="10"/>
      <c r="G1235" s="10"/>
      <c r="H1235" s="6"/>
    </row>
    <row r="1236" spans="1:8" ht="20.25" x14ac:dyDescent="0.25">
      <c r="A1236" s="11"/>
      <c r="B1236" s="12"/>
      <c r="C1236" s="12"/>
      <c r="D1236" s="12"/>
      <c r="E1236" s="12"/>
      <c r="F1236" s="12"/>
      <c r="G1236" s="12"/>
      <c r="H1236" s="7"/>
    </row>
    <row r="1237" spans="1:8" ht="20.25" x14ac:dyDescent="0.25">
      <c r="A1237" s="11"/>
      <c r="B1237" s="12"/>
      <c r="C1237" s="12"/>
      <c r="D1237" s="12"/>
      <c r="E1237" s="12"/>
      <c r="F1237" s="12"/>
      <c r="G1237" s="12"/>
      <c r="H1237" s="7"/>
    </row>
    <row r="1238" spans="1:8" ht="20.25" x14ac:dyDescent="0.25">
      <c r="A1238" s="11"/>
      <c r="B1238" s="12"/>
      <c r="C1238" s="12"/>
      <c r="D1238" s="12"/>
      <c r="E1238" s="12"/>
      <c r="F1238" s="12"/>
      <c r="G1238" s="12"/>
      <c r="H1238" s="7"/>
    </row>
    <row r="1239" spans="1:8" ht="20.25" x14ac:dyDescent="0.25">
      <c r="A1239" s="11"/>
      <c r="B1239" s="12"/>
      <c r="C1239" s="12"/>
      <c r="D1239" s="12"/>
      <c r="E1239" s="12"/>
      <c r="F1239" s="12"/>
      <c r="G1239" s="12"/>
      <c r="H1239" s="7"/>
    </row>
    <row r="1240" spans="1:8" ht="20.25" x14ac:dyDescent="0.25">
      <c r="A1240" s="11"/>
      <c r="B1240" s="12"/>
      <c r="C1240" s="12"/>
      <c r="D1240" s="12"/>
      <c r="E1240" s="12"/>
      <c r="F1240" s="12"/>
      <c r="G1240" s="12"/>
      <c r="H1240" s="7"/>
    </row>
    <row r="1241" spans="1:8" ht="20.25" x14ac:dyDescent="0.25">
      <c r="A1241" s="11"/>
      <c r="B1241" s="12"/>
      <c r="C1241" s="12"/>
      <c r="D1241" s="12"/>
      <c r="E1241" s="12"/>
      <c r="F1241" s="12"/>
      <c r="G1241" s="12"/>
      <c r="H1241" s="7"/>
    </row>
    <row r="1242" spans="1:8" ht="20.25" x14ac:dyDescent="0.25">
      <c r="A1242" s="11"/>
      <c r="B1242" s="12"/>
      <c r="C1242" s="12"/>
      <c r="D1242" s="12"/>
      <c r="E1242" s="12"/>
      <c r="F1242" s="12"/>
      <c r="G1242" s="12"/>
      <c r="H1242" s="7"/>
    </row>
    <row r="1243" spans="1:8" ht="20.25" x14ac:dyDescent="0.25">
      <c r="A1243" s="11"/>
      <c r="B1243" s="12"/>
      <c r="C1243" s="12"/>
      <c r="D1243" s="12"/>
      <c r="E1243" s="12"/>
      <c r="F1243" s="12"/>
      <c r="G1243" s="12"/>
      <c r="H1243" s="7"/>
    </row>
    <row r="1244" spans="1:8" ht="20.25" x14ac:dyDescent="0.25">
      <c r="A1244" s="11"/>
      <c r="B1244" s="12"/>
      <c r="C1244" s="12"/>
      <c r="D1244" s="12"/>
      <c r="E1244" s="12"/>
      <c r="F1244" s="12"/>
      <c r="G1244" s="12"/>
      <c r="H1244" s="7"/>
    </row>
    <row r="1245" spans="1:8" ht="20.25" x14ac:dyDescent="0.25">
      <c r="A1245" s="11"/>
      <c r="B1245" s="12"/>
      <c r="C1245" s="12"/>
      <c r="D1245" s="12"/>
      <c r="E1245" s="12"/>
      <c r="F1245" s="12"/>
      <c r="G1245" s="12"/>
      <c r="H1245" s="7"/>
    </row>
    <row r="1246" spans="1:8" ht="20.25" x14ac:dyDescent="0.25">
      <c r="A1246" s="11"/>
      <c r="B1246" s="12"/>
      <c r="C1246" s="12"/>
      <c r="D1246" s="12"/>
      <c r="E1246" s="12"/>
      <c r="F1246" s="12"/>
      <c r="G1246" s="12"/>
      <c r="H1246" s="7"/>
    </row>
    <row r="1247" spans="1:8" ht="20.25" x14ac:dyDescent="0.25">
      <c r="A1247" s="11"/>
      <c r="B1247" s="12"/>
      <c r="C1247" s="12"/>
      <c r="D1247" s="12"/>
      <c r="E1247" s="12"/>
      <c r="F1247" s="12"/>
      <c r="G1247" s="12"/>
      <c r="H1247" s="7"/>
    </row>
    <row r="1248" spans="1:8" ht="20.25" x14ac:dyDescent="0.25">
      <c r="A1248" s="11"/>
      <c r="B1248" s="12"/>
      <c r="C1248" s="12"/>
      <c r="D1248" s="12"/>
      <c r="E1248" s="12"/>
      <c r="F1248" s="12"/>
      <c r="G1248" s="12"/>
      <c r="H1248" s="7"/>
    </row>
    <row r="1249" spans="1:8" ht="20.25" x14ac:dyDescent="0.25">
      <c r="A1249" s="11"/>
      <c r="B1249" s="12"/>
      <c r="C1249" s="12"/>
      <c r="D1249" s="12"/>
      <c r="E1249" s="12"/>
      <c r="F1249" s="12"/>
      <c r="G1249" s="12"/>
      <c r="H1249" s="7"/>
    </row>
    <row r="1250" spans="1:8" ht="20.25" x14ac:dyDescent="0.25">
      <c r="A1250" s="11"/>
      <c r="B1250" s="12"/>
      <c r="C1250" s="12"/>
      <c r="D1250" s="12"/>
      <c r="E1250" s="12"/>
      <c r="F1250" s="12"/>
      <c r="G1250" s="12"/>
      <c r="H1250" s="7"/>
    </row>
    <row r="1251" spans="1:8" ht="20.25" x14ac:dyDescent="0.25">
      <c r="A1251" s="11"/>
      <c r="B1251" s="12"/>
      <c r="C1251" s="12"/>
      <c r="D1251" s="12"/>
      <c r="E1251" s="12"/>
      <c r="F1251" s="12"/>
      <c r="G1251" s="12"/>
      <c r="H1251" s="7"/>
    </row>
    <row r="1252" spans="1:8" ht="20.25" x14ac:dyDescent="0.25">
      <c r="A1252" s="11"/>
      <c r="B1252" s="12"/>
      <c r="C1252" s="12"/>
      <c r="D1252" s="12"/>
      <c r="E1252" s="12"/>
      <c r="F1252" s="12"/>
      <c r="G1252" s="12"/>
      <c r="H1252" s="7"/>
    </row>
    <row r="1253" spans="1:8" ht="20.25" x14ac:dyDescent="0.25">
      <c r="A1253" s="11"/>
      <c r="B1253" s="12"/>
      <c r="C1253" s="12"/>
      <c r="D1253" s="12"/>
      <c r="E1253" s="12"/>
      <c r="F1253" s="12"/>
      <c r="G1253" s="12"/>
      <c r="H1253" s="7"/>
    </row>
    <row r="1254" spans="1:8" ht="20.25" x14ac:dyDescent="0.25">
      <c r="A1254" s="11"/>
      <c r="B1254" s="12"/>
      <c r="C1254" s="12"/>
      <c r="D1254" s="12"/>
      <c r="E1254" s="12"/>
      <c r="F1254" s="12"/>
      <c r="G1254" s="12"/>
      <c r="H1254" s="7"/>
    </row>
    <row r="1255" spans="1:8" ht="20.25" x14ac:dyDescent="0.25">
      <c r="A1255" s="11"/>
      <c r="B1255" s="12"/>
      <c r="C1255" s="12"/>
      <c r="D1255" s="12"/>
      <c r="E1255" s="12"/>
      <c r="F1255" s="12"/>
      <c r="G1255" s="12"/>
      <c r="H1255" s="7"/>
    </row>
    <row r="1256" spans="1:8" ht="20.25" x14ac:dyDescent="0.25">
      <c r="A1256" s="11"/>
      <c r="B1256" s="12"/>
      <c r="C1256" s="12"/>
      <c r="D1256" s="12"/>
      <c r="E1256" s="12"/>
      <c r="F1256" s="12"/>
      <c r="G1256" s="12"/>
      <c r="H1256" s="7"/>
    </row>
    <row r="1257" spans="1:8" ht="20.25" x14ac:dyDescent="0.25">
      <c r="A1257" s="11"/>
      <c r="B1257" s="12"/>
      <c r="C1257" s="12"/>
      <c r="D1257" s="12"/>
      <c r="E1257" s="12"/>
      <c r="F1257" s="12"/>
      <c r="G1257" s="12"/>
      <c r="H1257" s="7"/>
    </row>
    <row r="1258" spans="1:8" ht="20.25" x14ac:dyDescent="0.25">
      <c r="A1258" s="11"/>
      <c r="B1258" s="12"/>
      <c r="C1258" s="12"/>
      <c r="D1258" s="12"/>
      <c r="E1258" s="12"/>
      <c r="F1258" s="12"/>
      <c r="G1258" s="12"/>
      <c r="H1258" s="7"/>
    </row>
    <row r="1259" spans="1:8" ht="20.25" x14ac:dyDescent="0.25">
      <c r="A1259" s="11"/>
      <c r="B1259" s="12"/>
      <c r="C1259" s="12"/>
      <c r="D1259" s="12"/>
      <c r="E1259" s="12"/>
      <c r="F1259" s="12"/>
      <c r="G1259" s="12"/>
      <c r="H1259" s="7"/>
    </row>
    <row r="1260" spans="1:8" ht="20.25" x14ac:dyDescent="0.25">
      <c r="A1260" s="11"/>
      <c r="B1260" s="12"/>
      <c r="C1260" s="12"/>
      <c r="D1260" s="12"/>
      <c r="E1260" s="12"/>
      <c r="F1260" s="12"/>
      <c r="G1260" s="12"/>
      <c r="H1260" s="7"/>
    </row>
    <row r="1261" spans="1:8" ht="20.25" x14ac:dyDescent="0.25">
      <c r="A1261" s="11"/>
      <c r="B1261" s="12"/>
      <c r="C1261" s="12"/>
      <c r="D1261" s="12"/>
      <c r="E1261" s="12"/>
      <c r="F1261" s="12"/>
      <c r="G1261" s="12"/>
      <c r="H1261" s="7"/>
    </row>
    <row r="1262" spans="1:8" ht="20.25" x14ac:dyDescent="0.25">
      <c r="A1262" s="11"/>
      <c r="B1262" s="12"/>
      <c r="C1262" s="12"/>
      <c r="D1262" s="12"/>
      <c r="E1262" s="12"/>
      <c r="F1262" s="12"/>
      <c r="G1262" s="12"/>
      <c r="H1262" s="7"/>
    </row>
    <row r="1263" spans="1:8" ht="20.25" x14ac:dyDescent="0.25">
      <c r="A1263" s="11"/>
      <c r="B1263" s="12"/>
      <c r="C1263" s="12"/>
      <c r="D1263" s="12"/>
      <c r="E1263" s="12"/>
      <c r="F1263" s="12"/>
      <c r="G1263" s="12"/>
      <c r="H1263" s="7"/>
    </row>
    <row r="1264" spans="1:8" ht="20.25" x14ac:dyDescent="0.25">
      <c r="A1264" s="11"/>
      <c r="B1264" s="12"/>
      <c r="C1264" s="12"/>
      <c r="D1264" s="12"/>
      <c r="E1264" s="12"/>
      <c r="F1264" s="12"/>
      <c r="G1264" s="12"/>
      <c r="H1264" s="7"/>
    </row>
    <row r="1265" spans="1:8" ht="20.25" x14ac:dyDescent="0.25">
      <c r="A1265" s="11"/>
      <c r="B1265" s="12"/>
      <c r="C1265" s="12"/>
      <c r="D1265" s="12"/>
      <c r="E1265" s="12"/>
      <c r="F1265" s="12"/>
      <c r="G1265" s="12"/>
      <c r="H1265" s="7"/>
    </row>
    <row r="1266" spans="1:8" ht="20.25" x14ac:dyDescent="0.25">
      <c r="A1266" s="11"/>
      <c r="B1266" s="12"/>
      <c r="C1266" s="12"/>
      <c r="D1266" s="12"/>
      <c r="E1266" s="12"/>
      <c r="F1266" s="12"/>
      <c r="G1266" s="12"/>
      <c r="H1266" s="7"/>
    </row>
    <row r="1267" spans="1:8" ht="20.25" x14ac:dyDescent="0.25">
      <c r="A1267" s="11"/>
      <c r="B1267" s="12"/>
      <c r="C1267" s="12"/>
      <c r="D1267" s="12"/>
      <c r="E1267" s="12"/>
      <c r="F1267" s="12"/>
      <c r="G1267" s="12"/>
      <c r="H1267" s="7"/>
    </row>
    <row r="1268" spans="1:8" ht="20.25" x14ac:dyDescent="0.25">
      <c r="A1268" s="11"/>
      <c r="B1268" s="12"/>
      <c r="C1268" s="12"/>
      <c r="D1268" s="12"/>
      <c r="E1268" s="12"/>
      <c r="F1268" s="12"/>
      <c r="G1268" s="12"/>
      <c r="H1268" s="7"/>
    </row>
    <row r="1269" spans="1:8" ht="20.25" x14ac:dyDescent="0.25">
      <c r="A1269" s="11"/>
      <c r="B1269" s="12"/>
      <c r="C1269" s="12"/>
      <c r="D1269" s="12"/>
      <c r="E1269" s="12"/>
      <c r="F1269" s="12"/>
      <c r="G1269" s="12"/>
      <c r="H1269" s="7"/>
    </row>
    <row r="1270" spans="1:8" ht="20.25" x14ac:dyDescent="0.25">
      <c r="A1270" s="11"/>
      <c r="B1270" s="12"/>
      <c r="C1270" s="12"/>
      <c r="D1270" s="12"/>
      <c r="E1270" s="12"/>
      <c r="F1270" s="12"/>
      <c r="G1270" s="12"/>
      <c r="H1270" s="7"/>
    </row>
    <row r="1271" spans="1:8" ht="20.25" x14ac:dyDescent="0.25">
      <c r="A1271" s="11"/>
      <c r="B1271" s="12"/>
      <c r="C1271" s="12"/>
      <c r="D1271" s="12"/>
      <c r="E1271" s="12"/>
      <c r="F1271" s="12"/>
      <c r="G1271" s="12"/>
      <c r="H1271" s="7"/>
    </row>
    <row r="1272" spans="1:8" ht="20.25" x14ac:dyDescent="0.25">
      <c r="A1272" s="11"/>
      <c r="B1272" s="12"/>
      <c r="C1272" s="12"/>
      <c r="D1272" s="12"/>
      <c r="E1272" s="12"/>
      <c r="F1272" s="12"/>
      <c r="G1272" s="12"/>
      <c r="H1272" s="7"/>
    </row>
    <row r="1273" spans="1:8" ht="20.25" x14ac:dyDescent="0.25">
      <c r="A1273" s="11"/>
      <c r="B1273" s="12"/>
      <c r="C1273" s="12"/>
      <c r="D1273" s="12"/>
      <c r="E1273" s="12"/>
      <c r="F1273" s="12"/>
      <c r="G1273" s="12"/>
      <c r="H1273" s="7"/>
    </row>
    <row r="1274" spans="1:8" ht="20.25" x14ac:dyDescent="0.25">
      <c r="A1274" s="11"/>
      <c r="B1274" s="12"/>
      <c r="C1274" s="12"/>
      <c r="D1274" s="12"/>
      <c r="E1274" s="12"/>
      <c r="F1274" s="12"/>
      <c r="G1274" s="12"/>
      <c r="H1274" s="7"/>
    </row>
    <row r="1275" spans="1:8" ht="20.25" x14ac:dyDescent="0.25">
      <c r="A1275" s="11"/>
      <c r="B1275" s="12"/>
      <c r="C1275" s="12"/>
      <c r="D1275" s="12"/>
      <c r="E1275" s="12"/>
      <c r="F1275" s="12"/>
      <c r="G1275" s="12"/>
      <c r="H1275" s="7"/>
    </row>
    <row r="1276" spans="1:8" ht="20.25" x14ac:dyDescent="0.25">
      <c r="A1276" s="11"/>
      <c r="B1276" s="12"/>
      <c r="C1276" s="12"/>
      <c r="D1276" s="12"/>
      <c r="E1276" s="12"/>
      <c r="F1276" s="12"/>
      <c r="G1276" s="12"/>
      <c r="H1276" s="7"/>
    </row>
    <row r="1277" spans="1:8" ht="20.25" x14ac:dyDescent="0.25">
      <c r="A1277" s="11"/>
      <c r="B1277" s="12"/>
      <c r="C1277" s="12"/>
      <c r="D1277" s="12"/>
      <c r="E1277" s="12"/>
      <c r="F1277" s="12"/>
      <c r="G1277" s="12"/>
      <c r="H1277" s="7"/>
    </row>
    <row r="1278" spans="1:8" ht="20.25" x14ac:dyDescent="0.25">
      <c r="A1278" s="13"/>
      <c r="B1278" s="14"/>
      <c r="C1278" s="14"/>
      <c r="D1278" s="14"/>
      <c r="E1278" s="14"/>
      <c r="F1278" s="14"/>
      <c r="G1278" s="14"/>
      <c r="H1278" s="8"/>
    </row>
    <row r="1279" spans="1:8" ht="20.25" x14ac:dyDescent="0.25">
      <c r="A1279" s="183" t="s">
        <v>1421</v>
      </c>
      <c r="B1279" s="183"/>
      <c r="C1279" s="183"/>
      <c r="D1279" s="183"/>
      <c r="E1279" s="183"/>
      <c r="F1279" s="183"/>
      <c r="G1279" s="183"/>
      <c r="H1279" s="183"/>
    </row>
    <row r="1280" spans="1:8" ht="20.25" x14ac:dyDescent="0.25">
      <c r="A1280" s="9"/>
      <c r="B1280" s="10"/>
      <c r="C1280" s="10"/>
      <c r="D1280" s="10"/>
      <c r="E1280" s="10"/>
      <c r="F1280" s="10"/>
      <c r="G1280" s="10"/>
      <c r="H1280" s="6"/>
    </row>
    <row r="1281" spans="1:8" ht="20.25" x14ac:dyDescent="0.25">
      <c r="A1281" s="11"/>
      <c r="B1281" s="12"/>
      <c r="C1281" s="12"/>
      <c r="D1281" s="12"/>
      <c r="E1281" s="12"/>
      <c r="F1281" s="12"/>
      <c r="G1281" s="12"/>
      <c r="H1281" s="7"/>
    </row>
    <row r="1282" spans="1:8" ht="20.25" x14ac:dyDescent="0.25">
      <c r="A1282" s="11"/>
      <c r="B1282" s="12"/>
      <c r="C1282" s="12"/>
      <c r="D1282" s="12"/>
      <c r="E1282" s="12"/>
      <c r="F1282" s="12"/>
      <c r="G1282" s="12"/>
      <c r="H1282" s="7"/>
    </row>
    <row r="1283" spans="1:8" ht="20.25" x14ac:dyDescent="0.25">
      <c r="A1283" s="11"/>
      <c r="B1283" s="12"/>
      <c r="C1283" s="12"/>
      <c r="D1283" s="12"/>
      <c r="E1283" s="12"/>
      <c r="F1283" s="12"/>
      <c r="G1283" s="12"/>
      <c r="H1283" s="7"/>
    </row>
    <row r="1284" spans="1:8" ht="20.25" x14ac:dyDescent="0.25">
      <c r="A1284" s="11"/>
      <c r="B1284" s="12"/>
      <c r="C1284" s="12"/>
      <c r="D1284" s="12"/>
      <c r="E1284" s="12"/>
      <c r="F1284" s="12"/>
      <c r="G1284" s="12"/>
      <c r="H1284" s="7"/>
    </row>
    <row r="1285" spans="1:8" ht="20.25" x14ac:dyDescent="0.25">
      <c r="A1285" s="11"/>
      <c r="B1285" s="12"/>
      <c r="C1285" s="12"/>
      <c r="D1285" s="12"/>
      <c r="E1285" s="12"/>
      <c r="F1285" s="12"/>
      <c r="G1285" s="12"/>
      <c r="H1285" s="7"/>
    </row>
    <row r="1286" spans="1:8" ht="20.25" x14ac:dyDescent="0.25">
      <c r="A1286" s="11"/>
      <c r="B1286" s="12"/>
      <c r="C1286" s="12"/>
      <c r="D1286" s="12"/>
      <c r="E1286" s="12"/>
      <c r="F1286" s="12"/>
      <c r="G1286" s="12"/>
      <c r="H1286" s="7"/>
    </row>
    <row r="1287" spans="1:8" ht="20.25" x14ac:dyDescent="0.25">
      <c r="A1287" s="11"/>
      <c r="B1287" s="12"/>
      <c r="C1287" s="12"/>
      <c r="D1287" s="12"/>
      <c r="E1287" s="12"/>
      <c r="F1287" s="12"/>
      <c r="G1287" s="12"/>
      <c r="H1287" s="7"/>
    </row>
    <row r="1288" spans="1:8" ht="20.25" x14ac:dyDescent="0.25">
      <c r="A1288" s="11"/>
      <c r="B1288" s="12"/>
      <c r="C1288" s="12"/>
      <c r="D1288" s="12"/>
      <c r="E1288" s="12"/>
      <c r="F1288" s="12"/>
      <c r="G1288" s="12"/>
      <c r="H1288" s="7"/>
    </row>
    <row r="1289" spans="1:8" ht="20.25" x14ac:dyDescent="0.25">
      <c r="A1289" s="11"/>
      <c r="B1289" s="12"/>
      <c r="C1289" s="12"/>
      <c r="D1289" s="12"/>
      <c r="E1289" s="12"/>
      <c r="F1289" s="12"/>
      <c r="G1289" s="12"/>
      <c r="H1289" s="7"/>
    </row>
    <row r="1290" spans="1:8" ht="20.25" x14ac:dyDescent="0.25">
      <c r="A1290" s="11"/>
      <c r="B1290" s="12"/>
      <c r="C1290" s="12"/>
      <c r="D1290" s="12"/>
      <c r="E1290" s="12"/>
      <c r="F1290" s="12"/>
      <c r="G1290" s="12"/>
      <c r="H1290" s="7"/>
    </row>
    <row r="1291" spans="1:8" ht="20.25" x14ac:dyDescent="0.25">
      <c r="A1291" s="11"/>
      <c r="B1291" s="12"/>
      <c r="C1291" s="12"/>
      <c r="D1291" s="12"/>
      <c r="E1291" s="12"/>
      <c r="F1291" s="12"/>
      <c r="G1291" s="12"/>
      <c r="H1291" s="7"/>
    </row>
    <row r="1292" spans="1:8" ht="20.25" x14ac:dyDescent="0.25">
      <c r="A1292" s="11"/>
      <c r="B1292" s="12"/>
      <c r="C1292" s="12"/>
      <c r="D1292" s="12"/>
      <c r="E1292" s="12"/>
      <c r="F1292" s="12"/>
      <c r="G1292" s="12"/>
      <c r="H1292" s="7"/>
    </row>
    <row r="1293" spans="1:8" ht="20.25" x14ac:dyDescent="0.25">
      <c r="A1293" s="11"/>
      <c r="B1293" s="12"/>
      <c r="C1293" s="12"/>
      <c r="D1293" s="12"/>
      <c r="E1293" s="12"/>
      <c r="F1293" s="12"/>
      <c r="G1293" s="12"/>
      <c r="H1293" s="7"/>
    </row>
    <row r="1294" spans="1:8" ht="20.25" x14ac:dyDescent="0.25">
      <c r="A1294" s="11"/>
      <c r="B1294" s="12"/>
      <c r="C1294" s="12"/>
      <c r="D1294" s="12"/>
      <c r="E1294" s="12"/>
      <c r="F1294" s="12"/>
      <c r="G1294" s="12"/>
      <c r="H1294" s="7"/>
    </row>
    <row r="1295" spans="1:8" ht="20.25" x14ac:dyDescent="0.25">
      <c r="A1295" s="11"/>
      <c r="B1295" s="12"/>
      <c r="C1295" s="12"/>
      <c r="D1295" s="12"/>
      <c r="E1295" s="12"/>
      <c r="F1295" s="12"/>
      <c r="G1295" s="12"/>
      <c r="H1295" s="7"/>
    </row>
    <row r="1296" spans="1:8" ht="20.25" x14ac:dyDescent="0.25">
      <c r="A1296" s="11"/>
      <c r="B1296" s="12"/>
      <c r="C1296" s="12"/>
      <c r="D1296" s="12"/>
      <c r="E1296" s="12"/>
      <c r="F1296" s="12"/>
      <c r="G1296" s="12"/>
      <c r="H1296" s="7"/>
    </row>
    <row r="1297" spans="1:8" ht="20.25" x14ac:dyDescent="0.25">
      <c r="A1297" s="11"/>
      <c r="B1297" s="12"/>
      <c r="C1297" s="12"/>
      <c r="D1297" s="12"/>
      <c r="E1297" s="12"/>
      <c r="F1297" s="12"/>
      <c r="G1297" s="12"/>
      <c r="H1297" s="7"/>
    </row>
    <row r="1298" spans="1:8" ht="20.25" x14ac:dyDescent="0.25">
      <c r="A1298" s="11"/>
      <c r="B1298" s="12"/>
      <c r="C1298" s="12"/>
      <c r="D1298" s="12"/>
      <c r="E1298" s="12"/>
      <c r="F1298" s="12"/>
      <c r="G1298" s="12"/>
      <c r="H1298" s="7"/>
    </row>
    <row r="1299" spans="1:8" ht="20.25" x14ac:dyDescent="0.25">
      <c r="A1299" s="11"/>
      <c r="B1299" s="12"/>
      <c r="C1299" s="12"/>
      <c r="D1299" s="12"/>
      <c r="E1299" s="12"/>
      <c r="F1299" s="12"/>
      <c r="G1299" s="12"/>
      <c r="H1299" s="7"/>
    </row>
    <row r="1300" spans="1:8" ht="20.25" x14ac:dyDescent="0.25">
      <c r="A1300" s="11"/>
      <c r="B1300" s="12"/>
      <c r="C1300" s="12"/>
      <c r="D1300" s="12"/>
      <c r="E1300" s="12"/>
      <c r="F1300" s="12"/>
      <c r="G1300" s="12"/>
      <c r="H1300" s="7"/>
    </row>
    <row r="1301" spans="1:8" ht="20.25" x14ac:dyDescent="0.25">
      <c r="A1301" s="11"/>
      <c r="B1301" s="12"/>
      <c r="C1301" s="12"/>
      <c r="D1301" s="12"/>
      <c r="E1301" s="12"/>
      <c r="F1301" s="12"/>
      <c r="G1301" s="12"/>
      <c r="H1301" s="7"/>
    </row>
    <row r="1302" spans="1:8" ht="20.25" x14ac:dyDescent="0.25">
      <c r="A1302" s="11"/>
      <c r="B1302" s="12"/>
      <c r="C1302" s="12"/>
      <c r="D1302" s="12"/>
      <c r="E1302" s="12"/>
      <c r="F1302" s="12"/>
      <c r="G1302" s="12"/>
      <c r="H1302" s="7"/>
    </row>
    <row r="1303" spans="1:8" ht="20.25" x14ac:dyDescent="0.25">
      <c r="A1303" s="11"/>
      <c r="B1303" s="12"/>
      <c r="C1303" s="12"/>
      <c r="D1303" s="12"/>
      <c r="E1303" s="12"/>
      <c r="F1303" s="12"/>
      <c r="G1303" s="12"/>
      <c r="H1303" s="7"/>
    </row>
    <row r="1304" spans="1:8" ht="20.25" x14ac:dyDescent="0.25">
      <c r="A1304" s="11"/>
      <c r="B1304" s="12"/>
      <c r="C1304" s="12"/>
      <c r="D1304" s="12"/>
      <c r="E1304" s="12"/>
      <c r="F1304" s="12"/>
      <c r="G1304" s="12"/>
      <c r="H1304" s="7"/>
    </row>
    <row r="1305" spans="1:8" ht="20.25" x14ac:dyDescent="0.25">
      <c r="A1305" s="11"/>
      <c r="B1305" s="12"/>
      <c r="C1305" s="12"/>
      <c r="D1305" s="12"/>
      <c r="E1305" s="12"/>
      <c r="F1305" s="12"/>
      <c r="G1305" s="12"/>
      <c r="H1305" s="7"/>
    </row>
    <row r="1306" spans="1:8" ht="20.25" x14ac:dyDescent="0.25">
      <c r="A1306" s="11"/>
      <c r="B1306" s="12"/>
      <c r="C1306" s="12"/>
      <c r="D1306" s="12"/>
      <c r="E1306" s="12"/>
      <c r="F1306" s="12"/>
      <c r="G1306" s="12"/>
      <c r="H1306" s="7"/>
    </row>
    <row r="1307" spans="1:8" ht="20.25" x14ac:dyDescent="0.25">
      <c r="A1307" s="11"/>
      <c r="B1307" s="12"/>
      <c r="C1307" s="12"/>
      <c r="D1307" s="12"/>
      <c r="E1307" s="12"/>
      <c r="F1307" s="12"/>
      <c r="G1307" s="12"/>
      <c r="H1307" s="7"/>
    </row>
    <row r="1308" spans="1:8" ht="20.25" x14ac:dyDescent="0.25">
      <c r="A1308" s="11"/>
      <c r="B1308" s="12"/>
      <c r="C1308" s="12"/>
      <c r="D1308" s="12"/>
      <c r="E1308" s="12"/>
      <c r="F1308" s="12"/>
      <c r="G1308" s="12"/>
      <c r="H1308" s="7"/>
    </row>
    <row r="1309" spans="1:8" ht="20.25" x14ac:dyDescent="0.25">
      <c r="A1309" s="11"/>
      <c r="B1309" s="12"/>
      <c r="C1309" s="12"/>
      <c r="D1309" s="12"/>
      <c r="E1309" s="12"/>
      <c r="F1309" s="12"/>
      <c r="G1309" s="12"/>
      <c r="H1309" s="7"/>
    </row>
    <row r="1310" spans="1:8" ht="20.25" x14ac:dyDescent="0.25">
      <c r="A1310" s="11"/>
      <c r="B1310" s="12"/>
      <c r="C1310" s="12"/>
      <c r="D1310" s="12"/>
      <c r="E1310" s="12"/>
      <c r="F1310" s="12"/>
      <c r="G1310" s="12"/>
      <c r="H1310" s="7"/>
    </row>
    <row r="1311" spans="1:8" ht="20.25" x14ac:dyDescent="0.25">
      <c r="A1311" s="11"/>
      <c r="B1311" s="12"/>
      <c r="C1311" s="12"/>
      <c r="D1311" s="12"/>
      <c r="E1311" s="12"/>
      <c r="F1311" s="12"/>
      <c r="G1311" s="12"/>
      <c r="H1311" s="7"/>
    </row>
    <row r="1312" spans="1:8" ht="20.25" x14ac:dyDescent="0.25">
      <c r="A1312" s="11"/>
      <c r="B1312" s="12"/>
      <c r="C1312" s="12"/>
      <c r="D1312" s="12"/>
      <c r="E1312" s="12"/>
      <c r="F1312" s="12"/>
      <c r="G1312" s="12"/>
      <c r="H1312" s="7"/>
    </row>
    <row r="1313" spans="1:8" ht="20.25" x14ac:dyDescent="0.25">
      <c r="A1313" s="11"/>
      <c r="B1313" s="12"/>
      <c r="C1313" s="12"/>
      <c r="D1313" s="12"/>
      <c r="E1313" s="12"/>
      <c r="F1313" s="12"/>
      <c r="G1313" s="12"/>
      <c r="H1313" s="7"/>
    </row>
    <row r="1314" spans="1:8" ht="20.25" x14ac:dyDescent="0.25">
      <c r="A1314" s="11"/>
      <c r="B1314" s="12"/>
      <c r="C1314" s="12"/>
      <c r="D1314" s="12"/>
      <c r="E1314" s="12"/>
      <c r="F1314" s="12"/>
      <c r="G1314" s="12"/>
      <c r="H1314" s="7"/>
    </row>
    <row r="1315" spans="1:8" ht="20.25" x14ac:dyDescent="0.25">
      <c r="A1315" s="11"/>
      <c r="B1315" s="12"/>
      <c r="C1315" s="12"/>
      <c r="D1315" s="12"/>
      <c r="E1315" s="12"/>
      <c r="F1315" s="12"/>
      <c r="G1315" s="12"/>
      <c r="H1315" s="7"/>
    </row>
    <row r="1316" spans="1:8" ht="20.25" x14ac:dyDescent="0.25">
      <c r="A1316" s="11"/>
      <c r="B1316" s="12"/>
      <c r="C1316" s="12"/>
      <c r="D1316" s="12"/>
      <c r="E1316" s="12"/>
      <c r="F1316" s="12"/>
      <c r="G1316" s="12"/>
      <c r="H1316" s="7"/>
    </row>
    <row r="1317" spans="1:8" ht="20.25" x14ac:dyDescent="0.25">
      <c r="A1317" s="11"/>
      <c r="B1317" s="12"/>
      <c r="C1317" s="12"/>
      <c r="D1317" s="12"/>
      <c r="E1317" s="12"/>
      <c r="F1317" s="12"/>
      <c r="G1317" s="12"/>
      <c r="H1317" s="7"/>
    </row>
    <row r="1318" spans="1:8" ht="20.25" x14ac:dyDescent="0.25">
      <c r="A1318" s="11"/>
      <c r="B1318" s="12"/>
      <c r="C1318" s="12"/>
      <c r="D1318" s="12"/>
      <c r="E1318" s="12"/>
      <c r="F1318" s="12"/>
      <c r="G1318" s="12"/>
      <c r="H1318" s="7"/>
    </row>
    <row r="1319" spans="1:8" ht="20.25" x14ac:dyDescent="0.25">
      <c r="A1319" s="11"/>
      <c r="B1319" s="12"/>
      <c r="C1319" s="12"/>
      <c r="D1319" s="12"/>
      <c r="E1319" s="12"/>
      <c r="F1319" s="12"/>
      <c r="G1319" s="12"/>
      <c r="H1319" s="7"/>
    </row>
    <row r="1320" spans="1:8" ht="20.25" x14ac:dyDescent="0.25">
      <c r="A1320" s="11"/>
      <c r="B1320" s="12"/>
      <c r="C1320" s="12"/>
      <c r="D1320" s="12"/>
      <c r="E1320" s="12"/>
      <c r="F1320" s="12"/>
      <c r="G1320" s="12"/>
      <c r="H1320" s="7"/>
    </row>
    <row r="1321" spans="1:8" ht="20.25" x14ac:dyDescent="0.25">
      <c r="A1321" s="11"/>
      <c r="B1321" s="12"/>
      <c r="C1321" s="12"/>
      <c r="D1321" s="12"/>
      <c r="E1321" s="12"/>
      <c r="F1321" s="12"/>
      <c r="G1321" s="12"/>
      <c r="H1321" s="7"/>
    </row>
    <row r="1322" spans="1:8" ht="20.25" x14ac:dyDescent="0.25">
      <c r="A1322" s="11"/>
      <c r="B1322" s="12"/>
      <c r="C1322" s="12"/>
      <c r="D1322" s="12"/>
      <c r="E1322" s="12"/>
      <c r="F1322" s="12"/>
      <c r="G1322" s="12"/>
      <c r="H1322" s="7"/>
    </row>
    <row r="1323" spans="1:8" ht="20.25" x14ac:dyDescent="0.25">
      <c r="A1323" s="11"/>
      <c r="B1323" s="12"/>
      <c r="C1323" s="12"/>
      <c r="D1323" s="12"/>
      <c r="E1323" s="12"/>
      <c r="F1323" s="12"/>
      <c r="G1323" s="12"/>
      <c r="H1323" s="7"/>
    </row>
    <row r="1324" spans="1:8" ht="20.25" x14ac:dyDescent="0.25">
      <c r="A1324" s="11"/>
      <c r="B1324" s="12"/>
      <c r="C1324" s="12"/>
      <c r="D1324" s="12"/>
      <c r="E1324" s="12"/>
      <c r="F1324" s="12"/>
      <c r="G1324" s="12"/>
      <c r="H1324" s="7"/>
    </row>
    <row r="1325" spans="1:8" ht="20.25" x14ac:dyDescent="0.25">
      <c r="A1325" s="11"/>
      <c r="B1325" s="12"/>
      <c r="C1325" s="12"/>
      <c r="D1325" s="12"/>
      <c r="E1325" s="12"/>
      <c r="F1325" s="12"/>
      <c r="G1325" s="12"/>
      <c r="H1325" s="7"/>
    </row>
    <row r="1326" spans="1:8" ht="20.25" x14ac:dyDescent="0.25">
      <c r="A1326" s="11"/>
      <c r="B1326" s="12"/>
      <c r="C1326" s="12"/>
      <c r="D1326" s="12"/>
      <c r="E1326" s="12"/>
      <c r="F1326" s="12"/>
      <c r="G1326" s="12"/>
      <c r="H1326" s="7"/>
    </row>
    <row r="1327" spans="1:8" ht="20.25" x14ac:dyDescent="0.25">
      <c r="A1327" s="11"/>
      <c r="B1327" s="12"/>
      <c r="C1327" s="12"/>
      <c r="D1327" s="12"/>
      <c r="E1327" s="12"/>
      <c r="F1327" s="12"/>
      <c r="G1327" s="12"/>
      <c r="H1327" s="7"/>
    </row>
    <row r="1328" spans="1:8" ht="20.25" x14ac:dyDescent="0.25">
      <c r="A1328" s="13"/>
      <c r="B1328" s="14"/>
      <c r="C1328" s="14"/>
      <c r="D1328" s="14"/>
      <c r="E1328" s="14"/>
      <c r="F1328" s="14"/>
      <c r="G1328" s="14"/>
      <c r="H1328" s="8"/>
    </row>
    <row r="1329" spans="1:8" ht="20.25" x14ac:dyDescent="0.25">
      <c r="A1329" s="183" t="s">
        <v>1422</v>
      </c>
      <c r="B1329" s="183"/>
      <c r="C1329" s="183"/>
      <c r="D1329" s="183"/>
      <c r="E1329" s="183"/>
      <c r="F1329" s="183"/>
      <c r="G1329" s="183"/>
      <c r="H1329" s="183"/>
    </row>
    <row r="1330" spans="1:8" ht="20.25" x14ac:dyDescent="0.25">
      <c r="A1330" s="9"/>
      <c r="B1330" s="10"/>
      <c r="C1330" s="10"/>
      <c r="D1330" s="10"/>
      <c r="E1330" s="10"/>
      <c r="F1330" s="10"/>
      <c r="G1330" s="10"/>
      <c r="H1330" s="6"/>
    </row>
    <row r="1331" spans="1:8" ht="20.25" x14ac:dyDescent="0.25">
      <c r="A1331" s="11"/>
      <c r="B1331" s="12"/>
      <c r="C1331" s="12"/>
      <c r="D1331" s="12"/>
      <c r="E1331" s="12"/>
      <c r="F1331" s="12"/>
      <c r="G1331" s="12"/>
      <c r="H1331" s="7"/>
    </row>
    <row r="1332" spans="1:8" ht="20.25" x14ac:dyDescent="0.25">
      <c r="A1332" s="11"/>
      <c r="B1332" s="12"/>
      <c r="C1332" s="12"/>
      <c r="D1332" s="12"/>
      <c r="E1332" s="12"/>
      <c r="F1332" s="12"/>
      <c r="G1332" s="12"/>
      <c r="H1332" s="7"/>
    </row>
    <row r="1333" spans="1:8" ht="20.25" x14ac:dyDescent="0.25">
      <c r="A1333" s="11"/>
      <c r="B1333" s="12"/>
      <c r="C1333" s="12"/>
      <c r="D1333" s="12"/>
      <c r="E1333" s="12"/>
      <c r="F1333" s="12"/>
      <c r="G1333" s="12"/>
      <c r="H1333" s="7"/>
    </row>
    <row r="1334" spans="1:8" ht="20.25" x14ac:dyDescent="0.25">
      <c r="A1334" s="11"/>
      <c r="B1334" s="12"/>
      <c r="C1334" s="12"/>
      <c r="D1334" s="12"/>
      <c r="E1334" s="12"/>
      <c r="F1334" s="12"/>
      <c r="G1334" s="12"/>
      <c r="H1334" s="7"/>
    </row>
    <row r="1335" spans="1:8" ht="20.25" x14ac:dyDescent="0.25">
      <c r="A1335" s="11"/>
      <c r="B1335" s="12"/>
      <c r="C1335" s="12"/>
      <c r="D1335" s="12"/>
      <c r="E1335" s="12"/>
      <c r="F1335" s="12"/>
      <c r="G1335" s="12"/>
      <c r="H1335" s="7"/>
    </row>
    <row r="1336" spans="1:8" ht="20.25" x14ac:dyDescent="0.25">
      <c r="A1336" s="11"/>
      <c r="B1336" s="12"/>
      <c r="C1336" s="12"/>
      <c r="D1336" s="12"/>
      <c r="E1336" s="12"/>
      <c r="F1336" s="12"/>
      <c r="G1336" s="12"/>
      <c r="H1336" s="7"/>
    </row>
    <row r="1337" spans="1:8" ht="20.25" x14ac:dyDescent="0.25">
      <c r="A1337" s="11"/>
      <c r="B1337" s="12"/>
      <c r="C1337" s="12"/>
      <c r="D1337" s="12"/>
      <c r="E1337" s="12"/>
      <c r="F1337" s="12"/>
      <c r="G1337" s="12"/>
      <c r="H1337" s="7"/>
    </row>
    <row r="1338" spans="1:8" ht="20.25" x14ac:dyDescent="0.25">
      <c r="A1338" s="11"/>
      <c r="B1338" s="12"/>
      <c r="C1338" s="12"/>
      <c r="D1338" s="12"/>
      <c r="E1338" s="12"/>
      <c r="F1338" s="12"/>
      <c r="G1338" s="12"/>
      <c r="H1338" s="7"/>
    </row>
    <row r="1339" spans="1:8" ht="20.25" x14ac:dyDescent="0.25">
      <c r="A1339" s="11"/>
      <c r="B1339" s="12"/>
      <c r="C1339" s="12"/>
      <c r="D1339" s="12"/>
      <c r="E1339" s="12"/>
      <c r="F1339" s="12"/>
      <c r="G1339" s="12"/>
      <c r="H1339" s="7"/>
    </row>
    <row r="1340" spans="1:8" ht="20.25" x14ac:dyDescent="0.25">
      <c r="A1340" s="11"/>
      <c r="B1340" s="12"/>
      <c r="C1340" s="12"/>
      <c r="D1340" s="12"/>
      <c r="E1340" s="12"/>
      <c r="F1340" s="12"/>
      <c r="G1340" s="12"/>
      <c r="H1340" s="7"/>
    </row>
    <row r="1341" spans="1:8" ht="20.25" x14ac:dyDescent="0.25">
      <c r="A1341" s="11"/>
      <c r="B1341" s="12"/>
      <c r="C1341" s="12"/>
      <c r="D1341" s="12"/>
      <c r="E1341" s="12"/>
      <c r="F1341" s="12"/>
      <c r="G1341" s="12"/>
      <c r="H1341" s="7"/>
    </row>
    <row r="1342" spans="1:8" ht="20.25" x14ac:dyDescent="0.25">
      <c r="A1342" s="11"/>
      <c r="B1342" s="12"/>
      <c r="C1342" s="12"/>
      <c r="D1342" s="12"/>
      <c r="E1342" s="12"/>
      <c r="F1342" s="12"/>
      <c r="G1342" s="12"/>
      <c r="H1342" s="7"/>
    </row>
    <row r="1343" spans="1:8" ht="20.25" x14ac:dyDescent="0.25">
      <c r="A1343" s="11"/>
      <c r="B1343" s="12"/>
      <c r="C1343" s="12"/>
      <c r="D1343" s="12"/>
      <c r="E1343" s="12"/>
      <c r="F1343" s="12"/>
      <c r="G1343" s="12"/>
      <c r="H1343" s="7"/>
    </row>
    <row r="1344" spans="1:8" ht="20.25" x14ac:dyDescent="0.25">
      <c r="A1344" s="11"/>
      <c r="B1344" s="12"/>
      <c r="C1344" s="12"/>
      <c r="D1344" s="12"/>
      <c r="E1344" s="12"/>
      <c r="F1344" s="12"/>
      <c r="G1344" s="12"/>
      <c r="H1344" s="7"/>
    </row>
    <row r="1345" spans="1:8" ht="20.25" x14ac:dyDescent="0.25">
      <c r="A1345" s="11"/>
      <c r="B1345" s="12"/>
      <c r="C1345" s="12"/>
      <c r="D1345" s="12"/>
      <c r="E1345" s="12"/>
      <c r="F1345" s="12"/>
      <c r="G1345" s="12"/>
      <c r="H1345" s="7"/>
    </row>
    <row r="1346" spans="1:8" ht="20.25" x14ac:dyDescent="0.25">
      <c r="A1346" s="11"/>
      <c r="B1346" s="12"/>
      <c r="C1346" s="12"/>
      <c r="D1346" s="12"/>
      <c r="E1346" s="12"/>
      <c r="F1346" s="12"/>
      <c r="G1346" s="12"/>
      <c r="H1346" s="7"/>
    </row>
    <row r="1347" spans="1:8" ht="20.25" x14ac:dyDescent="0.25">
      <c r="A1347" s="11"/>
      <c r="B1347" s="12"/>
      <c r="C1347" s="12"/>
      <c r="D1347" s="12"/>
      <c r="E1347" s="12"/>
      <c r="F1347" s="12"/>
      <c r="G1347" s="12"/>
      <c r="H1347" s="7"/>
    </row>
    <row r="1348" spans="1:8" ht="20.25" x14ac:dyDescent="0.25">
      <c r="A1348" s="11"/>
      <c r="B1348" s="12"/>
      <c r="C1348" s="12"/>
      <c r="D1348" s="12"/>
      <c r="E1348" s="12"/>
      <c r="F1348" s="12"/>
      <c r="G1348" s="12"/>
      <c r="H1348" s="7"/>
    </row>
    <row r="1349" spans="1:8" ht="20.25" x14ac:dyDescent="0.25">
      <c r="A1349" s="11"/>
      <c r="B1349" s="12"/>
      <c r="C1349" s="12"/>
      <c r="D1349" s="12"/>
      <c r="E1349" s="12"/>
      <c r="F1349" s="12"/>
      <c r="G1349" s="12"/>
      <c r="H1349" s="7"/>
    </row>
    <row r="1350" spans="1:8" ht="20.25" x14ac:dyDescent="0.25">
      <c r="A1350" s="11"/>
      <c r="B1350" s="12"/>
      <c r="C1350" s="12"/>
      <c r="D1350" s="12"/>
      <c r="E1350" s="12"/>
      <c r="F1350" s="12"/>
      <c r="G1350" s="12"/>
      <c r="H1350" s="7"/>
    </row>
    <row r="1351" spans="1:8" ht="20.25" x14ac:dyDescent="0.25">
      <c r="A1351" s="11"/>
      <c r="B1351" s="12"/>
      <c r="C1351" s="12"/>
      <c r="D1351" s="12"/>
      <c r="E1351" s="12"/>
      <c r="F1351" s="12"/>
      <c r="G1351" s="12"/>
      <c r="H1351" s="7"/>
    </row>
    <row r="1352" spans="1:8" ht="20.25" x14ac:dyDescent="0.25">
      <c r="A1352" s="11"/>
      <c r="B1352" s="12"/>
      <c r="C1352" s="12"/>
      <c r="D1352" s="12"/>
      <c r="E1352" s="12"/>
      <c r="F1352" s="12"/>
      <c r="G1352" s="12"/>
      <c r="H1352" s="7"/>
    </row>
    <row r="1353" spans="1:8" ht="20.25" x14ac:dyDescent="0.25">
      <c r="A1353" s="11"/>
      <c r="B1353" s="12"/>
      <c r="C1353" s="12"/>
      <c r="D1353" s="12"/>
      <c r="E1353" s="12"/>
      <c r="F1353" s="12"/>
      <c r="G1353" s="12"/>
      <c r="H1353" s="7"/>
    </row>
    <row r="1354" spans="1:8" ht="20.25" x14ac:dyDescent="0.25">
      <c r="A1354" s="11"/>
      <c r="B1354" s="12"/>
      <c r="C1354" s="12"/>
      <c r="D1354" s="12"/>
      <c r="E1354" s="12"/>
      <c r="F1354" s="12"/>
      <c r="G1354" s="12"/>
      <c r="H1354" s="7"/>
    </row>
    <row r="1355" spans="1:8" ht="20.25" x14ac:dyDescent="0.25">
      <c r="A1355" s="11"/>
      <c r="B1355" s="12"/>
      <c r="C1355" s="12"/>
      <c r="D1355" s="12"/>
      <c r="E1355" s="12"/>
      <c r="F1355" s="12"/>
      <c r="G1355" s="12"/>
      <c r="H1355" s="7"/>
    </row>
    <row r="1356" spans="1:8" ht="20.25" x14ac:dyDescent="0.25">
      <c r="A1356" s="11"/>
      <c r="B1356" s="12"/>
      <c r="C1356" s="12"/>
      <c r="D1356" s="12"/>
      <c r="E1356" s="12"/>
      <c r="F1356" s="12"/>
      <c r="G1356" s="12"/>
      <c r="H1356" s="7"/>
    </row>
    <row r="1357" spans="1:8" ht="20.25" x14ac:dyDescent="0.25">
      <c r="A1357" s="11"/>
      <c r="B1357" s="12"/>
      <c r="C1357" s="12"/>
      <c r="D1357" s="12"/>
      <c r="E1357" s="12"/>
      <c r="F1357" s="12"/>
      <c r="G1357" s="12"/>
      <c r="H1357" s="7"/>
    </row>
    <row r="1358" spans="1:8" ht="20.25" x14ac:dyDescent="0.25">
      <c r="A1358" s="11"/>
      <c r="B1358" s="12"/>
      <c r="C1358" s="12"/>
      <c r="D1358" s="12"/>
      <c r="E1358" s="12"/>
      <c r="F1358" s="12"/>
      <c r="G1358" s="12"/>
      <c r="H1358" s="7"/>
    </row>
    <row r="1359" spans="1:8" ht="20.25" x14ac:dyDescent="0.25">
      <c r="A1359" s="11"/>
      <c r="B1359" s="12"/>
      <c r="C1359" s="12"/>
      <c r="D1359" s="12"/>
      <c r="E1359" s="12"/>
      <c r="F1359" s="12"/>
      <c r="G1359" s="12"/>
      <c r="H1359" s="7"/>
    </row>
    <row r="1360" spans="1:8" ht="20.25" x14ac:dyDescent="0.25">
      <c r="A1360" s="11"/>
      <c r="B1360" s="12"/>
      <c r="C1360" s="12"/>
      <c r="D1360" s="12"/>
      <c r="E1360" s="12"/>
      <c r="F1360" s="12"/>
      <c r="G1360" s="12"/>
      <c r="H1360" s="7"/>
    </row>
    <row r="1361" spans="1:8" ht="20.25" x14ac:dyDescent="0.25">
      <c r="A1361" s="11"/>
      <c r="B1361" s="12"/>
      <c r="C1361" s="12"/>
      <c r="D1361" s="12"/>
      <c r="E1361" s="12"/>
      <c r="F1361" s="12"/>
      <c r="G1361" s="12"/>
      <c r="H1361" s="7"/>
    </row>
    <row r="1362" spans="1:8" ht="20.25" x14ac:dyDescent="0.25">
      <c r="A1362" s="11"/>
      <c r="B1362" s="12"/>
      <c r="C1362" s="12"/>
      <c r="D1362" s="12"/>
      <c r="E1362" s="12"/>
      <c r="F1362" s="12"/>
      <c r="G1362" s="12"/>
      <c r="H1362" s="7"/>
    </row>
    <row r="1363" spans="1:8" ht="20.25" x14ac:dyDescent="0.25">
      <c r="A1363" s="11"/>
      <c r="B1363" s="12"/>
      <c r="C1363" s="12"/>
      <c r="D1363" s="12"/>
      <c r="E1363" s="12"/>
      <c r="F1363" s="12"/>
      <c r="G1363" s="12"/>
      <c r="H1363" s="7"/>
    </row>
    <row r="1364" spans="1:8" ht="20.25" x14ac:dyDescent="0.25">
      <c r="A1364" s="11"/>
      <c r="B1364" s="12"/>
      <c r="C1364" s="12"/>
      <c r="D1364" s="12"/>
      <c r="E1364" s="12"/>
      <c r="F1364" s="12"/>
      <c r="G1364" s="12"/>
      <c r="H1364" s="7"/>
    </row>
    <row r="1365" spans="1:8" ht="20.25" x14ac:dyDescent="0.25">
      <c r="A1365" s="11"/>
      <c r="B1365" s="12"/>
      <c r="C1365" s="12"/>
      <c r="D1365" s="12"/>
      <c r="E1365" s="12"/>
      <c r="F1365" s="12"/>
      <c r="G1365" s="12"/>
      <c r="H1365" s="7"/>
    </row>
    <row r="1366" spans="1:8" ht="20.25" x14ac:dyDescent="0.25">
      <c r="A1366" s="11"/>
      <c r="B1366" s="12"/>
      <c r="C1366" s="12"/>
      <c r="D1366" s="12"/>
      <c r="E1366" s="12"/>
      <c r="F1366" s="12"/>
      <c r="G1366" s="12"/>
      <c r="H1366" s="7"/>
    </row>
    <row r="1367" spans="1:8" ht="20.25" x14ac:dyDescent="0.25">
      <c r="A1367" s="11"/>
      <c r="B1367" s="12"/>
      <c r="C1367" s="12"/>
      <c r="D1367" s="12"/>
      <c r="E1367" s="12"/>
      <c r="F1367" s="12"/>
      <c r="G1367" s="12"/>
      <c r="H1367" s="7"/>
    </row>
    <row r="1368" spans="1:8" ht="20.25" x14ac:dyDescent="0.25">
      <c r="A1368" s="11"/>
      <c r="B1368" s="12"/>
      <c r="C1368" s="12"/>
      <c r="D1368" s="12"/>
      <c r="E1368" s="12"/>
      <c r="F1368" s="12"/>
      <c r="G1368" s="12"/>
      <c r="H1368" s="7"/>
    </row>
    <row r="1369" spans="1:8" ht="20.25" x14ac:dyDescent="0.25">
      <c r="A1369" s="11"/>
      <c r="B1369" s="12"/>
      <c r="C1369" s="12"/>
      <c r="D1369" s="12"/>
      <c r="E1369" s="12"/>
      <c r="F1369" s="12"/>
      <c r="G1369" s="12"/>
      <c r="H1369" s="7"/>
    </row>
    <row r="1370" spans="1:8" ht="20.25" x14ac:dyDescent="0.25">
      <c r="A1370" s="11"/>
      <c r="B1370" s="12"/>
      <c r="C1370" s="12"/>
      <c r="D1370" s="12"/>
      <c r="E1370" s="12"/>
      <c r="F1370" s="12"/>
      <c r="G1370" s="12"/>
      <c r="H1370" s="7"/>
    </row>
    <row r="1371" spans="1:8" ht="20.25" x14ac:dyDescent="0.25">
      <c r="A1371" s="11"/>
      <c r="B1371" s="12"/>
      <c r="C1371" s="12"/>
      <c r="D1371" s="12"/>
      <c r="E1371" s="12"/>
      <c r="F1371" s="12"/>
      <c r="G1371" s="12"/>
      <c r="H1371" s="7"/>
    </row>
    <row r="1372" spans="1:8" ht="20.25" x14ac:dyDescent="0.25">
      <c r="A1372" s="11"/>
      <c r="B1372" s="12"/>
      <c r="C1372" s="12"/>
      <c r="D1372" s="12"/>
      <c r="E1372" s="12"/>
      <c r="F1372" s="12"/>
      <c r="G1372" s="12"/>
      <c r="H1372" s="7"/>
    </row>
    <row r="1373" spans="1:8" ht="20.25" x14ac:dyDescent="0.25">
      <c r="A1373" s="11"/>
      <c r="B1373" s="12"/>
      <c r="C1373" s="12"/>
      <c r="D1373" s="12"/>
      <c r="E1373" s="12"/>
      <c r="F1373" s="12"/>
      <c r="G1373" s="12"/>
      <c r="H1373" s="7"/>
    </row>
    <row r="1374" spans="1:8" ht="20.25" x14ac:dyDescent="0.25">
      <c r="A1374" s="11"/>
      <c r="B1374" s="12"/>
      <c r="C1374" s="12"/>
      <c r="D1374" s="12"/>
      <c r="E1374" s="12"/>
      <c r="F1374" s="12"/>
      <c r="G1374" s="12"/>
      <c r="H1374" s="7"/>
    </row>
    <row r="1375" spans="1:8" ht="20.25" x14ac:dyDescent="0.25">
      <c r="A1375" s="11"/>
      <c r="B1375" s="12"/>
      <c r="C1375" s="12"/>
      <c r="D1375" s="12"/>
      <c r="E1375" s="12"/>
      <c r="F1375" s="12"/>
      <c r="G1375" s="12"/>
      <c r="H1375" s="7"/>
    </row>
    <row r="1376" spans="1:8" ht="20.25" x14ac:dyDescent="0.25">
      <c r="A1376" s="11"/>
      <c r="B1376" s="12"/>
      <c r="C1376" s="12"/>
      <c r="D1376" s="12"/>
      <c r="E1376" s="12"/>
      <c r="F1376" s="12"/>
      <c r="G1376" s="12"/>
      <c r="H1376" s="7"/>
    </row>
    <row r="1377" spans="1:8" ht="20.25" x14ac:dyDescent="0.25">
      <c r="A1377" s="11"/>
      <c r="B1377" s="12"/>
      <c r="C1377" s="12"/>
      <c r="D1377" s="12"/>
      <c r="E1377" s="12"/>
      <c r="F1377" s="12"/>
      <c r="G1377" s="12"/>
      <c r="H1377" s="7"/>
    </row>
    <row r="1378" spans="1:8" ht="20.25" x14ac:dyDescent="0.25">
      <c r="A1378" s="13"/>
      <c r="B1378" s="14"/>
      <c r="C1378" s="14"/>
      <c r="D1378" s="14"/>
      <c r="E1378" s="14"/>
      <c r="F1378" s="14"/>
      <c r="G1378" s="14"/>
      <c r="H1378" s="8"/>
    </row>
    <row r="1379" spans="1:8" ht="20.25" x14ac:dyDescent="0.25">
      <c r="A1379" s="180" t="s">
        <v>75</v>
      </c>
      <c r="B1379" s="181"/>
      <c r="C1379" s="181"/>
      <c r="D1379" s="181"/>
      <c r="E1379" s="181"/>
      <c r="F1379" s="181"/>
      <c r="G1379" s="181"/>
      <c r="H1379" s="182"/>
    </row>
    <row r="1380" spans="1:8" ht="20.25" x14ac:dyDescent="0.25">
      <c r="A1380" s="9"/>
      <c r="B1380" s="10"/>
      <c r="C1380" s="10"/>
      <c r="D1380" s="10"/>
      <c r="E1380" s="10"/>
      <c r="F1380" s="10"/>
      <c r="G1380" s="10"/>
      <c r="H1380" s="6"/>
    </row>
    <row r="1381" spans="1:8" ht="20.25" x14ac:dyDescent="0.25">
      <c r="A1381" s="11"/>
      <c r="B1381" s="12"/>
      <c r="C1381" s="12"/>
      <c r="D1381" s="12"/>
      <c r="E1381" s="12"/>
      <c r="F1381" s="12"/>
      <c r="G1381" s="12"/>
      <c r="H1381" s="7"/>
    </row>
    <row r="1382" spans="1:8" ht="20.25" x14ac:dyDescent="0.25">
      <c r="A1382" s="11"/>
      <c r="B1382" s="12"/>
      <c r="C1382" s="12"/>
      <c r="D1382" s="12"/>
      <c r="E1382" s="12"/>
      <c r="F1382" s="12"/>
      <c r="G1382" s="12"/>
      <c r="H1382" s="7"/>
    </row>
    <row r="1383" spans="1:8" ht="20.25" x14ac:dyDescent="0.25">
      <c r="A1383" s="11"/>
      <c r="B1383" s="12"/>
      <c r="C1383" s="12"/>
      <c r="D1383" s="12"/>
      <c r="E1383" s="12"/>
      <c r="F1383" s="12"/>
      <c r="G1383" s="12"/>
      <c r="H1383" s="7"/>
    </row>
    <row r="1384" spans="1:8" ht="20.25" x14ac:dyDescent="0.25">
      <c r="A1384" s="11"/>
      <c r="B1384" s="12"/>
      <c r="C1384" s="12"/>
      <c r="D1384" s="12"/>
      <c r="E1384" s="12"/>
      <c r="F1384" s="12"/>
      <c r="G1384" s="12"/>
      <c r="H1384" s="7"/>
    </row>
    <row r="1385" spans="1:8" ht="20.25" x14ac:dyDescent="0.25">
      <c r="A1385" s="11"/>
      <c r="B1385" s="12"/>
      <c r="C1385" s="12"/>
      <c r="D1385" s="12"/>
      <c r="E1385" s="12"/>
      <c r="F1385" s="12"/>
      <c r="G1385" s="12"/>
      <c r="H1385" s="7"/>
    </row>
    <row r="1386" spans="1:8" ht="20.25" x14ac:dyDescent="0.25">
      <c r="A1386" s="11"/>
      <c r="B1386" s="12"/>
      <c r="C1386" s="12"/>
      <c r="D1386" s="12"/>
      <c r="E1386" s="12"/>
      <c r="F1386" s="12"/>
      <c r="G1386" s="12"/>
      <c r="H1386" s="7"/>
    </row>
    <row r="1387" spans="1:8" ht="20.25" x14ac:dyDescent="0.25">
      <c r="A1387" s="11"/>
      <c r="B1387" s="12"/>
      <c r="C1387" s="12"/>
      <c r="D1387" s="12"/>
      <c r="E1387" s="12"/>
      <c r="F1387" s="12"/>
      <c r="G1387" s="12"/>
      <c r="H1387" s="7"/>
    </row>
    <row r="1388" spans="1:8" ht="20.25" x14ac:dyDescent="0.25">
      <c r="A1388" s="11"/>
      <c r="B1388" s="12"/>
      <c r="C1388" s="12"/>
      <c r="D1388" s="12"/>
      <c r="E1388" s="12"/>
      <c r="F1388" s="12"/>
      <c r="G1388" s="12"/>
      <c r="H1388" s="7"/>
    </row>
    <row r="1389" spans="1:8" ht="20.25" x14ac:dyDescent="0.25">
      <c r="A1389" s="11"/>
      <c r="B1389" s="12"/>
      <c r="C1389" s="12"/>
      <c r="D1389" s="12"/>
      <c r="E1389" s="12"/>
      <c r="F1389" s="12"/>
      <c r="G1389" s="12"/>
      <c r="H1389" s="7"/>
    </row>
    <row r="1390" spans="1:8" ht="20.25" x14ac:dyDescent="0.25">
      <c r="A1390" s="11"/>
      <c r="B1390" s="12"/>
      <c r="C1390" s="12"/>
      <c r="D1390" s="12"/>
      <c r="E1390" s="12"/>
      <c r="F1390" s="12"/>
      <c r="G1390" s="12"/>
      <c r="H1390" s="7"/>
    </row>
    <row r="1391" spans="1:8" ht="20.25" x14ac:dyDescent="0.25">
      <c r="A1391" s="11"/>
      <c r="B1391" s="12"/>
      <c r="C1391" s="12"/>
      <c r="D1391" s="12"/>
      <c r="E1391" s="12"/>
      <c r="F1391" s="12"/>
      <c r="G1391" s="12"/>
      <c r="H1391" s="7"/>
    </row>
    <row r="1392" spans="1:8" ht="20.25" x14ac:dyDescent="0.25">
      <c r="A1392" s="11"/>
      <c r="B1392" s="12"/>
      <c r="C1392" s="12"/>
      <c r="D1392" s="12"/>
      <c r="E1392" s="12"/>
      <c r="F1392" s="12"/>
      <c r="G1392" s="12"/>
      <c r="H1392" s="7"/>
    </row>
    <row r="1393" spans="1:8" ht="20.25" x14ac:dyDescent="0.25">
      <c r="A1393" s="11"/>
      <c r="B1393" s="12"/>
      <c r="C1393" s="12"/>
      <c r="D1393" s="12"/>
      <c r="E1393" s="12"/>
      <c r="F1393" s="12"/>
      <c r="G1393" s="12"/>
      <c r="H1393" s="7"/>
    </row>
    <row r="1394" spans="1:8" ht="20.25" x14ac:dyDescent="0.25">
      <c r="A1394" s="11"/>
      <c r="B1394" s="12"/>
      <c r="C1394" s="12"/>
      <c r="D1394" s="12"/>
      <c r="E1394" s="12"/>
      <c r="F1394" s="12"/>
      <c r="G1394" s="12"/>
      <c r="H1394" s="7"/>
    </row>
    <row r="1395" spans="1:8" ht="20.25" x14ac:dyDescent="0.25">
      <c r="A1395" s="11"/>
      <c r="B1395" s="12"/>
      <c r="C1395" s="12"/>
      <c r="D1395" s="12"/>
      <c r="E1395" s="12"/>
      <c r="F1395" s="12"/>
      <c r="G1395" s="12"/>
      <c r="H1395" s="7"/>
    </row>
    <row r="1396" spans="1:8" ht="20.25" x14ac:dyDescent="0.25">
      <c r="A1396" s="11"/>
      <c r="B1396" s="12"/>
      <c r="C1396" s="12"/>
      <c r="D1396" s="12"/>
      <c r="E1396" s="12"/>
      <c r="F1396" s="12"/>
      <c r="G1396" s="12"/>
      <c r="H1396" s="7"/>
    </row>
    <row r="1397" spans="1:8" ht="20.25" x14ac:dyDescent="0.25">
      <c r="A1397" s="11"/>
      <c r="B1397" s="12"/>
      <c r="C1397" s="12"/>
      <c r="D1397" s="12"/>
      <c r="E1397" s="12"/>
      <c r="F1397" s="12"/>
      <c r="G1397" s="12"/>
      <c r="H1397" s="7"/>
    </row>
    <row r="1398" spans="1:8" ht="20.25" x14ac:dyDescent="0.25">
      <c r="A1398" s="11"/>
      <c r="B1398" s="12"/>
      <c r="C1398" s="12"/>
      <c r="D1398" s="12"/>
      <c r="E1398" s="12"/>
      <c r="F1398" s="12"/>
      <c r="G1398" s="12"/>
      <c r="H1398" s="7"/>
    </row>
    <row r="1399" spans="1:8" ht="20.25" x14ac:dyDescent="0.25">
      <c r="A1399" s="11"/>
      <c r="B1399" s="12"/>
      <c r="C1399" s="12"/>
      <c r="D1399" s="12"/>
      <c r="E1399" s="12"/>
      <c r="F1399" s="12"/>
      <c r="G1399" s="12"/>
      <c r="H1399" s="7"/>
    </row>
    <row r="1400" spans="1:8" ht="20.25" x14ac:dyDescent="0.25">
      <c r="A1400" s="11"/>
      <c r="B1400" s="12"/>
      <c r="C1400" s="12"/>
      <c r="D1400" s="12"/>
      <c r="E1400" s="12"/>
      <c r="F1400" s="12"/>
      <c r="G1400" s="12"/>
      <c r="H1400" s="7"/>
    </row>
    <row r="1401" spans="1:8" ht="20.25" x14ac:dyDescent="0.25">
      <c r="A1401" s="11"/>
      <c r="B1401" s="12"/>
      <c r="C1401" s="12"/>
      <c r="D1401" s="12"/>
      <c r="E1401" s="12"/>
      <c r="F1401" s="12"/>
      <c r="G1401" s="12"/>
      <c r="H1401" s="7"/>
    </row>
    <row r="1402" spans="1:8" ht="20.25" x14ac:dyDescent="0.25">
      <c r="A1402" s="11"/>
      <c r="B1402" s="12"/>
      <c r="C1402" s="12"/>
      <c r="D1402" s="12"/>
      <c r="E1402" s="12"/>
      <c r="F1402" s="12"/>
      <c r="G1402" s="12"/>
      <c r="H1402" s="7"/>
    </row>
    <row r="1403" spans="1:8" ht="20.25" x14ac:dyDescent="0.25">
      <c r="A1403" s="11"/>
      <c r="B1403" s="12"/>
      <c r="C1403" s="12"/>
      <c r="D1403" s="12"/>
      <c r="E1403" s="12"/>
      <c r="F1403" s="12"/>
      <c r="G1403" s="12"/>
      <c r="H1403" s="7"/>
    </row>
    <row r="1404" spans="1:8" ht="20.25" x14ac:dyDescent="0.25">
      <c r="A1404" s="11"/>
      <c r="B1404" s="12"/>
      <c r="C1404" s="12"/>
      <c r="D1404" s="12"/>
      <c r="E1404" s="12"/>
      <c r="F1404" s="12"/>
      <c r="G1404" s="12"/>
      <c r="H1404" s="7"/>
    </row>
    <row r="1405" spans="1:8" ht="20.25" x14ac:dyDescent="0.25">
      <c r="A1405" s="11"/>
      <c r="B1405" s="12"/>
      <c r="C1405" s="12"/>
      <c r="D1405" s="12"/>
      <c r="E1405" s="12"/>
      <c r="F1405" s="12"/>
      <c r="G1405" s="12"/>
      <c r="H1405" s="7"/>
    </row>
    <row r="1406" spans="1:8" ht="20.25" x14ac:dyDescent="0.25">
      <c r="A1406" s="11"/>
      <c r="B1406" s="12"/>
      <c r="C1406" s="12"/>
      <c r="D1406" s="12"/>
      <c r="E1406" s="12"/>
      <c r="F1406" s="12"/>
      <c r="G1406" s="12"/>
      <c r="H1406" s="7"/>
    </row>
    <row r="1407" spans="1:8" ht="20.25" x14ac:dyDescent="0.25">
      <c r="A1407" s="11"/>
      <c r="B1407" s="12"/>
      <c r="C1407" s="12"/>
      <c r="D1407" s="12"/>
      <c r="E1407" s="12"/>
      <c r="F1407" s="12"/>
      <c r="G1407" s="12"/>
      <c r="H1407" s="7"/>
    </row>
    <row r="1408" spans="1:8" ht="20.25" x14ac:dyDescent="0.25">
      <c r="A1408" s="11"/>
      <c r="B1408" s="12"/>
      <c r="C1408" s="12"/>
      <c r="D1408" s="12"/>
      <c r="E1408" s="12"/>
      <c r="F1408" s="12"/>
      <c r="G1408" s="12"/>
      <c r="H1408" s="7"/>
    </row>
    <row r="1409" spans="1:8" ht="20.25" x14ac:dyDescent="0.25">
      <c r="A1409" s="11"/>
      <c r="B1409" s="12"/>
      <c r="C1409" s="12"/>
      <c r="D1409" s="12"/>
      <c r="E1409" s="12"/>
      <c r="F1409" s="12"/>
      <c r="G1409" s="12"/>
      <c r="H1409" s="7"/>
    </row>
    <row r="1410" spans="1:8" ht="20.25" x14ac:dyDescent="0.25">
      <c r="A1410" s="183" t="s">
        <v>24</v>
      </c>
      <c r="B1410" s="183"/>
      <c r="C1410" s="183"/>
      <c r="D1410" s="183"/>
      <c r="E1410" s="183"/>
      <c r="F1410" s="183"/>
      <c r="G1410" s="183"/>
      <c r="H1410" s="183"/>
    </row>
    <row r="1411" spans="1:8" ht="20.25" x14ac:dyDescent="0.25">
      <c r="A1411" s="190" t="s">
        <v>76</v>
      </c>
      <c r="B1411" s="191"/>
      <c r="C1411" s="191"/>
      <c r="D1411" s="191"/>
      <c r="E1411" s="191"/>
      <c r="F1411" s="191"/>
      <c r="G1411" s="191"/>
      <c r="H1411" s="192"/>
    </row>
    <row r="1412" spans="1:8" ht="20.25" x14ac:dyDescent="0.25">
      <c r="A1412" s="193" t="s">
        <v>77</v>
      </c>
      <c r="B1412" s="194"/>
      <c r="C1412" s="194"/>
      <c r="D1412" s="194"/>
      <c r="E1412" s="194"/>
      <c r="F1412" s="194"/>
      <c r="G1412" s="194"/>
      <c r="H1412" s="195"/>
    </row>
    <row r="1413" spans="1:8" ht="45" customHeight="1" x14ac:dyDescent="0.25">
      <c r="A1413" s="193" t="s">
        <v>78</v>
      </c>
      <c r="B1413" s="194"/>
      <c r="C1413" s="194"/>
      <c r="D1413" s="194"/>
      <c r="E1413" s="194"/>
      <c r="F1413" s="194"/>
      <c r="G1413" s="194"/>
      <c r="H1413" s="195"/>
    </row>
    <row r="1414" spans="1:8" ht="42.75" customHeight="1" x14ac:dyDescent="0.25">
      <c r="A1414" s="193" t="s">
        <v>79</v>
      </c>
      <c r="B1414" s="194"/>
      <c r="C1414" s="194"/>
      <c r="D1414" s="194"/>
      <c r="E1414" s="194"/>
      <c r="F1414" s="194"/>
      <c r="G1414" s="194"/>
      <c r="H1414" s="195"/>
    </row>
    <row r="1415" spans="1:8" ht="20.25" x14ac:dyDescent="0.25">
      <c r="A1415" s="193" t="s">
        <v>80</v>
      </c>
      <c r="B1415" s="194"/>
      <c r="C1415" s="194"/>
      <c r="D1415" s="194"/>
      <c r="E1415" s="194"/>
      <c r="F1415" s="194"/>
      <c r="G1415" s="194"/>
      <c r="H1415" s="195"/>
    </row>
    <row r="1416" spans="1:8" ht="20.25" x14ac:dyDescent="0.25">
      <c r="A1416" s="193" t="s">
        <v>81</v>
      </c>
      <c r="B1416" s="194"/>
      <c r="C1416" s="194"/>
      <c r="D1416" s="194"/>
      <c r="E1416" s="194"/>
      <c r="F1416" s="194"/>
      <c r="G1416" s="194"/>
      <c r="H1416" s="195"/>
    </row>
    <row r="1417" spans="1:8" ht="45" customHeight="1" x14ac:dyDescent="0.25">
      <c r="A1417" s="193" t="s">
        <v>82</v>
      </c>
      <c r="B1417" s="194"/>
      <c r="C1417" s="194"/>
      <c r="D1417" s="194"/>
      <c r="E1417" s="194"/>
      <c r="F1417" s="194"/>
      <c r="G1417" s="194"/>
      <c r="H1417" s="195"/>
    </row>
    <row r="1418" spans="1:8" ht="45" customHeight="1" x14ac:dyDescent="0.25">
      <c r="A1418" s="193" t="s">
        <v>83</v>
      </c>
      <c r="B1418" s="194"/>
      <c r="C1418" s="194"/>
      <c r="D1418" s="194"/>
      <c r="E1418" s="194"/>
      <c r="F1418" s="194"/>
      <c r="G1418" s="194"/>
      <c r="H1418" s="195"/>
    </row>
    <row r="1419" spans="1:8" ht="20.25" x14ac:dyDescent="0.25">
      <c r="A1419" s="196" t="s">
        <v>84</v>
      </c>
      <c r="B1419" s="197"/>
      <c r="C1419" s="197"/>
      <c r="D1419" s="197"/>
      <c r="E1419" s="197"/>
      <c r="F1419" s="197"/>
      <c r="G1419" s="197"/>
      <c r="H1419" s="198"/>
    </row>
    <row r="1420" spans="1:8" ht="57" customHeight="1" x14ac:dyDescent="0.25">
      <c r="A1420" s="199" t="s">
        <v>30</v>
      </c>
      <c r="B1420" s="200"/>
      <c r="C1420" s="160" t="s">
        <v>1423</v>
      </c>
      <c r="D1420" s="162"/>
      <c r="E1420" s="199" t="s">
        <v>9</v>
      </c>
      <c r="F1420" s="200"/>
      <c r="G1420" s="188"/>
      <c r="H1420" s="188"/>
    </row>
  </sheetData>
  <mergeCells count="1438">
    <mergeCell ref="G1217:H1217"/>
    <mergeCell ref="B1229:H1229"/>
    <mergeCell ref="A1329:H1329"/>
    <mergeCell ref="B1230:H1230"/>
    <mergeCell ref="B1224:H1224"/>
    <mergeCell ref="G1211:H1211"/>
    <mergeCell ref="G1212:H1212"/>
    <mergeCell ref="G1213:H1213"/>
    <mergeCell ref="G1214:H1214"/>
    <mergeCell ref="G1215:H1215"/>
    <mergeCell ref="G1216:H1216"/>
    <mergeCell ref="A1188:H1188"/>
    <mergeCell ref="A1189:H1189"/>
    <mergeCell ref="G1194:H1194"/>
    <mergeCell ref="G1195:H1195"/>
    <mergeCell ref="G1196:H1196"/>
    <mergeCell ref="G1197:H1197"/>
    <mergeCell ref="G1198:H1198"/>
    <mergeCell ref="G1199:H1199"/>
    <mergeCell ref="G1200:H1200"/>
    <mergeCell ref="G1201:H1201"/>
    <mergeCell ref="G1202:H1202"/>
    <mergeCell ref="G1203:H1203"/>
    <mergeCell ref="G1204:H1204"/>
    <mergeCell ref="G1205:H1205"/>
    <mergeCell ref="G1206:H1206"/>
    <mergeCell ref="G1207:H1207"/>
    <mergeCell ref="G1208:H1208"/>
    <mergeCell ref="G1209:H1209"/>
    <mergeCell ref="G1210:H1210"/>
    <mergeCell ref="B1219:H1219"/>
    <mergeCell ref="B1223:H1223"/>
    <mergeCell ref="G170:H170"/>
    <mergeCell ref="G171:H171"/>
    <mergeCell ref="G172:H172"/>
    <mergeCell ref="G167:H167"/>
    <mergeCell ref="G168:H168"/>
    <mergeCell ref="G169:H169"/>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A87:F87"/>
    <mergeCell ref="E89:F89"/>
    <mergeCell ref="G87:H87"/>
    <mergeCell ref="A123:B123"/>
    <mergeCell ref="E123:F123"/>
    <mergeCell ref="A124:B124"/>
    <mergeCell ref="E124:F135"/>
    <mergeCell ref="G124:H135"/>
    <mergeCell ref="A125:B125"/>
    <mergeCell ref="A126:B126"/>
    <mergeCell ref="A70:H70"/>
    <mergeCell ref="D71:H71"/>
    <mergeCell ref="D72:H72"/>
    <mergeCell ref="D73:H73"/>
    <mergeCell ref="D74:H74"/>
    <mergeCell ref="D75:H75"/>
    <mergeCell ref="D76:H76"/>
    <mergeCell ref="D77:H77"/>
    <mergeCell ref="D78:H78"/>
    <mergeCell ref="C147:D147"/>
    <mergeCell ref="A150:B150"/>
    <mergeCell ref="C148:D148"/>
    <mergeCell ref="G147:H147"/>
    <mergeCell ref="G148:H148"/>
    <mergeCell ref="G149:H149"/>
    <mergeCell ref="G150:H150"/>
    <mergeCell ref="C150:D150"/>
    <mergeCell ref="G152:H152"/>
    <mergeCell ref="A153:B153"/>
    <mergeCell ref="G153:H153"/>
    <mergeCell ref="A154:B154"/>
    <mergeCell ref="G154:H154"/>
    <mergeCell ref="G155:H155"/>
    <mergeCell ref="D84:H84"/>
    <mergeCell ref="D85:H85"/>
    <mergeCell ref="D86:H86"/>
    <mergeCell ref="A136:F136"/>
    <mergeCell ref="A120:H120"/>
    <mergeCell ref="A121:C122"/>
    <mergeCell ref="E106:F106"/>
    <mergeCell ref="A107:B107"/>
    <mergeCell ref="E107:F107"/>
    <mergeCell ref="A108:B108"/>
    <mergeCell ref="A104:H104"/>
    <mergeCell ref="A105:C106"/>
    <mergeCell ref="E105:F105"/>
    <mergeCell ref="G136:H136"/>
    <mergeCell ref="A88:H88"/>
    <mergeCell ref="A91:B91"/>
    <mergeCell ref="A92:B92"/>
    <mergeCell ref="E91:F91"/>
    <mergeCell ref="A137:B137"/>
    <mergeCell ref="C137:F137"/>
    <mergeCell ref="A127:B127"/>
    <mergeCell ref="A128:B128"/>
    <mergeCell ref="A129:B129"/>
    <mergeCell ref="A130:B130"/>
    <mergeCell ref="A131:B131"/>
    <mergeCell ref="C24:D24"/>
    <mergeCell ref="C25:D25"/>
    <mergeCell ref="C26:D26"/>
    <mergeCell ref="C28:H28"/>
    <mergeCell ref="C27:H27"/>
    <mergeCell ref="A96:B96"/>
    <mergeCell ref="A99:B99"/>
    <mergeCell ref="A49:B49"/>
    <mergeCell ref="A50:B50"/>
    <mergeCell ref="A51:B51"/>
    <mergeCell ref="D50:F50"/>
    <mergeCell ref="D49:F49"/>
    <mergeCell ref="D51:F51"/>
    <mergeCell ref="A52:B52"/>
    <mergeCell ref="D52:F52"/>
    <mergeCell ref="A63:B63"/>
    <mergeCell ref="A64:B64"/>
    <mergeCell ref="C61:F61"/>
    <mergeCell ref="C62:F62"/>
    <mergeCell ref="C63:F63"/>
    <mergeCell ref="E38:F38"/>
    <mergeCell ref="E39:F39"/>
    <mergeCell ref="E40:F40"/>
    <mergeCell ref="A38:B38"/>
    <mergeCell ref="A39:B39"/>
    <mergeCell ref="A40:B40"/>
    <mergeCell ref="C38:D38"/>
    <mergeCell ref="C39:D39"/>
    <mergeCell ref="C40:D40"/>
    <mergeCell ref="G38:H38"/>
    <mergeCell ref="A35:B35"/>
    <mergeCell ref="A36:B36"/>
    <mergeCell ref="A1420:B1420"/>
    <mergeCell ref="A1:H1"/>
    <mergeCell ref="A1232:C1232"/>
    <mergeCell ref="G31:H31"/>
    <mergeCell ref="G32:H32"/>
    <mergeCell ref="A41:H41"/>
    <mergeCell ref="A48:H48"/>
    <mergeCell ref="A54:H54"/>
    <mergeCell ref="A146:H146"/>
    <mergeCell ref="G144:H144"/>
    <mergeCell ref="G7:H7"/>
    <mergeCell ref="G51:H51"/>
    <mergeCell ref="G49:H49"/>
    <mergeCell ref="A29:H29"/>
    <mergeCell ref="G30:H30"/>
    <mergeCell ref="G24:H24"/>
    <mergeCell ref="G25:H25"/>
    <mergeCell ref="A9:A11"/>
    <mergeCell ref="G6:H6"/>
    <mergeCell ref="A5:H5"/>
    <mergeCell ref="A37:H37"/>
    <mergeCell ref="G160:H160"/>
    <mergeCell ref="G161:H161"/>
    <mergeCell ref="G162:H162"/>
    <mergeCell ref="G141:H141"/>
    <mergeCell ref="G145:H145"/>
    <mergeCell ref="A142:H142"/>
    <mergeCell ref="E139:F139"/>
    <mergeCell ref="A141:B141"/>
    <mergeCell ref="E140:F140"/>
    <mergeCell ref="G140:H140"/>
    <mergeCell ref="A143:F143"/>
    <mergeCell ref="B1220:H1220"/>
    <mergeCell ref="A1412:H1412"/>
    <mergeCell ref="A1413:H1413"/>
    <mergeCell ref="A1414:H1414"/>
    <mergeCell ref="A1415:H1415"/>
    <mergeCell ref="A1233:C1233"/>
    <mergeCell ref="A1410:H1410"/>
    <mergeCell ref="A1416:H1416"/>
    <mergeCell ref="A1379:H1379"/>
    <mergeCell ref="D1232:H1232"/>
    <mergeCell ref="A1234:C1234"/>
    <mergeCell ref="D1234:H1234"/>
    <mergeCell ref="A1279:H1279"/>
    <mergeCell ref="E1420:F1420"/>
    <mergeCell ref="G163:H163"/>
    <mergeCell ref="G164:H164"/>
    <mergeCell ref="G165:H165"/>
    <mergeCell ref="G166:H166"/>
    <mergeCell ref="G179:H179"/>
    <mergeCell ref="G180:H180"/>
    <mergeCell ref="G181:H181"/>
    <mergeCell ref="G176:H176"/>
    <mergeCell ref="G177:H177"/>
    <mergeCell ref="G178:H178"/>
    <mergeCell ref="G173:H173"/>
    <mergeCell ref="G174:H174"/>
    <mergeCell ref="G175:H175"/>
    <mergeCell ref="G1187:H1187"/>
    <mergeCell ref="G1190:H1190"/>
    <mergeCell ref="G1191:H1191"/>
    <mergeCell ref="G1192:H1192"/>
    <mergeCell ref="G1193:H1193"/>
    <mergeCell ref="A16:B16"/>
    <mergeCell ref="C1420:D1420"/>
    <mergeCell ref="G14:H14"/>
    <mergeCell ref="G16:H16"/>
    <mergeCell ref="G17:H17"/>
    <mergeCell ref="G15:H15"/>
    <mergeCell ref="G50:H50"/>
    <mergeCell ref="G35:H35"/>
    <mergeCell ref="G26:H26"/>
    <mergeCell ref="G40:H40"/>
    <mergeCell ref="G39:H39"/>
    <mergeCell ref="E92:F103"/>
    <mergeCell ref="E155:F155"/>
    <mergeCell ref="E153:F153"/>
    <mergeCell ref="C152:D152"/>
    <mergeCell ref="E154:F154"/>
    <mergeCell ref="C153:D153"/>
    <mergeCell ref="C155:D155"/>
    <mergeCell ref="C154:D154"/>
    <mergeCell ref="A138:H138"/>
    <mergeCell ref="G139:H139"/>
    <mergeCell ref="B1228:H1228"/>
    <mergeCell ref="G34:H34"/>
    <mergeCell ref="G33:H33"/>
    <mergeCell ref="C30:D30"/>
    <mergeCell ref="G1420:H1420"/>
    <mergeCell ref="A1231:H1231"/>
    <mergeCell ref="D1233:H1233"/>
    <mergeCell ref="A1411:H1411"/>
    <mergeCell ref="A1417:H1417"/>
    <mergeCell ref="A1418:H1418"/>
    <mergeCell ref="A1419:H1419"/>
    <mergeCell ref="A15:B15"/>
    <mergeCell ref="B1222:H1222"/>
    <mergeCell ref="B1221:H1221"/>
    <mergeCell ref="B1226:H1226"/>
    <mergeCell ref="B1227:H1227"/>
    <mergeCell ref="A1218:H1218"/>
    <mergeCell ref="E3:F3"/>
    <mergeCell ref="E4:F4"/>
    <mergeCell ref="E108:F119"/>
    <mergeCell ref="G108:H119"/>
    <mergeCell ref="A109:B109"/>
    <mergeCell ref="A110:B110"/>
    <mergeCell ref="A111:B111"/>
    <mergeCell ref="A112:B112"/>
    <mergeCell ref="A113:B113"/>
    <mergeCell ref="A114:B114"/>
    <mergeCell ref="A115:B115"/>
    <mergeCell ref="A116:B116"/>
    <mergeCell ref="A117:B117"/>
    <mergeCell ref="A118:B118"/>
    <mergeCell ref="A119:B119"/>
    <mergeCell ref="A93:B93"/>
    <mergeCell ref="A13:H13"/>
    <mergeCell ref="A145:F145"/>
    <mergeCell ref="C149:D149"/>
    <mergeCell ref="E90:F90"/>
    <mergeCell ref="A89:C90"/>
    <mergeCell ref="A98:B98"/>
    <mergeCell ref="E121:F121"/>
    <mergeCell ref="E122:F122"/>
    <mergeCell ref="C3:D3"/>
    <mergeCell ref="C4:D4"/>
    <mergeCell ref="F20:H20"/>
    <mergeCell ref="E2:F2"/>
    <mergeCell ref="C31:D31"/>
    <mergeCell ref="A100:B100"/>
    <mergeCell ref="A101:B101"/>
    <mergeCell ref="A102:B102"/>
    <mergeCell ref="A103:B103"/>
    <mergeCell ref="A94:B94"/>
    <mergeCell ref="A95:B95"/>
    <mergeCell ref="A97:B97"/>
    <mergeCell ref="G2:H2"/>
    <mergeCell ref="G3:H3"/>
    <mergeCell ref="G4:H4"/>
    <mergeCell ref="E14:F14"/>
    <mergeCell ref="E15:F15"/>
    <mergeCell ref="E16:F16"/>
    <mergeCell ref="E17:F17"/>
    <mergeCell ref="E24:F24"/>
    <mergeCell ref="E25:F25"/>
    <mergeCell ref="E26:F26"/>
    <mergeCell ref="C14:D14"/>
    <mergeCell ref="C15:D15"/>
    <mergeCell ref="C16:D16"/>
    <mergeCell ref="C17:D17"/>
    <mergeCell ref="C64:F64"/>
    <mergeCell ref="G92:H103"/>
    <mergeCell ref="D79:H79"/>
    <mergeCell ref="D80:H80"/>
    <mergeCell ref="D81:H81"/>
    <mergeCell ref="D82:H82"/>
    <mergeCell ref="D83:H83"/>
    <mergeCell ref="A14:B14"/>
    <mergeCell ref="J42:K42"/>
    <mergeCell ref="A17:B17"/>
    <mergeCell ref="A18:B18"/>
    <mergeCell ref="A23:B23"/>
    <mergeCell ref="A24:B24"/>
    <mergeCell ref="A25:B25"/>
    <mergeCell ref="A26:B26"/>
    <mergeCell ref="A27:B27"/>
    <mergeCell ref="A28:B28"/>
    <mergeCell ref="A20:B20"/>
    <mergeCell ref="A22:B22"/>
    <mergeCell ref="A21:B21"/>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22:E22"/>
    <mergeCell ref="C23:E23"/>
    <mergeCell ref="F42:H42"/>
    <mergeCell ref="C43:E43"/>
    <mergeCell ref="F43:H43"/>
    <mergeCell ref="F44:H44"/>
    <mergeCell ref="C44:E44"/>
    <mergeCell ref="A45:B45"/>
    <mergeCell ref="C45:E45"/>
    <mergeCell ref="F45:H45"/>
    <mergeCell ref="A43:B43"/>
    <mergeCell ref="A44:B44"/>
    <mergeCell ref="A47:B47"/>
    <mergeCell ref="A42:B42"/>
    <mergeCell ref="A46:B46"/>
    <mergeCell ref="C46:E46"/>
    <mergeCell ref="F46:H46"/>
    <mergeCell ref="C47:H47"/>
    <mergeCell ref="E30:F30"/>
    <mergeCell ref="E31:F31"/>
    <mergeCell ref="E32:F32"/>
    <mergeCell ref="E33:F33"/>
    <mergeCell ref="E34:F34"/>
    <mergeCell ref="E35:F35"/>
    <mergeCell ref="C32:D32"/>
    <mergeCell ref="C33:D33"/>
    <mergeCell ref="C34:D34"/>
    <mergeCell ref="C35:D35"/>
    <mergeCell ref="C36:H36"/>
    <mergeCell ref="A30:B30"/>
    <mergeCell ref="A31:B31"/>
    <mergeCell ref="A32:B32"/>
    <mergeCell ref="A33:B33"/>
    <mergeCell ref="A34:B34"/>
    <mergeCell ref="F21:H21"/>
    <mergeCell ref="F22:H22"/>
    <mergeCell ref="F23:H23"/>
    <mergeCell ref="A19:B19"/>
    <mergeCell ref="A56:H56"/>
    <mergeCell ref="J19:M20"/>
    <mergeCell ref="F19:H19"/>
    <mergeCell ref="C19:E19"/>
    <mergeCell ref="C20:E20"/>
    <mergeCell ref="C21:E21"/>
    <mergeCell ref="C18:H18"/>
    <mergeCell ref="A132:B132"/>
    <mergeCell ref="A133:B133"/>
    <mergeCell ref="A134:B134"/>
    <mergeCell ref="G52:H52"/>
    <mergeCell ref="A53:B53"/>
    <mergeCell ref="D53:F53"/>
    <mergeCell ref="G53:H53"/>
    <mergeCell ref="A55:B55"/>
    <mergeCell ref="A58:B58"/>
    <mergeCell ref="A61:B61"/>
    <mergeCell ref="A62:B62"/>
    <mergeCell ref="A57:B57"/>
    <mergeCell ref="C55:H55"/>
    <mergeCell ref="C57:F57"/>
    <mergeCell ref="C58:F58"/>
    <mergeCell ref="C60:F60"/>
    <mergeCell ref="C59:F59"/>
    <mergeCell ref="A59:B60"/>
    <mergeCell ref="C65:F65"/>
    <mergeCell ref="M42:N42"/>
    <mergeCell ref="C42:E42"/>
    <mergeCell ref="A66:H66"/>
    <mergeCell ref="A67:B67"/>
    <mergeCell ref="C67:F67"/>
    <mergeCell ref="A68:B68"/>
    <mergeCell ref="C68:F68"/>
    <mergeCell ref="C69:F69"/>
    <mergeCell ref="A69:B69"/>
    <mergeCell ref="A158:H158"/>
    <mergeCell ref="G182:H182"/>
    <mergeCell ref="A135:B135"/>
    <mergeCell ref="A139:B139"/>
    <mergeCell ref="C139:D139"/>
    <mergeCell ref="C140:D140"/>
    <mergeCell ref="C141:D141"/>
    <mergeCell ref="E141:F141"/>
    <mergeCell ref="A140:B140"/>
    <mergeCell ref="G143:H143"/>
    <mergeCell ref="A159:H159"/>
    <mergeCell ref="A155:B155"/>
    <mergeCell ref="A151:H151"/>
    <mergeCell ref="A152:B152"/>
    <mergeCell ref="E152:F152"/>
    <mergeCell ref="G157:H157"/>
    <mergeCell ref="A144:F144"/>
    <mergeCell ref="A156:H156"/>
    <mergeCell ref="E147:F147"/>
    <mergeCell ref="E148:F148"/>
    <mergeCell ref="E149:F149"/>
    <mergeCell ref="E150:F150"/>
    <mergeCell ref="A147:B147"/>
    <mergeCell ref="A148:B148"/>
    <mergeCell ref="A149:B149"/>
    <mergeCell ref="G192:H192"/>
    <mergeCell ref="G193:H193"/>
    <mergeCell ref="G194:H194"/>
    <mergeCell ref="G195:H195"/>
    <mergeCell ref="G196:H196"/>
    <mergeCell ref="G197:H197"/>
    <mergeCell ref="G198:H198"/>
    <mergeCell ref="G199:H199"/>
    <mergeCell ref="G200:H200"/>
    <mergeCell ref="G183:H183"/>
    <mergeCell ref="G184:H184"/>
    <mergeCell ref="G185:H185"/>
    <mergeCell ref="G186:H186"/>
    <mergeCell ref="G187:H187"/>
    <mergeCell ref="G188:H188"/>
    <mergeCell ref="G189:H189"/>
    <mergeCell ref="G190:H190"/>
    <mergeCell ref="G191:H191"/>
    <mergeCell ref="G210:H210"/>
    <mergeCell ref="G211:H211"/>
    <mergeCell ref="G212:H212"/>
    <mergeCell ref="G213:H213"/>
    <mergeCell ref="G214:H214"/>
    <mergeCell ref="G215:H215"/>
    <mergeCell ref="G216:H216"/>
    <mergeCell ref="G217:H217"/>
    <mergeCell ref="G218:H218"/>
    <mergeCell ref="G201:H201"/>
    <mergeCell ref="G202:H202"/>
    <mergeCell ref="G203:H203"/>
    <mergeCell ref="G204:H204"/>
    <mergeCell ref="G205:H205"/>
    <mergeCell ref="G206:H206"/>
    <mergeCell ref="G207:H207"/>
    <mergeCell ref="G208:H208"/>
    <mergeCell ref="G209:H209"/>
    <mergeCell ref="G228:H228"/>
    <mergeCell ref="G229:H229"/>
    <mergeCell ref="G230:H230"/>
    <mergeCell ref="G231:H231"/>
    <mergeCell ref="G232:H232"/>
    <mergeCell ref="G233:H233"/>
    <mergeCell ref="G234:H234"/>
    <mergeCell ref="G235:H235"/>
    <mergeCell ref="G236:H236"/>
    <mergeCell ref="G219:H219"/>
    <mergeCell ref="G220:H220"/>
    <mergeCell ref="G221:H221"/>
    <mergeCell ref="G222:H222"/>
    <mergeCell ref="G223:H223"/>
    <mergeCell ref="G224:H224"/>
    <mergeCell ref="G225:H225"/>
    <mergeCell ref="G226:H226"/>
    <mergeCell ref="G227:H227"/>
    <mergeCell ref="G246:H246"/>
    <mergeCell ref="G247:H247"/>
    <mergeCell ref="G248:H248"/>
    <mergeCell ref="G249:H249"/>
    <mergeCell ref="G250:H250"/>
    <mergeCell ref="G251:H251"/>
    <mergeCell ref="G252:H252"/>
    <mergeCell ref="G253:H253"/>
    <mergeCell ref="G254:H254"/>
    <mergeCell ref="G237:H237"/>
    <mergeCell ref="G238:H238"/>
    <mergeCell ref="G239:H239"/>
    <mergeCell ref="G240:H240"/>
    <mergeCell ref="G241:H241"/>
    <mergeCell ref="G242:H242"/>
    <mergeCell ref="G243:H243"/>
    <mergeCell ref="G244:H244"/>
    <mergeCell ref="G245:H245"/>
    <mergeCell ref="G264:H264"/>
    <mergeCell ref="G265:H265"/>
    <mergeCell ref="G266:H266"/>
    <mergeCell ref="G267:H267"/>
    <mergeCell ref="G268:H268"/>
    <mergeCell ref="G269:H269"/>
    <mergeCell ref="G270:H270"/>
    <mergeCell ref="G271:H271"/>
    <mergeCell ref="G272:H272"/>
    <mergeCell ref="G255:H255"/>
    <mergeCell ref="G256:H256"/>
    <mergeCell ref="G257:H257"/>
    <mergeCell ref="G258:H258"/>
    <mergeCell ref="G259:H259"/>
    <mergeCell ref="G260:H260"/>
    <mergeCell ref="G261:H261"/>
    <mergeCell ref="G262:H262"/>
    <mergeCell ref="G263:H263"/>
    <mergeCell ref="G282:H282"/>
    <mergeCell ref="G283:H283"/>
    <mergeCell ref="G284:H284"/>
    <mergeCell ref="G285:H285"/>
    <mergeCell ref="G286:H286"/>
    <mergeCell ref="G287:H287"/>
    <mergeCell ref="G288:H288"/>
    <mergeCell ref="G289:H289"/>
    <mergeCell ref="G290:H290"/>
    <mergeCell ref="G273:H273"/>
    <mergeCell ref="G274:H274"/>
    <mergeCell ref="G275:H275"/>
    <mergeCell ref="G276:H276"/>
    <mergeCell ref="G277:H277"/>
    <mergeCell ref="G278:H278"/>
    <mergeCell ref="G279:H279"/>
    <mergeCell ref="G280:H280"/>
    <mergeCell ref="G281:H281"/>
    <mergeCell ref="G300:H300"/>
    <mergeCell ref="G301:H301"/>
    <mergeCell ref="G302:H302"/>
    <mergeCell ref="G303:H303"/>
    <mergeCell ref="G304:H304"/>
    <mergeCell ref="G305:H305"/>
    <mergeCell ref="G306:H306"/>
    <mergeCell ref="G307:H307"/>
    <mergeCell ref="G308:H308"/>
    <mergeCell ref="G291:H291"/>
    <mergeCell ref="G292:H292"/>
    <mergeCell ref="G293:H293"/>
    <mergeCell ref="G294:H294"/>
    <mergeCell ref="G295:H295"/>
    <mergeCell ref="G296:H296"/>
    <mergeCell ref="G297:H297"/>
    <mergeCell ref="G298:H298"/>
    <mergeCell ref="G299:H299"/>
    <mergeCell ref="G318:H318"/>
    <mergeCell ref="G319:H319"/>
    <mergeCell ref="G320:H320"/>
    <mergeCell ref="G321:H321"/>
    <mergeCell ref="G322:H322"/>
    <mergeCell ref="G323:H323"/>
    <mergeCell ref="G324:H324"/>
    <mergeCell ref="G325:H325"/>
    <mergeCell ref="G326:H326"/>
    <mergeCell ref="G309:H309"/>
    <mergeCell ref="G310:H310"/>
    <mergeCell ref="G311:H311"/>
    <mergeCell ref="G312:H312"/>
    <mergeCell ref="G313:H313"/>
    <mergeCell ref="G314:H314"/>
    <mergeCell ref="G315:H315"/>
    <mergeCell ref="G316:H316"/>
    <mergeCell ref="G317:H317"/>
    <mergeCell ref="G336:H336"/>
    <mergeCell ref="G337:H337"/>
    <mergeCell ref="G338:H338"/>
    <mergeCell ref="G339:H339"/>
    <mergeCell ref="G340:H340"/>
    <mergeCell ref="G341:H341"/>
    <mergeCell ref="G342:H342"/>
    <mergeCell ref="G343:H343"/>
    <mergeCell ref="G344:H344"/>
    <mergeCell ref="G327:H327"/>
    <mergeCell ref="G328:H328"/>
    <mergeCell ref="G329:H329"/>
    <mergeCell ref="G330:H330"/>
    <mergeCell ref="G331:H331"/>
    <mergeCell ref="G332:H332"/>
    <mergeCell ref="G333:H333"/>
    <mergeCell ref="G334:H334"/>
    <mergeCell ref="G335:H335"/>
    <mergeCell ref="G354:H354"/>
    <mergeCell ref="G355:H355"/>
    <mergeCell ref="G356:H356"/>
    <mergeCell ref="G357:H357"/>
    <mergeCell ref="G358:H358"/>
    <mergeCell ref="G359:H359"/>
    <mergeCell ref="G360:H360"/>
    <mergeCell ref="G361:H361"/>
    <mergeCell ref="G362:H362"/>
    <mergeCell ref="G345:H345"/>
    <mergeCell ref="G346:H346"/>
    <mergeCell ref="G347:H347"/>
    <mergeCell ref="G348:H348"/>
    <mergeCell ref="G349:H349"/>
    <mergeCell ref="G350:H350"/>
    <mergeCell ref="G351:H351"/>
    <mergeCell ref="G352:H352"/>
    <mergeCell ref="G353:H353"/>
    <mergeCell ref="G372:H372"/>
    <mergeCell ref="G373:H373"/>
    <mergeCell ref="G374:H374"/>
    <mergeCell ref="G375:H375"/>
    <mergeCell ref="G376:H376"/>
    <mergeCell ref="G377:H377"/>
    <mergeCell ref="G378:H378"/>
    <mergeCell ref="G379:H379"/>
    <mergeCell ref="G380:H380"/>
    <mergeCell ref="G363:H363"/>
    <mergeCell ref="G364:H364"/>
    <mergeCell ref="G365:H365"/>
    <mergeCell ref="G366:H366"/>
    <mergeCell ref="G367:H367"/>
    <mergeCell ref="G368:H368"/>
    <mergeCell ref="G369:H369"/>
    <mergeCell ref="G370:H370"/>
    <mergeCell ref="G371:H371"/>
    <mergeCell ref="G390:H390"/>
    <mergeCell ref="G391:H391"/>
    <mergeCell ref="G392:H392"/>
    <mergeCell ref="G393:H393"/>
    <mergeCell ref="G394:H394"/>
    <mergeCell ref="G395:H395"/>
    <mergeCell ref="G396:H396"/>
    <mergeCell ref="G397:H397"/>
    <mergeCell ref="G398:H398"/>
    <mergeCell ref="G381:H381"/>
    <mergeCell ref="G382:H382"/>
    <mergeCell ref="G383:H383"/>
    <mergeCell ref="G384:H384"/>
    <mergeCell ref="G385:H385"/>
    <mergeCell ref="G386:H386"/>
    <mergeCell ref="G387:H387"/>
    <mergeCell ref="G388:H388"/>
    <mergeCell ref="G389:H389"/>
    <mergeCell ref="G408:H408"/>
    <mergeCell ref="G409:H409"/>
    <mergeCell ref="G410:H410"/>
    <mergeCell ref="G411:H411"/>
    <mergeCell ref="G412:H412"/>
    <mergeCell ref="G413:H413"/>
    <mergeCell ref="G414:H414"/>
    <mergeCell ref="G415:H415"/>
    <mergeCell ref="G416:H416"/>
    <mergeCell ref="G399:H399"/>
    <mergeCell ref="G400:H400"/>
    <mergeCell ref="G401:H401"/>
    <mergeCell ref="G402:H402"/>
    <mergeCell ref="G403:H403"/>
    <mergeCell ref="G404:H404"/>
    <mergeCell ref="G405:H405"/>
    <mergeCell ref="G406:H406"/>
    <mergeCell ref="G407:H407"/>
    <mergeCell ref="G426:H426"/>
    <mergeCell ref="G427:H427"/>
    <mergeCell ref="G428:H428"/>
    <mergeCell ref="G429:H429"/>
    <mergeCell ref="G430:H430"/>
    <mergeCell ref="G431:H431"/>
    <mergeCell ref="G432:H432"/>
    <mergeCell ref="G433:H433"/>
    <mergeCell ref="G434:H434"/>
    <mergeCell ref="G417:H417"/>
    <mergeCell ref="G418:H418"/>
    <mergeCell ref="G419:H419"/>
    <mergeCell ref="G420:H420"/>
    <mergeCell ref="G421:H421"/>
    <mergeCell ref="G422:H422"/>
    <mergeCell ref="G423:H423"/>
    <mergeCell ref="G424:H424"/>
    <mergeCell ref="G425:H425"/>
    <mergeCell ref="G444:H444"/>
    <mergeCell ref="G445:H445"/>
    <mergeCell ref="G446:H446"/>
    <mergeCell ref="G447:H447"/>
    <mergeCell ref="G448:H448"/>
    <mergeCell ref="G449:H449"/>
    <mergeCell ref="G450:H450"/>
    <mergeCell ref="G451:H451"/>
    <mergeCell ref="G452:H452"/>
    <mergeCell ref="G435:H435"/>
    <mergeCell ref="G436:H436"/>
    <mergeCell ref="G437:H437"/>
    <mergeCell ref="G438:H438"/>
    <mergeCell ref="G439:H439"/>
    <mergeCell ref="G440:H440"/>
    <mergeCell ref="G441:H441"/>
    <mergeCell ref="G442:H442"/>
    <mergeCell ref="G443:H443"/>
    <mergeCell ref="G462:H462"/>
    <mergeCell ref="G463:H463"/>
    <mergeCell ref="G464:H464"/>
    <mergeCell ref="G465:H465"/>
    <mergeCell ref="G466:H466"/>
    <mergeCell ref="G467:H467"/>
    <mergeCell ref="G468:H468"/>
    <mergeCell ref="G469:H469"/>
    <mergeCell ref="G470:H470"/>
    <mergeCell ref="G453:H453"/>
    <mergeCell ref="G454:H454"/>
    <mergeCell ref="G455:H455"/>
    <mergeCell ref="G456:H456"/>
    <mergeCell ref="G457:H457"/>
    <mergeCell ref="G458:H458"/>
    <mergeCell ref="G459:H459"/>
    <mergeCell ref="G460:H460"/>
    <mergeCell ref="G461:H461"/>
    <mergeCell ref="G480:H480"/>
    <mergeCell ref="G481:H481"/>
    <mergeCell ref="G482:H482"/>
    <mergeCell ref="G483:H483"/>
    <mergeCell ref="G484:H484"/>
    <mergeCell ref="G485:H485"/>
    <mergeCell ref="G486:H486"/>
    <mergeCell ref="G487:H487"/>
    <mergeCell ref="G488:H488"/>
    <mergeCell ref="G471:H471"/>
    <mergeCell ref="G472:H472"/>
    <mergeCell ref="G473:H473"/>
    <mergeCell ref="G474:H474"/>
    <mergeCell ref="G475:H475"/>
    <mergeCell ref="G476:H476"/>
    <mergeCell ref="G477:H477"/>
    <mergeCell ref="G478:H478"/>
    <mergeCell ref="G479:H479"/>
    <mergeCell ref="G498:H498"/>
    <mergeCell ref="G499:H499"/>
    <mergeCell ref="G500:H500"/>
    <mergeCell ref="G501:H501"/>
    <mergeCell ref="G502:H502"/>
    <mergeCell ref="G503:H503"/>
    <mergeCell ref="G504:H504"/>
    <mergeCell ref="G505:H505"/>
    <mergeCell ref="G506:H506"/>
    <mergeCell ref="G489:H489"/>
    <mergeCell ref="G490:H490"/>
    <mergeCell ref="G491:H491"/>
    <mergeCell ref="G492:H492"/>
    <mergeCell ref="G493:H493"/>
    <mergeCell ref="G494:H494"/>
    <mergeCell ref="G495:H495"/>
    <mergeCell ref="G496:H496"/>
    <mergeCell ref="G497:H497"/>
    <mergeCell ref="G516:H516"/>
    <mergeCell ref="G517:H517"/>
    <mergeCell ref="G518:H518"/>
    <mergeCell ref="G519:H519"/>
    <mergeCell ref="G520:H520"/>
    <mergeCell ref="G521:H521"/>
    <mergeCell ref="G522:H522"/>
    <mergeCell ref="G523:H523"/>
    <mergeCell ref="G524:H524"/>
    <mergeCell ref="G507:H507"/>
    <mergeCell ref="G508:H508"/>
    <mergeCell ref="G509:H509"/>
    <mergeCell ref="G510:H510"/>
    <mergeCell ref="G511:H511"/>
    <mergeCell ref="G512:H512"/>
    <mergeCell ref="G513:H513"/>
    <mergeCell ref="G514:H514"/>
    <mergeCell ref="G515:H515"/>
    <mergeCell ref="G534:H534"/>
    <mergeCell ref="G535:H535"/>
    <mergeCell ref="G536:H536"/>
    <mergeCell ref="G537:H537"/>
    <mergeCell ref="G538:H538"/>
    <mergeCell ref="G539:H539"/>
    <mergeCell ref="G540:H540"/>
    <mergeCell ref="G541:H541"/>
    <mergeCell ref="G542:H542"/>
    <mergeCell ref="G525:H525"/>
    <mergeCell ref="G526:H526"/>
    <mergeCell ref="G527:H527"/>
    <mergeCell ref="G528:H528"/>
    <mergeCell ref="G529:H529"/>
    <mergeCell ref="G530:H530"/>
    <mergeCell ref="G531:H531"/>
    <mergeCell ref="G532:H532"/>
    <mergeCell ref="G533:H533"/>
    <mergeCell ref="G552:H552"/>
    <mergeCell ref="G553:H553"/>
    <mergeCell ref="G554:H554"/>
    <mergeCell ref="G555:H555"/>
    <mergeCell ref="G556:H556"/>
    <mergeCell ref="G557:H557"/>
    <mergeCell ref="G558:H558"/>
    <mergeCell ref="G559:H559"/>
    <mergeCell ref="G560:H560"/>
    <mergeCell ref="G543:H543"/>
    <mergeCell ref="G544:H544"/>
    <mergeCell ref="G545:H545"/>
    <mergeCell ref="G546:H546"/>
    <mergeCell ref="G547:H547"/>
    <mergeCell ref="G548:H548"/>
    <mergeCell ref="G549:H549"/>
    <mergeCell ref="G550:H550"/>
    <mergeCell ref="G551:H551"/>
    <mergeCell ref="G570:H570"/>
    <mergeCell ref="G571:H571"/>
    <mergeCell ref="G572:H572"/>
    <mergeCell ref="G573:H573"/>
    <mergeCell ref="G574:H574"/>
    <mergeCell ref="G575:H575"/>
    <mergeCell ref="G576:H576"/>
    <mergeCell ref="G577:H577"/>
    <mergeCell ref="G578:H578"/>
    <mergeCell ref="G561:H561"/>
    <mergeCell ref="G562:H562"/>
    <mergeCell ref="G563:H563"/>
    <mergeCell ref="G564:H564"/>
    <mergeCell ref="G565:H565"/>
    <mergeCell ref="G566:H566"/>
    <mergeCell ref="G567:H567"/>
    <mergeCell ref="G568:H568"/>
    <mergeCell ref="G569:H569"/>
    <mergeCell ref="G588:H588"/>
    <mergeCell ref="G589:H589"/>
    <mergeCell ref="G590:H590"/>
    <mergeCell ref="G591:H591"/>
    <mergeCell ref="G592:H592"/>
    <mergeCell ref="G593:H593"/>
    <mergeCell ref="G594:H594"/>
    <mergeCell ref="G595:H595"/>
    <mergeCell ref="G596:H596"/>
    <mergeCell ref="G579:H579"/>
    <mergeCell ref="G580:H580"/>
    <mergeCell ref="G581:H581"/>
    <mergeCell ref="G582:H582"/>
    <mergeCell ref="G583:H583"/>
    <mergeCell ref="G584:H584"/>
    <mergeCell ref="G585:H585"/>
    <mergeCell ref="G586:H586"/>
    <mergeCell ref="G587:H587"/>
    <mergeCell ref="G606:H606"/>
    <mergeCell ref="G607:H607"/>
    <mergeCell ref="G608:H608"/>
    <mergeCell ref="G609:H609"/>
    <mergeCell ref="G610:H610"/>
    <mergeCell ref="G611:H611"/>
    <mergeCell ref="G612:H612"/>
    <mergeCell ref="G613:H613"/>
    <mergeCell ref="G614:H614"/>
    <mergeCell ref="G597:H597"/>
    <mergeCell ref="G598:H598"/>
    <mergeCell ref="G599:H599"/>
    <mergeCell ref="G600:H600"/>
    <mergeCell ref="G601:H601"/>
    <mergeCell ref="G602:H602"/>
    <mergeCell ref="G603:H603"/>
    <mergeCell ref="G604:H604"/>
    <mergeCell ref="G605:H605"/>
    <mergeCell ref="G624:H624"/>
    <mergeCell ref="G625:H625"/>
    <mergeCell ref="G626:H626"/>
    <mergeCell ref="G627:H627"/>
    <mergeCell ref="G628:H628"/>
    <mergeCell ref="G629:H629"/>
    <mergeCell ref="G630:H630"/>
    <mergeCell ref="G631:H631"/>
    <mergeCell ref="G632:H632"/>
    <mergeCell ref="G615:H615"/>
    <mergeCell ref="G616:H616"/>
    <mergeCell ref="G617:H617"/>
    <mergeCell ref="G618:H618"/>
    <mergeCell ref="G619:H619"/>
    <mergeCell ref="G620:H620"/>
    <mergeCell ref="G621:H621"/>
    <mergeCell ref="G622:H622"/>
    <mergeCell ref="G623:H623"/>
    <mergeCell ref="G642:H642"/>
    <mergeCell ref="G643:H643"/>
    <mergeCell ref="G644:H644"/>
    <mergeCell ref="G645:H645"/>
    <mergeCell ref="G646:H646"/>
    <mergeCell ref="G647:H647"/>
    <mergeCell ref="G648:H648"/>
    <mergeCell ref="G649:H649"/>
    <mergeCell ref="G650:H650"/>
    <mergeCell ref="G633:H633"/>
    <mergeCell ref="G634:H634"/>
    <mergeCell ref="G635:H635"/>
    <mergeCell ref="G636:H636"/>
    <mergeCell ref="G637:H637"/>
    <mergeCell ref="G638:H638"/>
    <mergeCell ref="G639:H639"/>
    <mergeCell ref="G640:H640"/>
    <mergeCell ref="G641:H641"/>
    <mergeCell ref="G660:H660"/>
    <mergeCell ref="G661:H661"/>
    <mergeCell ref="G662:H662"/>
    <mergeCell ref="G663:H663"/>
    <mergeCell ref="G664:H664"/>
    <mergeCell ref="G665:H665"/>
    <mergeCell ref="G666:H666"/>
    <mergeCell ref="G667:H667"/>
    <mergeCell ref="G668:H668"/>
    <mergeCell ref="G651:H651"/>
    <mergeCell ref="G652:H652"/>
    <mergeCell ref="G653:H653"/>
    <mergeCell ref="G654:H654"/>
    <mergeCell ref="G655:H655"/>
    <mergeCell ref="G656:H656"/>
    <mergeCell ref="G657:H657"/>
    <mergeCell ref="G658:H658"/>
    <mergeCell ref="G659:H659"/>
    <mergeCell ref="G678:H678"/>
    <mergeCell ref="G679:H679"/>
    <mergeCell ref="G680:H680"/>
    <mergeCell ref="G681:H681"/>
    <mergeCell ref="G682:H682"/>
    <mergeCell ref="G683:H683"/>
    <mergeCell ref="G684:H684"/>
    <mergeCell ref="G685:H685"/>
    <mergeCell ref="G686:H686"/>
    <mergeCell ref="G669:H669"/>
    <mergeCell ref="G670:H670"/>
    <mergeCell ref="G671:H671"/>
    <mergeCell ref="G672:H672"/>
    <mergeCell ref="G673:H673"/>
    <mergeCell ref="G674:H674"/>
    <mergeCell ref="G675:H675"/>
    <mergeCell ref="G676:H676"/>
    <mergeCell ref="G677:H677"/>
    <mergeCell ref="G696:H696"/>
    <mergeCell ref="G697:H697"/>
    <mergeCell ref="G698:H698"/>
    <mergeCell ref="G699:H699"/>
    <mergeCell ref="G700:H700"/>
    <mergeCell ref="G701:H701"/>
    <mergeCell ref="G702:H702"/>
    <mergeCell ref="G703:H703"/>
    <mergeCell ref="G704:H704"/>
    <mergeCell ref="G687:H687"/>
    <mergeCell ref="G688:H688"/>
    <mergeCell ref="G689:H689"/>
    <mergeCell ref="G690:H690"/>
    <mergeCell ref="G691:H691"/>
    <mergeCell ref="G692:H692"/>
    <mergeCell ref="G693:H693"/>
    <mergeCell ref="G694:H694"/>
    <mergeCell ref="G695:H695"/>
    <mergeCell ref="G714:H714"/>
    <mergeCell ref="G715:H715"/>
    <mergeCell ref="G716:H716"/>
    <mergeCell ref="G717:H717"/>
    <mergeCell ref="G718:H718"/>
    <mergeCell ref="G719:H719"/>
    <mergeCell ref="G720:H720"/>
    <mergeCell ref="G721:H721"/>
    <mergeCell ref="G722:H722"/>
    <mergeCell ref="G705:H705"/>
    <mergeCell ref="G706:H706"/>
    <mergeCell ref="G707:H707"/>
    <mergeCell ref="G708:H708"/>
    <mergeCell ref="G709:H709"/>
    <mergeCell ref="G710:H710"/>
    <mergeCell ref="G711:H711"/>
    <mergeCell ref="G712:H712"/>
    <mergeCell ref="G713:H713"/>
    <mergeCell ref="G732:H732"/>
    <mergeCell ref="G733:H733"/>
    <mergeCell ref="G734:H734"/>
    <mergeCell ref="G735:H735"/>
    <mergeCell ref="G736:H736"/>
    <mergeCell ref="G737:H737"/>
    <mergeCell ref="G738:H738"/>
    <mergeCell ref="G739:H739"/>
    <mergeCell ref="G740:H740"/>
    <mergeCell ref="G723:H723"/>
    <mergeCell ref="G724:H724"/>
    <mergeCell ref="G725:H725"/>
    <mergeCell ref="G726:H726"/>
    <mergeCell ref="G727:H727"/>
    <mergeCell ref="G728:H728"/>
    <mergeCell ref="G729:H729"/>
    <mergeCell ref="G730:H730"/>
    <mergeCell ref="G731:H731"/>
    <mergeCell ref="G750:H750"/>
    <mergeCell ref="G751:H751"/>
    <mergeCell ref="G752:H752"/>
    <mergeCell ref="G753:H753"/>
    <mergeCell ref="G754:H754"/>
    <mergeCell ref="G755:H755"/>
    <mergeCell ref="G756:H756"/>
    <mergeCell ref="G757:H757"/>
    <mergeCell ref="G758:H758"/>
    <mergeCell ref="G741:H741"/>
    <mergeCell ref="G742:H742"/>
    <mergeCell ref="G743:H743"/>
    <mergeCell ref="G744:H744"/>
    <mergeCell ref="G745:H745"/>
    <mergeCell ref="G746:H746"/>
    <mergeCell ref="G747:H747"/>
    <mergeCell ref="G748:H748"/>
    <mergeCell ref="G749:H749"/>
    <mergeCell ref="G768:H768"/>
    <mergeCell ref="G769:H769"/>
    <mergeCell ref="G770:H770"/>
    <mergeCell ref="G771:H771"/>
    <mergeCell ref="G772:H772"/>
    <mergeCell ref="G773:H773"/>
    <mergeCell ref="G774:H774"/>
    <mergeCell ref="G775:H775"/>
    <mergeCell ref="G776:H776"/>
    <mergeCell ref="G759:H759"/>
    <mergeCell ref="G760:H760"/>
    <mergeCell ref="G761:H761"/>
    <mergeCell ref="G762:H762"/>
    <mergeCell ref="G763:H763"/>
    <mergeCell ref="G764:H764"/>
    <mergeCell ref="G765:H765"/>
    <mergeCell ref="G766:H766"/>
    <mergeCell ref="G767:H767"/>
    <mergeCell ref="G786:H786"/>
    <mergeCell ref="G787:H787"/>
    <mergeCell ref="G788:H788"/>
    <mergeCell ref="G789:H789"/>
    <mergeCell ref="G790:H790"/>
    <mergeCell ref="G791:H791"/>
    <mergeCell ref="G792:H792"/>
    <mergeCell ref="G793:H793"/>
    <mergeCell ref="G794:H794"/>
    <mergeCell ref="G777:H777"/>
    <mergeCell ref="G778:H778"/>
    <mergeCell ref="G779:H779"/>
    <mergeCell ref="G780:H780"/>
    <mergeCell ref="G781:H781"/>
    <mergeCell ref="G782:H782"/>
    <mergeCell ref="G783:H783"/>
    <mergeCell ref="G784:H784"/>
    <mergeCell ref="G785:H785"/>
    <mergeCell ref="G804:H804"/>
    <mergeCell ref="G805:H805"/>
    <mergeCell ref="G806:H806"/>
    <mergeCell ref="G807:H807"/>
    <mergeCell ref="G808:H808"/>
    <mergeCell ref="G809:H809"/>
    <mergeCell ref="G810:H810"/>
    <mergeCell ref="G811:H811"/>
    <mergeCell ref="G812:H812"/>
    <mergeCell ref="G795:H795"/>
    <mergeCell ref="G796:H796"/>
    <mergeCell ref="G797:H797"/>
    <mergeCell ref="G798:H798"/>
    <mergeCell ref="G799:H799"/>
    <mergeCell ref="G800:H800"/>
    <mergeCell ref="G801:H801"/>
    <mergeCell ref="G802:H802"/>
    <mergeCell ref="G803:H803"/>
    <mergeCell ref="G822:H822"/>
    <mergeCell ref="G823:H823"/>
    <mergeCell ref="G824:H824"/>
    <mergeCell ref="G825:H825"/>
    <mergeCell ref="G826:H826"/>
    <mergeCell ref="G827:H827"/>
    <mergeCell ref="G828:H828"/>
    <mergeCell ref="G829:H829"/>
    <mergeCell ref="G830:H830"/>
    <mergeCell ref="G813:H813"/>
    <mergeCell ref="G814:H814"/>
    <mergeCell ref="G815:H815"/>
    <mergeCell ref="G816:H816"/>
    <mergeCell ref="G817:H817"/>
    <mergeCell ref="G818:H818"/>
    <mergeCell ref="G819:H819"/>
    <mergeCell ref="G820:H820"/>
    <mergeCell ref="G821:H821"/>
    <mergeCell ref="G840:H840"/>
    <mergeCell ref="G841:H841"/>
    <mergeCell ref="G842:H842"/>
    <mergeCell ref="G843:H843"/>
    <mergeCell ref="G844:H844"/>
    <mergeCell ref="G845:H845"/>
    <mergeCell ref="G846:H846"/>
    <mergeCell ref="G847:H847"/>
    <mergeCell ref="G848:H848"/>
    <mergeCell ref="G831:H831"/>
    <mergeCell ref="G832:H832"/>
    <mergeCell ref="G833:H833"/>
    <mergeCell ref="G834:H834"/>
    <mergeCell ref="G835:H835"/>
    <mergeCell ref="G836:H836"/>
    <mergeCell ref="G837:H837"/>
    <mergeCell ref="G838:H838"/>
    <mergeCell ref="G839:H839"/>
    <mergeCell ref="G858:H858"/>
    <mergeCell ref="G859:H859"/>
    <mergeCell ref="G860:H860"/>
    <mergeCell ref="G861:H861"/>
    <mergeCell ref="G862:H862"/>
    <mergeCell ref="G863:H863"/>
    <mergeCell ref="G864:H864"/>
    <mergeCell ref="G865:H865"/>
    <mergeCell ref="G866:H866"/>
    <mergeCell ref="G849:H849"/>
    <mergeCell ref="G850:H850"/>
    <mergeCell ref="G851:H851"/>
    <mergeCell ref="G852:H852"/>
    <mergeCell ref="G853:H853"/>
    <mergeCell ref="G854:H854"/>
    <mergeCell ref="G855:H855"/>
    <mergeCell ref="G856:H856"/>
    <mergeCell ref="G857:H857"/>
    <mergeCell ref="G876:H876"/>
    <mergeCell ref="G877:H877"/>
    <mergeCell ref="G878:H878"/>
    <mergeCell ref="G879:H879"/>
    <mergeCell ref="G880:H880"/>
    <mergeCell ref="G881:H881"/>
    <mergeCell ref="G882:H882"/>
    <mergeCell ref="G883:H883"/>
    <mergeCell ref="G884:H884"/>
    <mergeCell ref="G867:H867"/>
    <mergeCell ref="G868:H868"/>
    <mergeCell ref="G869:H869"/>
    <mergeCell ref="G870:H870"/>
    <mergeCell ref="G871:H871"/>
    <mergeCell ref="G872:H872"/>
    <mergeCell ref="G873:H873"/>
    <mergeCell ref="G874:H874"/>
    <mergeCell ref="G875:H875"/>
    <mergeCell ref="G894:H894"/>
    <mergeCell ref="G895:H895"/>
    <mergeCell ref="G896:H896"/>
    <mergeCell ref="G897:H897"/>
    <mergeCell ref="G898:H898"/>
    <mergeCell ref="G899:H899"/>
    <mergeCell ref="G900:H900"/>
    <mergeCell ref="G901:H901"/>
    <mergeCell ref="G902:H902"/>
    <mergeCell ref="G885:H885"/>
    <mergeCell ref="G886:H886"/>
    <mergeCell ref="G887:H887"/>
    <mergeCell ref="G888:H888"/>
    <mergeCell ref="G889:H889"/>
    <mergeCell ref="G890:H890"/>
    <mergeCell ref="G891:H891"/>
    <mergeCell ref="G892:H892"/>
    <mergeCell ref="G893:H893"/>
    <mergeCell ref="G912:H912"/>
    <mergeCell ref="G913:H913"/>
    <mergeCell ref="G914:H914"/>
    <mergeCell ref="G915:H915"/>
    <mergeCell ref="G916:H916"/>
    <mergeCell ref="G917:H917"/>
    <mergeCell ref="G918:H918"/>
    <mergeCell ref="G919:H919"/>
    <mergeCell ref="G920:H920"/>
    <mergeCell ref="G903:H903"/>
    <mergeCell ref="G904:H904"/>
    <mergeCell ref="G905:H905"/>
    <mergeCell ref="G906:H906"/>
    <mergeCell ref="G907:H907"/>
    <mergeCell ref="G908:H908"/>
    <mergeCell ref="G909:H909"/>
    <mergeCell ref="G910:H910"/>
    <mergeCell ref="G911:H911"/>
    <mergeCell ref="G930:H930"/>
    <mergeCell ref="G931:H931"/>
    <mergeCell ref="G932:H932"/>
    <mergeCell ref="G933:H933"/>
    <mergeCell ref="G934:H934"/>
    <mergeCell ref="G935:H935"/>
    <mergeCell ref="G936:H936"/>
    <mergeCell ref="G937:H937"/>
    <mergeCell ref="G938:H938"/>
    <mergeCell ref="G921:H921"/>
    <mergeCell ref="G922:H922"/>
    <mergeCell ref="G923:H923"/>
    <mergeCell ref="G924:H924"/>
    <mergeCell ref="G925:H925"/>
    <mergeCell ref="G926:H926"/>
    <mergeCell ref="G927:H927"/>
    <mergeCell ref="G928:H928"/>
    <mergeCell ref="G929:H929"/>
    <mergeCell ref="G948:H948"/>
    <mergeCell ref="G949:H949"/>
    <mergeCell ref="G950:H950"/>
    <mergeCell ref="G951:H951"/>
    <mergeCell ref="G952:H952"/>
    <mergeCell ref="G953:H953"/>
    <mergeCell ref="G954:H954"/>
    <mergeCell ref="G955:H955"/>
    <mergeCell ref="G956:H956"/>
    <mergeCell ref="G939:H939"/>
    <mergeCell ref="G940:H940"/>
    <mergeCell ref="G941:H941"/>
    <mergeCell ref="G942:H942"/>
    <mergeCell ref="G943:H943"/>
    <mergeCell ref="G944:H944"/>
    <mergeCell ref="G945:H945"/>
    <mergeCell ref="G946:H946"/>
    <mergeCell ref="G947:H947"/>
    <mergeCell ref="G966:H966"/>
    <mergeCell ref="G967:H967"/>
    <mergeCell ref="G968:H968"/>
    <mergeCell ref="G969:H969"/>
    <mergeCell ref="G970:H970"/>
    <mergeCell ref="G971:H971"/>
    <mergeCell ref="G972:H972"/>
    <mergeCell ref="G973:H973"/>
    <mergeCell ref="G974:H974"/>
    <mergeCell ref="G957:H957"/>
    <mergeCell ref="G958:H958"/>
    <mergeCell ref="G959:H959"/>
    <mergeCell ref="G960:H960"/>
    <mergeCell ref="G961:H961"/>
    <mergeCell ref="G962:H962"/>
    <mergeCell ref="G963:H963"/>
    <mergeCell ref="G964:H964"/>
    <mergeCell ref="G965:H965"/>
    <mergeCell ref="G984:H984"/>
    <mergeCell ref="G985:H985"/>
    <mergeCell ref="G986:H986"/>
    <mergeCell ref="G987:H987"/>
    <mergeCell ref="G988:H988"/>
    <mergeCell ref="G989:H989"/>
    <mergeCell ref="G990:H990"/>
    <mergeCell ref="G991:H991"/>
    <mergeCell ref="G992:H992"/>
    <mergeCell ref="G975:H975"/>
    <mergeCell ref="G976:H976"/>
    <mergeCell ref="G977:H977"/>
    <mergeCell ref="G978:H978"/>
    <mergeCell ref="G979:H979"/>
    <mergeCell ref="G980:H980"/>
    <mergeCell ref="G981:H981"/>
    <mergeCell ref="G982:H982"/>
    <mergeCell ref="G983:H983"/>
    <mergeCell ref="G1002:H1002"/>
    <mergeCell ref="G1003:H1003"/>
    <mergeCell ref="G1004:H1004"/>
    <mergeCell ref="G1005:H1005"/>
    <mergeCell ref="G1006:H1006"/>
    <mergeCell ref="G1007:H1007"/>
    <mergeCell ref="G1008:H1008"/>
    <mergeCell ref="G1009:H1009"/>
    <mergeCell ref="G1010:H1010"/>
    <mergeCell ref="G993:H993"/>
    <mergeCell ref="G994:H994"/>
    <mergeCell ref="G995:H995"/>
    <mergeCell ref="G996:H996"/>
    <mergeCell ref="G997:H997"/>
    <mergeCell ref="G998:H998"/>
    <mergeCell ref="G999:H999"/>
    <mergeCell ref="G1000:H1000"/>
    <mergeCell ref="G1001:H1001"/>
    <mergeCell ref="G1020:H1020"/>
    <mergeCell ref="G1021:H1021"/>
    <mergeCell ref="G1022:H1022"/>
    <mergeCell ref="G1023:H1023"/>
    <mergeCell ref="G1024:H1024"/>
    <mergeCell ref="G1025:H1025"/>
    <mergeCell ref="G1026:H1026"/>
    <mergeCell ref="G1027:H1027"/>
    <mergeCell ref="G1028:H1028"/>
    <mergeCell ref="G1011:H1011"/>
    <mergeCell ref="G1012:H1012"/>
    <mergeCell ref="G1013:H1013"/>
    <mergeCell ref="G1014:H1014"/>
    <mergeCell ref="G1015:H1015"/>
    <mergeCell ref="G1016:H1016"/>
    <mergeCell ref="G1017:H1017"/>
    <mergeCell ref="G1018:H1018"/>
    <mergeCell ref="G1019:H1019"/>
    <mergeCell ref="G1038:H1038"/>
    <mergeCell ref="G1039:H1039"/>
    <mergeCell ref="G1040:H1040"/>
    <mergeCell ref="G1041:H1041"/>
    <mergeCell ref="G1042:H1042"/>
    <mergeCell ref="G1043:H1043"/>
    <mergeCell ref="G1044:H1044"/>
    <mergeCell ref="G1045:H1045"/>
    <mergeCell ref="G1046:H1046"/>
    <mergeCell ref="G1029:H1029"/>
    <mergeCell ref="G1030:H1030"/>
    <mergeCell ref="G1031:H1031"/>
    <mergeCell ref="G1032:H1032"/>
    <mergeCell ref="G1033:H1033"/>
    <mergeCell ref="G1034:H1034"/>
    <mergeCell ref="G1035:H1035"/>
    <mergeCell ref="G1036:H1036"/>
    <mergeCell ref="G1037:H1037"/>
    <mergeCell ref="G1056:H1056"/>
    <mergeCell ref="G1057:H1057"/>
    <mergeCell ref="G1058:H1058"/>
    <mergeCell ref="G1059:H1059"/>
    <mergeCell ref="G1060:H1060"/>
    <mergeCell ref="G1061:H1061"/>
    <mergeCell ref="G1062:H1062"/>
    <mergeCell ref="G1063:H1063"/>
    <mergeCell ref="G1064:H1064"/>
    <mergeCell ref="G1047:H1047"/>
    <mergeCell ref="G1048:H1048"/>
    <mergeCell ref="G1049:H1049"/>
    <mergeCell ref="G1050:H1050"/>
    <mergeCell ref="G1051:H1051"/>
    <mergeCell ref="G1052:H1052"/>
    <mergeCell ref="G1053:H1053"/>
    <mergeCell ref="G1054:H1054"/>
    <mergeCell ref="G1055:H1055"/>
    <mergeCell ref="G1074:H1074"/>
    <mergeCell ref="G1075:H1075"/>
    <mergeCell ref="G1076:H1076"/>
    <mergeCell ref="G1077:H1077"/>
    <mergeCell ref="G1078:H1078"/>
    <mergeCell ref="G1079:H1079"/>
    <mergeCell ref="G1080:H1080"/>
    <mergeCell ref="G1081:H1081"/>
    <mergeCell ref="G1082:H1082"/>
    <mergeCell ref="G1065:H1065"/>
    <mergeCell ref="G1066:H1066"/>
    <mergeCell ref="G1067:H1067"/>
    <mergeCell ref="G1068:H1068"/>
    <mergeCell ref="G1069:H1069"/>
    <mergeCell ref="G1070:H1070"/>
    <mergeCell ref="G1071:H1071"/>
    <mergeCell ref="G1072:H1072"/>
    <mergeCell ref="G1073:H1073"/>
    <mergeCell ref="G1092:H1092"/>
    <mergeCell ref="G1093:H1093"/>
    <mergeCell ref="G1094:H1094"/>
    <mergeCell ref="G1095:H1095"/>
    <mergeCell ref="G1096:H1096"/>
    <mergeCell ref="G1097:H1097"/>
    <mergeCell ref="G1098:H1098"/>
    <mergeCell ref="G1099:H1099"/>
    <mergeCell ref="G1100:H1100"/>
    <mergeCell ref="G1083:H1083"/>
    <mergeCell ref="G1084:H1084"/>
    <mergeCell ref="G1085:H1085"/>
    <mergeCell ref="G1086:H1086"/>
    <mergeCell ref="G1087:H1087"/>
    <mergeCell ref="G1088:H1088"/>
    <mergeCell ref="G1089:H1089"/>
    <mergeCell ref="G1090:H1090"/>
    <mergeCell ref="G1091:H1091"/>
    <mergeCell ref="G1110:H1110"/>
    <mergeCell ref="G1111:H1111"/>
    <mergeCell ref="G1112:H1112"/>
    <mergeCell ref="G1113:H1113"/>
    <mergeCell ref="G1114:H1114"/>
    <mergeCell ref="G1115:H1115"/>
    <mergeCell ref="G1116:H1116"/>
    <mergeCell ref="G1117:H1117"/>
    <mergeCell ref="G1118:H1118"/>
    <mergeCell ref="G1101:H1101"/>
    <mergeCell ref="G1102:H1102"/>
    <mergeCell ref="G1103:H1103"/>
    <mergeCell ref="G1104:H1104"/>
    <mergeCell ref="G1105:H1105"/>
    <mergeCell ref="G1106:H1106"/>
    <mergeCell ref="G1107:H1107"/>
    <mergeCell ref="G1108:H1108"/>
    <mergeCell ref="G1109:H1109"/>
    <mergeCell ref="G1128:H1128"/>
    <mergeCell ref="G1129:H1129"/>
    <mergeCell ref="G1130:H1130"/>
    <mergeCell ref="G1131:H1131"/>
    <mergeCell ref="G1132:H1132"/>
    <mergeCell ref="G1133:H1133"/>
    <mergeCell ref="G1134:H1134"/>
    <mergeCell ref="G1135:H1135"/>
    <mergeCell ref="G1136:H1136"/>
    <mergeCell ref="G1119:H1119"/>
    <mergeCell ref="G1120:H1120"/>
    <mergeCell ref="G1121:H1121"/>
    <mergeCell ref="G1122:H1122"/>
    <mergeCell ref="G1123:H1123"/>
    <mergeCell ref="G1124:H1124"/>
    <mergeCell ref="G1125:H1125"/>
    <mergeCell ref="G1126:H1126"/>
    <mergeCell ref="G1127:H1127"/>
    <mergeCell ref="G1162:H1162"/>
    <mergeCell ref="G1163:H1163"/>
    <mergeCell ref="G1146:H1146"/>
    <mergeCell ref="G1147:H1147"/>
    <mergeCell ref="G1148:H1148"/>
    <mergeCell ref="G1149:H1149"/>
    <mergeCell ref="G1150:H1150"/>
    <mergeCell ref="G1151:H1151"/>
    <mergeCell ref="G1152:H1152"/>
    <mergeCell ref="G1153:H1153"/>
    <mergeCell ref="G1154:H1154"/>
    <mergeCell ref="G1137:H1137"/>
    <mergeCell ref="G1138:H1138"/>
    <mergeCell ref="G1139:H1139"/>
    <mergeCell ref="G1140:H1140"/>
    <mergeCell ref="G1141:H1141"/>
    <mergeCell ref="G1142:H1142"/>
    <mergeCell ref="G1143:H1143"/>
    <mergeCell ref="G1144:H1144"/>
    <mergeCell ref="G1145:H1145"/>
    <mergeCell ref="B1225:H1225"/>
    <mergeCell ref="A65:B65"/>
    <mergeCell ref="G1182:H1182"/>
    <mergeCell ref="G1183:H1183"/>
    <mergeCell ref="G1184:H1184"/>
    <mergeCell ref="G1185:H1185"/>
    <mergeCell ref="G1186:H1186"/>
    <mergeCell ref="G1173:H1173"/>
    <mergeCell ref="G1174:H1174"/>
    <mergeCell ref="G1175:H1175"/>
    <mergeCell ref="G1176:H1176"/>
    <mergeCell ref="G1177:H1177"/>
    <mergeCell ref="G1178:H1178"/>
    <mergeCell ref="G1179:H1179"/>
    <mergeCell ref="G1180:H1180"/>
    <mergeCell ref="G1181:H1181"/>
    <mergeCell ref="G1164:H1164"/>
    <mergeCell ref="G1165:H1165"/>
    <mergeCell ref="G1166:H1166"/>
    <mergeCell ref="G1167:H1167"/>
    <mergeCell ref="G1168:H1168"/>
    <mergeCell ref="G1169:H1169"/>
    <mergeCell ref="G1170:H1170"/>
    <mergeCell ref="G1171:H1171"/>
    <mergeCell ref="G1172:H1172"/>
    <mergeCell ref="G1155:H1155"/>
    <mergeCell ref="G1156:H1156"/>
    <mergeCell ref="G1157:H1157"/>
    <mergeCell ref="G1158:H1158"/>
    <mergeCell ref="G1159:H1159"/>
    <mergeCell ref="G1160:H1160"/>
    <mergeCell ref="G1161:H1161"/>
  </mergeCells>
  <dataValidations count="5">
    <dataValidation type="list" allowBlank="1" showInputMessage="1" showErrorMessage="1" sqref="G6:H6">
      <formula1>"Mr.Suraj Khare,Mr.Vinayak,Mr.Manish,Mr.Vaibhav Gite,Miss Ankita Mohite"</formula1>
    </dataValidation>
    <dataValidation type="list" allowBlank="1" showInputMessage="1" showErrorMessage="1" sqref="G30:H30">
      <formula1>"Middle,Upper"</formula1>
    </dataValidation>
    <dataValidation type="list" allowBlank="1" showInputMessage="1" showErrorMessage="1" sqref="C141">
      <formula1>"300000,350000,400000,500000,600000,700000,800000,900000,1000000,1200000,1400000,1500000,1600000"</formula1>
    </dataValidation>
    <dataValidation type="list" allowBlank="1" showInputMessage="1" showErrorMessage="1" sqref="C31:D31">
      <formula1>"Bitumen,Concrete"</formula1>
    </dataValidation>
    <dataValidation type="list" allowBlank="1" showInputMessage="1" showErrorMessage="1" sqref="G39:H39 C55:H55">
      <formula1>"Yes,No"</formula1>
    </dataValidation>
  </dataValidations>
  <hyperlinks>
    <hyperlink ref="C27"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1230" max="8" man="1"/>
    <brk id="1278" max="16383" man="1"/>
    <brk id="1328" max="16383" man="1"/>
    <brk id="137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3" sqref="R13"/>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Q69"/>
  <sheetViews>
    <sheetView topLeftCell="A16" workbookViewId="0">
      <selection activeCell="D20" sqref="D20"/>
    </sheetView>
  </sheetViews>
  <sheetFormatPr defaultRowHeight="15" x14ac:dyDescent="0.25"/>
  <cols>
    <col min="2" max="2" width="7.28515625" customWidth="1"/>
    <col min="3" max="3" width="6.28515625" customWidth="1"/>
    <col min="4" max="5" width="6.7109375" customWidth="1"/>
    <col min="6" max="6" width="7" customWidth="1"/>
    <col min="8" max="8" width="7.42578125" bestFit="1" customWidth="1"/>
    <col min="9" max="9" width="7.42578125" customWidth="1"/>
    <col min="10" max="10" width="7.7109375" customWidth="1"/>
    <col min="11" max="11" width="7.5703125" customWidth="1"/>
    <col min="12" max="12" width="8.140625" customWidth="1"/>
    <col min="13" max="13" width="10.140625" customWidth="1"/>
    <col min="14" max="15" width="9.140625" style="76"/>
    <col min="16" max="16" width="76.140625" customWidth="1"/>
    <col min="17" max="43" width="0" hidden="1" customWidth="1"/>
  </cols>
  <sheetData>
    <row r="1" spans="1:38" ht="15.75" x14ac:dyDescent="0.25">
      <c r="A1" s="221" t="s">
        <v>296</v>
      </c>
      <c r="B1" s="222"/>
      <c r="C1" s="223" t="s">
        <v>297</v>
      </c>
      <c r="D1" s="224"/>
      <c r="E1" s="224"/>
      <c r="F1" s="224"/>
      <c r="G1" s="224"/>
      <c r="H1" s="225"/>
      <c r="I1" s="73" t="str">
        <f ca="1">IF(D14=100%,"All work Completed. Possession granted to the Building.",IF(D13=100%,"All work Completed, Waiting for OC",I2&amp;""&amp;I3&amp;""&amp;J2&amp;""&amp;J1&amp;" "&amp;J3))</f>
        <v xml:space="preserve">Excavation, Plinth, RCC Slab Completed </v>
      </c>
      <c r="J1" s="74" t="str">
        <f ca="1">(IF(C7=(D2+F2+H2),"",IF(C7&gt;0,", RCC upto "&amp;C7&amp;" Slab","")))&amp;(IF(C8=H2,"",IF(C8&gt;0,", Brickwork upto "&amp;C8&amp;" Floor","")))&amp;(IF(C9=H2,"",IF(C9&gt;0,", Internal Plaster upto "&amp;C9&amp;" Floor","")))&amp;(IF(C10=H2,"",IF(C10&gt;0,", External Plaster upto "&amp;C10&amp;" Floor","")))&amp;(IF(C11=H2,"",IF(C11&gt;0,", Flooring upto "&amp;C11&amp;" Floor","")))&amp;(IF(C12=H2,"",IF(C12&gt;0,", Painting upto "&amp;C12&amp;" Floor","")))&amp;(IF(C13=H2,"",IF(C13&gt;0,", Finishing upto "&amp;C13&amp;" Floor","")))&amp;(IF(C14=H2,"",IF(C14&gt;0,", Possession upto "&amp;C14&amp;" Floor","")))</f>
        <v/>
      </c>
      <c r="L1" s="75"/>
      <c r="M1" s="75"/>
      <c r="O1" s="77"/>
      <c r="P1" s="75"/>
      <c r="Q1" s="75"/>
      <c r="R1" s="75"/>
      <c r="S1" s="75"/>
      <c r="T1" s="78"/>
    </row>
    <row r="2" spans="1:38" ht="15.75" x14ac:dyDescent="0.25">
      <c r="A2" s="79" t="s">
        <v>112</v>
      </c>
      <c r="B2" s="80">
        <v>0</v>
      </c>
      <c r="C2" s="81" t="s">
        <v>99</v>
      </c>
      <c r="D2" s="81">
        <v>1</v>
      </c>
      <c r="E2" s="81" t="s">
        <v>113</v>
      </c>
      <c r="F2" s="80">
        <v>0</v>
      </c>
      <c r="G2" s="82" t="s">
        <v>114</v>
      </c>
      <c r="H2" s="83">
        <f ca="1">--TRIM(RIGHT(SUBSTITUTE(LEFT(C1,_xlfn.AGGREGATE(16,6,FIND({0,1,2,3,4,5,6,7,8,9},C1,ROW(INDIRECT("1:"&amp;LEN(C1)))),1))," ",REPT(" ",LEN(C1))),LEN(C1)))</f>
        <v>1</v>
      </c>
      <c r="I2" s="84" t="str">
        <f ca="1">IF(D5=100%,"Excavation","")&amp;IF(D6=100%,", Plinth","")&amp;IF(D7=100%,", RCC Slab","")&amp;IF(D8=100%,", Brickwork","")&amp;IF(D9=100%,", Internal Plaster","")&amp;IF(D10=100%,", External Plaster","")&amp;IF(D11=100%,", Flooring","")&amp;IF(D12=100%,", Painting","")&amp;IF(D13=100%,", Building common Amenities","")</f>
        <v>Excavation, Plinth, RCC Slab</v>
      </c>
      <c r="J2" s="85" t="str">
        <f ca="1">(IF(C5=0,"Work not yet Started.",IF(D5=25%,"Piling work in process",IF(D5=50%,"Excavation work in process",IF(D5=100%,"","0")))))&amp;(IF(C6=0%,"",IF(C6=J7,", Footing work is process",IF(C6=J8,", Footing work Completed",IF(C6=J9,", 1st Basement Completed",IF(C6=J10,", 1st &amp; 2nd Basement Completed",IF(C6=J11,", 1st to 3rd Basement Completed",IF(C6=J12,", 1st to 4th Basement Completed",IF(C6=J13,", Plinth work is process",IF(C6=J14,"","0"))))))))))</f>
        <v/>
      </c>
      <c r="L2" s="86"/>
      <c r="M2" s="87"/>
      <c r="N2" s="86"/>
      <c r="O2" s="86"/>
      <c r="P2" s="86"/>
      <c r="Q2" s="87"/>
      <c r="R2" s="88"/>
    </row>
    <row r="3" spans="1:38" ht="15.75" x14ac:dyDescent="0.25">
      <c r="A3" s="226" t="s">
        <v>115</v>
      </c>
      <c r="B3" s="227"/>
      <c r="C3" s="228" t="str">
        <f>(IF($G$99="NA",I1,"All work Completed. OC Received."))</f>
        <v>All work Completed. OC Received.</v>
      </c>
      <c r="D3" s="228"/>
      <c r="E3" s="228"/>
      <c r="F3" s="228"/>
      <c r="G3" s="228"/>
      <c r="H3" s="229"/>
      <c r="I3" s="84" t="str">
        <f ca="1">IF(I2&lt;&gt;""," Completed","")</f>
        <v xml:space="preserve"> Completed</v>
      </c>
      <c r="J3" s="85" t="str">
        <f ca="1">IF(J1&lt;&gt;"","Completed","")</f>
        <v/>
      </c>
      <c r="L3" s="89"/>
      <c r="M3" s="89"/>
      <c r="N3" s="90"/>
      <c r="O3" s="90"/>
      <c r="P3" s="91"/>
      <c r="Q3" s="91"/>
      <c r="R3" s="91"/>
      <c r="S3" s="91"/>
    </row>
    <row r="4" spans="1:38" ht="47.25" x14ac:dyDescent="0.25">
      <c r="A4" s="230" t="s">
        <v>116</v>
      </c>
      <c r="B4" s="231"/>
      <c r="C4" s="92" t="s">
        <v>126</v>
      </c>
      <c r="D4" s="92" t="s">
        <v>127</v>
      </c>
      <c r="E4" s="231" t="s">
        <v>117</v>
      </c>
      <c r="F4" s="231"/>
      <c r="G4" s="231" t="s">
        <v>298</v>
      </c>
      <c r="H4" s="232"/>
      <c r="I4" s="93" t="s">
        <v>128</v>
      </c>
      <c r="J4" s="94">
        <f ca="1">H2*25%</f>
        <v>0.25</v>
      </c>
      <c r="L4" s="95"/>
      <c r="M4" s="95"/>
      <c r="N4" s="96"/>
      <c r="O4" s="96"/>
      <c r="P4" s="95"/>
      <c r="Q4" s="95"/>
      <c r="R4" s="95"/>
      <c r="S4" s="95"/>
    </row>
    <row r="5" spans="1:38" ht="15.75" x14ac:dyDescent="0.25">
      <c r="A5" s="230" t="s">
        <v>129</v>
      </c>
      <c r="B5" s="231"/>
      <c r="C5" s="92">
        <f ca="1">J6</f>
        <v>1</v>
      </c>
      <c r="D5" s="97">
        <f ca="1">((100/H2)*C5)/100</f>
        <v>1</v>
      </c>
      <c r="E5" s="235">
        <f ca="1">(((C6/H2*10)+(40/(D2+F2+H2)*C7)+(7.5/(H2)*C8)+(7.5/(H2)*C9)+(10/H2*C10)+(10/H2*C11)+(5/H2*C12)+(5/H2*C13)+(5/H2*C14))/100)</f>
        <v>0.5</v>
      </c>
      <c r="F5" s="236"/>
      <c r="G5" s="235">
        <f ca="1">((((C5/H2)*20)+((C6/H2)*25)+(30/(H2+F2+D2)*C7)+(5/H2*C8)+(5/H2*C9)+(5/H2*C10)+(5/H2*C11)+(0/H2*C12)+(0/H2*C13)+(5/H2*C14))/100)</f>
        <v>0.75</v>
      </c>
      <c r="H5" s="241"/>
      <c r="I5" s="93" t="s">
        <v>119</v>
      </c>
      <c r="J5" s="98">
        <f ca="1">H2*50%</f>
        <v>0.5</v>
      </c>
      <c r="Q5" s="99"/>
      <c r="S5" s="99"/>
    </row>
    <row r="6" spans="1:38" ht="15.75" x14ac:dyDescent="0.25">
      <c r="A6" s="230" t="s">
        <v>100</v>
      </c>
      <c r="B6" s="231"/>
      <c r="C6" s="92">
        <f ca="1">J14</f>
        <v>1</v>
      </c>
      <c r="D6" s="97">
        <f ca="1">((100/H2)*C6)/100</f>
        <v>1</v>
      </c>
      <c r="E6" s="237"/>
      <c r="F6" s="238"/>
      <c r="G6" s="237"/>
      <c r="H6" s="242"/>
      <c r="I6" s="93" t="s">
        <v>120</v>
      </c>
      <c r="J6" s="98">
        <f ca="1">H2</f>
        <v>1</v>
      </c>
      <c r="M6" s="95"/>
      <c r="P6" s="99"/>
      <c r="Q6" s="99"/>
      <c r="R6" s="99"/>
      <c r="S6" s="99"/>
    </row>
    <row r="7" spans="1:38" ht="15.75" x14ac:dyDescent="0.25">
      <c r="A7" s="230" t="s">
        <v>130</v>
      </c>
      <c r="B7" s="231"/>
      <c r="C7" s="92">
        <f ca="1">D2+H2</f>
        <v>2</v>
      </c>
      <c r="D7" s="97">
        <f ca="1">((100/(D2+F2+H2))*C7)/100</f>
        <v>1</v>
      </c>
      <c r="E7" s="237"/>
      <c r="F7" s="238"/>
      <c r="G7" s="237"/>
      <c r="H7" s="242"/>
      <c r="I7" s="93" t="s">
        <v>121</v>
      </c>
      <c r="J7" s="100">
        <f ca="1">(IF(B2&gt;1,(H2/(B2+2)),H2/4))</f>
        <v>0.25</v>
      </c>
      <c r="M7" s="95"/>
      <c r="P7" s="99"/>
      <c r="Q7" s="99"/>
      <c r="R7" s="99"/>
      <c r="S7" s="99"/>
    </row>
    <row r="8" spans="1:38" ht="15.75" x14ac:dyDescent="0.25">
      <c r="A8" s="230" t="s">
        <v>131</v>
      </c>
      <c r="B8" s="231" t="s">
        <v>299</v>
      </c>
      <c r="C8" s="92">
        <v>0</v>
      </c>
      <c r="D8" s="97">
        <f ca="1">((100/H2)*C8)/100</f>
        <v>0</v>
      </c>
      <c r="E8" s="237"/>
      <c r="F8" s="238"/>
      <c r="G8" s="237"/>
      <c r="H8" s="242"/>
      <c r="I8" s="93" t="s">
        <v>122</v>
      </c>
      <c r="J8" s="100">
        <f ca="1">(IF(B2&gt;1,(H2/(B2+2)+J7),H2/4+J7))</f>
        <v>0.5</v>
      </c>
      <c r="M8" s="95"/>
      <c r="P8" s="99"/>
      <c r="Q8" s="99"/>
      <c r="R8" s="99"/>
      <c r="S8" s="99"/>
    </row>
    <row r="9" spans="1:38" ht="15.75" x14ac:dyDescent="0.25">
      <c r="A9" s="230" t="s">
        <v>132</v>
      </c>
      <c r="B9" s="231" t="s">
        <v>299</v>
      </c>
      <c r="C9" s="92">
        <v>0</v>
      </c>
      <c r="D9" s="97">
        <f ca="1">((100/H2)*C9)/100</f>
        <v>0</v>
      </c>
      <c r="E9" s="237"/>
      <c r="F9" s="238"/>
      <c r="G9" s="237"/>
      <c r="H9" s="242"/>
      <c r="I9" s="93" t="s">
        <v>133</v>
      </c>
      <c r="J9" s="100">
        <f>(IF(B2&gt;1,(H2/(B2+2)+J8),0))</f>
        <v>0</v>
      </c>
      <c r="M9" s="95"/>
      <c r="P9" s="99"/>
      <c r="Q9" s="99"/>
      <c r="R9" s="99"/>
      <c r="S9" s="99"/>
    </row>
    <row r="10" spans="1:38" ht="15.75" x14ac:dyDescent="0.25">
      <c r="A10" s="230" t="s">
        <v>300</v>
      </c>
      <c r="B10" s="231" t="s">
        <v>301</v>
      </c>
      <c r="C10" s="92">
        <v>0</v>
      </c>
      <c r="D10" s="97">
        <f ca="1">((100/(H2))*C10)/100</f>
        <v>0</v>
      </c>
      <c r="E10" s="237"/>
      <c r="F10" s="238"/>
      <c r="G10" s="237"/>
      <c r="H10" s="242"/>
      <c r="I10" s="93" t="s">
        <v>134</v>
      </c>
      <c r="J10" s="100">
        <f>(IF(B2&gt;2,(H2/(B2+2)+J9),0))</f>
        <v>0</v>
      </c>
      <c r="M10" s="95"/>
      <c r="P10" s="99"/>
      <c r="Q10" s="99"/>
      <c r="R10" s="99"/>
      <c r="S10" s="99"/>
    </row>
    <row r="11" spans="1:38" ht="15.75" x14ac:dyDescent="0.25">
      <c r="A11" s="230" t="s">
        <v>135</v>
      </c>
      <c r="B11" s="231" t="s">
        <v>135</v>
      </c>
      <c r="C11" s="92">
        <v>0</v>
      </c>
      <c r="D11" s="97">
        <f ca="1">((100/H2)*C11)/100</f>
        <v>0</v>
      </c>
      <c r="E11" s="237"/>
      <c r="F11" s="238"/>
      <c r="G11" s="237"/>
      <c r="H11" s="242"/>
      <c r="I11" s="93" t="s">
        <v>136</v>
      </c>
      <c r="J11" s="101">
        <f>(IF(B2&gt;3,(H2/(B2+2)+J10),0))</f>
        <v>0</v>
      </c>
      <c r="M11" s="95"/>
      <c r="P11" s="99"/>
      <c r="Q11" s="99"/>
      <c r="R11" s="99"/>
      <c r="S11" s="99"/>
    </row>
    <row r="12" spans="1:38" ht="15.75" x14ac:dyDescent="0.25">
      <c r="A12" s="230" t="s">
        <v>302</v>
      </c>
      <c r="B12" s="231"/>
      <c r="C12" s="92">
        <v>0</v>
      </c>
      <c r="D12" s="97">
        <f ca="1">((100/H2)*C12)/100</f>
        <v>0</v>
      </c>
      <c r="E12" s="237"/>
      <c r="F12" s="238"/>
      <c r="G12" s="237"/>
      <c r="H12" s="242"/>
      <c r="I12" s="93" t="s">
        <v>137</v>
      </c>
      <c r="J12" s="100">
        <f>(IF(B2&gt;4,(H2/(B2+2)+J11),0))</f>
        <v>0</v>
      </c>
      <c r="M12" s="95"/>
      <c r="P12" s="99"/>
      <c r="Q12" s="99"/>
      <c r="R12" s="99"/>
      <c r="S12" s="99"/>
    </row>
    <row r="13" spans="1:38" ht="15.75" x14ac:dyDescent="0.25">
      <c r="A13" s="230" t="s">
        <v>138</v>
      </c>
      <c r="B13" s="231" t="s">
        <v>138</v>
      </c>
      <c r="C13" s="92">
        <v>0</v>
      </c>
      <c r="D13" s="97">
        <f ca="1">((100/(H2))*C13)/100</f>
        <v>0</v>
      </c>
      <c r="E13" s="237"/>
      <c r="F13" s="238"/>
      <c r="G13" s="237"/>
      <c r="H13" s="242"/>
      <c r="I13" s="93" t="s">
        <v>123</v>
      </c>
      <c r="J13" s="100">
        <f ca="1">(IF(B2=1,(H2/(B2+3)+J8),IF(B2=0,(H2/4+J8),IF(B2&gt;1,0))))</f>
        <v>0.75</v>
      </c>
      <c r="M13" s="95"/>
      <c r="P13" s="99"/>
      <c r="Q13" s="99"/>
      <c r="R13" s="99"/>
      <c r="S13" s="99"/>
    </row>
    <row r="14" spans="1:38" ht="16.5" thickBot="1" x14ac:dyDescent="0.3">
      <c r="A14" s="244" t="s">
        <v>139</v>
      </c>
      <c r="B14" s="245"/>
      <c r="C14" s="102">
        <v>0</v>
      </c>
      <c r="D14" s="103">
        <f ca="1">((100/(H2))*C14)/100</f>
        <v>0</v>
      </c>
      <c r="E14" s="239"/>
      <c r="F14" s="240"/>
      <c r="G14" s="239"/>
      <c r="H14" s="243"/>
      <c r="I14" s="104" t="s">
        <v>124</v>
      </c>
      <c r="J14" s="105">
        <f ca="1">(IF(B2&gt;1.5,(H2/(B2+2)+J8+MAX(0,J9-J8)+MAX(0,J10-J9)+MAX(0,J11-J10)+MAX(0,J12-J11)+MAX(0,J13-J12)),IF(B2=1,(H2/(B2+3)+J13),IF(B2=0,H2/4+J13))))</f>
        <v>1</v>
      </c>
      <c r="M14" s="95"/>
      <c r="P14" s="99"/>
      <c r="Q14" s="99"/>
      <c r="R14" s="99"/>
      <c r="S14" s="99"/>
    </row>
    <row r="16" spans="1:38" ht="63" x14ac:dyDescent="0.25">
      <c r="A16" s="106" t="s">
        <v>303</v>
      </c>
      <c r="B16" s="233" t="s">
        <v>304</v>
      </c>
      <c r="C16" s="234"/>
      <c r="D16" s="106" t="s">
        <v>129</v>
      </c>
      <c r="E16" s="106" t="s">
        <v>100</v>
      </c>
      <c r="F16" s="106" t="s">
        <v>305</v>
      </c>
      <c r="G16" s="106" t="s">
        <v>306</v>
      </c>
      <c r="H16" s="106" t="s">
        <v>132</v>
      </c>
      <c r="I16" s="106" t="s">
        <v>307</v>
      </c>
      <c r="J16" s="106" t="s">
        <v>308</v>
      </c>
      <c r="K16" s="106" t="s">
        <v>309</v>
      </c>
      <c r="L16" s="106" t="s">
        <v>310</v>
      </c>
      <c r="M16" s="106" t="s">
        <v>139</v>
      </c>
      <c r="N16" s="106" t="s">
        <v>117</v>
      </c>
      <c r="O16" s="106" t="s">
        <v>298</v>
      </c>
      <c r="P16" s="107" t="s">
        <v>115</v>
      </c>
      <c r="Q16" s="108" t="s">
        <v>129</v>
      </c>
      <c r="R16" s="108" t="s">
        <v>100</v>
      </c>
      <c r="S16" s="108" t="s">
        <v>130</v>
      </c>
      <c r="T16" s="109" t="s">
        <v>131</v>
      </c>
      <c r="U16" s="110" t="s">
        <v>132</v>
      </c>
      <c r="V16" s="110" t="s">
        <v>300</v>
      </c>
      <c r="W16" s="110" t="s">
        <v>135</v>
      </c>
      <c r="X16" s="110" t="s">
        <v>302</v>
      </c>
      <c r="Y16" s="110" t="s">
        <v>138</v>
      </c>
      <c r="Z16" s="110" t="s">
        <v>139</v>
      </c>
      <c r="AA16" s="110" t="s">
        <v>128</v>
      </c>
      <c r="AB16" s="110" t="s">
        <v>119</v>
      </c>
      <c r="AC16" s="110" t="s">
        <v>120</v>
      </c>
      <c r="AD16" s="110" t="s">
        <v>121</v>
      </c>
      <c r="AE16" s="110" t="s">
        <v>122</v>
      </c>
      <c r="AF16" s="110" t="s">
        <v>133</v>
      </c>
      <c r="AG16" s="110" t="s">
        <v>134</v>
      </c>
      <c r="AH16" s="110" t="s">
        <v>136</v>
      </c>
      <c r="AI16" s="110" t="s">
        <v>137</v>
      </c>
      <c r="AJ16" s="110" t="s">
        <v>123</v>
      </c>
      <c r="AK16" s="110" t="s">
        <v>124</v>
      </c>
      <c r="AL16" s="110"/>
    </row>
    <row r="17" spans="1:43" ht="15.75" hidden="1" x14ac:dyDescent="0.25">
      <c r="A17" s="111">
        <v>1</v>
      </c>
      <c r="B17" s="112" t="s">
        <v>297</v>
      </c>
      <c r="C17" s="81">
        <f ca="1">--TRIM(RIGHT(SUBSTITUTE(LEFT(B17,_xlfn.AGGREGATE(16,6,FIND({0,1,2,3,4,5,6,7,8,9},B17,ROW(INDIRECT("1:"&amp;LEN(B17)))),1))," ",REPT(" ",LEN(B17))),LEN(B17)))</f>
        <v>1</v>
      </c>
      <c r="D17" s="92">
        <v>1</v>
      </c>
      <c r="E17" s="92">
        <v>1</v>
      </c>
      <c r="F17" s="92">
        <v>2</v>
      </c>
      <c r="G17" s="92">
        <v>1</v>
      </c>
      <c r="H17" s="92">
        <v>1</v>
      </c>
      <c r="I17" s="92">
        <v>1</v>
      </c>
      <c r="J17" s="92">
        <v>1</v>
      </c>
      <c r="K17" s="92">
        <v>1</v>
      </c>
      <c r="L17" s="92">
        <v>1</v>
      </c>
      <c r="M17" s="92">
        <v>1</v>
      </c>
      <c r="N17" s="113">
        <f ca="1">(((E17/C17*10)+(40/(1+C17)*F17)+(7.5/(C17)*G17)+(7.5/(C17)*H17)+(10/C17*I17)+(10/C17*J17)+(5/C17*K17)+(5/C17*L17)+(5/C17*M17))/100)</f>
        <v>1</v>
      </c>
      <c r="O17" s="113">
        <f ca="1">((((D17/C17)*20)+((E17/C17)*25)+(30/(C17+1)*F17)+(5/C17*G17)+(5/C17*H17)+(5/C17*I17)+(5/C17*J17)+(0/C17*K17)+(0/C17*L17)+(5/C17*M17))/100)</f>
        <v>1</v>
      </c>
      <c r="P17" s="114" t="str">
        <f ca="1">IF(Z17=100%,"All work Completed. Possession granted to the Building.",IF(Y17=100%,"All work Completed, Waiting for OC",AO17&amp;""&amp;AP17&amp;""&amp;AM17&amp;""&amp;AN17&amp;" "&amp;AQ17))</f>
        <v>All work Completed. Possession granted to the Building.</v>
      </c>
      <c r="Q17" s="97">
        <f ca="1">((100/C17)*D17)/100</f>
        <v>1</v>
      </c>
      <c r="R17" s="97">
        <f ca="1">((100/C17)*E17)/100</f>
        <v>1</v>
      </c>
      <c r="S17" s="97">
        <f ca="1">((100/(1+C17))*F17)/100</f>
        <v>1</v>
      </c>
      <c r="T17" s="97">
        <f ca="1">((100/C17)*G17)/100</f>
        <v>1</v>
      </c>
      <c r="U17" s="97">
        <f ca="1">((100/C17)*H17)/100</f>
        <v>1</v>
      </c>
      <c r="V17" s="97">
        <f ca="1">((100/(C17))*I17)/100</f>
        <v>1</v>
      </c>
      <c r="W17" s="97">
        <f ca="1">((100/C17)*J17)/100</f>
        <v>1</v>
      </c>
      <c r="X17" s="97">
        <f ca="1">((100/C17)*K17)/100</f>
        <v>1</v>
      </c>
      <c r="Y17" s="97">
        <f ca="1">((100/(C17))*L17)/100</f>
        <v>1</v>
      </c>
      <c r="Z17" s="97">
        <f ca="1">((100/(C17))*M17)/100</f>
        <v>1</v>
      </c>
      <c r="AA17" s="115">
        <f ca="1">C17*25%</f>
        <v>0.25</v>
      </c>
      <c r="AB17" s="116">
        <f ca="1">C17*50%</f>
        <v>0.5</v>
      </c>
      <c r="AC17" s="116">
        <f ca="1">C17</f>
        <v>1</v>
      </c>
      <c r="AD17" s="38">
        <f ca="1">(IF(M2&gt;1,(C17/(M2+2)),C17/4))</f>
        <v>0.25</v>
      </c>
      <c r="AE17" s="38">
        <f ca="1">(IF(M2&gt;1,(C17/(M2+2)+AD17),C17/4+AD17))</f>
        <v>0.5</v>
      </c>
      <c r="AF17" s="38">
        <f>(IF(M2&gt;1,(C17/(M2+2)+AE17),0))</f>
        <v>0</v>
      </c>
      <c r="AG17" s="38">
        <f>(IF(M2&gt;2,(C17/(M2+2)+AF17),0))</f>
        <v>0</v>
      </c>
      <c r="AH17" s="117">
        <f>(IF(M2&gt;3,(C17/(M2+2)+AG17),0))</f>
        <v>0</v>
      </c>
      <c r="AI17" s="38">
        <f>(IF(M2&gt;4,(C17/(M2+2)+AH17),0))</f>
        <v>0</v>
      </c>
      <c r="AJ17" s="38">
        <f ca="1">(IF(M2=1,(C17/(M2+3)+AE17),IF(M2=0,(C17/4+AE17),IF(M2&gt;1,0))))</f>
        <v>0.75</v>
      </c>
      <c r="AK17" s="38">
        <f ca="1">(IF(M2&gt;1.5,(C17/(M2+2)+AE17+MAX(0,AF17-AE17)+MAX(0,AG17-AF17)+MAX(0,AH17-AG17)+MAX(0,AI17-AH17)+MAX(0,AJ17-AI17)),IF(M2=1,(C17/(M2+3)+AJ17),IF(M2=0,C17/4+AJ17))))</f>
        <v>1</v>
      </c>
      <c r="AL17" s="118" t="str">
        <f t="shared" ref="AL17:AL30" si="0">(IF(W83=(1+T83),"",IF(W83&gt;0,", RCC upto "&amp;W83&amp;" Slab","")))&amp;(IF(X83=T83,"",IF(X83&gt;0,", Brickwork upto "&amp;X83&amp;" Floor","")))&amp;(IF(Y83=T83,"",IF(Y83&gt;0,", Internal Plaster upto "&amp;Y83&amp;" Floor","")))&amp;(IF(Z83=T83,"",IF(Z83&gt;0,", External Plaster upto "&amp;Z83&amp;" Floor","")))&amp;(IF(AA83=T83,"",IF(AA83&gt;0,", Flooring upto "&amp;AA83&amp;" Floor","")))&amp;(IF(AB83=T83,"",IF(AB83&gt;0,", Painting upto "&amp;AB83&amp;" Floor","")))&amp;(IF(AC83=T83,"",IF(AC83&gt;0,", Finishing upto "&amp;AC83&amp;" Floor","")))&amp;(IF(AD83=T83,"",IF(AD83&gt;0,", Possession upto "&amp;AD83&amp;" Floor","")))</f>
        <v/>
      </c>
      <c r="AM17" s="118" t="str">
        <f ca="1">(IF(D17=0,"Work not yet Started.",IF(Q17=25%,"Piling work in process",IF(Q17=50%,"Excavation work in process",IF(Q17=100%,"","0")))))&amp;(IF(E17=0%,"",IF(E17=AD17,", Footing work is process",IF(E17=AE17,", Footing work Completed",IF(E17=AF17,", 1st Basement Completed",IF(E17=AG17,", 1st &amp; 2nd Basement Completed",IF(E17=AH17,", 1st to 3rd Basement Completed",IF(E17=AI17,", 1st to 4th Basement Completed",IF(E17=AJ17,", Plinth work is process",IF(E17=AK17,"","0"))))))))))</f>
        <v/>
      </c>
      <c r="AN17" s="118" t="str">
        <f ca="1">(IF(F17=(1+C17),"",IF(F17&gt;0,", RCC upto "&amp;F17&amp;" Slab","")))&amp;(IF(G17=C17,"",IF(G17&gt;0,", Brickwork upto "&amp;G17&amp;" Floor","")))&amp;(IF(H17=C17,"",IF(H17&gt;0,", Internal Plaster upto "&amp;H17&amp;" Floor","")))&amp;(IF(I17=C17,"",IF(I17&gt;0,", External Plaster upto "&amp;I17&amp;" Floor","")))&amp;(IF(J17=C17,"",IF(J17&gt;0,", Flooring upto "&amp;J17&amp;" Floor","")))&amp;(IF(K17=C17,"",IF(K17&gt;0,", Painting upto "&amp;K17&amp;" Floor","")))&amp;(IF(L17=C17,"",IF(L17&gt;0,", Finishing upto "&amp;L17&amp;" Floor","")))&amp;(IF(M17=C17,"",IF(M17&gt;0,", Possession upto "&amp;M17&amp;" Floor","")))</f>
        <v/>
      </c>
      <c r="AO17" s="118" t="str">
        <f ca="1">IF(Q17=100%,"Excavation","")&amp;IF(R17=100%,", Plinth","")&amp;IF(S17=100%,", RCC Slab","")&amp;IF(T17=100%,", Brickwork","")&amp;IF(U17=100%,", Internal Plaster","")&amp;IF(V17=100%,", External Plaster","")&amp;IF(W17=100%,", Flooring","")&amp;IF(X17=100%,", Painting","")&amp;IF(Y17=100%,", Building common Amenities","")</f>
        <v>Excavation, Plinth, RCC Slab, Brickwork, Internal Plaster, External Plaster, Flooring, Painting, Building common Amenities</v>
      </c>
      <c r="AP17" s="118" t="str">
        <f ca="1">IF(AO17&lt;&gt;""," Completed","")</f>
        <v xml:space="preserve"> Completed</v>
      </c>
      <c r="AQ17" s="118" t="str">
        <f ca="1">IF(AN17&lt;&gt;"","Completed","")</f>
        <v/>
      </c>
    </row>
    <row r="18" spans="1:43" ht="15.75" hidden="1" x14ac:dyDescent="0.25">
      <c r="A18" s="111">
        <v>2</v>
      </c>
      <c r="B18" s="112" t="s">
        <v>297</v>
      </c>
      <c r="C18" s="81">
        <f ca="1">--TRIM(RIGHT(SUBSTITUTE(LEFT(B18,_xlfn.AGGREGATE(16,6,FIND({0,1,2,3,4,5,6,7,8,9},B18,ROW(INDIRECT("1:"&amp;LEN(B18)))),1))," ",REPT(" ",LEN(B18))),LEN(B18)))</f>
        <v>1</v>
      </c>
      <c r="D18" s="92">
        <v>1</v>
      </c>
      <c r="E18" s="92">
        <v>1</v>
      </c>
      <c r="F18" s="92">
        <v>2</v>
      </c>
      <c r="G18" s="92">
        <v>1</v>
      </c>
      <c r="H18" s="92">
        <v>1</v>
      </c>
      <c r="I18" s="92">
        <v>1</v>
      </c>
      <c r="J18" s="92">
        <v>0</v>
      </c>
      <c r="K18" s="92">
        <v>0</v>
      </c>
      <c r="L18" s="92">
        <v>0</v>
      </c>
      <c r="M18" s="92">
        <v>0</v>
      </c>
      <c r="N18" s="113">
        <f t="shared" ref="N18:N38" ca="1" si="1">(((E18/C18*10)+(40/(1+C18)*F18)+(7.5/(C18)*G18)+(7.5/(C18)*H18)+(10/C18*I18)+(10/C18*J18)+(5/C18*K18)+(5/C18*L18)+(5/C18*M18))/100)</f>
        <v>0.75</v>
      </c>
      <c r="O18" s="113">
        <f t="shared" ref="O18:O38" ca="1" si="2">((((D18/C18)*20)+((E18/C18)*25)+(30/(C18+1)*F18)+(5/C18*G18)+(5/C18*H18)+(5/C18*I18)+(5/C18*J18)+(0/C18*K18)+(0/C18*L18)+(5/C18*M18))/100)</f>
        <v>0.9</v>
      </c>
      <c r="P18" s="114" t="str">
        <f t="shared" ref="P18:P38" ca="1" si="3">IF(Z18=100%,"All work Completed. Possession granted to the Building.",IF(Y18=100%,"All work Completed, Waiting for OC",AO18&amp;""&amp;AP18&amp;""&amp;AM18&amp;""&amp;AN18&amp;" "&amp;AQ18))</f>
        <v xml:space="preserve">Excavation, Plinth, RCC Slab, Brickwork, Internal Plaster, External Plaster Completed </v>
      </c>
      <c r="Q18" s="97">
        <f t="shared" ref="Q18:Q69" ca="1" si="4">((100/C18)*D18)/100</f>
        <v>1</v>
      </c>
      <c r="R18" s="97">
        <f t="shared" ref="R18:R69" ca="1" si="5">((100/C18)*E18)/100</f>
        <v>1</v>
      </c>
      <c r="S18" s="97">
        <f t="shared" ref="S18:S69" ca="1" si="6">((100/(1+C18))*F18)/100</f>
        <v>1</v>
      </c>
      <c r="T18" s="97">
        <f t="shared" ref="T18:T69" ca="1" si="7">((100/C18)*G18)/100</f>
        <v>1</v>
      </c>
      <c r="U18" s="97">
        <f t="shared" ref="U18:U69" ca="1" si="8">((100/C18)*H18)/100</f>
        <v>1</v>
      </c>
      <c r="V18" s="97">
        <f t="shared" ref="V18:V69" ca="1" si="9">((100/(C18))*I18)/100</f>
        <v>1</v>
      </c>
      <c r="W18" s="97">
        <f t="shared" ref="W18:W69" ca="1" si="10">((100/C18)*J18)/100</f>
        <v>0</v>
      </c>
      <c r="X18" s="97">
        <f t="shared" ref="X18:X69" ca="1" si="11">((100/C18)*K18)/100</f>
        <v>0</v>
      </c>
      <c r="Y18" s="97">
        <f t="shared" ref="Y18:Y69" ca="1" si="12">((100/(C18))*L18)/100</f>
        <v>0</v>
      </c>
      <c r="Z18" s="97">
        <f t="shared" ref="Z18:Z69" ca="1" si="13">((100/(C18))*M18)/100</f>
        <v>0</v>
      </c>
      <c r="AA18" s="115">
        <f t="shared" ref="AA18:AA69" ca="1" si="14">C18*25%</f>
        <v>0.25</v>
      </c>
      <c r="AB18" s="116">
        <f t="shared" ref="AB18:AB69" ca="1" si="15">C18*50%</f>
        <v>0.5</v>
      </c>
      <c r="AC18" s="116">
        <f t="shared" ref="AC18:AC69" ca="1" si="16">C18</f>
        <v>1</v>
      </c>
      <c r="AD18" s="38">
        <f t="shared" ref="AD18:AD30" ca="1" si="17">(IF(M3&gt;1,(C18/(M3+2)),C18/4))</f>
        <v>0.25</v>
      </c>
      <c r="AE18" s="38">
        <f t="shared" ref="AE18:AE30" ca="1" si="18">(IF(M3&gt;1,(C18/(M3+2)+AD18),C18/4+AD18))</f>
        <v>0.5</v>
      </c>
      <c r="AF18" s="38">
        <f t="shared" ref="AF18:AF30" si="19">(IF(M3&gt;1,(C18/(M3+2)+AE18),0))</f>
        <v>0</v>
      </c>
      <c r="AG18" s="38">
        <f t="shared" ref="AG18:AG30" si="20">(IF(M3&gt;2,(C18/(M3+2)+AF18),0))</f>
        <v>0</v>
      </c>
      <c r="AH18" s="117">
        <f t="shared" ref="AH18:AH30" si="21">(IF(M3&gt;3,(C18/(M3+2)+AG18),0))</f>
        <v>0</v>
      </c>
      <c r="AI18" s="38">
        <f t="shared" ref="AI18:AI30" si="22">(IF(M3&gt;4,(C18/(M3+2)+AH18),0))</f>
        <v>0</v>
      </c>
      <c r="AJ18" s="38">
        <f t="shared" ref="AJ18:AJ30" ca="1" si="23">(IF(M3=1,(C18/(M3+3)+AE18),IF(M3=0,(C18/4+AE18),IF(M3&gt;1,0))))</f>
        <v>0.75</v>
      </c>
      <c r="AK18" s="38">
        <f t="shared" ref="AK18:AK30" ca="1" si="24">(IF(M3&gt;1.5,(C18/(M3+2)+AE18+MAX(0,AF18-AE18)+MAX(0,AG18-AF18)+MAX(0,AH18-AG18)+MAX(0,AI18-AH18)+MAX(0,AJ18-AI18)),IF(M3=1,(C18/(M3+3)+AJ18),IF(M3=0,C18/4+AJ18))))</f>
        <v>1</v>
      </c>
      <c r="AL18" s="118" t="str">
        <f t="shared" si="0"/>
        <v/>
      </c>
      <c r="AM18" s="118" t="str">
        <f t="shared" ref="AM18:AM69" ca="1" si="25">(IF(D18=0,"Work not yet Started.",IF(Q18=25%,"Piling work in process",IF(Q18=50%,"Excavation work in process",IF(Q18=100%,"","0")))))&amp;(IF(E18=0%,"",IF(E18=AD18,", Footing work is process",IF(E18=AE18,", Footing work Completed",IF(E18=AF18,", 1st Basement Completed",IF(E18=AG18,", 1st &amp; 2nd Basement Completed",IF(E18=AH18,", 1st to 3rd Basement Completed",IF(E18=AI18,", 1st to 4th Basement Completed",IF(E18=AJ18,", Plinth work is process",IF(E18=AK18,"","0"))))))))))</f>
        <v/>
      </c>
      <c r="AN18" s="118" t="str">
        <f t="shared" ref="AN18:AN69" ca="1" si="26">(IF(F18=(1+C18),"",IF(F18&gt;0,", RCC upto "&amp;F18&amp;" Slab","")))&amp;(IF(G18=C18,"",IF(G18&gt;0,", Brickwork upto "&amp;G18&amp;" Floor","")))&amp;(IF(H18=C18,"",IF(H18&gt;0,", Internal Plaster upto "&amp;H18&amp;" Floor","")))&amp;(IF(I18=C18,"",IF(I18&gt;0,", External Plaster upto "&amp;I18&amp;" Floor","")))&amp;(IF(J18=C18,"",IF(J18&gt;0,", Flooring upto "&amp;J18&amp;" Floor","")))&amp;(IF(K18=C18,"",IF(K18&gt;0,", Painting upto "&amp;K18&amp;" Floor","")))&amp;(IF(L18=C18,"",IF(L18&gt;0,", Finishing upto "&amp;L18&amp;" Floor","")))&amp;(IF(M18=C18,"",IF(M18&gt;0,", Possession upto "&amp;M18&amp;" Floor","")))</f>
        <v/>
      </c>
      <c r="AO18" s="118" t="str">
        <f t="shared" ref="AO18:AO69" ca="1" si="27">IF(Q18=100%,"Excavation","")&amp;IF(R18=100%,", Plinth","")&amp;IF(S18=100%,", RCC Slab","")&amp;IF(T18=100%,", Brickwork","")&amp;IF(U18=100%,", Internal Plaster","")&amp;IF(V18=100%,", External Plaster","")&amp;IF(W18=100%,", Flooring","")&amp;IF(X18=100%,", Painting","")&amp;IF(Y18=100%,", Building common Amenities","")</f>
        <v>Excavation, Plinth, RCC Slab, Brickwork, Internal Plaster, External Plaster</v>
      </c>
      <c r="AP18" s="118" t="str">
        <f t="shared" ref="AP18:AP69" ca="1" si="28">IF(AO18&lt;&gt;""," Completed","")</f>
        <v xml:space="preserve"> Completed</v>
      </c>
      <c r="AQ18" s="118" t="str">
        <f t="shared" ref="AQ18:AQ69" ca="1" si="29">IF(AN18&lt;&gt;"","Completed","")</f>
        <v/>
      </c>
    </row>
    <row r="19" spans="1:43" ht="15.75" x14ac:dyDescent="0.25">
      <c r="A19" s="111">
        <v>1</v>
      </c>
      <c r="B19" s="112" t="s">
        <v>297</v>
      </c>
      <c r="C19" s="81">
        <f ca="1">--TRIM(RIGHT(SUBSTITUTE(LEFT(B19,_xlfn.AGGREGATE(16,6,FIND({0,1,2,3,4,5,6,7,8,9},B19,ROW(INDIRECT("1:"&amp;LEN(B19)))),1))," ",REPT(" ",LEN(B19))),LEN(B19)))</f>
        <v>1</v>
      </c>
      <c r="D19" s="92">
        <v>0</v>
      </c>
      <c r="E19" s="92">
        <v>0</v>
      </c>
      <c r="F19" s="92">
        <v>0</v>
      </c>
      <c r="G19" s="92">
        <v>0</v>
      </c>
      <c r="H19" s="92">
        <v>0</v>
      </c>
      <c r="I19" s="92">
        <v>0</v>
      </c>
      <c r="J19" s="92">
        <v>0</v>
      </c>
      <c r="K19" s="92">
        <v>0</v>
      </c>
      <c r="L19" s="92">
        <v>0</v>
      </c>
      <c r="M19" s="92">
        <v>0</v>
      </c>
      <c r="N19" s="113">
        <f t="shared" ca="1" si="1"/>
        <v>0</v>
      </c>
      <c r="O19" s="113">
        <f t="shared" ca="1" si="2"/>
        <v>0</v>
      </c>
      <c r="P19" s="119" t="str">
        <f t="shared" ca="1" si="3"/>
        <v xml:space="preserve">Work not yet Started. </v>
      </c>
      <c r="Q19" s="97">
        <f t="shared" ca="1" si="4"/>
        <v>0</v>
      </c>
      <c r="R19" s="97">
        <f t="shared" ca="1" si="5"/>
        <v>0</v>
      </c>
      <c r="S19" s="97">
        <f t="shared" ca="1" si="6"/>
        <v>0</v>
      </c>
      <c r="T19" s="97">
        <f t="shared" ca="1" si="7"/>
        <v>0</v>
      </c>
      <c r="U19" s="97">
        <f t="shared" ca="1" si="8"/>
        <v>0</v>
      </c>
      <c r="V19" s="97">
        <f t="shared" ca="1" si="9"/>
        <v>0</v>
      </c>
      <c r="W19" s="97">
        <f t="shared" ca="1" si="10"/>
        <v>0</v>
      </c>
      <c r="X19" s="97">
        <f t="shared" ca="1" si="11"/>
        <v>0</v>
      </c>
      <c r="Y19" s="97">
        <f t="shared" ca="1" si="12"/>
        <v>0</v>
      </c>
      <c r="Z19" s="97">
        <f t="shared" ca="1" si="13"/>
        <v>0</v>
      </c>
      <c r="AA19" s="115">
        <f t="shared" ca="1" si="14"/>
        <v>0.25</v>
      </c>
      <c r="AB19" s="116">
        <f t="shared" ca="1" si="15"/>
        <v>0.5</v>
      </c>
      <c r="AC19" s="116">
        <f t="shared" ca="1" si="16"/>
        <v>1</v>
      </c>
      <c r="AD19" s="38">
        <f t="shared" ca="1" si="17"/>
        <v>0.25</v>
      </c>
      <c r="AE19" s="38">
        <f t="shared" ca="1" si="18"/>
        <v>0.5</v>
      </c>
      <c r="AF19" s="38">
        <f t="shared" si="19"/>
        <v>0</v>
      </c>
      <c r="AG19" s="38">
        <f t="shared" si="20"/>
        <v>0</v>
      </c>
      <c r="AH19" s="117">
        <f t="shared" si="21"/>
        <v>0</v>
      </c>
      <c r="AI19" s="38">
        <f t="shared" si="22"/>
        <v>0</v>
      </c>
      <c r="AJ19" s="38">
        <f t="shared" ca="1" si="23"/>
        <v>0.75</v>
      </c>
      <c r="AK19" s="38">
        <f t="shared" ca="1" si="24"/>
        <v>1</v>
      </c>
      <c r="AL19" s="118" t="str">
        <f t="shared" si="0"/>
        <v/>
      </c>
      <c r="AM19" s="118" t="str">
        <f t="shared" si="25"/>
        <v>Work not yet Started.</v>
      </c>
      <c r="AN19" s="118" t="str">
        <f t="shared" ca="1" si="26"/>
        <v/>
      </c>
      <c r="AO19" s="118" t="str">
        <f t="shared" ca="1" si="27"/>
        <v/>
      </c>
      <c r="AP19" s="118" t="str">
        <f t="shared" ca="1" si="28"/>
        <v/>
      </c>
      <c r="AQ19" s="118" t="str">
        <f t="shared" ca="1" si="29"/>
        <v/>
      </c>
    </row>
    <row r="20" spans="1:43" ht="15.75" x14ac:dyDescent="0.25">
      <c r="A20" s="111">
        <v>2</v>
      </c>
      <c r="B20" s="112" t="s">
        <v>297</v>
      </c>
      <c r="C20" s="81">
        <f ca="1">--TRIM(RIGHT(SUBSTITUTE(LEFT(B20,_xlfn.AGGREGATE(16,6,FIND({0,1,2,3,4,5,6,7,8,9},B20,ROW(INDIRECT("1:"&amp;LEN(B20)))),1))," ",REPT(" ",LEN(B20))),LEN(B20)))</f>
        <v>1</v>
      </c>
      <c r="D20" s="92">
        <v>0</v>
      </c>
      <c r="E20" s="92">
        <v>0</v>
      </c>
      <c r="F20" s="92">
        <v>0</v>
      </c>
      <c r="G20" s="92">
        <v>0</v>
      </c>
      <c r="H20" s="92">
        <v>0</v>
      </c>
      <c r="I20" s="92">
        <v>0</v>
      </c>
      <c r="J20" s="92">
        <v>0</v>
      </c>
      <c r="K20" s="92">
        <v>0</v>
      </c>
      <c r="L20" s="92">
        <v>0</v>
      </c>
      <c r="M20" s="92">
        <v>0</v>
      </c>
      <c r="N20" s="113">
        <f t="shared" ca="1" si="1"/>
        <v>0</v>
      </c>
      <c r="O20" s="113">
        <f t="shared" ca="1" si="2"/>
        <v>0</v>
      </c>
      <c r="P20" s="119" t="str">
        <f t="shared" ca="1" si="3"/>
        <v xml:space="preserve">Work not yet Started. </v>
      </c>
      <c r="Q20" s="97">
        <f t="shared" ca="1" si="4"/>
        <v>0</v>
      </c>
      <c r="R20" s="97">
        <f t="shared" ca="1" si="5"/>
        <v>0</v>
      </c>
      <c r="S20" s="97">
        <f t="shared" ca="1" si="6"/>
        <v>0</v>
      </c>
      <c r="T20" s="97">
        <f t="shared" ca="1" si="7"/>
        <v>0</v>
      </c>
      <c r="U20" s="97">
        <f t="shared" ca="1" si="8"/>
        <v>0</v>
      </c>
      <c r="V20" s="97">
        <f t="shared" ca="1" si="9"/>
        <v>0</v>
      </c>
      <c r="W20" s="97">
        <f t="shared" ca="1" si="10"/>
        <v>0</v>
      </c>
      <c r="X20" s="97">
        <f t="shared" ca="1" si="11"/>
        <v>0</v>
      </c>
      <c r="Y20" s="97">
        <f t="shared" ca="1" si="12"/>
        <v>0</v>
      </c>
      <c r="Z20" s="97">
        <f t="shared" ca="1" si="13"/>
        <v>0</v>
      </c>
      <c r="AA20" s="115">
        <f t="shared" ca="1" si="14"/>
        <v>0.25</v>
      </c>
      <c r="AB20" s="116">
        <f t="shared" ca="1" si="15"/>
        <v>0.5</v>
      </c>
      <c r="AC20" s="116">
        <f t="shared" ca="1" si="16"/>
        <v>1</v>
      </c>
      <c r="AD20" s="38">
        <f t="shared" ca="1" si="17"/>
        <v>0.25</v>
      </c>
      <c r="AE20" s="38">
        <f t="shared" ca="1" si="18"/>
        <v>0.5</v>
      </c>
      <c r="AF20" s="38">
        <f t="shared" si="19"/>
        <v>0</v>
      </c>
      <c r="AG20" s="38">
        <f t="shared" si="20"/>
        <v>0</v>
      </c>
      <c r="AH20" s="117">
        <f t="shared" si="21"/>
        <v>0</v>
      </c>
      <c r="AI20" s="38">
        <f t="shared" si="22"/>
        <v>0</v>
      </c>
      <c r="AJ20" s="38">
        <f t="shared" ca="1" si="23"/>
        <v>0.75</v>
      </c>
      <c r="AK20" s="38">
        <f t="shared" ca="1" si="24"/>
        <v>1</v>
      </c>
      <c r="AL20" s="118" t="str">
        <f t="shared" si="0"/>
        <v/>
      </c>
      <c r="AM20" s="118" t="str">
        <f t="shared" si="25"/>
        <v>Work not yet Started.</v>
      </c>
      <c r="AN20" s="118" t="str">
        <f t="shared" ca="1" si="26"/>
        <v/>
      </c>
      <c r="AO20" s="118" t="str">
        <f t="shared" ca="1" si="27"/>
        <v/>
      </c>
      <c r="AP20" s="118" t="str">
        <f t="shared" ca="1" si="28"/>
        <v/>
      </c>
      <c r="AQ20" s="118" t="str">
        <f t="shared" ca="1" si="29"/>
        <v/>
      </c>
    </row>
    <row r="21" spans="1:43" ht="15.75" x14ac:dyDescent="0.25">
      <c r="A21" s="111">
        <v>3</v>
      </c>
      <c r="B21" s="112" t="s">
        <v>297</v>
      </c>
      <c r="C21" s="81">
        <f ca="1">--TRIM(RIGHT(SUBSTITUTE(LEFT(B21,_xlfn.AGGREGATE(16,6,FIND({0,1,2,3,4,5,6,7,8,9},B21,ROW(INDIRECT("1:"&amp;LEN(B21)))),1))," ",REPT(" ",LEN(B21))),LEN(B21)))</f>
        <v>1</v>
      </c>
      <c r="D21" s="92">
        <v>0</v>
      </c>
      <c r="E21" s="92">
        <v>0</v>
      </c>
      <c r="F21" s="92">
        <v>0</v>
      </c>
      <c r="G21" s="92">
        <v>0</v>
      </c>
      <c r="H21" s="92">
        <v>0</v>
      </c>
      <c r="I21" s="92">
        <v>0</v>
      </c>
      <c r="J21" s="92">
        <v>0</v>
      </c>
      <c r="K21" s="92">
        <v>0</v>
      </c>
      <c r="L21" s="92">
        <v>0</v>
      </c>
      <c r="M21" s="92">
        <v>0</v>
      </c>
      <c r="N21" s="113">
        <f t="shared" ca="1" si="1"/>
        <v>0</v>
      </c>
      <c r="O21" s="113">
        <f t="shared" ca="1" si="2"/>
        <v>0</v>
      </c>
      <c r="P21" s="119" t="str">
        <f t="shared" ca="1" si="3"/>
        <v xml:space="preserve">Work not yet Started. </v>
      </c>
      <c r="Q21" s="97">
        <f t="shared" ca="1" si="4"/>
        <v>0</v>
      </c>
      <c r="R21" s="97">
        <f t="shared" ca="1" si="5"/>
        <v>0</v>
      </c>
      <c r="S21" s="97">
        <f t="shared" ca="1" si="6"/>
        <v>0</v>
      </c>
      <c r="T21" s="97">
        <f t="shared" ca="1" si="7"/>
        <v>0</v>
      </c>
      <c r="U21" s="97">
        <f t="shared" ca="1" si="8"/>
        <v>0</v>
      </c>
      <c r="V21" s="97">
        <f t="shared" ca="1" si="9"/>
        <v>0</v>
      </c>
      <c r="W21" s="97">
        <f t="shared" ca="1" si="10"/>
        <v>0</v>
      </c>
      <c r="X21" s="97">
        <f t="shared" ca="1" si="11"/>
        <v>0</v>
      </c>
      <c r="Y21" s="97">
        <f t="shared" ca="1" si="12"/>
        <v>0</v>
      </c>
      <c r="Z21" s="97">
        <f t="shared" ca="1" si="13"/>
        <v>0</v>
      </c>
      <c r="AA21" s="115">
        <f t="shared" ca="1" si="14"/>
        <v>0.25</v>
      </c>
      <c r="AB21" s="116">
        <f t="shared" ca="1" si="15"/>
        <v>0.5</v>
      </c>
      <c r="AC21" s="116">
        <f t="shared" ca="1" si="16"/>
        <v>1</v>
      </c>
      <c r="AD21" s="38">
        <f t="shared" ca="1" si="17"/>
        <v>0.25</v>
      </c>
      <c r="AE21" s="38">
        <f t="shared" ca="1" si="18"/>
        <v>0.5</v>
      </c>
      <c r="AF21" s="38">
        <f t="shared" si="19"/>
        <v>0</v>
      </c>
      <c r="AG21" s="38">
        <f t="shared" si="20"/>
        <v>0</v>
      </c>
      <c r="AH21" s="117">
        <f t="shared" si="21"/>
        <v>0</v>
      </c>
      <c r="AI21" s="38">
        <f t="shared" si="22"/>
        <v>0</v>
      </c>
      <c r="AJ21" s="38">
        <f t="shared" ca="1" si="23"/>
        <v>0.75</v>
      </c>
      <c r="AK21" s="38">
        <f t="shared" ca="1" si="24"/>
        <v>1</v>
      </c>
      <c r="AL21" s="118" t="str">
        <f t="shared" si="0"/>
        <v/>
      </c>
      <c r="AM21" s="118" t="str">
        <f t="shared" si="25"/>
        <v>Work not yet Started.</v>
      </c>
      <c r="AN21" s="118" t="str">
        <f t="shared" ca="1" si="26"/>
        <v/>
      </c>
      <c r="AO21" s="118" t="str">
        <f t="shared" ca="1" si="27"/>
        <v/>
      </c>
      <c r="AP21" s="118" t="str">
        <f t="shared" ca="1" si="28"/>
        <v/>
      </c>
      <c r="AQ21" s="118" t="str">
        <f t="shared" ca="1" si="29"/>
        <v/>
      </c>
    </row>
    <row r="22" spans="1:43" ht="15.75" x14ac:dyDescent="0.25">
      <c r="A22" s="111">
        <v>4</v>
      </c>
      <c r="B22" s="112" t="s">
        <v>297</v>
      </c>
      <c r="C22" s="81">
        <f ca="1">--TRIM(RIGHT(SUBSTITUTE(LEFT(B22,_xlfn.AGGREGATE(16,6,FIND({0,1,2,3,4,5,6,7,8,9},B22,ROW(INDIRECT("1:"&amp;LEN(B22)))),1))," ",REPT(" ",LEN(B22))),LEN(B22)))</f>
        <v>1</v>
      </c>
      <c r="D22" s="92">
        <v>0</v>
      </c>
      <c r="E22" s="92">
        <v>0</v>
      </c>
      <c r="F22" s="92">
        <v>0</v>
      </c>
      <c r="G22" s="92">
        <v>0</v>
      </c>
      <c r="H22" s="92">
        <v>0</v>
      </c>
      <c r="I22" s="92">
        <v>0</v>
      </c>
      <c r="J22" s="92">
        <v>0</v>
      </c>
      <c r="K22" s="92">
        <v>0</v>
      </c>
      <c r="L22" s="92">
        <v>0</v>
      </c>
      <c r="M22" s="92">
        <v>0</v>
      </c>
      <c r="N22" s="113">
        <f t="shared" ca="1" si="1"/>
        <v>0</v>
      </c>
      <c r="O22" s="113">
        <f t="shared" ca="1" si="2"/>
        <v>0</v>
      </c>
      <c r="P22" s="119" t="str">
        <f t="shared" ca="1" si="3"/>
        <v xml:space="preserve">Work not yet Started. </v>
      </c>
      <c r="Q22" s="97">
        <f t="shared" ca="1" si="4"/>
        <v>0</v>
      </c>
      <c r="R22" s="97">
        <f t="shared" ca="1" si="5"/>
        <v>0</v>
      </c>
      <c r="S22" s="97">
        <f t="shared" ca="1" si="6"/>
        <v>0</v>
      </c>
      <c r="T22" s="97">
        <f t="shared" ca="1" si="7"/>
        <v>0</v>
      </c>
      <c r="U22" s="97">
        <f t="shared" ca="1" si="8"/>
        <v>0</v>
      </c>
      <c r="V22" s="97">
        <f t="shared" ca="1" si="9"/>
        <v>0</v>
      </c>
      <c r="W22" s="97">
        <f t="shared" ca="1" si="10"/>
        <v>0</v>
      </c>
      <c r="X22" s="97">
        <f t="shared" ca="1" si="11"/>
        <v>0</v>
      </c>
      <c r="Y22" s="97">
        <f t="shared" ca="1" si="12"/>
        <v>0</v>
      </c>
      <c r="Z22" s="97">
        <f t="shared" ca="1" si="13"/>
        <v>0</v>
      </c>
      <c r="AA22" s="115">
        <f t="shared" ca="1" si="14"/>
        <v>0.25</v>
      </c>
      <c r="AB22" s="116">
        <f t="shared" ca="1" si="15"/>
        <v>0.5</v>
      </c>
      <c r="AC22" s="116">
        <f t="shared" ca="1" si="16"/>
        <v>1</v>
      </c>
      <c r="AD22" s="38">
        <f t="shared" ca="1" si="17"/>
        <v>0.25</v>
      </c>
      <c r="AE22" s="38">
        <f t="shared" ca="1" si="18"/>
        <v>0.5</v>
      </c>
      <c r="AF22" s="38">
        <f t="shared" si="19"/>
        <v>0</v>
      </c>
      <c r="AG22" s="38">
        <f t="shared" si="20"/>
        <v>0</v>
      </c>
      <c r="AH22" s="117">
        <f t="shared" si="21"/>
        <v>0</v>
      </c>
      <c r="AI22" s="38">
        <f t="shared" si="22"/>
        <v>0</v>
      </c>
      <c r="AJ22" s="38">
        <f t="shared" ca="1" si="23"/>
        <v>0.75</v>
      </c>
      <c r="AK22" s="38">
        <f t="shared" ca="1" si="24"/>
        <v>1</v>
      </c>
      <c r="AL22" s="118" t="str">
        <f t="shared" si="0"/>
        <v/>
      </c>
      <c r="AM22" s="118" t="str">
        <f t="shared" si="25"/>
        <v>Work not yet Started.</v>
      </c>
      <c r="AN22" s="118" t="str">
        <f t="shared" ca="1" si="26"/>
        <v/>
      </c>
      <c r="AO22" s="118" t="str">
        <f t="shared" ca="1" si="27"/>
        <v/>
      </c>
      <c r="AP22" s="118" t="str">
        <f t="shared" ca="1" si="28"/>
        <v/>
      </c>
      <c r="AQ22" s="118" t="str">
        <f t="shared" ca="1" si="29"/>
        <v/>
      </c>
    </row>
    <row r="23" spans="1:43" ht="15.75" x14ac:dyDescent="0.25">
      <c r="A23" s="111">
        <v>5</v>
      </c>
      <c r="B23" s="112" t="s">
        <v>297</v>
      </c>
      <c r="C23" s="81">
        <f ca="1">--TRIM(RIGHT(SUBSTITUTE(LEFT(B23,_xlfn.AGGREGATE(16,6,FIND({0,1,2,3,4,5,6,7,8,9},B23,ROW(INDIRECT("1:"&amp;LEN(B23)))),1))," ",REPT(" ",LEN(B23))),LEN(B23)))</f>
        <v>1</v>
      </c>
      <c r="D23" s="92">
        <v>0</v>
      </c>
      <c r="E23" s="92">
        <v>0</v>
      </c>
      <c r="F23" s="92">
        <v>0</v>
      </c>
      <c r="G23" s="92">
        <v>0</v>
      </c>
      <c r="H23" s="92">
        <v>0</v>
      </c>
      <c r="I23" s="92">
        <v>0</v>
      </c>
      <c r="J23" s="92">
        <v>0</v>
      </c>
      <c r="K23" s="92">
        <v>0</v>
      </c>
      <c r="L23" s="92">
        <v>0</v>
      </c>
      <c r="M23" s="92">
        <v>0</v>
      </c>
      <c r="N23" s="113">
        <f t="shared" ca="1" si="1"/>
        <v>0</v>
      </c>
      <c r="O23" s="113">
        <f t="shared" ca="1" si="2"/>
        <v>0</v>
      </c>
      <c r="P23" s="119" t="str">
        <f t="shared" ca="1" si="3"/>
        <v xml:space="preserve">Work not yet Started. </v>
      </c>
      <c r="Q23" s="97">
        <f t="shared" ca="1" si="4"/>
        <v>0</v>
      </c>
      <c r="R23" s="97">
        <f t="shared" ca="1" si="5"/>
        <v>0</v>
      </c>
      <c r="S23" s="97">
        <f t="shared" ca="1" si="6"/>
        <v>0</v>
      </c>
      <c r="T23" s="97">
        <f t="shared" ca="1" si="7"/>
        <v>0</v>
      </c>
      <c r="U23" s="97">
        <f t="shared" ca="1" si="8"/>
        <v>0</v>
      </c>
      <c r="V23" s="97">
        <f t="shared" ca="1" si="9"/>
        <v>0</v>
      </c>
      <c r="W23" s="97">
        <f t="shared" ca="1" si="10"/>
        <v>0</v>
      </c>
      <c r="X23" s="97">
        <f t="shared" ca="1" si="11"/>
        <v>0</v>
      </c>
      <c r="Y23" s="97">
        <f t="shared" ca="1" si="12"/>
        <v>0</v>
      </c>
      <c r="Z23" s="97">
        <f t="shared" ca="1" si="13"/>
        <v>0</v>
      </c>
      <c r="AA23" s="115">
        <f t="shared" ca="1" si="14"/>
        <v>0.25</v>
      </c>
      <c r="AB23" s="116">
        <f t="shared" ca="1" si="15"/>
        <v>0.5</v>
      </c>
      <c r="AC23" s="116">
        <f t="shared" ca="1" si="16"/>
        <v>1</v>
      </c>
      <c r="AD23" s="38">
        <f t="shared" ca="1" si="17"/>
        <v>0.25</v>
      </c>
      <c r="AE23" s="38">
        <f t="shared" ca="1" si="18"/>
        <v>0.5</v>
      </c>
      <c r="AF23" s="38">
        <f t="shared" si="19"/>
        <v>0</v>
      </c>
      <c r="AG23" s="38">
        <f t="shared" si="20"/>
        <v>0</v>
      </c>
      <c r="AH23" s="117">
        <f t="shared" si="21"/>
        <v>0</v>
      </c>
      <c r="AI23" s="38">
        <f t="shared" si="22"/>
        <v>0</v>
      </c>
      <c r="AJ23" s="38">
        <f t="shared" ca="1" si="23"/>
        <v>0.75</v>
      </c>
      <c r="AK23" s="38">
        <f t="shared" ca="1" si="24"/>
        <v>1</v>
      </c>
      <c r="AL23" s="118" t="str">
        <f t="shared" si="0"/>
        <v/>
      </c>
      <c r="AM23" s="118" t="str">
        <f t="shared" si="25"/>
        <v>Work not yet Started.</v>
      </c>
      <c r="AN23" s="118" t="str">
        <f t="shared" ca="1" si="26"/>
        <v/>
      </c>
      <c r="AO23" s="118" t="str">
        <f t="shared" ca="1" si="27"/>
        <v/>
      </c>
      <c r="AP23" s="118" t="str">
        <f t="shared" ca="1" si="28"/>
        <v/>
      </c>
      <c r="AQ23" s="118" t="str">
        <f t="shared" ca="1" si="29"/>
        <v/>
      </c>
    </row>
    <row r="24" spans="1:43" ht="15.75" x14ac:dyDescent="0.25">
      <c r="A24" s="111">
        <v>6</v>
      </c>
      <c r="B24" s="112" t="s">
        <v>297</v>
      </c>
      <c r="C24" s="81">
        <v>1</v>
      </c>
      <c r="D24" s="92">
        <v>0</v>
      </c>
      <c r="E24" s="92">
        <v>0</v>
      </c>
      <c r="F24" s="92">
        <v>0</v>
      </c>
      <c r="G24" s="92">
        <v>0</v>
      </c>
      <c r="H24" s="92">
        <v>0</v>
      </c>
      <c r="I24" s="92">
        <v>0</v>
      </c>
      <c r="J24" s="92">
        <v>0</v>
      </c>
      <c r="K24" s="92">
        <v>0</v>
      </c>
      <c r="L24" s="92">
        <v>0</v>
      </c>
      <c r="M24" s="92">
        <v>0</v>
      </c>
      <c r="N24" s="113">
        <v>0</v>
      </c>
      <c r="O24" s="113">
        <v>0</v>
      </c>
      <c r="P24" s="119" t="str">
        <f t="shared" si="3"/>
        <v xml:space="preserve">Work not yet Started. </v>
      </c>
      <c r="Q24" s="97">
        <f t="shared" si="4"/>
        <v>0</v>
      </c>
      <c r="R24" s="97">
        <f t="shared" si="5"/>
        <v>0</v>
      </c>
      <c r="S24" s="97">
        <f t="shared" si="6"/>
        <v>0</v>
      </c>
      <c r="T24" s="97">
        <f t="shared" si="7"/>
        <v>0</v>
      </c>
      <c r="U24" s="97">
        <f t="shared" si="8"/>
        <v>0</v>
      </c>
      <c r="V24" s="97">
        <f t="shared" si="9"/>
        <v>0</v>
      </c>
      <c r="W24" s="97">
        <f t="shared" si="10"/>
        <v>0</v>
      </c>
      <c r="X24" s="97">
        <f t="shared" si="11"/>
        <v>0</v>
      </c>
      <c r="Y24" s="97">
        <f t="shared" si="12"/>
        <v>0</v>
      </c>
      <c r="Z24" s="97">
        <f t="shared" si="13"/>
        <v>0</v>
      </c>
      <c r="AA24" s="115">
        <f t="shared" si="14"/>
        <v>0.25</v>
      </c>
      <c r="AB24" s="116">
        <f t="shared" si="15"/>
        <v>0.5</v>
      </c>
      <c r="AC24" s="116">
        <f t="shared" si="16"/>
        <v>1</v>
      </c>
      <c r="AD24" s="38">
        <f t="shared" si="17"/>
        <v>0.25</v>
      </c>
      <c r="AE24" s="38">
        <f t="shared" si="18"/>
        <v>0.5</v>
      </c>
      <c r="AF24" s="38">
        <f t="shared" si="19"/>
        <v>0</v>
      </c>
      <c r="AG24" s="38">
        <f t="shared" si="20"/>
        <v>0</v>
      </c>
      <c r="AH24" s="117">
        <f t="shared" si="21"/>
        <v>0</v>
      </c>
      <c r="AI24" s="38">
        <f t="shared" si="22"/>
        <v>0</v>
      </c>
      <c r="AJ24" s="38">
        <f t="shared" si="23"/>
        <v>0.75</v>
      </c>
      <c r="AK24" s="38">
        <f t="shared" si="24"/>
        <v>1</v>
      </c>
      <c r="AL24" s="118" t="str">
        <f t="shared" si="0"/>
        <v/>
      </c>
      <c r="AM24" s="118" t="str">
        <f t="shared" si="25"/>
        <v>Work not yet Started.</v>
      </c>
      <c r="AN24" s="118" t="str">
        <f t="shared" si="26"/>
        <v/>
      </c>
      <c r="AO24" s="118" t="str">
        <f t="shared" si="27"/>
        <v/>
      </c>
      <c r="AP24" s="118" t="str">
        <f t="shared" si="28"/>
        <v/>
      </c>
      <c r="AQ24" s="118" t="str">
        <f t="shared" si="29"/>
        <v/>
      </c>
    </row>
    <row r="25" spans="1:43" ht="15.75" x14ac:dyDescent="0.25">
      <c r="A25" s="111">
        <v>7</v>
      </c>
      <c r="B25" s="112" t="s">
        <v>297</v>
      </c>
      <c r="C25" s="81">
        <f ca="1">--TRIM(RIGHT(SUBSTITUTE(LEFT(B25,_xlfn.AGGREGATE(16,6,FIND({0,1,2,3,4,5,6,7,8,9},B25,ROW(INDIRECT("1:"&amp;LEN(B25)))),1))," ",REPT(" ",LEN(B25))),LEN(B25)))</f>
        <v>1</v>
      </c>
      <c r="D25" s="92">
        <v>0</v>
      </c>
      <c r="E25" s="92">
        <v>0</v>
      </c>
      <c r="F25" s="92">
        <v>0</v>
      </c>
      <c r="G25" s="92">
        <v>0</v>
      </c>
      <c r="H25" s="92">
        <v>0</v>
      </c>
      <c r="I25" s="92">
        <v>0</v>
      </c>
      <c r="J25" s="92">
        <v>0</v>
      </c>
      <c r="K25" s="92">
        <v>0</v>
      </c>
      <c r="L25" s="92">
        <v>0</v>
      </c>
      <c r="M25" s="92">
        <v>0</v>
      </c>
      <c r="N25" s="113">
        <f t="shared" ca="1" si="1"/>
        <v>0</v>
      </c>
      <c r="O25" s="113">
        <f t="shared" ca="1" si="2"/>
        <v>0</v>
      </c>
      <c r="P25" s="119" t="str">
        <f t="shared" ca="1" si="3"/>
        <v xml:space="preserve">Work not yet Started. </v>
      </c>
      <c r="Q25" s="97">
        <f t="shared" ca="1" si="4"/>
        <v>0</v>
      </c>
      <c r="R25" s="97">
        <f t="shared" ca="1" si="5"/>
        <v>0</v>
      </c>
      <c r="S25" s="97">
        <f t="shared" ca="1" si="6"/>
        <v>0</v>
      </c>
      <c r="T25" s="97">
        <f t="shared" ca="1" si="7"/>
        <v>0</v>
      </c>
      <c r="U25" s="97">
        <f t="shared" ca="1" si="8"/>
        <v>0</v>
      </c>
      <c r="V25" s="97">
        <f t="shared" ca="1" si="9"/>
        <v>0</v>
      </c>
      <c r="W25" s="97">
        <f t="shared" ca="1" si="10"/>
        <v>0</v>
      </c>
      <c r="X25" s="97">
        <f t="shared" ca="1" si="11"/>
        <v>0</v>
      </c>
      <c r="Y25" s="97">
        <f t="shared" ca="1" si="12"/>
        <v>0</v>
      </c>
      <c r="Z25" s="97">
        <f t="shared" ca="1" si="13"/>
        <v>0</v>
      </c>
      <c r="AA25" s="115">
        <f t="shared" ca="1" si="14"/>
        <v>0.25</v>
      </c>
      <c r="AB25" s="116">
        <f t="shared" ca="1" si="15"/>
        <v>0.5</v>
      </c>
      <c r="AC25" s="116">
        <f t="shared" ca="1" si="16"/>
        <v>1</v>
      </c>
      <c r="AD25" s="38">
        <f t="shared" ca="1" si="17"/>
        <v>0.25</v>
      </c>
      <c r="AE25" s="38">
        <f t="shared" ca="1" si="18"/>
        <v>0.5</v>
      </c>
      <c r="AF25" s="38">
        <f t="shared" si="19"/>
        <v>0</v>
      </c>
      <c r="AG25" s="38">
        <f t="shared" si="20"/>
        <v>0</v>
      </c>
      <c r="AH25" s="117">
        <f t="shared" si="21"/>
        <v>0</v>
      </c>
      <c r="AI25" s="38">
        <f t="shared" si="22"/>
        <v>0</v>
      </c>
      <c r="AJ25" s="38">
        <f t="shared" ca="1" si="23"/>
        <v>0.75</v>
      </c>
      <c r="AK25" s="38">
        <f t="shared" ca="1" si="24"/>
        <v>1</v>
      </c>
      <c r="AL25" s="118" t="str">
        <f t="shared" si="0"/>
        <v/>
      </c>
      <c r="AM25" s="118" t="str">
        <f t="shared" si="25"/>
        <v>Work not yet Started.</v>
      </c>
      <c r="AN25" s="118" t="str">
        <f t="shared" ca="1" si="26"/>
        <v/>
      </c>
      <c r="AO25" s="118" t="str">
        <f t="shared" ca="1" si="27"/>
        <v/>
      </c>
      <c r="AP25" s="118" t="str">
        <f t="shared" ca="1" si="28"/>
        <v/>
      </c>
      <c r="AQ25" s="118" t="str">
        <f t="shared" ca="1" si="29"/>
        <v/>
      </c>
    </row>
    <row r="26" spans="1:43" ht="15.75" x14ac:dyDescent="0.25">
      <c r="A26" s="111">
        <v>8</v>
      </c>
      <c r="B26" s="112" t="s">
        <v>297</v>
      </c>
      <c r="C26" s="81">
        <f ca="1">--TRIM(RIGHT(SUBSTITUTE(LEFT(B26,_xlfn.AGGREGATE(16,6,FIND({0,1,2,3,4,5,6,7,8,9},B26,ROW(INDIRECT("1:"&amp;LEN(B26)))),1))," ",REPT(" ",LEN(B26))),LEN(B26)))</f>
        <v>1</v>
      </c>
      <c r="D26" s="92">
        <v>0</v>
      </c>
      <c r="E26" s="92">
        <v>0</v>
      </c>
      <c r="F26" s="92">
        <v>0</v>
      </c>
      <c r="G26" s="92">
        <v>0</v>
      </c>
      <c r="H26" s="92">
        <v>0</v>
      </c>
      <c r="I26" s="92">
        <v>0</v>
      </c>
      <c r="J26" s="92">
        <v>0</v>
      </c>
      <c r="K26" s="92">
        <v>0</v>
      </c>
      <c r="L26" s="92">
        <v>0</v>
      </c>
      <c r="M26" s="92">
        <v>0</v>
      </c>
      <c r="N26" s="113">
        <f t="shared" ca="1" si="1"/>
        <v>0</v>
      </c>
      <c r="O26" s="113">
        <f t="shared" ca="1" si="2"/>
        <v>0</v>
      </c>
      <c r="P26" s="119" t="str">
        <f t="shared" ca="1" si="3"/>
        <v xml:space="preserve">Work not yet Started. </v>
      </c>
      <c r="Q26" s="97">
        <f t="shared" ca="1" si="4"/>
        <v>0</v>
      </c>
      <c r="R26" s="97">
        <f t="shared" ca="1" si="5"/>
        <v>0</v>
      </c>
      <c r="S26" s="97">
        <f t="shared" ca="1" si="6"/>
        <v>0</v>
      </c>
      <c r="T26" s="97">
        <f t="shared" ca="1" si="7"/>
        <v>0</v>
      </c>
      <c r="U26" s="97">
        <f t="shared" ca="1" si="8"/>
        <v>0</v>
      </c>
      <c r="V26" s="97">
        <f t="shared" ca="1" si="9"/>
        <v>0</v>
      </c>
      <c r="W26" s="97">
        <f t="shared" ca="1" si="10"/>
        <v>0</v>
      </c>
      <c r="X26" s="97">
        <f t="shared" ca="1" si="11"/>
        <v>0</v>
      </c>
      <c r="Y26" s="97">
        <f t="shared" ca="1" si="12"/>
        <v>0</v>
      </c>
      <c r="Z26" s="97">
        <f t="shared" ca="1" si="13"/>
        <v>0</v>
      </c>
      <c r="AA26" s="115">
        <f t="shared" ca="1" si="14"/>
        <v>0.25</v>
      </c>
      <c r="AB26" s="116">
        <f t="shared" ca="1" si="15"/>
        <v>0.5</v>
      </c>
      <c r="AC26" s="116">
        <f t="shared" ca="1" si="16"/>
        <v>1</v>
      </c>
      <c r="AD26" s="38">
        <f t="shared" ca="1" si="17"/>
        <v>0.25</v>
      </c>
      <c r="AE26" s="38">
        <f t="shared" ca="1" si="18"/>
        <v>0.5</v>
      </c>
      <c r="AF26" s="38">
        <f t="shared" si="19"/>
        <v>0</v>
      </c>
      <c r="AG26" s="38">
        <f t="shared" si="20"/>
        <v>0</v>
      </c>
      <c r="AH26" s="117">
        <f t="shared" si="21"/>
        <v>0</v>
      </c>
      <c r="AI26" s="38">
        <f t="shared" si="22"/>
        <v>0</v>
      </c>
      <c r="AJ26" s="38">
        <f t="shared" ca="1" si="23"/>
        <v>0.75</v>
      </c>
      <c r="AK26" s="38">
        <f t="shared" ca="1" si="24"/>
        <v>1</v>
      </c>
      <c r="AL26" s="118" t="str">
        <f t="shared" si="0"/>
        <v/>
      </c>
      <c r="AM26" s="118" t="str">
        <f t="shared" si="25"/>
        <v>Work not yet Started.</v>
      </c>
      <c r="AN26" s="118" t="str">
        <f t="shared" ca="1" si="26"/>
        <v/>
      </c>
      <c r="AO26" s="118" t="str">
        <f t="shared" ca="1" si="27"/>
        <v/>
      </c>
      <c r="AP26" s="118" t="str">
        <f t="shared" ca="1" si="28"/>
        <v/>
      </c>
      <c r="AQ26" s="118" t="str">
        <f t="shared" ca="1" si="29"/>
        <v/>
      </c>
    </row>
    <row r="27" spans="1:43" ht="15.75" x14ac:dyDescent="0.25">
      <c r="A27" s="111">
        <v>9</v>
      </c>
      <c r="B27" s="112" t="s">
        <v>297</v>
      </c>
      <c r="C27" s="81">
        <f ca="1">--TRIM(RIGHT(SUBSTITUTE(LEFT(B27,_xlfn.AGGREGATE(16,6,FIND({0,1,2,3,4,5,6,7,8,9},B27,ROW(INDIRECT("1:"&amp;LEN(B27)))),1))," ",REPT(" ",LEN(B27))),LEN(B27)))</f>
        <v>1</v>
      </c>
      <c r="D27" s="92">
        <v>0</v>
      </c>
      <c r="E27" s="92">
        <v>0</v>
      </c>
      <c r="F27" s="92">
        <v>0</v>
      </c>
      <c r="G27" s="92">
        <v>0</v>
      </c>
      <c r="H27" s="92">
        <v>0</v>
      </c>
      <c r="I27" s="92">
        <v>0</v>
      </c>
      <c r="J27" s="92">
        <v>0</v>
      </c>
      <c r="K27" s="92">
        <v>0</v>
      </c>
      <c r="L27" s="92">
        <v>0</v>
      </c>
      <c r="M27" s="92">
        <v>0</v>
      </c>
      <c r="N27" s="113">
        <f t="shared" ca="1" si="1"/>
        <v>0</v>
      </c>
      <c r="O27" s="113">
        <f t="shared" ca="1" si="2"/>
        <v>0</v>
      </c>
      <c r="P27" s="119" t="str">
        <f t="shared" ca="1" si="3"/>
        <v xml:space="preserve">Work not yet Started. </v>
      </c>
      <c r="Q27" s="97">
        <f t="shared" ca="1" si="4"/>
        <v>0</v>
      </c>
      <c r="R27" s="97">
        <f t="shared" ca="1" si="5"/>
        <v>0</v>
      </c>
      <c r="S27" s="97">
        <f t="shared" ca="1" si="6"/>
        <v>0</v>
      </c>
      <c r="T27" s="97">
        <f t="shared" ca="1" si="7"/>
        <v>0</v>
      </c>
      <c r="U27" s="97">
        <f t="shared" ca="1" si="8"/>
        <v>0</v>
      </c>
      <c r="V27" s="97">
        <f t="shared" ca="1" si="9"/>
        <v>0</v>
      </c>
      <c r="W27" s="97">
        <f t="shared" ca="1" si="10"/>
        <v>0</v>
      </c>
      <c r="X27" s="97">
        <f t="shared" ca="1" si="11"/>
        <v>0</v>
      </c>
      <c r="Y27" s="97">
        <f t="shared" ca="1" si="12"/>
        <v>0</v>
      </c>
      <c r="Z27" s="97">
        <f t="shared" ca="1" si="13"/>
        <v>0</v>
      </c>
      <c r="AA27" s="115">
        <f t="shared" ca="1" si="14"/>
        <v>0.25</v>
      </c>
      <c r="AB27" s="116">
        <f t="shared" ca="1" si="15"/>
        <v>0.5</v>
      </c>
      <c r="AC27" s="116">
        <f t="shared" ca="1" si="16"/>
        <v>1</v>
      </c>
      <c r="AD27" s="38">
        <f t="shared" ca="1" si="17"/>
        <v>0.25</v>
      </c>
      <c r="AE27" s="38">
        <f t="shared" ca="1" si="18"/>
        <v>0.5</v>
      </c>
      <c r="AF27" s="38">
        <f t="shared" si="19"/>
        <v>0</v>
      </c>
      <c r="AG27" s="38">
        <f t="shared" si="20"/>
        <v>0</v>
      </c>
      <c r="AH27" s="117">
        <f t="shared" si="21"/>
        <v>0</v>
      </c>
      <c r="AI27" s="38">
        <f t="shared" si="22"/>
        <v>0</v>
      </c>
      <c r="AJ27" s="38">
        <f t="shared" ca="1" si="23"/>
        <v>0.75</v>
      </c>
      <c r="AK27" s="38">
        <f t="shared" ca="1" si="24"/>
        <v>1</v>
      </c>
      <c r="AL27" s="118" t="str">
        <f t="shared" si="0"/>
        <v/>
      </c>
      <c r="AM27" s="118" t="str">
        <f t="shared" si="25"/>
        <v>Work not yet Started.</v>
      </c>
      <c r="AN27" s="118" t="str">
        <f t="shared" ca="1" si="26"/>
        <v/>
      </c>
      <c r="AO27" s="118" t="str">
        <f t="shared" ca="1" si="27"/>
        <v/>
      </c>
      <c r="AP27" s="118" t="str">
        <f t="shared" ca="1" si="28"/>
        <v/>
      </c>
      <c r="AQ27" s="118" t="str">
        <f t="shared" ca="1" si="29"/>
        <v/>
      </c>
    </row>
    <row r="28" spans="1:43" ht="15.75" x14ac:dyDescent="0.25">
      <c r="A28" s="111">
        <v>10</v>
      </c>
      <c r="B28" s="112" t="s">
        <v>297</v>
      </c>
      <c r="C28" s="81">
        <f ca="1">--TRIM(RIGHT(SUBSTITUTE(LEFT(B28,_xlfn.AGGREGATE(16,6,FIND({0,1,2,3,4,5,6,7,8,9},B28,ROW(INDIRECT("1:"&amp;LEN(B28)))),1))," ",REPT(" ",LEN(B28))),LEN(B28)))</f>
        <v>1</v>
      </c>
      <c r="D28" s="92">
        <v>0</v>
      </c>
      <c r="E28" s="92">
        <v>0</v>
      </c>
      <c r="F28" s="92">
        <v>0</v>
      </c>
      <c r="G28" s="92">
        <v>0</v>
      </c>
      <c r="H28" s="92">
        <v>0</v>
      </c>
      <c r="I28" s="92">
        <v>0</v>
      </c>
      <c r="J28" s="92">
        <v>0</v>
      </c>
      <c r="K28" s="92">
        <v>0</v>
      </c>
      <c r="L28" s="92">
        <v>0</v>
      </c>
      <c r="M28" s="92">
        <v>0</v>
      </c>
      <c r="N28" s="113">
        <f t="shared" ca="1" si="1"/>
        <v>0</v>
      </c>
      <c r="O28" s="113">
        <f t="shared" ca="1" si="2"/>
        <v>0</v>
      </c>
      <c r="P28" s="119" t="str">
        <f t="shared" ca="1" si="3"/>
        <v xml:space="preserve">Work not yet Started. </v>
      </c>
      <c r="Q28" s="97">
        <f t="shared" ca="1" si="4"/>
        <v>0</v>
      </c>
      <c r="R28" s="97">
        <f t="shared" ca="1" si="5"/>
        <v>0</v>
      </c>
      <c r="S28" s="97">
        <f t="shared" ca="1" si="6"/>
        <v>0</v>
      </c>
      <c r="T28" s="97">
        <f t="shared" ca="1" si="7"/>
        <v>0</v>
      </c>
      <c r="U28" s="97">
        <f t="shared" ca="1" si="8"/>
        <v>0</v>
      </c>
      <c r="V28" s="97">
        <f t="shared" ca="1" si="9"/>
        <v>0</v>
      </c>
      <c r="W28" s="97">
        <f t="shared" ca="1" si="10"/>
        <v>0</v>
      </c>
      <c r="X28" s="97">
        <f t="shared" ca="1" si="11"/>
        <v>0</v>
      </c>
      <c r="Y28" s="97">
        <f t="shared" ca="1" si="12"/>
        <v>0</v>
      </c>
      <c r="Z28" s="97">
        <f t="shared" ca="1" si="13"/>
        <v>0</v>
      </c>
      <c r="AA28" s="115">
        <f t="shared" ca="1" si="14"/>
        <v>0.25</v>
      </c>
      <c r="AB28" s="116">
        <f t="shared" ca="1" si="15"/>
        <v>0.5</v>
      </c>
      <c r="AC28" s="116">
        <f t="shared" ca="1" si="16"/>
        <v>1</v>
      </c>
      <c r="AD28" s="38">
        <f t="shared" ca="1" si="17"/>
        <v>0.25</v>
      </c>
      <c r="AE28" s="38">
        <f t="shared" ca="1" si="18"/>
        <v>0.5</v>
      </c>
      <c r="AF28" s="38">
        <f t="shared" si="19"/>
        <v>0</v>
      </c>
      <c r="AG28" s="38">
        <f t="shared" si="20"/>
        <v>0</v>
      </c>
      <c r="AH28" s="117">
        <f t="shared" si="21"/>
        <v>0</v>
      </c>
      <c r="AI28" s="38">
        <f t="shared" si="22"/>
        <v>0</v>
      </c>
      <c r="AJ28" s="38">
        <f t="shared" ca="1" si="23"/>
        <v>0.75</v>
      </c>
      <c r="AK28" s="38">
        <f t="shared" ca="1" si="24"/>
        <v>1</v>
      </c>
      <c r="AL28" s="118" t="str">
        <f t="shared" si="0"/>
        <v/>
      </c>
      <c r="AM28" s="118" t="str">
        <f t="shared" si="25"/>
        <v>Work not yet Started.</v>
      </c>
      <c r="AN28" s="118" t="str">
        <f t="shared" ca="1" si="26"/>
        <v/>
      </c>
      <c r="AO28" s="118" t="str">
        <f t="shared" ca="1" si="27"/>
        <v/>
      </c>
      <c r="AP28" s="118" t="str">
        <f t="shared" ca="1" si="28"/>
        <v/>
      </c>
      <c r="AQ28" s="118" t="str">
        <f t="shared" ca="1" si="29"/>
        <v/>
      </c>
    </row>
    <row r="29" spans="1:43" ht="15.75" x14ac:dyDescent="0.25">
      <c r="A29" s="111">
        <v>11</v>
      </c>
      <c r="B29" s="112" t="s">
        <v>297</v>
      </c>
      <c r="C29" s="81">
        <f ca="1">--TRIM(RIGHT(SUBSTITUTE(LEFT(B29,_xlfn.AGGREGATE(16,6,FIND({0,1,2,3,4,5,6,7,8,9},B29,ROW(INDIRECT("1:"&amp;LEN(B29)))),1))," ",REPT(" ",LEN(B29))),LEN(B29)))</f>
        <v>1</v>
      </c>
      <c r="D29" s="92">
        <v>0</v>
      </c>
      <c r="E29" s="92">
        <v>0</v>
      </c>
      <c r="F29" s="92">
        <v>0</v>
      </c>
      <c r="G29" s="92">
        <v>0</v>
      </c>
      <c r="H29" s="92">
        <v>0</v>
      </c>
      <c r="I29" s="92">
        <v>0</v>
      </c>
      <c r="J29" s="92">
        <v>0</v>
      </c>
      <c r="K29" s="92">
        <v>0</v>
      </c>
      <c r="L29" s="92">
        <v>0</v>
      </c>
      <c r="M29" s="92">
        <v>0</v>
      </c>
      <c r="N29" s="113">
        <f t="shared" ca="1" si="1"/>
        <v>0</v>
      </c>
      <c r="O29" s="113">
        <f t="shared" ca="1" si="2"/>
        <v>0</v>
      </c>
      <c r="P29" s="119" t="str">
        <f t="shared" ca="1" si="3"/>
        <v xml:space="preserve">Work not yet Started. </v>
      </c>
      <c r="Q29" s="97">
        <f t="shared" ca="1" si="4"/>
        <v>0</v>
      </c>
      <c r="R29" s="97">
        <f t="shared" ca="1" si="5"/>
        <v>0</v>
      </c>
      <c r="S29" s="97">
        <f t="shared" ca="1" si="6"/>
        <v>0</v>
      </c>
      <c r="T29" s="97">
        <f t="shared" ca="1" si="7"/>
        <v>0</v>
      </c>
      <c r="U29" s="97">
        <f t="shared" ca="1" si="8"/>
        <v>0</v>
      </c>
      <c r="V29" s="97">
        <f t="shared" ca="1" si="9"/>
        <v>0</v>
      </c>
      <c r="W29" s="97">
        <f t="shared" ca="1" si="10"/>
        <v>0</v>
      </c>
      <c r="X29" s="97">
        <f t="shared" ca="1" si="11"/>
        <v>0</v>
      </c>
      <c r="Y29" s="97">
        <f t="shared" ca="1" si="12"/>
        <v>0</v>
      </c>
      <c r="Z29" s="97">
        <f t="shared" ca="1" si="13"/>
        <v>0</v>
      </c>
      <c r="AA29" s="115">
        <f t="shared" ca="1" si="14"/>
        <v>0.25</v>
      </c>
      <c r="AB29" s="116">
        <f t="shared" ca="1" si="15"/>
        <v>0.5</v>
      </c>
      <c r="AC29" s="116">
        <f t="shared" ca="1" si="16"/>
        <v>1</v>
      </c>
      <c r="AD29" s="38">
        <f t="shared" ca="1" si="17"/>
        <v>0.25</v>
      </c>
      <c r="AE29" s="38">
        <f t="shared" ca="1" si="18"/>
        <v>0.5</v>
      </c>
      <c r="AF29" s="38">
        <f t="shared" si="19"/>
        <v>0</v>
      </c>
      <c r="AG29" s="38">
        <f t="shared" si="20"/>
        <v>0</v>
      </c>
      <c r="AH29" s="117">
        <f t="shared" si="21"/>
        <v>0</v>
      </c>
      <c r="AI29" s="38">
        <f t="shared" si="22"/>
        <v>0</v>
      </c>
      <c r="AJ29" s="38">
        <f t="shared" ca="1" si="23"/>
        <v>0.75</v>
      </c>
      <c r="AK29" s="38">
        <f t="shared" ca="1" si="24"/>
        <v>1</v>
      </c>
      <c r="AL29" s="118" t="str">
        <f t="shared" si="0"/>
        <v/>
      </c>
      <c r="AM29" s="118" t="str">
        <f t="shared" si="25"/>
        <v>Work not yet Started.</v>
      </c>
      <c r="AN29" s="118" t="str">
        <f t="shared" ca="1" si="26"/>
        <v/>
      </c>
      <c r="AO29" s="118" t="str">
        <f t="shared" ca="1" si="27"/>
        <v/>
      </c>
      <c r="AP29" s="118" t="str">
        <f t="shared" ca="1" si="28"/>
        <v/>
      </c>
      <c r="AQ29" s="118" t="str">
        <f t="shared" ca="1" si="29"/>
        <v/>
      </c>
    </row>
    <row r="30" spans="1:43" ht="15.75" x14ac:dyDescent="0.25">
      <c r="A30" s="111">
        <v>12</v>
      </c>
      <c r="B30" s="112" t="s">
        <v>297</v>
      </c>
      <c r="C30" s="81">
        <f ca="1">--TRIM(RIGHT(SUBSTITUTE(LEFT(B30,_xlfn.AGGREGATE(16,6,FIND({0,1,2,3,4,5,6,7,8,9},B30,ROW(INDIRECT("1:"&amp;LEN(B30)))),1))," ",REPT(" ",LEN(B30))),LEN(B30)))</f>
        <v>1</v>
      </c>
      <c r="D30" s="92">
        <v>0</v>
      </c>
      <c r="E30" s="92">
        <v>0</v>
      </c>
      <c r="F30" s="92">
        <v>0</v>
      </c>
      <c r="G30" s="92">
        <v>0</v>
      </c>
      <c r="H30" s="92">
        <v>0</v>
      </c>
      <c r="I30" s="92">
        <v>0</v>
      </c>
      <c r="J30" s="92">
        <v>0</v>
      </c>
      <c r="K30" s="92">
        <v>0</v>
      </c>
      <c r="L30" s="92">
        <v>0</v>
      </c>
      <c r="M30" s="92">
        <v>0</v>
      </c>
      <c r="N30" s="113">
        <f t="shared" ca="1" si="1"/>
        <v>0</v>
      </c>
      <c r="O30" s="113">
        <f t="shared" ca="1" si="2"/>
        <v>0</v>
      </c>
      <c r="P30" s="119" t="str">
        <f t="shared" ca="1" si="3"/>
        <v xml:space="preserve">Work not yet Started. </v>
      </c>
      <c r="Q30" s="97">
        <f t="shared" ca="1" si="4"/>
        <v>0</v>
      </c>
      <c r="R30" s="97">
        <f t="shared" ca="1" si="5"/>
        <v>0</v>
      </c>
      <c r="S30" s="97">
        <f t="shared" ca="1" si="6"/>
        <v>0</v>
      </c>
      <c r="T30" s="97">
        <f t="shared" ca="1" si="7"/>
        <v>0</v>
      </c>
      <c r="U30" s="97">
        <f t="shared" ca="1" si="8"/>
        <v>0</v>
      </c>
      <c r="V30" s="97">
        <f t="shared" ca="1" si="9"/>
        <v>0</v>
      </c>
      <c r="W30" s="97">
        <f t="shared" ca="1" si="10"/>
        <v>0</v>
      </c>
      <c r="X30" s="97">
        <f t="shared" ca="1" si="11"/>
        <v>0</v>
      </c>
      <c r="Y30" s="97">
        <f t="shared" ca="1" si="12"/>
        <v>0</v>
      </c>
      <c r="Z30" s="97">
        <f t="shared" ca="1" si="13"/>
        <v>0</v>
      </c>
      <c r="AA30" s="115">
        <f t="shared" ca="1" si="14"/>
        <v>0.25</v>
      </c>
      <c r="AB30" s="116">
        <f t="shared" ca="1" si="15"/>
        <v>0.5</v>
      </c>
      <c r="AC30" s="116">
        <f t="shared" ca="1" si="16"/>
        <v>1</v>
      </c>
      <c r="AD30" s="38">
        <f t="shared" ca="1" si="17"/>
        <v>0.25</v>
      </c>
      <c r="AE30" s="38">
        <f t="shared" ca="1" si="18"/>
        <v>0.5</v>
      </c>
      <c r="AF30" s="38">
        <f t="shared" si="19"/>
        <v>0</v>
      </c>
      <c r="AG30" s="38">
        <f t="shared" si="20"/>
        <v>0</v>
      </c>
      <c r="AH30" s="117">
        <f t="shared" si="21"/>
        <v>0</v>
      </c>
      <c r="AI30" s="38">
        <f t="shared" si="22"/>
        <v>0</v>
      </c>
      <c r="AJ30" s="38">
        <f t="shared" ca="1" si="23"/>
        <v>0.75</v>
      </c>
      <c r="AK30" s="38">
        <f t="shared" ca="1" si="24"/>
        <v>1</v>
      </c>
      <c r="AL30" s="118" t="str">
        <f t="shared" si="0"/>
        <v/>
      </c>
      <c r="AM30" s="118" t="str">
        <f t="shared" si="25"/>
        <v>Work not yet Started.</v>
      </c>
      <c r="AN30" s="118" t="str">
        <f t="shared" ca="1" si="26"/>
        <v/>
      </c>
      <c r="AO30" s="118" t="str">
        <f t="shared" ca="1" si="27"/>
        <v/>
      </c>
      <c r="AP30" s="118" t="str">
        <f t="shared" ca="1" si="28"/>
        <v/>
      </c>
      <c r="AQ30" s="118" t="str">
        <f t="shared" ca="1" si="29"/>
        <v/>
      </c>
    </row>
    <row r="31" spans="1:43" ht="15.75" x14ac:dyDescent="0.25">
      <c r="A31" s="111">
        <v>13</v>
      </c>
      <c r="B31" s="112" t="s">
        <v>297</v>
      </c>
      <c r="C31" s="81">
        <f ca="1">--TRIM(RIGHT(SUBSTITUTE(LEFT(B31,_xlfn.AGGREGATE(16,6,FIND({0,1,2,3,4,5,6,7,8,9},B31,ROW(INDIRECT("1:"&amp;LEN(B31)))),1))," ",REPT(" ",LEN(B31))),LEN(B31)))</f>
        <v>1</v>
      </c>
      <c r="D31" s="92">
        <v>0</v>
      </c>
      <c r="E31" s="92">
        <v>0</v>
      </c>
      <c r="F31" s="92">
        <v>0</v>
      </c>
      <c r="G31" s="92">
        <v>0</v>
      </c>
      <c r="H31" s="92">
        <v>0</v>
      </c>
      <c r="I31" s="92">
        <v>0</v>
      </c>
      <c r="J31" s="92">
        <v>0</v>
      </c>
      <c r="K31" s="92">
        <v>0</v>
      </c>
      <c r="L31" s="92">
        <v>0</v>
      </c>
      <c r="M31" s="92">
        <v>0</v>
      </c>
      <c r="N31" s="113">
        <f t="shared" ca="1" si="1"/>
        <v>0</v>
      </c>
      <c r="O31" s="113">
        <f t="shared" ca="1" si="2"/>
        <v>0</v>
      </c>
      <c r="P31" s="119" t="str">
        <f t="shared" ca="1" si="3"/>
        <v xml:space="preserve">Work not yet Started. </v>
      </c>
      <c r="Q31" s="97">
        <f t="shared" ca="1" si="4"/>
        <v>0</v>
      </c>
      <c r="R31" s="97">
        <f t="shared" ca="1" si="5"/>
        <v>0</v>
      </c>
      <c r="S31" s="97">
        <f t="shared" ca="1" si="6"/>
        <v>0</v>
      </c>
      <c r="T31" s="97">
        <f t="shared" ca="1" si="7"/>
        <v>0</v>
      </c>
      <c r="U31" s="97">
        <f t="shared" ca="1" si="8"/>
        <v>0</v>
      </c>
      <c r="V31" s="97">
        <f t="shared" ca="1" si="9"/>
        <v>0</v>
      </c>
      <c r="W31" s="97">
        <f t="shared" ca="1" si="10"/>
        <v>0</v>
      </c>
      <c r="X31" s="97">
        <f t="shared" ca="1" si="11"/>
        <v>0</v>
      </c>
      <c r="Y31" s="97">
        <f t="shared" ca="1" si="12"/>
        <v>0</v>
      </c>
      <c r="Z31" s="97">
        <f t="shared" ca="1" si="13"/>
        <v>0</v>
      </c>
      <c r="AA31" s="115">
        <f t="shared" ca="1" si="14"/>
        <v>0.25</v>
      </c>
      <c r="AB31" s="116">
        <f t="shared" ca="1" si="15"/>
        <v>0.5</v>
      </c>
      <c r="AC31" s="116">
        <f t="shared" ca="1" si="16"/>
        <v>1</v>
      </c>
      <c r="AD31" s="38">
        <f t="shared" ref="AD31:AD54" ca="1" si="30">(IF(M17&gt;1,(C31/(M17+2)),C31/4))</f>
        <v>0.25</v>
      </c>
      <c r="AE31" s="38">
        <f t="shared" ref="AE31:AE54" ca="1" si="31">(IF(M17&gt;1,(C31/(M17+2)+AD31),C31/4+AD31))</f>
        <v>0.5</v>
      </c>
      <c r="AF31" s="38">
        <f t="shared" ref="AF31:AF54" si="32">(IF(M17&gt;1,(C31/(M17+2)+AE31),0))</f>
        <v>0</v>
      </c>
      <c r="AG31" s="38">
        <f t="shared" ref="AG31:AG54" si="33">(IF(M17&gt;2,(C31/(M17+2)+AF31),0))</f>
        <v>0</v>
      </c>
      <c r="AH31" s="117">
        <f t="shared" ref="AH31:AH54" si="34">(IF(M17&gt;3,(C31/(M17+2)+AG31),0))</f>
        <v>0</v>
      </c>
      <c r="AI31" s="38">
        <f t="shared" ref="AI31:AI54" si="35">(IF(M17&gt;4,(C31/(M17+2)+AH31),0))</f>
        <v>0</v>
      </c>
      <c r="AJ31" s="38">
        <f t="shared" ref="AJ31:AJ54" ca="1" si="36">(IF(M17=1,(C31/(M17+3)+AE31),IF(M17=0,(C31/4+AE31),IF(M17&gt;1,0))))</f>
        <v>0.75</v>
      </c>
      <c r="AK31" s="38">
        <f t="shared" ref="AK31:AK54" ca="1" si="37">(IF(M17&gt;1.5,(C31/(M17+2)+AE31+MAX(0,AF31-AE31)+MAX(0,AG31-AF31)+MAX(0,AH31-AG31)+MAX(0,AI31-AH31)+MAX(0,AJ31-AI31)),IF(M17=1,(C31/(M17+3)+AJ31),IF(M17=0,C31/4+AJ31))))</f>
        <v>1</v>
      </c>
      <c r="AL31" s="118" t="str">
        <f t="shared" ref="AL31:AL44" si="38">(IF(W98=(1+T98),"",IF(W98&gt;0,", RCC upto "&amp;W98&amp;" Slab","")))&amp;(IF(X98=T98,"",IF(X98&gt;0,", Brickwork upto "&amp;X98&amp;" Floor","")))&amp;(IF(Y98=T98,"",IF(Y98&gt;0,", Internal Plaster upto "&amp;Y98&amp;" Floor","")))&amp;(IF(Z98=T98,"",IF(Z98&gt;0,", External Plaster upto "&amp;Z98&amp;" Floor","")))&amp;(IF(AA98=T98,"",IF(AA98&gt;0,", Flooring upto "&amp;AA98&amp;" Floor","")))&amp;(IF(AB98=T98,"",IF(AB98&gt;0,", Painting upto "&amp;AB98&amp;" Floor","")))&amp;(IF(AC98=T98,"",IF(AC98&gt;0,", Finishing upto "&amp;AC98&amp;" Floor","")))&amp;(IF(AD98=T98,"",IF(AD98&gt;0,", Possession upto "&amp;AD98&amp;" Floor","")))</f>
        <v/>
      </c>
      <c r="AM31" s="118" t="str">
        <f t="shared" si="25"/>
        <v>Work not yet Started.</v>
      </c>
      <c r="AN31" s="118" t="str">
        <f t="shared" ca="1" si="26"/>
        <v/>
      </c>
      <c r="AO31" s="118" t="str">
        <f t="shared" ca="1" si="27"/>
        <v/>
      </c>
      <c r="AP31" s="118" t="str">
        <f t="shared" ca="1" si="28"/>
        <v/>
      </c>
      <c r="AQ31" s="118" t="str">
        <f t="shared" ca="1" si="29"/>
        <v/>
      </c>
    </row>
    <row r="32" spans="1:43" ht="15.75" x14ac:dyDescent="0.25">
      <c r="A32" s="111">
        <v>14</v>
      </c>
      <c r="B32" s="112" t="s">
        <v>297</v>
      </c>
      <c r="C32" s="81">
        <f ca="1">--TRIM(RIGHT(SUBSTITUTE(LEFT(B32,_xlfn.AGGREGATE(16,6,FIND({0,1,2,3,4,5,6,7,8,9},B32,ROW(INDIRECT("1:"&amp;LEN(B32)))),1))," ",REPT(" ",LEN(B32))),LEN(B32)))</f>
        <v>1</v>
      </c>
      <c r="D32" s="92">
        <v>0</v>
      </c>
      <c r="E32" s="92">
        <v>0</v>
      </c>
      <c r="F32" s="92">
        <v>0</v>
      </c>
      <c r="G32" s="92">
        <v>0</v>
      </c>
      <c r="H32" s="92">
        <v>0</v>
      </c>
      <c r="I32" s="92">
        <v>0</v>
      </c>
      <c r="J32" s="92">
        <v>0</v>
      </c>
      <c r="K32" s="92">
        <v>0</v>
      </c>
      <c r="L32" s="92">
        <v>0</v>
      </c>
      <c r="M32" s="92">
        <v>0</v>
      </c>
      <c r="N32" s="113">
        <f t="shared" ca="1" si="1"/>
        <v>0</v>
      </c>
      <c r="O32" s="113">
        <f t="shared" ca="1" si="2"/>
        <v>0</v>
      </c>
      <c r="P32" s="119" t="str">
        <f t="shared" ca="1" si="3"/>
        <v xml:space="preserve">Work not yet Started. </v>
      </c>
      <c r="Q32" s="97">
        <f t="shared" ca="1" si="4"/>
        <v>0</v>
      </c>
      <c r="R32" s="97">
        <f t="shared" ca="1" si="5"/>
        <v>0</v>
      </c>
      <c r="S32" s="97">
        <f t="shared" ca="1" si="6"/>
        <v>0</v>
      </c>
      <c r="T32" s="97">
        <f t="shared" ca="1" si="7"/>
        <v>0</v>
      </c>
      <c r="U32" s="97">
        <f t="shared" ca="1" si="8"/>
        <v>0</v>
      </c>
      <c r="V32" s="97">
        <f t="shared" ca="1" si="9"/>
        <v>0</v>
      </c>
      <c r="W32" s="97">
        <f t="shared" ca="1" si="10"/>
        <v>0</v>
      </c>
      <c r="X32" s="97">
        <f t="shared" ca="1" si="11"/>
        <v>0</v>
      </c>
      <c r="Y32" s="97">
        <f t="shared" ca="1" si="12"/>
        <v>0</v>
      </c>
      <c r="Z32" s="97">
        <f t="shared" ca="1" si="13"/>
        <v>0</v>
      </c>
      <c r="AA32" s="115">
        <f t="shared" ca="1" si="14"/>
        <v>0.25</v>
      </c>
      <c r="AB32" s="116">
        <f t="shared" ca="1" si="15"/>
        <v>0.5</v>
      </c>
      <c r="AC32" s="116">
        <f t="shared" ca="1" si="16"/>
        <v>1</v>
      </c>
      <c r="AD32" s="38">
        <f t="shared" ca="1" si="30"/>
        <v>0.25</v>
      </c>
      <c r="AE32" s="38">
        <f t="shared" ca="1" si="31"/>
        <v>0.5</v>
      </c>
      <c r="AF32" s="38">
        <f t="shared" si="32"/>
        <v>0</v>
      </c>
      <c r="AG32" s="38">
        <f t="shared" si="33"/>
        <v>0</v>
      </c>
      <c r="AH32" s="117">
        <f t="shared" si="34"/>
        <v>0</v>
      </c>
      <c r="AI32" s="38">
        <f t="shared" si="35"/>
        <v>0</v>
      </c>
      <c r="AJ32" s="38">
        <f t="shared" ca="1" si="36"/>
        <v>0.75</v>
      </c>
      <c r="AK32" s="38">
        <f t="shared" ca="1" si="37"/>
        <v>1</v>
      </c>
      <c r="AL32" s="118" t="str">
        <f t="shared" si="38"/>
        <v/>
      </c>
      <c r="AM32" s="118" t="str">
        <f t="shared" si="25"/>
        <v>Work not yet Started.</v>
      </c>
      <c r="AN32" s="118" t="str">
        <f t="shared" ca="1" si="26"/>
        <v/>
      </c>
      <c r="AO32" s="118" t="str">
        <f t="shared" ca="1" si="27"/>
        <v/>
      </c>
      <c r="AP32" s="118" t="str">
        <f t="shared" ca="1" si="28"/>
        <v/>
      </c>
      <c r="AQ32" s="118" t="str">
        <f t="shared" ca="1" si="29"/>
        <v/>
      </c>
    </row>
    <row r="33" spans="1:43" ht="15.75" x14ac:dyDescent="0.25">
      <c r="A33" s="111">
        <v>15</v>
      </c>
      <c r="B33" s="112" t="s">
        <v>297</v>
      </c>
      <c r="C33" s="81">
        <f ca="1">--TRIM(RIGHT(SUBSTITUTE(LEFT(B33,_xlfn.AGGREGATE(16,6,FIND({0,1,2,3,4,5,6,7,8,9},B33,ROW(INDIRECT("1:"&amp;LEN(B33)))),1))," ",REPT(" ",LEN(B33))),LEN(B33)))</f>
        <v>1</v>
      </c>
      <c r="D33" s="92">
        <v>0</v>
      </c>
      <c r="E33" s="92">
        <v>0</v>
      </c>
      <c r="F33" s="92">
        <v>0</v>
      </c>
      <c r="G33" s="92">
        <v>0</v>
      </c>
      <c r="H33" s="92">
        <v>0</v>
      </c>
      <c r="I33" s="92">
        <v>0</v>
      </c>
      <c r="J33" s="92">
        <v>0</v>
      </c>
      <c r="K33" s="92">
        <v>0</v>
      </c>
      <c r="L33" s="92">
        <v>0</v>
      </c>
      <c r="M33" s="92">
        <v>0</v>
      </c>
      <c r="N33" s="113">
        <f t="shared" ca="1" si="1"/>
        <v>0</v>
      </c>
      <c r="O33" s="113">
        <f t="shared" ca="1" si="2"/>
        <v>0</v>
      </c>
      <c r="P33" s="119" t="str">
        <f t="shared" ca="1" si="3"/>
        <v xml:space="preserve">Work not yet Started. </v>
      </c>
      <c r="Q33" s="97">
        <f t="shared" ca="1" si="4"/>
        <v>0</v>
      </c>
      <c r="R33" s="97">
        <f t="shared" ca="1" si="5"/>
        <v>0</v>
      </c>
      <c r="S33" s="97">
        <f t="shared" ca="1" si="6"/>
        <v>0</v>
      </c>
      <c r="T33" s="97">
        <f t="shared" ca="1" si="7"/>
        <v>0</v>
      </c>
      <c r="U33" s="97">
        <f t="shared" ca="1" si="8"/>
        <v>0</v>
      </c>
      <c r="V33" s="97">
        <f t="shared" ca="1" si="9"/>
        <v>0</v>
      </c>
      <c r="W33" s="97">
        <f t="shared" ca="1" si="10"/>
        <v>0</v>
      </c>
      <c r="X33" s="97">
        <f t="shared" ca="1" si="11"/>
        <v>0</v>
      </c>
      <c r="Y33" s="97">
        <f t="shared" ca="1" si="12"/>
        <v>0</v>
      </c>
      <c r="Z33" s="97">
        <f t="shared" ca="1" si="13"/>
        <v>0</v>
      </c>
      <c r="AA33" s="115">
        <f t="shared" ca="1" si="14"/>
        <v>0.25</v>
      </c>
      <c r="AB33" s="116">
        <f t="shared" ca="1" si="15"/>
        <v>0.5</v>
      </c>
      <c r="AC33" s="116">
        <f t="shared" ca="1" si="16"/>
        <v>1</v>
      </c>
      <c r="AD33" s="38">
        <f t="shared" ca="1" si="30"/>
        <v>0.25</v>
      </c>
      <c r="AE33" s="38">
        <f t="shared" ca="1" si="31"/>
        <v>0.5</v>
      </c>
      <c r="AF33" s="38">
        <f t="shared" si="32"/>
        <v>0</v>
      </c>
      <c r="AG33" s="38">
        <f t="shared" si="33"/>
        <v>0</v>
      </c>
      <c r="AH33" s="117">
        <f t="shared" si="34"/>
        <v>0</v>
      </c>
      <c r="AI33" s="38">
        <f t="shared" si="35"/>
        <v>0</v>
      </c>
      <c r="AJ33" s="38">
        <f t="shared" ca="1" si="36"/>
        <v>0.75</v>
      </c>
      <c r="AK33" s="38">
        <f t="shared" ca="1" si="37"/>
        <v>1</v>
      </c>
      <c r="AL33" s="118" t="str">
        <f t="shared" si="38"/>
        <v/>
      </c>
      <c r="AM33" s="118" t="str">
        <f t="shared" si="25"/>
        <v>Work not yet Started.</v>
      </c>
      <c r="AN33" s="118" t="str">
        <f t="shared" ca="1" si="26"/>
        <v/>
      </c>
      <c r="AO33" s="118" t="str">
        <f t="shared" ca="1" si="27"/>
        <v/>
      </c>
      <c r="AP33" s="118" t="str">
        <f t="shared" ca="1" si="28"/>
        <v/>
      </c>
      <c r="AQ33" s="118" t="str">
        <f t="shared" ca="1" si="29"/>
        <v/>
      </c>
    </row>
    <row r="34" spans="1:43" ht="15.75" x14ac:dyDescent="0.25">
      <c r="A34" s="111">
        <v>16</v>
      </c>
      <c r="B34" s="112" t="s">
        <v>297</v>
      </c>
      <c r="C34" s="81">
        <f ca="1">--TRIM(RIGHT(SUBSTITUTE(LEFT(B34,_xlfn.AGGREGATE(16,6,FIND({0,1,2,3,4,5,6,7,8,9},B34,ROW(INDIRECT("1:"&amp;LEN(B34)))),1))," ",REPT(" ",LEN(B34))),LEN(B34)))</f>
        <v>1</v>
      </c>
      <c r="D34" s="92">
        <v>0</v>
      </c>
      <c r="E34" s="92">
        <v>0</v>
      </c>
      <c r="F34" s="92">
        <v>0</v>
      </c>
      <c r="G34" s="92">
        <v>0</v>
      </c>
      <c r="H34" s="92">
        <v>0</v>
      </c>
      <c r="I34" s="92">
        <v>0</v>
      </c>
      <c r="J34" s="92">
        <v>0</v>
      </c>
      <c r="K34" s="92">
        <v>0</v>
      </c>
      <c r="L34" s="92">
        <v>0</v>
      </c>
      <c r="M34" s="92">
        <v>0</v>
      </c>
      <c r="N34" s="113">
        <f t="shared" ca="1" si="1"/>
        <v>0</v>
      </c>
      <c r="O34" s="113">
        <f t="shared" ca="1" si="2"/>
        <v>0</v>
      </c>
      <c r="P34" s="119" t="str">
        <f t="shared" ca="1" si="3"/>
        <v xml:space="preserve">Work not yet Started. </v>
      </c>
      <c r="Q34" s="97">
        <f t="shared" ca="1" si="4"/>
        <v>0</v>
      </c>
      <c r="R34" s="97">
        <f t="shared" ca="1" si="5"/>
        <v>0</v>
      </c>
      <c r="S34" s="97">
        <f t="shared" ca="1" si="6"/>
        <v>0</v>
      </c>
      <c r="T34" s="97">
        <f t="shared" ca="1" si="7"/>
        <v>0</v>
      </c>
      <c r="U34" s="97">
        <f t="shared" ca="1" si="8"/>
        <v>0</v>
      </c>
      <c r="V34" s="97">
        <f t="shared" ca="1" si="9"/>
        <v>0</v>
      </c>
      <c r="W34" s="97">
        <f t="shared" ca="1" si="10"/>
        <v>0</v>
      </c>
      <c r="X34" s="97">
        <f t="shared" ca="1" si="11"/>
        <v>0</v>
      </c>
      <c r="Y34" s="97">
        <f t="shared" ca="1" si="12"/>
        <v>0</v>
      </c>
      <c r="Z34" s="97">
        <f t="shared" ca="1" si="13"/>
        <v>0</v>
      </c>
      <c r="AA34" s="115">
        <f t="shared" ca="1" si="14"/>
        <v>0.25</v>
      </c>
      <c r="AB34" s="116">
        <f t="shared" ca="1" si="15"/>
        <v>0.5</v>
      </c>
      <c r="AC34" s="116">
        <f t="shared" ca="1" si="16"/>
        <v>1</v>
      </c>
      <c r="AD34" s="38">
        <f t="shared" ca="1" si="30"/>
        <v>0.25</v>
      </c>
      <c r="AE34" s="38">
        <f t="shared" ca="1" si="31"/>
        <v>0.5</v>
      </c>
      <c r="AF34" s="38">
        <f t="shared" si="32"/>
        <v>0</v>
      </c>
      <c r="AG34" s="38">
        <f t="shared" si="33"/>
        <v>0</v>
      </c>
      <c r="AH34" s="117">
        <f t="shared" si="34"/>
        <v>0</v>
      </c>
      <c r="AI34" s="38">
        <f t="shared" si="35"/>
        <v>0</v>
      </c>
      <c r="AJ34" s="38">
        <f t="shared" ca="1" si="36"/>
        <v>0.75</v>
      </c>
      <c r="AK34" s="38">
        <f t="shared" ca="1" si="37"/>
        <v>1</v>
      </c>
      <c r="AL34" s="118" t="str">
        <f t="shared" si="38"/>
        <v/>
      </c>
      <c r="AM34" s="118" t="str">
        <f t="shared" si="25"/>
        <v>Work not yet Started.</v>
      </c>
      <c r="AN34" s="118" t="str">
        <f t="shared" ca="1" si="26"/>
        <v/>
      </c>
      <c r="AO34" s="118" t="str">
        <f t="shared" ca="1" si="27"/>
        <v/>
      </c>
      <c r="AP34" s="118" t="str">
        <f t="shared" ca="1" si="28"/>
        <v/>
      </c>
      <c r="AQ34" s="118" t="str">
        <f t="shared" ca="1" si="29"/>
        <v/>
      </c>
    </row>
    <row r="35" spans="1:43" ht="15.75" x14ac:dyDescent="0.25">
      <c r="A35" s="111">
        <v>17</v>
      </c>
      <c r="B35" s="112" t="s">
        <v>297</v>
      </c>
      <c r="C35" s="81">
        <f ca="1">--TRIM(RIGHT(SUBSTITUTE(LEFT(B35,_xlfn.AGGREGATE(16,6,FIND({0,1,2,3,4,5,6,7,8,9},B35,ROW(INDIRECT("1:"&amp;LEN(B35)))),1))," ",REPT(" ",LEN(B35))),LEN(B35)))</f>
        <v>1</v>
      </c>
      <c r="D35" s="92">
        <v>0</v>
      </c>
      <c r="E35" s="92">
        <v>0</v>
      </c>
      <c r="F35" s="92">
        <v>0</v>
      </c>
      <c r="G35" s="92">
        <v>0</v>
      </c>
      <c r="H35" s="92">
        <v>0</v>
      </c>
      <c r="I35" s="92">
        <v>0</v>
      </c>
      <c r="J35" s="92">
        <v>0</v>
      </c>
      <c r="K35" s="92">
        <v>0</v>
      </c>
      <c r="L35" s="92">
        <v>0</v>
      </c>
      <c r="M35" s="92">
        <v>0</v>
      </c>
      <c r="N35" s="113">
        <f t="shared" ca="1" si="1"/>
        <v>0</v>
      </c>
      <c r="O35" s="113">
        <f t="shared" ca="1" si="2"/>
        <v>0</v>
      </c>
      <c r="P35" s="119" t="str">
        <f t="shared" ca="1" si="3"/>
        <v xml:space="preserve">Work not yet Started. </v>
      </c>
      <c r="Q35" s="97">
        <f t="shared" ca="1" si="4"/>
        <v>0</v>
      </c>
      <c r="R35" s="97">
        <f t="shared" ca="1" si="5"/>
        <v>0</v>
      </c>
      <c r="S35" s="97">
        <f t="shared" ca="1" si="6"/>
        <v>0</v>
      </c>
      <c r="T35" s="97">
        <f t="shared" ca="1" si="7"/>
        <v>0</v>
      </c>
      <c r="U35" s="97">
        <f t="shared" ca="1" si="8"/>
        <v>0</v>
      </c>
      <c r="V35" s="97">
        <f t="shared" ca="1" si="9"/>
        <v>0</v>
      </c>
      <c r="W35" s="97">
        <f t="shared" ca="1" si="10"/>
        <v>0</v>
      </c>
      <c r="X35" s="97">
        <f t="shared" ca="1" si="11"/>
        <v>0</v>
      </c>
      <c r="Y35" s="97">
        <f t="shared" ca="1" si="12"/>
        <v>0</v>
      </c>
      <c r="Z35" s="97">
        <f t="shared" ca="1" si="13"/>
        <v>0</v>
      </c>
      <c r="AA35" s="115">
        <f t="shared" ca="1" si="14"/>
        <v>0.25</v>
      </c>
      <c r="AB35" s="116">
        <f t="shared" ca="1" si="15"/>
        <v>0.5</v>
      </c>
      <c r="AC35" s="116">
        <f t="shared" ca="1" si="16"/>
        <v>1</v>
      </c>
      <c r="AD35" s="38">
        <f t="shared" ca="1" si="30"/>
        <v>0.25</v>
      </c>
      <c r="AE35" s="38">
        <f t="shared" ca="1" si="31"/>
        <v>0.5</v>
      </c>
      <c r="AF35" s="38">
        <f t="shared" si="32"/>
        <v>0</v>
      </c>
      <c r="AG35" s="38">
        <f t="shared" si="33"/>
        <v>0</v>
      </c>
      <c r="AH35" s="117">
        <f t="shared" si="34"/>
        <v>0</v>
      </c>
      <c r="AI35" s="38">
        <f t="shared" si="35"/>
        <v>0</v>
      </c>
      <c r="AJ35" s="38">
        <f t="shared" ca="1" si="36"/>
        <v>0.75</v>
      </c>
      <c r="AK35" s="38">
        <f t="shared" ca="1" si="37"/>
        <v>1</v>
      </c>
      <c r="AL35" s="118" t="str">
        <f t="shared" si="38"/>
        <v/>
      </c>
      <c r="AM35" s="118" t="str">
        <f t="shared" si="25"/>
        <v>Work not yet Started.</v>
      </c>
      <c r="AN35" s="118" t="str">
        <f t="shared" ca="1" si="26"/>
        <v/>
      </c>
      <c r="AO35" s="118" t="str">
        <f t="shared" ca="1" si="27"/>
        <v/>
      </c>
      <c r="AP35" s="118" t="str">
        <f t="shared" ca="1" si="28"/>
        <v/>
      </c>
      <c r="AQ35" s="118" t="str">
        <f t="shared" ca="1" si="29"/>
        <v/>
      </c>
    </row>
    <row r="36" spans="1:43" ht="15.75" x14ac:dyDescent="0.25">
      <c r="A36" s="111">
        <v>18</v>
      </c>
      <c r="B36" s="112" t="s">
        <v>297</v>
      </c>
      <c r="C36" s="81">
        <f ca="1">--TRIM(RIGHT(SUBSTITUTE(LEFT(B36,_xlfn.AGGREGATE(16,6,FIND({0,1,2,3,4,5,6,7,8,9},B36,ROW(INDIRECT("1:"&amp;LEN(B36)))),1))," ",REPT(" ",LEN(B36))),LEN(B36)))</f>
        <v>1</v>
      </c>
      <c r="D36" s="92">
        <v>0</v>
      </c>
      <c r="E36" s="92">
        <v>0</v>
      </c>
      <c r="F36" s="92">
        <v>0</v>
      </c>
      <c r="G36" s="92">
        <v>0</v>
      </c>
      <c r="H36" s="92">
        <v>0</v>
      </c>
      <c r="I36" s="92">
        <v>0</v>
      </c>
      <c r="J36" s="92">
        <v>0</v>
      </c>
      <c r="K36" s="92">
        <v>0</v>
      </c>
      <c r="L36" s="92">
        <v>0</v>
      </c>
      <c r="M36" s="92">
        <v>0</v>
      </c>
      <c r="N36" s="113">
        <f t="shared" ca="1" si="1"/>
        <v>0</v>
      </c>
      <c r="O36" s="113">
        <f t="shared" ca="1" si="2"/>
        <v>0</v>
      </c>
      <c r="P36" s="119" t="str">
        <f t="shared" ca="1" si="3"/>
        <v xml:space="preserve">Work not yet Started. </v>
      </c>
      <c r="Q36" s="97">
        <f t="shared" ca="1" si="4"/>
        <v>0</v>
      </c>
      <c r="R36" s="97">
        <f t="shared" ca="1" si="5"/>
        <v>0</v>
      </c>
      <c r="S36" s="97">
        <f t="shared" ca="1" si="6"/>
        <v>0</v>
      </c>
      <c r="T36" s="97">
        <f t="shared" ca="1" si="7"/>
        <v>0</v>
      </c>
      <c r="U36" s="97">
        <f t="shared" ca="1" si="8"/>
        <v>0</v>
      </c>
      <c r="V36" s="97">
        <f t="shared" ca="1" si="9"/>
        <v>0</v>
      </c>
      <c r="W36" s="97">
        <f t="shared" ca="1" si="10"/>
        <v>0</v>
      </c>
      <c r="X36" s="97">
        <f t="shared" ca="1" si="11"/>
        <v>0</v>
      </c>
      <c r="Y36" s="97">
        <f t="shared" ca="1" si="12"/>
        <v>0</v>
      </c>
      <c r="Z36" s="97">
        <f t="shared" ca="1" si="13"/>
        <v>0</v>
      </c>
      <c r="AA36" s="115">
        <f t="shared" ca="1" si="14"/>
        <v>0.25</v>
      </c>
      <c r="AB36" s="116">
        <f t="shared" ca="1" si="15"/>
        <v>0.5</v>
      </c>
      <c r="AC36" s="116">
        <f t="shared" ca="1" si="16"/>
        <v>1</v>
      </c>
      <c r="AD36" s="38">
        <f t="shared" ca="1" si="30"/>
        <v>0.25</v>
      </c>
      <c r="AE36" s="38">
        <f t="shared" ca="1" si="31"/>
        <v>0.5</v>
      </c>
      <c r="AF36" s="38">
        <f t="shared" si="32"/>
        <v>0</v>
      </c>
      <c r="AG36" s="38">
        <f t="shared" si="33"/>
        <v>0</v>
      </c>
      <c r="AH36" s="117">
        <f t="shared" si="34"/>
        <v>0</v>
      </c>
      <c r="AI36" s="38">
        <f t="shared" si="35"/>
        <v>0</v>
      </c>
      <c r="AJ36" s="38">
        <f t="shared" ca="1" si="36"/>
        <v>0.75</v>
      </c>
      <c r="AK36" s="38">
        <f t="shared" ca="1" si="37"/>
        <v>1</v>
      </c>
      <c r="AL36" s="118" t="str">
        <f t="shared" si="38"/>
        <v/>
      </c>
      <c r="AM36" s="118" t="str">
        <f t="shared" si="25"/>
        <v>Work not yet Started.</v>
      </c>
      <c r="AN36" s="118" t="str">
        <f t="shared" ca="1" si="26"/>
        <v/>
      </c>
      <c r="AO36" s="118" t="str">
        <f t="shared" ca="1" si="27"/>
        <v/>
      </c>
      <c r="AP36" s="118" t="str">
        <f t="shared" ca="1" si="28"/>
        <v/>
      </c>
      <c r="AQ36" s="118" t="str">
        <f t="shared" ca="1" si="29"/>
        <v/>
      </c>
    </row>
    <row r="37" spans="1:43" ht="15.75" x14ac:dyDescent="0.25">
      <c r="A37" s="111">
        <v>19</v>
      </c>
      <c r="B37" s="112" t="s">
        <v>297</v>
      </c>
      <c r="C37" s="81">
        <f ca="1">--TRIM(RIGHT(SUBSTITUTE(LEFT(B37,_xlfn.AGGREGATE(16,6,FIND({0,1,2,3,4,5,6,7,8,9},B37,ROW(INDIRECT("1:"&amp;LEN(B37)))),1))," ",REPT(" ",LEN(B37))),LEN(B37)))</f>
        <v>1</v>
      </c>
      <c r="D37" s="92">
        <v>0</v>
      </c>
      <c r="E37" s="92">
        <v>0</v>
      </c>
      <c r="F37" s="92">
        <v>0</v>
      </c>
      <c r="G37" s="92">
        <v>0</v>
      </c>
      <c r="H37" s="92">
        <v>0</v>
      </c>
      <c r="I37" s="92">
        <v>0</v>
      </c>
      <c r="J37" s="92">
        <v>0</v>
      </c>
      <c r="K37" s="92">
        <v>0</v>
      </c>
      <c r="L37" s="92">
        <v>0</v>
      </c>
      <c r="M37" s="92">
        <v>0</v>
      </c>
      <c r="N37" s="113">
        <f t="shared" ca="1" si="1"/>
        <v>0</v>
      </c>
      <c r="O37" s="113">
        <f t="shared" ca="1" si="2"/>
        <v>0</v>
      </c>
      <c r="P37" s="119" t="str">
        <f t="shared" ca="1" si="3"/>
        <v xml:space="preserve">Work not yet Started. </v>
      </c>
      <c r="Q37" s="97">
        <f t="shared" ca="1" si="4"/>
        <v>0</v>
      </c>
      <c r="R37" s="97">
        <f t="shared" ca="1" si="5"/>
        <v>0</v>
      </c>
      <c r="S37" s="97">
        <f t="shared" ca="1" si="6"/>
        <v>0</v>
      </c>
      <c r="T37" s="97">
        <f t="shared" ca="1" si="7"/>
        <v>0</v>
      </c>
      <c r="U37" s="97">
        <f t="shared" ca="1" si="8"/>
        <v>0</v>
      </c>
      <c r="V37" s="97">
        <f t="shared" ca="1" si="9"/>
        <v>0</v>
      </c>
      <c r="W37" s="97">
        <f t="shared" ca="1" si="10"/>
        <v>0</v>
      </c>
      <c r="X37" s="97">
        <f t="shared" ca="1" si="11"/>
        <v>0</v>
      </c>
      <c r="Y37" s="97">
        <f t="shared" ca="1" si="12"/>
        <v>0</v>
      </c>
      <c r="Z37" s="97">
        <f t="shared" ca="1" si="13"/>
        <v>0</v>
      </c>
      <c r="AA37" s="115">
        <f t="shared" ca="1" si="14"/>
        <v>0.25</v>
      </c>
      <c r="AB37" s="116">
        <f t="shared" ca="1" si="15"/>
        <v>0.5</v>
      </c>
      <c r="AC37" s="116">
        <f t="shared" ca="1" si="16"/>
        <v>1</v>
      </c>
      <c r="AD37" s="38">
        <f t="shared" ca="1" si="30"/>
        <v>0.25</v>
      </c>
      <c r="AE37" s="38">
        <f t="shared" ca="1" si="31"/>
        <v>0.5</v>
      </c>
      <c r="AF37" s="38">
        <f t="shared" si="32"/>
        <v>0</v>
      </c>
      <c r="AG37" s="38">
        <f t="shared" si="33"/>
        <v>0</v>
      </c>
      <c r="AH37" s="117">
        <f t="shared" si="34"/>
        <v>0</v>
      </c>
      <c r="AI37" s="38">
        <f t="shared" si="35"/>
        <v>0</v>
      </c>
      <c r="AJ37" s="38">
        <f t="shared" ca="1" si="36"/>
        <v>0.75</v>
      </c>
      <c r="AK37" s="38">
        <f t="shared" ca="1" si="37"/>
        <v>1</v>
      </c>
      <c r="AL37" s="118" t="str">
        <f t="shared" si="38"/>
        <v/>
      </c>
      <c r="AM37" s="118" t="str">
        <f t="shared" si="25"/>
        <v>Work not yet Started.</v>
      </c>
      <c r="AN37" s="118" t="str">
        <f t="shared" ca="1" si="26"/>
        <v/>
      </c>
      <c r="AO37" s="118" t="str">
        <f t="shared" ca="1" si="27"/>
        <v/>
      </c>
      <c r="AP37" s="118" t="str">
        <f t="shared" ca="1" si="28"/>
        <v/>
      </c>
      <c r="AQ37" s="118" t="str">
        <f t="shared" ca="1" si="29"/>
        <v/>
      </c>
    </row>
    <row r="38" spans="1:43" ht="15.75" x14ac:dyDescent="0.25">
      <c r="A38" s="111">
        <v>20</v>
      </c>
      <c r="B38" s="112" t="s">
        <v>297</v>
      </c>
      <c r="C38" s="81">
        <f ca="1">--TRIM(RIGHT(SUBSTITUTE(LEFT(B38,_xlfn.AGGREGATE(16,6,FIND({0,1,2,3,4,5,6,7,8,9},B38,ROW(INDIRECT("1:"&amp;LEN(B38)))),1))," ",REPT(" ",LEN(B38))),LEN(B38)))</f>
        <v>1</v>
      </c>
      <c r="D38" s="92">
        <v>0</v>
      </c>
      <c r="E38" s="92">
        <v>0</v>
      </c>
      <c r="F38" s="92">
        <v>0</v>
      </c>
      <c r="G38" s="92">
        <v>0</v>
      </c>
      <c r="H38" s="92">
        <v>0</v>
      </c>
      <c r="I38" s="92">
        <v>0</v>
      </c>
      <c r="J38" s="92">
        <v>0</v>
      </c>
      <c r="K38" s="92">
        <v>0</v>
      </c>
      <c r="L38" s="92">
        <v>0</v>
      </c>
      <c r="M38" s="92">
        <v>0</v>
      </c>
      <c r="N38" s="113">
        <f t="shared" ca="1" si="1"/>
        <v>0</v>
      </c>
      <c r="O38" s="113">
        <f t="shared" ca="1" si="2"/>
        <v>0</v>
      </c>
      <c r="P38" s="119" t="str">
        <f t="shared" ca="1" si="3"/>
        <v xml:space="preserve">Work not yet Started. </v>
      </c>
      <c r="Q38" s="97">
        <f t="shared" ca="1" si="4"/>
        <v>0</v>
      </c>
      <c r="R38" s="97">
        <f t="shared" ca="1" si="5"/>
        <v>0</v>
      </c>
      <c r="S38" s="97">
        <f t="shared" ca="1" si="6"/>
        <v>0</v>
      </c>
      <c r="T38" s="97">
        <f t="shared" ca="1" si="7"/>
        <v>0</v>
      </c>
      <c r="U38" s="97">
        <f t="shared" ca="1" si="8"/>
        <v>0</v>
      </c>
      <c r="V38" s="97">
        <f t="shared" ca="1" si="9"/>
        <v>0</v>
      </c>
      <c r="W38" s="97">
        <f t="shared" ca="1" si="10"/>
        <v>0</v>
      </c>
      <c r="X38" s="97">
        <f t="shared" ca="1" si="11"/>
        <v>0</v>
      </c>
      <c r="Y38" s="97">
        <f t="shared" ca="1" si="12"/>
        <v>0</v>
      </c>
      <c r="Z38" s="97">
        <f t="shared" ca="1" si="13"/>
        <v>0</v>
      </c>
      <c r="AA38" s="115">
        <f t="shared" ca="1" si="14"/>
        <v>0.25</v>
      </c>
      <c r="AB38" s="116">
        <f t="shared" ca="1" si="15"/>
        <v>0.5</v>
      </c>
      <c r="AC38" s="116">
        <f t="shared" ca="1" si="16"/>
        <v>1</v>
      </c>
      <c r="AD38" s="38">
        <f t="shared" ca="1" si="30"/>
        <v>0.25</v>
      </c>
      <c r="AE38" s="38">
        <f t="shared" ca="1" si="31"/>
        <v>0.5</v>
      </c>
      <c r="AF38" s="38">
        <f t="shared" si="32"/>
        <v>0</v>
      </c>
      <c r="AG38" s="38">
        <f t="shared" si="33"/>
        <v>0</v>
      </c>
      <c r="AH38" s="117">
        <f t="shared" si="34"/>
        <v>0</v>
      </c>
      <c r="AI38" s="38">
        <f t="shared" si="35"/>
        <v>0</v>
      </c>
      <c r="AJ38" s="38">
        <f t="shared" ca="1" si="36"/>
        <v>0.75</v>
      </c>
      <c r="AK38" s="38">
        <f t="shared" ca="1" si="37"/>
        <v>1</v>
      </c>
      <c r="AL38" s="118" t="str">
        <f t="shared" si="38"/>
        <v/>
      </c>
      <c r="AM38" s="118" t="str">
        <f t="shared" si="25"/>
        <v>Work not yet Started.</v>
      </c>
      <c r="AN38" s="118" t="str">
        <f t="shared" ca="1" si="26"/>
        <v/>
      </c>
      <c r="AO38" s="118" t="str">
        <f t="shared" ca="1" si="27"/>
        <v/>
      </c>
      <c r="AP38" s="118" t="str">
        <f t="shared" ca="1" si="28"/>
        <v/>
      </c>
      <c r="AQ38" s="118" t="str">
        <f t="shared" ca="1" si="29"/>
        <v/>
      </c>
    </row>
    <row r="39" spans="1:43" ht="15.75" x14ac:dyDescent="0.25">
      <c r="A39" s="111"/>
      <c r="B39" s="112"/>
      <c r="C39" s="81"/>
      <c r="D39" s="92"/>
      <c r="E39" s="92"/>
      <c r="F39" s="92"/>
      <c r="G39" s="92"/>
      <c r="H39" s="92"/>
      <c r="I39" s="92"/>
      <c r="J39" s="92"/>
      <c r="K39" s="92"/>
      <c r="L39" s="92"/>
      <c r="M39" s="92"/>
      <c r="N39" s="113"/>
      <c r="O39" s="113"/>
      <c r="P39" s="118"/>
      <c r="Q39" s="97" t="e">
        <f t="shared" si="4"/>
        <v>#DIV/0!</v>
      </c>
      <c r="R39" s="97" t="e">
        <f t="shared" si="5"/>
        <v>#DIV/0!</v>
      </c>
      <c r="S39" s="97">
        <f t="shared" si="6"/>
        <v>0</v>
      </c>
      <c r="T39" s="97" t="e">
        <f t="shared" si="7"/>
        <v>#DIV/0!</v>
      </c>
      <c r="U39" s="97" t="e">
        <f t="shared" si="8"/>
        <v>#DIV/0!</v>
      </c>
      <c r="V39" s="97" t="e">
        <f t="shared" si="9"/>
        <v>#DIV/0!</v>
      </c>
      <c r="W39" s="97" t="e">
        <f t="shared" si="10"/>
        <v>#DIV/0!</v>
      </c>
      <c r="X39" s="97" t="e">
        <f t="shared" si="11"/>
        <v>#DIV/0!</v>
      </c>
      <c r="Y39" s="97" t="e">
        <f t="shared" si="12"/>
        <v>#DIV/0!</v>
      </c>
      <c r="Z39" s="97" t="e">
        <f t="shared" si="13"/>
        <v>#DIV/0!</v>
      </c>
      <c r="AA39" s="115">
        <f t="shared" si="14"/>
        <v>0</v>
      </c>
      <c r="AB39" s="116">
        <f t="shared" si="15"/>
        <v>0</v>
      </c>
      <c r="AC39" s="116">
        <f t="shared" si="16"/>
        <v>0</v>
      </c>
      <c r="AD39" s="38">
        <f t="shared" si="30"/>
        <v>0</v>
      </c>
      <c r="AE39" s="38">
        <f t="shared" si="31"/>
        <v>0</v>
      </c>
      <c r="AF39" s="38">
        <f t="shared" si="32"/>
        <v>0</v>
      </c>
      <c r="AG39" s="38">
        <f t="shared" si="33"/>
        <v>0</v>
      </c>
      <c r="AH39" s="117">
        <f t="shared" si="34"/>
        <v>0</v>
      </c>
      <c r="AI39" s="38">
        <f t="shared" si="35"/>
        <v>0</v>
      </c>
      <c r="AJ39" s="38">
        <f t="shared" si="36"/>
        <v>0</v>
      </c>
      <c r="AK39" s="38">
        <f t="shared" si="37"/>
        <v>0</v>
      </c>
      <c r="AL39" s="118" t="str">
        <f t="shared" si="38"/>
        <v/>
      </c>
      <c r="AM39" s="118" t="str">
        <f t="shared" si="25"/>
        <v>Work not yet Started.</v>
      </c>
      <c r="AN39" s="118" t="str">
        <f t="shared" si="26"/>
        <v/>
      </c>
      <c r="AO39" s="118" t="e">
        <f t="shared" si="27"/>
        <v>#DIV/0!</v>
      </c>
      <c r="AP39" s="118" t="e">
        <f t="shared" si="28"/>
        <v>#DIV/0!</v>
      </c>
      <c r="AQ39" s="118" t="str">
        <f t="shared" si="29"/>
        <v/>
      </c>
    </row>
    <row r="40" spans="1:43" ht="15.75" x14ac:dyDescent="0.25">
      <c r="A40" s="111"/>
      <c r="B40" s="112"/>
      <c r="C40" s="81"/>
      <c r="D40" s="92"/>
      <c r="E40" s="92"/>
      <c r="F40" s="92"/>
      <c r="G40" s="92"/>
      <c r="H40" s="92"/>
      <c r="I40" s="92"/>
      <c r="J40" s="92"/>
      <c r="K40" s="92"/>
      <c r="L40" s="92"/>
      <c r="M40" s="92"/>
      <c r="N40" s="113"/>
      <c r="O40" s="113"/>
      <c r="P40" s="118"/>
      <c r="Q40" s="97" t="e">
        <f t="shared" si="4"/>
        <v>#DIV/0!</v>
      </c>
      <c r="R40" s="97" t="e">
        <f t="shared" si="5"/>
        <v>#DIV/0!</v>
      </c>
      <c r="S40" s="97">
        <f t="shared" si="6"/>
        <v>0</v>
      </c>
      <c r="T40" s="97" t="e">
        <f t="shared" si="7"/>
        <v>#DIV/0!</v>
      </c>
      <c r="U40" s="97" t="e">
        <f t="shared" si="8"/>
        <v>#DIV/0!</v>
      </c>
      <c r="V40" s="97" t="e">
        <f t="shared" si="9"/>
        <v>#DIV/0!</v>
      </c>
      <c r="W40" s="97" t="e">
        <f t="shared" si="10"/>
        <v>#DIV/0!</v>
      </c>
      <c r="X40" s="97" t="e">
        <f t="shared" si="11"/>
        <v>#DIV/0!</v>
      </c>
      <c r="Y40" s="97" t="e">
        <f t="shared" si="12"/>
        <v>#DIV/0!</v>
      </c>
      <c r="Z40" s="97" t="e">
        <f t="shared" si="13"/>
        <v>#DIV/0!</v>
      </c>
      <c r="AA40" s="115">
        <f t="shared" si="14"/>
        <v>0</v>
      </c>
      <c r="AB40" s="116">
        <f t="shared" si="15"/>
        <v>0</v>
      </c>
      <c r="AC40" s="116">
        <f t="shared" si="16"/>
        <v>0</v>
      </c>
      <c r="AD40" s="38">
        <f t="shared" si="30"/>
        <v>0</v>
      </c>
      <c r="AE40" s="38">
        <f t="shared" si="31"/>
        <v>0</v>
      </c>
      <c r="AF40" s="38">
        <f t="shared" si="32"/>
        <v>0</v>
      </c>
      <c r="AG40" s="38">
        <f t="shared" si="33"/>
        <v>0</v>
      </c>
      <c r="AH40" s="117">
        <f t="shared" si="34"/>
        <v>0</v>
      </c>
      <c r="AI40" s="38">
        <f t="shared" si="35"/>
        <v>0</v>
      </c>
      <c r="AJ40" s="38">
        <f t="shared" si="36"/>
        <v>0</v>
      </c>
      <c r="AK40" s="38">
        <f t="shared" si="37"/>
        <v>0</v>
      </c>
      <c r="AL40" s="118" t="str">
        <f t="shared" si="38"/>
        <v/>
      </c>
      <c r="AM40" s="118" t="str">
        <f t="shared" si="25"/>
        <v>Work not yet Started.</v>
      </c>
      <c r="AN40" s="118" t="str">
        <f t="shared" si="26"/>
        <v/>
      </c>
      <c r="AO40" s="118" t="e">
        <f t="shared" si="27"/>
        <v>#DIV/0!</v>
      </c>
      <c r="AP40" s="118" t="e">
        <f t="shared" si="28"/>
        <v>#DIV/0!</v>
      </c>
      <c r="AQ40" s="118" t="str">
        <f t="shared" si="29"/>
        <v/>
      </c>
    </row>
    <row r="41" spans="1:43" ht="15.75" x14ac:dyDescent="0.25">
      <c r="A41" s="111"/>
      <c r="B41" s="112"/>
      <c r="C41" s="81"/>
      <c r="D41" s="92"/>
      <c r="E41" s="92"/>
      <c r="F41" s="92"/>
      <c r="G41" s="92"/>
      <c r="H41" s="92"/>
      <c r="I41" s="92"/>
      <c r="J41" s="92"/>
      <c r="K41" s="92"/>
      <c r="L41" s="92"/>
      <c r="M41" s="92"/>
      <c r="N41" s="113"/>
      <c r="O41" s="113"/>
      <c r="P41" s="118"/>
      <c r="Q41" s="97" t="e">
        <f t="shared" si="4"/>
        <v>#DIV/0!</v>
      </c>
      <c r="R41" s="97" t="e">
        <f t="shared" si="5"/>
        <v>#DIV/0!</v>
      </c>
      <c r="S41" s="97">
        <f t="shared" si="6"/>
        <v>0</v>
      </c>
      <c r="T41" s="97" t="e">
        <f t="shared" si="7"/>
        <v>#DIV/0!</v>
      </c>
      <c r="U41" s="97" t="e">
        <f t="shared" si="8"/>
        <v>#DIV/0!</v>
      </c>
      <c r="V41" s="97" t="e">
        <f t="shared" si="9"/>
        <v>#DIV/0!</v>
      </c>
      <c r="W41" s="97" t="e">
        <f t="shared" si="10"/>
        <v>#DIV/0!</v>
      </c>
      <c r="X41" s="97" t="e">
        <f t="shared" si="11"/>
        <v>#DIV/0!</v>
      </c>
      <c r="Y41" s="97" t="e">
        <f t="shared" si="12"/>
        <v>#DIV/0!</v>
      </c>
      <c r="Z41" s="97" t="e">
        <f t="shared" si="13"/>
        <v>#DIV/0!</v>
      </c>
      <c r="AA41" s="115">
        <f t="shared" si="14"/>
        <v>0</v>
      </c>
      <c r="AB41" s="116">
        <f t="shared" si="15"/>
        <v>0</v>
      </c>
      <c r="AC41" s="116">
        <f t="shared" si="16"/>
        <v>0</v>
      </c>
      <c r="AD41" s="38">
        <f t="shared" si="30"/>
        <v>0</v>
      </c>
      <c r="AE41" s="38">
        <f t="shared" si="31"/>
        <v>0</v>
      </c>
      <c r="AF41" s="38">
        <f t="shared" si="32"/>
        <v>0</v>
      </c>
      <c r="AG41" s="38">
        <f t="shared" si="33"/>
        <v>0</v>
      </c>
      <c r="AH41" s="117">
        <f t="shared" si="34"/>
        <v>0</v>
      </c>
      <c r="AI41" s="38">
        <f t="shared" si="35"/>
        <v>0</v>
      </c>
      <c r="AJ41" s="38">
        <f t="shared" si="36"/>
        <v>0</v>
      </c>
      <c r="AK41" s="38">
        <f t="shared" si="37"/>
        <v>0</v>
      </c>
      <c r="AL41" s="118" t="str">
        <f t="shared" si="38"/>
        <v/>
      </c>
      <c r="AM41" s="118" t="str">
        <f t="shared" si="25"/>
        <v>Work not yet Started.</v>
      </c>
      <c r="AN41" s="118" t="str">
        <f t="shared" si="26"/>
        <v/>
      </c>
      <c r="AO41" s="118" t="e">
        <f t="shared" si="27"/>
        <v>#DIV/0!</v>
      </c>
      <c r="AP41" s="118" t="e">
        <f t="shared" si="28"/>
        <v>#DIV/0!</v>
      </c>
      <c r="AQ41" s="118" t="str">
        <f t="shared" si="29"/>
        <v/>
      </c>
    </row>
    <row r="42" spans="1:43" ht="15.75" x14ac:dyDescent="0.25">
      <c r="A42" s="111"/>
      <c r="B42" s="112"/>
      <c r="C42" s="81"/>
      <c r="D42" s="92"/>
      <c r="E42" s="92"/>
      <c r="F42" s="92"/>
      <c r="G42" s="92"/>
      <c r="H42" s="92"/>
      <c r="I42" s="92"/>
      <c r="J42" s="92"/>
      <c r="K42" s="92"/>
      <c r="L42" s="92"/>
      <c r="M42" s="92"/>
      <c r="N42" s="113"/>
      <c r="O42" s="113"/>
      <c r="P42" s="118"/>
      <c r="Q42" s="97" t="e">
        <f t="shared" si="4"/>
        <v>#DIV/0!</v>
      </c>
      <c r="R42" s="97" t="e">
        <f t="shared" si="5"/>
        <v>#DIV/0!</v>
      </c>
      <c r="S42" s="97">
        <f t="shared" si="6"/>
        <v>0</v>
      </c>
      <c r="T42" s="97" t="e">
        <f t="shared" si="7"/>
        <v>#DIV/0!</v>
      </c>
      <c r="U42" s="97" t="e">
        <f t="shared" si="8"/>
        <v>#DIV/0!</v>
      </c>
      <c r="V42" s="97" t="e">
        <f t="shared" si="9"/>
        <v>#DIV/0!</v>
      </c>
      <c r="W42" s="97" t="e">
        <f t="shared" si="10"/>
        <v>#DIV/0!</v>
      </c>
      <c r="X42" s="97" t="e">
        <f t="shared" si="11"/>
        <v>#DIV/0!</v>
      </c>
      <c r="Y42" s="97" t="e">
        <f t="shared" si="12"/>
        <v>#DIV/0!</v>
      </c>
      <c r="Z42" s="97" t="e">
        <f t="shared" si="13"/>
        <v>#DIV/0!</v>
      </c>
      <c r="AA42" s="115">
        <f t="shared" si="14"/>
        <v>0</v>
      </c>
      <c r="AB42" s="116">
        <f t="shared" si="15"/>
        <v>0</v>
      </c>
      <c r="AC42" s="116">
        <f t="shared" si="16"/>
        <v>0</v>
      </c>
      <c r="AD42" s="38">
        <f t="shared" si="30"/>
        <v>0</v>
      </c>
      <c r="AE42" s="38">
        <f t="shared" si="31"/>
        <v>0</v>
      </c>
      <c r="AF42" s="38">
        <f t="shared" si="32"/>
        <v>0</v>
      </c>
      <c r="AG42" s="38">
        <f t="shared" si="33"/>
        <v>0</v>
      </c>
      <c r="AH42" s="117">
        <f t="shared" si="34"/>
        <v>0</v>
      </c>
      <c r="AI42" s="38">
        <f t="shared" si="35"/>
        <v>0</v>
      </c>
      <c r="AJ42" s="38">
        <f t="shared" si="36"/>
        <v>0</v>
      </c>
      <c r="AK42" s="38">
        <f t="shared" si="37"/>
        <v>0</v>
      </c>
      <c r="AL42" s="118" t="str">
        <f t="shared" si="38"/>
        <v/>
      </c>
      <c r="AM42" s="118" t="str">
        <f t="shared" si="25"/>
        <v>Work not yet Started.</v>
      </c>
      <c r="AN42" s="118" t="str">
        <f t="shared" si="26"/>
        <v/>
      </c>
      <c r="AO42" s="118" t="e">
        <f t="shared" si="27"/>
        <v>#DIV/0!</v>
      </c>
      <c r="AP42" s="118" t="e">
        <f t="shared" si="28"/>
        <v>#DIV/0!</v>
      </c>
      <c r="AQ42" s="118" t="str">
        <f t="shared" si="29"/>
        <v/>
      </c>
    </row>
    <row r="43" spans="1:43" ht="15.75" x14ac:dyDescent="0.25">
      <c r="A43" s="111"/>
      <c r="B43" s="112"/>
      <c r="C43" s="81"/>
      <c r="D43" s="92"/>
      <c r="E43" s="92"/>
      <c r="F43" s="92"/>
      <c r="G43" s="92"/>
      <c r="H43" s="92"/>
      <c r="I43" s="92"/>
      <c r="J43" s="92"/>
      <c r="K43" s="92"/>
      <c r="L43" s="92"/>
      <c r="M43" s="92"/>
      <c r="N43" s="113"/>
      <c r="O43" s="113"/>
      <c r="P43" s="118"/>
      <c r="Q43" s="97" t="e">
        <f t="shared" si="4"/>
        <v>#DIV/0!</v>
      </c>
      <c r="R43" s="97" t="e">
        <f t="shared" si="5"/>
        <v>#DIV/0!</v>
      </c>
      <c r="S43" s="97">
        <f t="shared" si="6"/>
        <v>0</v>
      </c>
      <c r="T43" s="97" t="e">
        <f t="shared" si="7"/>
        <v>#DIV/0!</v>
      </c>
      <c r="U43" s="97" t="e">
        <f t="shared" si="8"/>
        <v>#DIV/0!</v>
      </c>
      <c r="V43" s="97" t="e">
        <f t="shared" si="9"/>
        <v>#DIV/0!</v>
      </c>
      <c r="W43" s="97" t="e">
        <f t="shared" si="10"/>
        <v>#DIV/0!</v>
      </c>
      <c r="X43" s="97" t="e">
        <f t="shared" si="11"/>
        <v>#DIV/0!</v>
      </c>
      <c r="Y43" s="97" t="e">
        <f t="shared" si="12"/>
        <v>#DIV/0!</v>
      </c>
      <c r="Z43" s="97" t="e">
        <f t="shared" si="13"/>
        <v>#DIV/0!</v>
      </c>
      <c r="AA43" s="115">
        <f t="shared" si="14"/>
        <v>0</v>
      </c>
      <c r="AB43" s="116">
        <f t="shared" si="15"/>
        <v>0</v>
      </c>
      <c r="AC43" s="116">
        <f t="shared" si="16"/>
        <v>0</v>
      </c>
      <c r="AD43" s="38">
        <f t="shared" si="30"/>
        <v>0</v>
      </c>
      <c r="AE43" s="38">
        <f t="shared" si="31"/>
        <v>0</v>
      </c>
      <c r="AF43" s="38">
        <f t="shared" si="32"/>
        <v>0</v>
      </c>
      <c r="AG43" s="38">
        <f t="shared" si="33"/>
        <v>0</v>
      </c>
      <c r="AH43" s="117">
        <f t="shared" si="34"/>
        <v>0</v>
      </c>
      <c r="AI43" s="38">
        <f t="shared" si="35"/>
        <v>0</v>
      </c>
      <c r="AJ43" s="38">
        <f t="shared" si="36"/>
        <v>0</v>
      </c>
      <c r="AK43" s="38">
        <f t="shared" si="37"/>
        <v>0</v>
      </c>
      <c r="AL43" s="118" t="str">
        <f t="shared" si="38"/>
        <v/>
      </c>
      <c r="AM43" s="118" t="str">
        <f t="shared" si="25"/>
        <v>Work not yet Started.</v>
      </c>
      <c r="AN43" s="118" t="str">
        <f t="shared" si="26"/>
        <v/>
      </c>
      <c r="AO43" s="118" t="e">
        <f t="shared" si="27"/>
        <v>#DIV/0!</v>
      </c>
      <c r="AP43" s="118" t="e">
        <f t="shared" si="28"/>
        <v>#DIV/0!</v>
      </c>
      <c r="AQ43" s="118" t="str">
        <f t="shared" si="29"/>
        <v/>
      </c>
    </row>
    <row r="44" spans="1:43" ht="15.75" x14ac:dyDescent="0.25">
      <c r="A44" s="111"/>
      <c r="B44" s="112"/>
      <c r="C44" s="81"/>
      <c r="D44" s="92"/>
      <c r="E44" s="92"/>
      <c r="F44" s="92"/>
      <c r="G44" s="92"/>
      <c r="H44" s="92"/>
      <c r="I44" s="92"/>
      <c r="J44" s="92"/>
      <c r="K44" s="92"/>
      <c r="L44" s="92"/>
      <c r="M44" s="92"/>
      <c r="N44" s="113"/>
      <c r="O44" s="113"/>
      <c r="P44" s="118"/>
      <c r="Q44" s="97" t="e">
        <f t="shared" si="4"/>
        <v>#DIV/0!</v>
      </c>
      <c r="R44" s="97" t="e">
        <f t="shared" si="5"/>
        <v>#DIV/0!</v>
      </c>
      <c r="S44" s="97">
        <f t="shared" si="6"/>
        <v>0</v>
      </c>
      <c r="T44" s="97" t="e">
        <f t="shared" si="7"/>
        <v>#DIV/0!</v>
      </c>
      <c r="U44" s="97" t="e">
        <f t="shared" si="8"/>
        <v>#DIV/0!</v>
      </c>
      <c r="V44" s="97" t="e">
        <f t="shared" si="9"/>
        <v>#DIV/0!</v>
      </c>
      <c r="W44" s="97" t="e">
        <f t="shared" si="10"/>
        <v>#DIV/0!</v>
      </c>
      <c r="X44" s="97" t="e">
        <f t="shared" si="11"/>
        <v>#DIV/0!</v>
      </c>
      <c r="Y44" s="97" t="e">
        <f t="shared" si="12"/>
        <v>#DIV/0!</v>
      </c>
      <c r="Z44" s="97" t="e">
        <f t="shared" si="13"/>
        <v>#DIV/0!</v>
      </c>
      <c r="AA44" s="115">
        <f t="shared" si="14"/>
        <v>0</v>
      </c>
      <c r="AB44" s="116">
        <f t="shared" si="15"/>
        <v>0</v>
      </c>
      <c r="AC44" s="116">
        <f t="shared" si="16"/>
        <v>0</v>
      </c>
      <c r="AD44" s="38">
        <f t="shared" si="30"/>
        <v>0</v>
      </c>
      <c r="AE44" s="38">
        <f t="shared" si="31"/>
        <v>0</v>
      </c>
      <c r="AF44" s="38">
        <f t="shared" si="32"/>
        <v>0</v>
      </c>
      <c r="AG44" s="38">
        <f t="shared" si="33"/>
        <v>0</v>
      </c>
      <c r="AH44" s="117">
        <f t="shared" si="34"/>
        <v>0</v>
      </c>
      <c r="AI44" s="38">
        <f t="shared" si="35"/>
        <v>0</v>
      </c>
      <c r="AJ44" s="38">
        <f t="shared" si="36"/>
        <v>0</v>
      </c>
      <c r="AK44" s="38">
        <f t="shared" si="37"/>
        <v>0</v>
      </c>
      <c r="AL44" s="118" t="str">
        <f t="shared" si="38"/>
        <v/>
      </c>
      <c r="AM44" s="118" t="str">
        <f t="shared" si="25"/>
        <v>Work not yet Started.</v>
      </c>
      <c r="AN44" s="118" t="str">
        <f t="shared" si="26"/>
        <v/>
      </c>
      <c r="AO44" s="118" t="e">
        <f t="shared" si="27"/>
        <v>#DIV/0!</v>
      </c>
      <c r="AP44" s="118" t="e">
        <f t="shared" si="28"/>
        <v>#DIV/0!</v>
      </c>
      <c r="AQ44" s="118" t="str">
        <f t="shared" si="29"/>
        <v/>
      </c>
    </row>
    <row r="45" spans="1:43" ht="15.75" x14ac:dyDescent="0.25">
      <c r="A45" s="111"/>
      <c r="B45" s="112"/>
      <c r="C45" s="81"/>
      <c r="D45" s="92"/>
      <c r="E45" s="92"/>
      <c r="F45" s="92"/>
      <c r="G45" s="92"/>
      <c r="H45" s="92"/>
      <c r="I45" s="92"/>
      <c r="J45" s="92"/>
      <c r="K45" s="92"/>
      <c r="L45" s="92"/>
      <c r="M45" s="92"/>
      <c r="N45" s="113"/>
      <c r="O45" s="113"/>
      <c r="P45" s="118"/>
      <c r="Q45" s="97" t="e">
        <f t="shared" si="4"/>
        <v>#DIV/0!</v>
      </c>
      <c r="R45" s="97" t="e">
        <f t="shared" si="5"/>
        <v>#DIV/0!</v>
      </c>
      <c r="S45" s="97">
        <f t="shared" si="6"/>
        <v>0</v>
      </c>
      <c r="T45" s="97" t="e">
        <f t="shared" si="7"/>
        <v>#DIV/0!</v>
      </c>
      <c r="U45" s="97" t="e">
        <f t="shared" si="8"/>
        <v>#DIV/0!</v>
      </c>
      <c r="V45" s="97" t="e">
        <f t="shared" si="9"/>
        <v>#DIV/0!</v>
      </c>
      <c r="W45" s="97" t="e">
        <f t="shared" si="10"/>
        <v>#DIV/0!</v>
      </c>
      <c r="X45" s="97" t="e">
        <f t="shared" si="11"/>
        <v>#DIV/0!</v>
      </c>
      <c r="Y45" s="97" t="e">
        <f t="shared" si="12"/>
        <v>#DIV/0!</v>
      </c>
      <c r="Z45" s="97" t="e">
        <f t="shared" si="13"/>
        <v>#DIV/0!</v>
      </c>
      <c r="AA45" s="115">
        <f t="shared" si="14"/>
        <v>0</v>
      </c>
      <c r="AB45" s="116">
        <f t="shared" si="15"/>
        <v>0</v>
      </c>
      <c r="AC45" s="116">
        <f t="shared" si="16"/>
        <v>0</v>
      </c>
      <c r="AD45" s="38">
        <f t="shared" si="30"/>
        <v>0</v>
      </c>
      <c r="AE45" s="38">
        <f t="shared" si="31"/>
        <v>0</v>
      </c>
      <c r="AF45" s="38">
        <f t="shared" si="32"/>
        <v>0</v>
      </c>
      <c r="AG45" s="38">
        <f t="shared" si="33"/>
        <v>0</v>
      </c>
      <c r="AH45" s="117">
        <f t="shared" si="34"/>
        <v>0</v>
      </c>
      <c r="AI45" s="38">
        <f t="shared" si="35"/>
        <v>0</v>
      </c>
      <c r="AJ45" s="38">
        <f t="shared" si="36"/>
        <v>0</v>
      </c>
      <c r="AK45" s="38">
        <f t="shared" si="37"/>
        <v>0</v>
      </c>
      <c r="AL45" s="118" t="str">
        <f t="shared" ref="AL45:AL54" si="39">(IF(W113=(1+T113),"",IF(W113&gt;0,", RCC upto "&amp;W113&amp;" Slab","")))&amp;(IF(X113=T113,"",IF(X113&gt;0,", Brickwork upto "&amp;X113&amp;" Floor","")))&amp;(IF(Y113=T113,"",IF(Y113&gt;0,", Internal Plaster upto "&amp;Y113&amp;" Floor","")))&amp;(IF(Z113=T113,"",IF(Z113&gt;0,", External Plaster upto "&amp;Z113&amp;" Floor","")))&amp;(IF(AA113=T113,"",IF(AA113&gt;0,", Flooring upto "&amp;AA113&amp;" Floor","")))&amp;(IF(AB113=T113,"",IF(AB113&gt;0,", Painting upto "&amp;AB113&amp;" Floor","")))&amp;(IF(AC113=T113,"",IF(AC113&gt;0,", Finishing upto "&amp;AC113&amp;" Floor","")))&amp;(IF(AD113=T113,"",IF(AD113&gt;0,", Possession upto "&amp;AD113&amp;" Floor","")))</f>
        <v/>
      </c>
      <c r="AM45" s="118" t="str">
        <f t="shared" si="25"/>
        <v>Work not yet Started.</v>
      </c>
      <c r="AN45" s="118" t="str">
        <f t="shared" si="26"/>
        <v/>
      </c>
      <c r="AO45" s="118" t="e">
        <f t="shared" si="27"/>
        <v>#DIV/0!</v>
      </c>
      <c r="AP45" s="118" t="e">
        <f t="shared" si="28"/>
        <v>#DIV/0!</v>
      </c>
      <c r="AQ45" s="118" t="str">
        <f t="shared" si="29"/>
        <v/>
      </c>
    </row>
    <row r="46" spans="1:43" ht="15.75" x14ac:dyDescent="0.25">
      <c r="A46" s="120"/>
      <c r="B46" s="112"/>
      <c r="C46" s="81"/>
      <c r="D46" s="92"/>
      <c r="E46" s="92"/>
      <c r="F46" s="92"/>
      <c r="G46" s="92"/>
      <c r="H46" s="92"/>
      <c r="I46" s="92"/>
      <c r="J46" s="92"/>
      <c r="K46" s="92"/>
      <c r="L46" s="92"/>
      <c r="M46" s="92"/>
      <c r="N46" s="113"/>
      <c r="O46" s="113"/>
      <c r="P46" s="118"/>
      <c r="Q46" s="97" t="e">
        <f t="shared" si="4"/>
        <v>#DIV/0!</v>
      </c>
      <c r="R46" s="97" t="e">
        <f t="shared" si="5"/>
        <v>#DIV/0!</v>
      </c>
      <c r="S46" s="97">
        <f t="shared" si="6"/>
        <v>0</v>
      </c>
      <c r="T46" s="97" t="e">
        <f t="shared" si="7"/>
        <v>#DIV/0!</v>
      </c>
      <c r="U46" s="97" t="e">
        <f t="shared" si="8"/>
        <v>#DIV/0!</v>
      </c>
      <c r="V46" s="97" t="e">
        <f t="shared" si="9"/>
        <v>#DIV/0!</v>
      </c>
      <c r="W46" s="97" t="e">
        <f t="shared" si="10"/>
        <v>#DIV/0!</v>
      </c>
      <c r="X46" s="97" t="e">
        <f t="shared" si="11"/>
        <v>#DIV/0!</v>
      </c>
      <c r="Y46" s="97" t="e">
        <f t="shared" si="12"/>
        <v>#DIV/0!</v>
      </c>
      <c r="Z46" s="97" t="e">
        <f t="shared" si="13"/>
        <v>#DIV/0!</v>
      </c>
      <c r="AA46" s="115">
        <f t="shared" si="14"/>
        <v>0</v>
      </c>
      <c r="AB46" s="116">
        <f t="shared" si="15"/>
        <v>0</v>
      </c>
      <c r="AC46" s="116">
        <f t="shared" si="16"/>
        <v>0</v>
      </c>
      <c r="AD46" s="38">
        <f t="shared" si="30"/>
        <v>0</v>
      </c>
      <c r="AE46" s="38">
        <f t="shared" si="31"/>
        <v>0</v>
      </c>
      <c r="AF46" s="38">
        <f t="shared" si="32"/>
        <v>0</v>
      </c>
      <c r="AG46" s="38">
        <f t="shared" si="33"/>
        <v>0</v>
      </c>
      <c r="AH46" s="117">
        <f t="shared" si="34"/>
        <v>0</v>
      </c>
      <c r="AI46" s="38">
        <f t="shared" si="35"/>
        <v>0</v>
      </c>
      <c r="AJ46" s="38">
        <f t="shared" si="36"/>
        <v>0</v>
      </c>
      <c r="AK46" s="38">
        <f t="shared" si="37"/>
        <v>0</v>
      </c>
      <c r="AL46" s="118" t="str">
        <f t="shared" si="39"/>
        <v/>
      </c>
      <c r="AM46" s="118" t="str">
        <f t="shared" si="25"/>
        <v>Work not yet Started.</v>
      </c>
      <c r="AN46" s="118" t="str">
        <f t="shared" si="26"/>
        <v/>
      </c>
      <c r="AO46" s="118" t="e">
        <f t="shared" si="27"/>
        <v>#DIV/0!</v>
      </c>
      <c r="AP46" s="118" t="e">
        <f t="shared" si="28"/>
        <v>#DIV/0!</v>
      </c>
      <c r="AQ46" s="118" t="str">
        <f t="shared" si="29"/>
        <v/>
      </c>
    </row>
    <row r="47" spans="1:43" ht="15.75" x14ac:dyDescent="0.25">
      <c r="A47" s="120"/>
      <c r="B47" s="112"/>
      <c r="C47" s="81"/>
      <c r="D47" s="92"/>
      <c r="E47" s="92"/>
      <c r="F47" s="92"/>
      <c r="G47" s="92"/>
      <c r="H47" s="92"/>
      <c r="I47" s="92"/>
      <c r="J47" s="92"/>
      <c r="K47" s="92"/>
      <c r="L47" s="92"/>
      <c r="M47" s="92"/>
      <c r="N47" s="113"/>
      <c r="O47" s="113"/>
      <c r="P47" s="118"/>
      <c r="Q47" s="97" t="e">
        <f t="shared" si="4"/>
        <v>#DIV/0!</v>
      </c>
      <c r="R47" s="97" t="e">
        <f t="shared" si="5"/>
        <v>#DIV/0!</v>
      </c>
      <c r="S47" s="97">
        <f t="shared" si="6"/>
        <v>0</v>
      </c>
      <c r="T47" s="97" t="e">
        <f t="shared" si="7"/>
        <v>#DIV/0!</v>
      </c>
      <c r="U47" s="97" t="e">
        <f t="shared" si="8"/>
        <v>#DIV/0!</v>
      </c>
      <c r="V47" s="97" t="e">
        <f t="shared" si="9"/>
        <v>#DIV/0!</v>
      </c>
      <c r="W47" s="97" t="e">
        <f t="shared" si="10"/>
        <v>#DIV/0!</v>
      </c>
      <c r="X47" s="97" t="e">
        <f t="shared" si="11"/>
        <v>#DIV/0!</v>
      </c>
      <c r="Y47" s="97" t="e">
        <f t="shared" si="12"/>
        <v>#DIV/0!</v>
      </c>
      <c r="Z47" s="97" t="e">
        <f t="shared" si="13"/>
        <v>#DIV/0!</v>
      </c>
      <c r="AA47" s="115">
        <f t="shared" si="14"/>
        <v>0</v>
      </c>
      <c r="AB47" s="116">
        <f t="shared" si="15"/>
        <v>0</v>
      </c>
      <c r="AC47" s="116">
        <f t="shared" si="16"/>
        <v>0</v>
      </c>
      <c r="AD47" s="38">
        <f t="shared" si="30"/>
        <v>0</v>
      </c>
      <c r="AE47" s="38">
        <f t="shared" si="31"/>
        <v>0</v>
      </c>
      <c r="AF47" s="38">
        <f t="shared" si="32"/>
        <v>0</v>
      </c>
      <c r="AG47" s="38">
        <f t="shared" si="33"/>
        <v>0</v>
      </c>
      <c r="AH47" s="117">
        <f t="shared" si="34"/>
        <v>0</v>
      </c>
      <c r="AI47" s="38">
        <f t="shared" si="35"/>
        <v>0</v>
      </c>
      <c r="AJ47" s="38">
        <f t="shared" si="36"/>
        <v>0</v>
      </c>
      <c r="AK47" s="38">
        <f t="shared" si="37"/>
        <v>0</v>
      </c>
      <c r="AL47" s="118" t="str">
        <f t="shared" si="39"/>
        <v/>
      </c>
      <c r="AM47" s="118" t="str">
        <f t="shared" si="25"/>
        <v>Work not yet Started.</v>
      </c>
      <c r="AN47" s="118" t="str">
        <f t="shared" si="26"/>
        <v/>
      </c>
      <c r="AO47" s="118" t="e">
        <f t="shared" si="27"/>
        <v>#DIV/0!</v>
      </c>
      <c r="AP47" s="118" t="e">
        <f t="shared" si="28"/>
        <v>#DIV/0!</v>
      </c>
      <c r="AQ47" s="118" t="str">
        <f t="shared" si="29"/>
        <v/>
      </c>
    </row>
    <row r="48" spans="1:43" ht="15.75" x14ac:dyDescent="0.25">
      <c r="A48" s="120"/>
      <c r="B48" s="112"/>
      <c r="C48" s="81"/>
      <c r="D48" s="92"/>
      <c r="E48" s="92"/>
      <c r="F48" s="92"/>
      <c r="G48" s="92"/>
      <c r="H48" s="92"/>
      <c r="I48" s="92"/>
      <c r="J48" s="92"/>
      <c r="K48" s="92"/>
      <c r="L48" s="92"/>
      <c r="M48" s="92"/>
      <c r="N48" s="113"/>
      <c r="O48" s="113"/>
      <c r="P48" s="118"/>
      <c r="Q48" s="97" t="e">
        <f t="shared" si="4"/>
        <v>#DIV/0!</v>
      </c>
      <c r="R48" s="97" t="e">
        <f t="shared" si="5"/>
        <v>#DIV/0!</v>
      </c>
      <c r="S48" s="97">
        <f t="shared" si="6"/>
        <v>0</v>
      </c>
      <c r="T48" s="97" t="e">
        <f t="shared" si="7"/>
        <v>#DIV/0!</v>
      </c>
      <c r="U48" s="97" t="e">
        <f t="shared" si="8"/>
        <v>#DIV/0!</v>
      </c>
      <c r="V48" s="97" t="e">
        <f t="shared" si="9"/>
        <v>#DIV/0!</v>
      </c>
      <c r="W48" s="97" t="e">
        <f t="shared" si="10"/>
        <v>#DIV/0!</v>
      </c>
      <c r="X48" s="97" t="e">
        <f t="shared" si="11"/>
        <v>#DIV/0!</v>
      </c>
      <c r="Y48" s="97" t="e">
        <f t="shared" si="12"/>
        <v>#DIV/0!</v>
      </c>
      <c r="Z48" s="97" t="e">
        <f t="shared" si="13"/>
        <v>#DIV/0!</v>
      </c>
      <c r="AA48" s="115">
        <f t="shared" si="14"/>
        <v>0</v>
      </c>
      <c r="AB48" s="116">
        <f t="shared" si="15"/>
        <v>0</v>
      </c>
      <c r="AC48" s="116">
        <f t="shared" si="16"/>
        <v>0</v>
      </c>
      <c r="AD48" s="38">
        <f t="shared" si="30"/>
        <v>0</v>
      </c>
      <c r="AE48" s="38">
        <f t="shared" si="31"/>
        <v>0</v>
      </c>
      <c r="AF48" s="38">
        <f t="shared" si="32"/>
        <v>0</v>
      </c>
      <c r="AG48" s="38">
        <f t="shared" si="33"/>
        <v>0</v>
      </c>
      <c r="AH48" s="117">
        <f t="shared" si="34"/>
        <v>0</v>
      </c>
      <c r="AI48" s="38">
        <f t="shared" si="35"/>
        <v>0</v>
      </c>
      <c r="AJ48" s="38">
        <f t="shared" si="36"/>
        <v>0</v>
      </c>
      <c r="AK48" s="38">
        <f t="shared" si="37"/>
        <v>0</v>
      </c>
      <c r="AL48" s="118" t="str">
        <f t="shared" si="39"/>
        <v/>
      </c>
      <c r="AM48" s="118" t="str">
        <f t="shared" si="25"/>
        <v>Work not yet Started.</v>
      </c>
      <c r="AN48" s="118" t="str">
        <f t="shared" si="26"/>
        <v/>
      </c>
      <c r="AO48" s="118" t="e">
        <f t="shared" si="27"/>
        <v>#DIV/0!</v>
      </c>
      <c r="AP48" s="118" t="e">
        <f t="shared" si="28"/>
        <v>#DIV/0!</v>
      </c>
      <c r="AQ48" s="118" t="str">
        <f t="shared" si="29"/>
        <v/>
      </c>
    </row>
    <row r="49" spans="1:43" ht="15.75" x14ac:dyDescent="0.25">
      <c r="A49" s="120"/>
      <c r="B49" s="112"/>
      <c r="C49" s="81"/>
      <c r="D49" s="92"/>
      <c r="E49" s="92"/>
      <c r="F49" s="92"/>
      <c r="G49" s="92"/>
      <c r="H49" s="92"/>
      <c r="I49" s="92"/>
      <c r="J49" s="92"/>
      <c r="K49" s="92"/>
      <c r="L49" s="92"/>
      <c r="M49" s="92"/>
      <c r="N49" s="113"/>
      <c r="O49" s="113"/>
      <c r="P49" s="118"/>
      <c r="Q49" s="97" t="e">
        <f t="shared" si="4"/>
        <v>#DIV/0!</v>
      </c>
      <c r="R49" s="97" t="e">
        <f t="shared" si="5"/>
        <v>#DIV/0!</v>
      </c>
      <c r="S49" s="97">
        <f t="shared" si="6"/>
        <v>0</v>
      </c>
      <c r="T49" s="97" t="e">
        <f t="shared" si="7"/>
        <v>#DIV/0!</v>
      </c>
      <c r="U49" s="97" t="e">
        <f t="shared" si="8"/>
        <v>#DIV/0!</v>
      </c>
      <c r="V49" s="97" t="e">
        <f t="shared" si="9"/>
        <v>#DIV/0!</v>
      </c>
      <c r="W49" s="97" t="e">
        <f t="shared" si="10"/>
        <v>#DIV/0!</v>
      </c>
      <c r="X49" s="97" t="e">
        <f t="shared" si="11"/>
        <v>#DIV/0!</v>
      </c>
      <c r="Y49" s="97" t="e">
        <f t="shared" si="12"/>
        <v>#DIV/0!</v>
      </c>
      <c r="Z49" s="97" t="e">
        <f t="shared" si="13"/>
        <v>#DIV/0!</v>
      </c>
      <c r="AA49" s="115">
        <f t="shared" si="14"/>
        <v>0</v>
      </c>
      <c r="AB49" s="116">
        <f t="shared" si="15"/>
        <v>0</v>
      </c>
      <c r="AC49" s="116">
        <f t="shared" si="16"/>
        <v>0</v>
      </c>
      <c r="AD49" s="38">
        <f t="shared" si="30"/>
        <v>0</v>
      </c>
      <c r="AE49" s="38">
        <f t="shared" si="31"/>
        <v>0</v>
      </c>
      <c r="AF49" s="38">
        <f t="shared" si="32"/>
        <v>0</v>
      </c>
      <c r="AG49" s="38">
        <f t="shared" si="33"/>
        <v>0</v>
      </c>
      <c r="AH49" s="117">
        <f t="shared" si="34"/>
        <v>0</v>
      </c>
      <c r="AI49" s="38">
        <f t="shared" si="35"/>
        <v>0</v>
      </c>
      <c r="AJ49" s="38">
        <f t="shared" si="36"/>
        <v>0</v>
      </c>
      <c r="AK49" s="38">
        <f t="shared" si="37"/>
        <v>0</v>
      </c>
      <c r="AL49" s="118" t="str">
        <f t="shared" si="39"/>
        <v/>
      </c>
      <c r="AM49" s="118" t="str">
        <f t="shared" si="25"/>
        <v>Work not yet Started.</v>
      </c>
      <c r="AN49" s="118" t="str">
        <f t="shared" si="26"/>
        <v/>
      </c>
      <c r="AO49" s="118" t="e">
        <f t="shared" si="27"/>
        <v>#DIV/0!</v>
      </c>
      <c r="AP49" s="118" t="e">
        <f t="shared" si="28"/>
        <v>#DIV/0!</v>
      </c>
      <c r="AQ49" s="118" t="str">
        <f t="shared" si="29"/>
        <v/>
      </c>
    </row>
    <row r="50" spans="1:43" ht="15.75" x14ac:dyDescent="0.25">
      <c r="A50" s="120"/>
      <c r="B50" s="112"/>
      <c r="C50" s="81"/>
      <c r="D50" s="92"/>
      <c r="E50" s="92"/>
      <c r="F50" s="92"/>
      <c r="G50" s="92"/>
      <c r="H50" s="92"/>
      <c r="I50" s="92"/>
      <c r="J50" s="92"/>
      <c r="K50" s="92"/>
      <c r="L50" s="92"/>
      <c r="M50" s="92"/>
      <c r="N50" s="113"/>
      <c r="O50" s="113"/>
      <c r="P50" s="118"/>
      <c r="Q50" s="97" t="e">
        <f t="shared" si="4"/>
        <v>#DIV/0!</v>
      </c>
      <c r="R50" s="97" t="e">
        <f t="shared" si="5"/>
        <v>#DIV/0!</v>
      </c>
      <c r="S50" s="97">
        <f t="shared" si="6"/>
        <v>0</v>
      </c>
      <c r="T50" s="97" t="e">
        <f t="shared" si="7"/>
        <v>#DIV/0!</v>
      </c>
      <c r="U50" s="97" t="e">
        <f t="shared" si="8"/>
        <v>#DIV/0!</v>
      </c>
      <c r="V50" s="97" t="e">
        <f t="shared" si="9"/>
        <v>#DIV/0!</v>
      </c>
      <c r="W50" s="97" t="e">
        <f t="shared" si="10"/>
        <v>#DIV/0!</v>
      </c>
      <c r="X50" s="97" t="e">
        <f t="shared" si="11"/>
        <v>#DIV/0!</v>
      </c>
      <c r="Y50" s="97" t="e">
        <f t="shared" si="12"/>
        <v>#DIV/0!</v>
      </c>
      <c r="Z50" s="97" t="e">
        <f t="shared" si="13"/>
        <v>#DIV/0!</v>
      </c>
      <c r="AA50" s="115">
        <f t="shared" si="14"/>
        <v>0</v>
      </c>
      <c r="AB50" s="116">
        <f t="shared" si="15"/>
        <v>0</v>
      </c>
      <c r="AC50" s="116">
        <f t="shared" si="16"/>
        <v>0</v>
      </c>
      <c r="AD50" s="38">
        <f t="shared" si="30"/>
        <v>0</v>
      </c>
      <c r="AE50" s="38">
        <f t="shared" si="31"/>
        <v>0</v>
      </c>
      <c r="AF50" s="38">
        <f t="shared" si="32"/>
        <v>0</v>
      </c>
      <c r="AG50" s="38">
        <f t="shared" si="33"/>
        <v>0</v>
      </c>
      <c r="AH50" s="117">
        <f t="shared" si="34"/>
        <v>0</v>
      </c>
      <c r="AI50" s="38">
        <f t="shared" si="35"/>
        <v>0</v>
      </c>
      <c r="AJ50" s="38">
        <f t="shared" si="36"/>
        <v>0</v>
      </c>
      <c r="AK50" s="38">
        <f t="shared" si="37"/>
        <v>0</v>
      </c>
      <c r="AL50" s="118" t="str">
        <f t="shared" si="39"/>
        <v/>
      </c>
      <c r="AM50" s="118" t="str">
        <f t="shared" si="25"/>
        <v>Work not yet Started.</v>
      </c>
      <c r="AN50" s="118" t="str">
        <f t="shared" si="26"/>
        <v/>
      </c>
      <c r="AO50" s="118" t="e">
        <f t="shared" si="27"/>
        <v>#DIV/0!</v>
      </c>
      <c r="AP50" s="118" t="e">
        <f t="shared" si="28"/>
        <v>#DIV/0!</v>
      </c>
      <c r="AQ50" s="118" t="str">
        <f t="shared" si="29"/>
        <v/>
      </c>
    </row>
    <row r="51" spans="1:43" ht="15.75" x14ac:dyDescent="0.25">
      <c r="A51" s="120"/>
      <c r="B51" s="112"/>
      <c r="C51" s="81"/>
      <c r="D51" s="92"/>
      <c r="E51" s="92"/>
      <c r="F51" s="92"/>
      <c r="G51" s="92"/>
      <c r="H51" s="92"/>
      <c r="I51" s="92"/>
      <c r="J51" s="92"/>
      <c r="K51" s="92"/>
      <c r="L51" s="92"/>
      <c r="M51" s="92"/>
      <c r="N51" s="113"/>
      <c r="O51" s="113"/>
      <c r="P51" s="118"/>
      <c r="Q51" s="97" t="e">
        <f t="shared" si="4"/>
        <v>#DIV/0!</v>
      </c>
      <c r="R51" s="97" t="e">
        <f t="shared" si="5"/>
        <v>#DIV/0!</v>
      </c>
      <c r="S51" s="97">
        <f t="shared" si="6"/>
        <v>0</v>
      </c>
      <c r="T51" s="97" t="e">
        <f t="shared" si="7"/>
        <v>#DIV/0!</v>
      </c>
      <c r="U51" s="97" t="e">
        <f t="shared" si="8"/>
        <v>#DIV/0!</v>
      </c>
      <c r="V51" s="97" t="e">
        <f t="shared" si="9"/>
        <v>#DIV/0!</v>
      </c>
      <c r="W51" s="97" t="e">
        <f t="shared" si="10"/>
        <v>#DIV/0!</v>
      </c>
      <c r="X51" s="97" t="e">
        <f t="shared" si="11"/>
        <v>#DIV/0!</v>
      </c>
      <c r="Y51" s="97" t="e">
        <f t="shared" si="12"/>
        <v>#DIV/0!</v>
      </c>
      <c r="Z51" s="97" t="e">
        <f t="shared" si="13"/>
        <v>#DIV/0!</v>
      </c>
      <c r="AA51" s="115">
        <f t="shared" si="14"/>
        <v>0</v>
      </c>
      <c r="AB51" s="116">
        <f t="shared" si="15"/>
        <v>0</v>
      </c>
      <c r="AC51" s="116">
        <f t="shared" si="16"/>
        <v>0</v>
      </c>
      <c r="AD51" s="38">
        <f t="shared" si="30"/>
        <v>0</v>
      </c>
      <c r="AE51" s="38">
        <f t="shared" si="31"/>
        <v>0</v>
      </c>
      <c r="AF51" s="38">
        <f t="shared" si="32"/>
        <v>0</v>
      </c>
      <c r="AG51" s="38">
        <f t="shared" si="33"/>
        <v>0</v>
      </c>
      <c r="AH51" s="117">
        <f t="shared" si="34"/>
        <v>0</v>
      </c>
      <c r="AI51" s="38">
        <f t="shared" si="35"/>
        <v>0</v>
      </c>
      <c r="AJ51" s="38">
        <f t="shared" si="36"/>
        <v>0</v>
      </c>
      <c r="AK51" s="38">
        <f t="shared" si="37"/>
        <v>0</v>
      </c>
      <c r="AL51" s="118" t="str">
        <f t="shared" si="39"/>
        <v/>
      </c>
      <c r="AM51" s="118" t="str">
        <f t="shared" si="25"/>
        <v>Work not yet Started.</v>
      </c>
      <c r="AN51" s="118" t="str">
        <f t="shared" si="26"/>
        <v/>
      </c>
      <c r="AO51" s="118" t="e">
        <f t="shared" si="27"/>
        <v>#DIV/0!</v>
      </c>
      <c r="AP51" s="118" t="e">
        <f t="shared" si="28"/>
        <v>#DIV/0!</v>
      </c>
      <c r="AQ51" s="118" t="str">
        <f t="shared" si="29"/>
        <v/>
      </c>
    </row>
    <row r="52" spans="1:43" ht="15.75" x14ac:dyDescent="0.25">
      <c r="A52" s="120"/>
      <c r="B52" s="112"/>
      <c r="C52" s="81"/>
      <c r="D52" s="92"/>
      <c r="E52" s="92"/>
      <c r="F52" s="92"/>
      <c r="G52" s="92"/>
      <c r="H52" s="92"/>
      <c r="I52" s="92"/>
      <c r="J52" s="92"/>
      <c r="K52" s="92"/>
      <c r="L52" s="92"/>
      <c r="M52" s="92"/>
      <c r="N52" s="113"/>
      <c r="O52" s="113"/>
      <c r="P52" s="118"/>
      <c r="Q52" s="97" t="e">
        <f t="shared" si="4"/>
        <v>#DIV/0!</v>
      </c>
      <c r="R52" s="97" t="e">
        <f t="shared" si="5"/>
        <v>#DIV/0!</v>
      </c>
      <c r="S52" s="97">
        <f t="shared" si="6"/>
        <v>0</v>
      </c>
      <c r="T52" s="97" t="e">
        <f t="shared" si="7"/>
        <v>#DIV/0!</v>
      </c>
      <c r="U52" s="97" t="e">
        <f t="shared" si="8"/>
        <v>#DIV/0!</v>
      </c>
      <c r="V52" s="97" t="e">
        <f t="shared" si="9"/>
        <v>#DIV/0!</v>
      </c>
      <c r="W52" s="97" t="e">
        <f t="shared" si="10"/>
        <v>#DIV/0!</v>
      </c>
      <c r="X52" s="97" t="e">
        <f t="shared" si="11"/>
        <v>#DIV/0!</v>
      </c>
      <c r="Y52" s="97" t="e">
        <f t="shared" si="12"/>
        <v>#DIV/0!</v>
      </c>
      <c r="Z52" s="97" t="e">
        <f t="shared" si="13"/>
        <v>#DIV/0!</v>
      </c>
      <c r="AA52" s="115">
        <f t="shared" si="14"/>
        <v>0</v>
      </c>
      <c r="AB52" s="116">
        <f t="shared" si="15"/>
        <v>0</v>
      </c>
      <c r="AC52" s="116">
        <f t="shared" si="16"/>
        <v>0</v>
      </c>
      <c r="AD52" s="38">
        <f t="shared" si="30"/>
        <v>0</v>
      </c>
      <c r="AE52" s="38">
        <f t="shared" si="31"/>
        <v>0</v>
      </c>
      <c r="AF52" s="38">
        <f t="shared" si="32"/>
        <v>0</v>
      </c>
      <c r="AG52" s="38">
        <f t="shared" si="33"/>
        <v>0</v>
      </c>
      <c r="AH52" s="117">
        <f t="shared" si="34"/>
        <v>0</v>
      </c>
      <c r="AI52" s="38">
        <f t="shared" si="35"/>
        <v>0</v>
      </c>
      <c r="AJ52" s="38">
        <f t="shared" si="36"/>
        <v>0</v>
      </c>
      <c r="AK52" s="38">
        <f t="shared" si="37"/>
        <v>0</v>
      </c>
      <c r="AL52" s="118" t="str">
        <f t="shared" si="39"/>
        <v/>
      </c>
      <c r="AM52" s="118" t="str">
        <f t="shared" si="25"/>
        <v>Work not yet Started.</v>
      </c>
      <c r="AN52" s="118" t="str">
        <f t="shared" si="26"/>
        <v/>
      </c>
      <c r="AO52" s="118" t="e">
        <f t="shared" si="27"/>
        <v>#DIV/0!</v>
      </c>
      <c r="AP52" s="118" t="e">
        <f t="shared" si="28"/>
        <v>#DIV/0!</v>
      </c>
      <c r="AQ52" s="118" t="str">
        <f t="shared" si="29"/>
        <v/>
      </c>
    </row>
    <row r="53" spans="1:43" ht="15.75" x14ac:dyDescent="0.25">
      <c r="A53" s="120"/>
      <c r="B53" s="112"/>
      <c r="C53" s="81"/>
      <c r="D53" s="92"/>
      <c r="E53" s="92"/>
      <c r="F53" s="92"/>
      <c r="G53" s="92"/>
      <c r="H53" s="92"/>
      <c r="I53" s="92"/>
      <c r="J53" s="92"/>
      <c r="K53" s="92"/>
      <c r="L53" s="92"/>
      <c r="M53" s="92"/>
      <c r="N53" s="113"/>
      <c r="O53" s="113"/>
      <c r="P53" s="118"/>
      <c r="Q53" s="97" t="e">
        <f t="shared" si="4"/>
        <v>#DIV/0!</v>
      </c>
      <c r="R53" s="97" t="e">
        <f t="shared" si="5"/>
        <v>#DIV/0!</v>
      </c>
      <c r="S53" s="97">
        <f t="shared" si="6"/>
        <v>0</v>
      </c>
      <c r="T53" s="97" t="e">
        <f t="shared" si="7"/>
        <v>#DIV/0!</v>
      </c>
      <c r="U53" s="97" t="e">
        <f t="shared" si="8"/>
        <v>#DIV/0!</v>
      </c>
      <c r="V53" s="97" t="e">
        <f t="shared" si="9"/>
        <v>#DIV/0!</v>
      </c>
      <c r="W53" s="97" t="e">
        <f t="shared" si="10"/>
        <v>#DIV/0!</v>
      </c>
      <c r="X53" s="97" t="e">
        <f t="shared" si="11"/>
        <v>#DIV/0!</v>
      </c>
      <c r="Y53" s="97" t="e">
        <f t="shared" si="12"/>
        <v>#DIV/0!</v>
      </c>
      <c r="Z53" s="97" t="e">
        <f t="shared" si="13"/>
        <v>#DIV/0!</v>
      </c>
      <c r="AA53" s="115">
        <f t="shared" si="14"/>
        <v>0</v>
      </c>
      <c r="AB53" s="116">
        <f t="shared" si="15"/>
        <v>0</v>
      </c>
      <c r="AC53" s="116">
        <f t="shared" si="16"/>
        <v>0</v>
      </c>
      <c r="AD53" s="38">
        <f t="shared" si="30"/>
        <v>0</v>
      </c>
      <c r="AE53" s="38">
        <f t="shared" si="31"/>
        <v>0</v>
      </c>
      <c r="AF53" s="38">
        <f t="shared" si="32"/>
        <v>0</v>
      </c>
      <c r="AG53" s="38">
        <f t="shared" si="33"/>
        <v>0</v>
      </c>
      <c r="AH53" s="117">
        <f t="shared" si="34"/>
        <v>0</v>
      </c>
      <c r="AI53" s="38">
        <f t="shared" si="35"/>
        <v>0</v>
      </c>
      <c r="AJ53" s="38">
        <f t="shared" si="36"/>
        <v>0</v>
      </c>
      <c r="AK53" s="38">
        <f t="shared" si="37"/>
        <v>0</v>
      </c>
      <c r="AL53" s="118" t="str">
        <f t="shared" si="39"/>
        <v/>
      </c>
      <c r="AM53" s="118" t="str">
        <f t="shared" si="25"/>
        <v>Work not yet Started.</v>
      </c>
      <c r="AN53" s="118" t="str">
        <f t="shared" si="26"/>
        <v/>
      </c>
      <c r="AO53" s="118" t="e">
        <f t="shared" si="27"/>
        <v>#DIV/0!</v>
      </c>
      <c r="AP53" s="118" t="e">
        <f t="shared" si="28"/>
        <v>#DIV/0!</v>
      </c>
      <c r="AQ53" s="118" t="str">
        <f t="shared" si="29"/>
        <v/>
      </c>
    </row>
    <row r="54" spans="1:43" ht="15.75" x14ac:dyDescent="0.25">
      <c r="A54" s="120"/>
      <c r="B54" s="112"/>
      <c r="C54" s="81"/>
      <c r="D54" s="92"/>
      <c r="E54" s="92"/>
      <c r="F54" s="92"/>
      <c r="G54" s="92"/>
      <c r="H54" s="92"/>
      <c r="I54" s="92"/>
      <c r="J54" s="92"/>
      <c r="K54" s="92"/>
      <c r="L54" s="92"/>
      <c r="M54" s="92"/>
      <c r="N54" s="113"/>
      <c r="O54" s="113"/>
      <c r="P54" s="118"/>
      <c r="Q54" s="97" t="e">
        <f t="shared" si="4"/>
        <v>#DIV/0!</v>
      </c>
      <c r="R54" s="97" t="e">
        <f t="shared" si="5"/>
        <v>#DIV/0!</v>
      </c>
      <c r="S54" s="97">
        <f t="shared" si="6"/>
        <v>0</v>
      </c>
      <c r="T54" s="97" t="e">
        <f t="shared" si="7"/>
        <v>#DIV/0!</v>
      </c>
      <c r="U54" s="97" t="e">
        <f t="shared" si="8"/>
        <v>#DIV/0!</v>
      </c>
      <c r="V54" s="97" t="e">
        <f t="shared" si="9"/>
        <v>#DIV/0!</v>
      </c>
      <c r="W54" s="97" t="e">
        <f t="shared" si="10"/>
        <v>#DIV/0!</v>
      </c>
      <c r="X54" s="97" t="e">
        <f t="shared" si="11"/>
        <v>#DIV/0!</v>
      </c>
      <c r="Y54" s="97" t="e">
        <f t="shared" si="12"/>
        <v>#DIV/0!</v>
      </c>
      <c r="Z54" s="97" t="e">
        <f t="shared" si="13"/>
        <v>#DIV/0!</v>
      </c>
      <c r="AA54" s="115">
        <f t="shared" si="14"/>
        <v>0</v>
      </c>
      <c r="AB54" s="116">
        <f t="shared" si="15"/>
        <v>0</v>
      </c>
      <c r="AC54" s="116">
        <f t="shared" si="16"/>
        <v>0</v>
      </c>
      <c r="AD54" s="38">
        <f t="shared" si="30"/>
        <v>0</v>
      </c>
      <c r="AE54" s="38">
        <f t="shared" si="31"/>
        <v>0</v>
      </c>
      <c r="AF54" s="38">
        <f t="shared" si="32"/>
        <v>0</v>
      </c>
      <c r="AG54" s="38">
        <f t="shared" si="33"/>
        <v>0</v>
      </c>
      <c r="AH54" s="117">
        <f t="shared" si="34"/>
        <v>0</v>
      </c>
      <c r="AI54" s="38">
        <f t="shared" si="35"/>
        <v>0</v>
      </c>
      <c r="AJ54" s="38">
        <f t="shared" si="36"/>
        <v>0</v>
      </c>
      <c r="AK54" s="38">
        <f t="shared" si="37"/>
        <v>0</v>
      </c>
      <c r="AL54" s="118" t="str">
        <f t="shared" si="39"/>
        <v/>
      </c>
      <c r="AM54" s="118" t="str">
        <f t="shared" si="25"/>
        <v>Work not yet Started.</v>
      </c>
      <c r="AN54" s="118" t="str">
        <f t="shared" si="26"/>
        <v/>
      </c>
      <c r="AO54" s="118" t="e">
        <f t="shared" si="27"/>
        <v>#DIV/0!</v>
      </c>
      <c r="AP54" s="118" t="e">
        <f t="shared" si="28"/>
        <v>#DIV/0!</v>
      </c>
      <c r="AQ54" s="118" t="str">
        <f t="shared" si="29"/>
        <v/>
      </c>
    </row>
    <row r="55" spans="1:43" ht="15.75" x14ac:dyDescent="0.25">
      <c r="A55" s="120"/>
      <c r="B55" s="112"/>
      <c r="C55" s="81"/>
      <c r="D55" s="92"/>
      <c r="E55" s="92"/>
      <c r="F55" s="92"/>
      <c r="G55" s="92"/>
      <c r="H55" s="92"/>
      <c r="I55" s="92"/>
      <c r="J55" s="92"/>
      <c r="K55" s="92"/>
      <c r="L55" s="92"/>
      <c r="M55" s="92"/>
      <c r="N55" s="113"/>
      <c r="O55" s="113"/>
      <c r="P55" s="118"/>
      <c r="Q55" s="97" t="e">
        <f t="shared" si="4"/>
        <v>#DIV/0!</v>
      </c>
      <c r="R55" s="97" t="e">
        <f t="shared" si="5"/>
        <v>#DIV/0!</v>
      </c>
      <c r="S55" s="97">
        <f t="shared" si="6"/>
        <v>0</v>
      </c>
      <c r="T55" s="97" t="e">
        <f t="shared" si="7"/>
        <v>#DIV/0!</v>
      </c>
      <c r="U55" s="97" t="e">
        <f t="shared" si="8"/>
        <v>#DIV/0!</v>
      </c>
      <c r="V55" s="97" t="e">
        <f t="shared" si="9"/>
        <v>#DIV/0!</v>
      </c>
      <c r="W55" s="97" t="e">
        <f t="shared" si="10"/>
        <v>#DIV/0!</v>
      </c>
      <c r="X55" s="97" t="e">
        <f t="shared" si="11"/>
        <v>#DIV/0!</v>
      </c>
      <c r="Y55" s="97" t="e">
        <f t="shared" si="12"/>
        <v>#DIV/0!</v>
      </c>
      <c r="Z55" s="97" t="e">
        <f t="shared" si="13"/>
        <v>#DIV/0!</v>
      </c>
      <c r="AA55" s="115">
        <f t="shared" si="14"/>
        <v>0</v>
      </c>
      <c r="AB55" s="116">
        <f t="shared" si="15"/>
        <v>0</v>
      </c>
      <c r="AC55" s="116">
        <f t="shared" si="16"/>
        <v>0</v>
      </c>
      <c r="AD55" s="38">
        <f t="shared" ref="AD55:AD67" si="40">(IF(M40&gt;1,(C55/(M40+2)),C55/4))</f>
        <v>0</v>
      </c>
      <c r="AE55" s="38">
        <f t="shared" ref="AE55:AE67" si="41">(IF(M40&gt;1,(C55/(M40+2)+AD55),C55/4+AD55))</f>
        <v>0</v>
      </c>
      <c r="AF55" s="38">
        <f t="shared" ref="AF55:AF67" si="42">(IF(M40&gt;1,(C55/(M40+2)+AE55),0))</f>
        <v>0</v>
      </c>
      <c r="AG55" s="38">
        <f t="shared" ref="AG55:AG67" si="43">(IF(M40&gt;2,(C55/(M40+2)+AF55),0))</f>
        <v>0</v>
      </c>
      <c r="AH55" s="117">
        <f t="shared" ref="AH55:AH67" si="44">(IF(M40&gt;3,(C55/(M40+2)+AG55),0))</f>
        <v>0</v>
      </c>
      <c r="AI55" s="38">
        <f t="shared" ref="AI55:AI67" si="45">(IF(M40&gt;4,(C55/(M40+2)+AH55),0))</f>
        <v>0</v>
      </c>
      <c r="AJ55" s="38">
        <f t="shared" ref="AJ55:AJ67" si="46">(IF(M40=1,(C55/(M40+3)+AE55),IF(M40=0,(C55/4+AE55),IF(M40&gt;1,0))))</f>
        <v>0</v>
      </c>
      <c r="AK55" s="38">
        <f t="shared" ref="AK55:AK67" si="47">(IF(M40&gt;1.5,(C55/(M40+2)+AE55+MAX(0,AF55-AE55)+MAX(0,AG55-AF55)+MAX(0,AH55-AG55)+MAX(0,AI55-AH55)+MAX(0,AJ55-AI55)),IF(M40=1,(C55/(M40+3)+AJ55),IF(M40=0,C55/4+AJ55))))</f>
        <v>0</v>
      </c>
      <c r="AL55" s="118" t="str">
        <f t="shared" ref="AL55:AL67" si="48">(IF(W121=(1+T121),"",IF(W121&gt;0,", RCC upto "&amp;W121&amp;" Slab","")))&amp;(IF(X121=T121,"",IF(X121&gt;0,", Brickwork upto "&amp;X121&amp;" Floor","")))&amp;(IF(Y121=T121,"",IF(Y121&gt;0,", Internal Plaster upto "&amp;Y121&amp;" Floor","")))&amp;(IF(Z121=T121,"",IF(Z121&gt;0,", External Plaster upto "&amp;Z121&amp;" Floor","")))&amp;(IF(AA121=T121,"",IF(AA121&gt;0,", Flooring upto "&amp;AA121&amp;" Floor","")))&amp;(IF(AB121=T121,"",IF(AB121&gt;0,", Painting upto "&amp;AB121&amp;" Floor","")))&amp;(IF(AC121=T121,"",IF(AC121&gt;0,", Finishing upto "&amp;AC121&amp;" Floor","")))&amp;(IF(AD121=T121,"",IF(AD121&gt;0,", Possession upto "&amp;AD121&amp;" Floor","")))</f>
        <v/>
      </c>
      <c r="AM55" s="118" t="str">
        <f t="shared" si="25"/>
        <v>Work not yet Started.</v>
      </c>
      <c r="AN55" s="118" t="str">
        <f t="shared" si="26"/>
        <v/>
      </c>
      <c r="AO55" s="118" t="e">
        <f t="shared" si="27"/>
        <v>#DIV/0!</v>
      </c>
      <c r="AP55" s="118" t="e">
        <f t="shared" si="28"/>
        <v>#DIV/0!</v>
      </c>
      <c r="AQ55" s="118" t="str">
        <f t="shared" si="29"/>
        <v/>
      </c>
    </row>
    <row r="56" spans="1:43" ht="15.75" x14ac:dyDescent="0.25">
      <c r="A56" s="120"/>
      <c r="B56" s="112"/>
      <c r="C56" s="81"/>
      <c r="D56" s="92"/>
      <c r="E56" s="92"/>
      <c r="F56" s="92"/>
      <c r="G56" s="92"/>
      <c r="H56" s="92"/>
      <c r="I56" s="92"/>
      <c r="J56" s="92"/>
      <c r="K56" s="92"/>
      <c r="L56" s="92"/>
      <c r="M56" s="92"/>
      <c r="N56" s="113"/>
      <c r="O56" s="113"/>
      <c r="P56" s="118"/>
      <c r="Q56" s="97" t="e">
        <f t="shared" si="4"/>
        <v>#DIV/0!</v>
      </c>
      <c r="R56" s="97" t="e">
        <f t="shared" si="5"/>
        <v>#DIV/0!</v>
      </c>
      <c r="S56" s="97">
        <f t="shared" si="6"/>
        <v>0</v>
      </c>
      <c r="T56" s="97" t="e">
        <f t="shared" si="7"/>
        <v>#DIV/0!</v>
      </c>
      <c r="U56" s="97" t="e">
        <f t="shared" si="8"/>
        <v>#DIV/0!</v>
      </c>
      <c r="V56" s="97" t="e">
        <f t="shared" si="9"/>
        <v>#DIV/0!</v>
      </c>
      <c r="W56" s="97" t="e">
        <f t="shared" si="10"/>
        <v>#DIV/0!</v>
      </c>
      <c r="X56" s="97" t="e">
        <f t="shared" si="11"/>
        <v>#DIV/0!</v>
      </c>
      <c r="Y56" s="97" t="e">
        <f t="shared" si="12"/>
        <v>#DIV/0!</v>
      </c>
      <c r="Z56" s="97" t="e">
        <f t="shared" si="13"/>
        <v>#DIV/0!</v>
      </c>
      <c r="AA56" s="115">
        <f t="shared" si="14"/>
        <v>0</v>
      </c>
      <c r="AB56" s="116">
        <f t="shared" si="15"/>
        <v>0</v>
      </c>
      <c r="AC56" s="116">
        <f t="shared" si="16"/>
        <v>0</v>
      </c>
      <c r="AD56" s="38">
        <f t="shared" si="40"/>
        <v>0</v>
      </c>
      <c r="AE56" s="38">
        <f t="shared" si="41"/>
        <v>0</v>
      </c>
      <c r="AF56" s="38">
        <f t="shared" si="42"/>
        <v>0</v>
      </c>
      <c r="AG56" s="38">
        <f t="shared" si="43"/>
        <v>0</v>
      </c>
      <c r="AH56" s="117">
        <f t="shared" si="44"/>
        <v>0</v>
      </c>
      <c r="AI56" s="38">
        <f t="shared" si="45"/>
        <v>0</v>
      </c>
      <c r="AJ56" s="38">
        <f t="shared" si="46"/>
        <v>0</v>
      </c>
      <c r="AK56" s="38">
        <f t="shared" si="47"/>
        <v>0</v>
      </c>
      <c r="AL56" s="118" t="str">
        <f t="shared" si="48"/>
        <v/>
      </c>
      <c r="AM56" s="118" t="str">
        <f t="shared" si="25"/>
        <v>Work not yet Started.</v>
      </c>
      <c r="AN56" s="118" t="str">
        <f t="shared" si="26"/>
        <v/>
      </c>
      <c r="AO56" s="118" t="e">
        <f t="shared" si="27"/>
        <v>#DIV/0!</v>
      </c>
      <c r="AP56" s="118" t="e">
        <f t="shared" si="28"/>
        <v>#DIV/0!</v>
      </c>
      <c r="AQ56" s="118" t="str">
        <f t="shared" si="29"/>
        <v/>
      </c>
    </row>
    <row r="57" spans="1:43" ht="15.75" x14ac:dyDescent="0.25">
      <c r="A57" s="120"/>
      <c r="B57" s="112"/>
      <c r="C57" s="81"/>
      <c r="D57" s="92"/>
      <c r="E57" s="92"/>
      <c r="F57" s="92"/>
      <c r="G57" s="92"/>
      <c r="H57" s="92"/>
      <c r="I57" s="92"/>
      <c r="J57" s="92"/>
      <c r="K57" s="92"/>
      <c r="L57" s="92"/>
      <c r="M57" s="92"/>
      <c r="N57" s="113"/>
      <c r="O57" s="113"/>
      <c r="P57" s="118"/>
      <c r="Q57" s="97" t="e">
        <f t="shared" si="4"/>
        <v>#DIV/0!</v>
      </c>
      <c r="R57" s="97" t="e">
        <f t="shared" si="5"/>
        <v>#DIV/0!</v>
      </c>
      <c r="S57" s="97">
        <f t="shared" si="6"/>
        <v>0</v>
      </c>
      <c r="T57" s="97" t="e">
        <f t="shared" si="7"/>
        <v>#DIV/0!</v>
      </c>
      <c r="U57" s="97" t="e">
        <f t="shared" si="8"/>
        <v>#DIV/0!</v>
      </c>
      <c r="V57" s="97" t="e">
        <f t="shared" si="9"/>
        <v>#DIV/0!</v>
      </c>
      <c r="W57" s="97" t="e">
        <f t="shared" si="10"/>
        <v>#DIV/0!</v>
      </c>
      <c r="X57" s="97" t="e">
        <f t="shared" si="11"/>
        <v>#DIV/0!</v>
      </c>
      <c r="Y57" s="97" t="e">
        <f t="shared" si="12"/>
        <v>#DIV/0!</v>
      </c>
      <c r="Z57" s="97" t="e">
        <f t="shared" si="13"/>
        <v>#DIV/0!</v>
      </c>
      <c r="AA57" s="115">
        <f t="shared" si="14"/>
        <v>0</v>
      </c>
      <c r="AB57" s="116">
        <f t="shared" si="15"/>
        <v>0</v>
      </c>
      <c r="AC57" s="116">
        <f t="shared" si="16"/>
        <v>0</v>
      </c>
      <c r="AD57" s="38">
        <f t="shared" si="40"/>
        <v>0</v>
      </c>
      <c r="AE57" s="38">
        <f t="shared" si="41"/>
        <v>0</v>
      </c>
      <c r="AF57" s="38">
        <f t="shared" si="42"/>
        <v>0</v>
      </c>
      <c r="AG57" s="38">
        <f t="shared" si="43"/>
        <v>0</v>
      </c>
      <c r="AH57" s="117">
        <f t="shared" si="44"/>
        <v>0</v>
      </c>
      <c r="AI57" s="38">
        <f t="shared" si="45"/>
        <v>0</v>
      </c>
      <c r="AJ57" s="38">
        <f t="shared" si="46"/>
        <v>0</v>
      </c>
      <c r="AK57" s="38">
        <f t="shared" si="47"/>
        <v>0</v>
      </c>
      <c r="AL57" s="118" t="str">
        <f t="shared" si="48"/>
        <v/>
      </c>
      <c r="AM57" s="118" t="str">
        <f t="shared" si="25"/>
        <v>Work not yet Started.</v>
      </c>
      <c r="AN57" s="118" t="str">
        <f t="shared" si="26"/>
        <v/>
      </c>
      <c r="AO57" s="118" t="e">
        <f t="shared" si="27"/>
        <v>#DIV/0!</v>
      </c>
      <c r="AP57" s="118" t="e">
        <f t="shared" si="28"/>
        <v>#DIV/0!</v>
      </c>
      <c r="AQ57" s="118" t="str">
        <f t="shared" si="29"/>
        <v/>
      </c>
    </row>
    <row r="58" spans="1:43" ht="15.75" x14ac:dyDescent="0.25">
      <c r="A58" s="120"/>
      <c r="B58" s="112"/>
      <c r="C58" s="81"/>
      <c r="D58" s="92"/>
      <c r="E58" s="92"/>
      <c r="F58" s="92"/>
      <c r="G58" s="92"/>
      <c r="H58" s="92"/>
      <c r="I58" s="92"/>
      <c r="J58" s="92"/>
      <c r="K58" s="92"/>
      <c r="L58" s="92"/>
      <c r="M58" s="92"/>
      <c r="N58" s="113"/>
      <c r="O58" s="113"/>
      <c r="P58" s="121"/>
      <c r="Q58" s="97" t="e">
        <f t="shared" si="4"/>
        <v>#DIV/0!</v>
      </c>
      <c r="R58" s="97" t="e">
        <f t="shared" si="5"/>
        <v>#DIV/0!</v>
      </c>
      <c r="S58" s="97">
        <f t="shared" si="6"/>
        <v>0</v>
      </c>
      <c r="T58" s="97" t="e">
        <f t="shared" si="7"/>
        <v>#DIV/0!</v>
      </c>
      <c r="U58" s="97" t="e">
        <f t="shared" si="8"/>
        <v>#DIV/0!</v>
      </c>
      <c r="V58" s="97" t="e">
        <f t="shared" si="9"/>
        <v>#DIV/0!</v>
      </c>
      <c r="W58" s="97" t="e">
        <f t="shared" si="10"/>
        <v>#DIV/0!</v>
      </c>
      <c r="X58" s="97" t="e">
        <f t="shared" si="11"/>
        <v>#DIV/0!</v>
      </c>
      <c r="Y58" s="97" t="e">
        <f t="shared" si="12"/>
        <v>#DIV/0!</v>
      </c>
      <c r="Z58" s="97" t="e">
        <f t="shared" si="13"/>
        <v>#DIV/0!</v>
      </c>
      <c r="AA58" s="115">
        <f t="shared" si="14"/>
        <v>0</v>
      </c>
      <c r="AB58" s="116">
        <f t="shared" si="15"/>
        <v>0</v>
      </c>
      <c r="AC58" s="116">
        <f t="shared" si="16"/>
        <v>0</v>
      </c>
      <c r="AD58" s="38">
        <f t="shared" si="40"/>
        <v>0</v>
      </c>
      <c r="AE58" s="38">
        <f t="shared" si="41"/>
        <v>0</v>
      </c>
      <c r="AF58" s="38">
        <f t="shared" si="42"/>
        <v>0</v>
      </c>
      <c r="AG58" s="38">
        <f t="shared" si="43"/>
        <v>0</v>
      </c>
      <c r="AH58" s="117">
        <f t="shared" si="44"/>
        <v>0</v>
      </c>
      <c r="AI58" s="38">
        <f t="shared" si="45"/>
        <v>0</v>
      </c>
      <c r="AJ58" s="38">
        <f t="shared" si="46"/>
        <v>0</v>
      </c>
      <c r="AK58" s="38">
        <f t="shared" si="47"/>
        <v>0</v>
      </c>
      <c r="AL58" s="118" t="str">
        <f t="shared" si="48"/>
        <v/>
      </c>
      <c r="AM58" s="118" t="str">
        <f t="shared" si="25"/>
        <v>Work not yet Started.</v>
      </c>
      <c r="AN58" s="118" t="str">
        <f t="shared" si="26"/>
        <v/>
      </c>
      <c r="AO58" s="118" t="e">
        <f t="shared" si="27"/>
        <v>#DIV/0!</v>
      </c>
      <c r="AP58" s="118" t="e">
        <f t="shared" si="28"/>
        <v>#DIV/0!</v>
      </c>
      <c r="AQ58" s="118" t="str">
        <f t="shared" si="29"/>
        <v/>
      </c>
    </row>
    <row r="59" spans="1:43" ht="15.75" x14ac:dyDescent="0.25">
      <c r="A59" s="120"/>
      <c r="B59" s="112"/>
      <c r="C59" s="81"/>
      <c r="D59" s="92"/>
      <c r="E59" s="92"/>
      <c r="F59" s="92"/>
      <c r="G59" s="92"/>
      <c r="H59" s="92"/>
      <c r="I59" s="92"/>
      <c r="J59" s="92"/>
      <c r="K59" s="92"/>
      <c r="L59" s="92"/>
      <c r="M59" s="92"/>
      <c r="N59" s="113"/>
      <c r="O59" s="113"/>
      <c r="P59" s="118"/>
      <c r="Q59" s="97" t="e">
        <f t="shared" si="4"/>
        <v>#DIV/0!</v>
      </c>
      <c r="R59" s="97" t="e">
        <f t="shared" si="5"/>
        <v>#DIV/0!</v>
      </c>
      <c r="S59" s="97">
        <f t="shared" si="6"/>
        <v>0</v>
      </c>
      <c r="T59" s="97" t="e">
        <f t="shared" si="7"/>
        <v>#DIV/0!</v>
      </c>
      <c r="U59" s="97" t="e">
        <f t="shared" si="8"/>
        <v>#DIV/0!</v>
      </c>
      <c r="V59" s="97" t="e">
        <f t="shared" si="9"/>
        <v>#DIV/0!</v>
      </c>
      <c r="W59" s="97" t="e">
        <f t="shared" si="10"/>
        <v>#DIV/0!</v>
      </c>
      <c r="X59" s="97" t="e">
        <f t="shared" si="11"/>
        <v>#DIV/0!</v>
      </c>
      <c r="Y59" s="97" t="e">
        <f t="shared" si="12"/>
        <v>#DIV/0!</v>
      </c>
      <c r="Z59" s="97" t="e">
        <f t="shared" si="13"/>
        <v>#DIV/0!</v>
      </c>
      <c r="AA59" s="115">
        <f t="shared" si="14"/>
        <v>0</v>
      </c>
      <c r="AB59" s="116">
        <f t="shared" si="15"/>
        <v>0</v>
      </c>
      <c r="AC59" s="116">
        <f t="shared" si="16"/>
        <v>0</v>
      </c>
      <c r="AD59" s="38">
        <f t="shared" si="40"/>
        <v>0</v>
      </c>
      <c r="AE59" s="38">
        <f t="shared" si="41"/>
        <v>0</v>
      </c>
      <c r="AF59" s="38">
        <f t="shared" si="42"/>
        <v>0</v>
      </c>
      <c r="AG59" s="38">
        <f t="shared" si="43"/>
        <v>0</v>
      </c>
      <c r="AH59" s="117">
        <f t="shared" si="44"/>
        <v>0</v>
      </c>
      <c r="AI59" s="38">
        <f t="shared" si="45"/>
        <v>0</v>
      </c>
      <c r="AJ59" s="38">
        <f t="shared" si="46"/>
        <v>0</v>
      </c>
      <c r="AK59" s="38">
        <f t="shared" si="47"/>
        <v>0</v>
      </c>
      <c r="AL59" s="118" t="str">
        <f t="shared" si="48"/>
        <v/>
      </c>
      <c r="AM59" s="118" t="str">
        <f t="shared" si="25"/>
        <v>Work not yet Started.</v>
      </c>
      <c r="AN59" s="118" t="str">
        <f t="shared" si="26"/>
        <v/>
      </c>
      <c r="AO59" s="118" t="e">
        <f t="shared" si="27"/>
        <v>#DIV/0!</v>
      </c>
      <c r="AP59" s="118" t="e">
        <f t="shared" si="28"/>
        <v>#DIV/0!</v>
      </c>
      <c r="AQ59" s="118" t="str">
        <f t="shared" si="29"/>
        <v/>
      </c>
    </row>
    <row r="60" spans="1:43" ht="15.75" x14ac:dyDescent="0.25">
      <c r="A60" s="111"/>
      <c r="B60" s="112"/>
      <c r="C60" s="81"/>
      <c r="D60" s="92"/>
      <c r="E60" s="92"/>
      <c r="F60" s="92"/>
      <c r="G60" s="92"/>
      <c r="H60" s="92"/>
      <c r="I60" s="92"/>
      <c r="J60" s="92"/>
      <c r="K60" s="92"/>
      <c r="L60" s="92"/>
      <c r="M60" s="92"/>
      <c r="N60" s="113"/>
      <c r="O60" s="113"/>
      <c r="P60" s="118"/>
      <c r="Q60" s="97" t="e">
        <f t="shared" si="4"/>
        <v>#DIV/0!</v>
      </c>
      <c r="R60" s="97" t="e">
        <f t="shared" si="5"/>
        <v>#DIV/0!</v>
      </c>
      <c r="S60" s="97">
        <f t="shared" si="6"/>
        <v>0</v>
      </c>
      <c r="T60" s="97" t="e">
        <f t="shared" si="7"/>
        <v>#DIV/0!</v>
      </c>
      <c r="U60" s="97" t="e">
        <f t="shared" si="8"/>
        <v>#DIV/0!</v>
      </c>
      <c r="V60" s="97" t="e">
        <f t="shared" si="9"/>
        <v>#DIV/0!</v>
      </c>
      <c r="W60" s="97" t="e">
        <f t="shared" si="10"/>
        <v>#DIV/0!</v>
      </c>
      <c r="X60" s="97" t="e">
        <f t="shared" si="11"/>
        <v>#DIV/0!</v>
      </c>
      <c r="Y60" s="97" t="e">
        <f t="shared" si="12"/>
        <v>#DIV/0!</v>
      </c>
      <c r="Z60" s="97" t="e">
        <f t="shared" si="13"/>
        <v>#DIV/0!</v>
      </c>
      <c r="AA60" s="115">
        <f t="shared" si="14"/>
        <v>0</v>
      </c>
      <c r="AB60" s="116">
        <f t="shared" si="15"/>
        <v>0</v>
      </c>
      <c r="AC60" s="116">
        <f t="shared" si="16"/>
        <v>0</v>
      </c>
      <c r="AD60" s="38">
        <f t="shared" si="40"/>
        <v>0</v>
      </c>
      <c r="AE60" s="38">
        <f t="shared" si="41"/>
        <v>0</v>
      </c>
      <c r="AF60" s="38">
        <f t="shared" si="42"/>
        <v>0</v>
      </c>
      <c r="AG60" s="38">
        <f t="shared" si="43"/>
        <v>0</v>
      </c>
      <c r="AH60" s="117">
        <f t="shared" si="44"/>
        <v>0</v>
      </c>
      <c r="AI60" s="38">
        <f t="shared" si="45"/>
        <v>0</v>
      </c>
      <c r="AJ60" s="38">
        <f t="shared" si="46"/>
        <v>0</v>
      </c>
      <c r="AK60" s="38">
        <f t="shared" si="47"/>
        <v>0</v>
      </c>
      <c r="AL60" s="118" t="str">
        <f t="shared" si="48"/>
        <v/>
      </c>
      <c r="AM60" s="118" t="str">
        <f t="shared" si="25"/>
        <v>Work not yet Started.</v>
      </c>
      <c r="AN60" s="118" t="str">
        <f t="shared" si="26"/>
        <v/>
      </c>
      <c r="AO60" s="118" t="e">
        <f t="shared" si="27"/>
        <v>#DIV/0!</v>
      </c>
      <c r="AP60" s="118" t="e">
        <f t="shared" si="28"/>
        <v>#DIV/0!</v>
      </c>
      <c r="AQ60" s="118" t="str">
        <f t="shared" si="29"/>
        <v/>
      </c>
    </row>
    <row r="61" spans="1:43" ht="15.75" x14ac:dyDescent="0.25">
      <c r="A61" s="111"/>
      <c r="B61" s="112"/>
      <c r="C61" s="81"/>
      <c r="D61" s="92"/>
      <c r="E61" s="92"/>
      <c r="F61" s="92"/>
      <c r="G61" s="92"/>
      <c r="H61" s="92"/>
      <c r="I61" s="92"/>
      <c r="J61" s="92"/>
      <c r="K61" s="92"/>
      <c r="L61" s="92"/>
      <c r="M61" s="92"/>
      <c r="N61" s="113"/>
      <c r="O61" s="113"/>
      <c r="P61" s="118"/>
      <c r="Q61" s="97" t="e">
        <f t="shared" si="4"/>
        <v>#DIV/0!</v>
      </c>
      <c r="R61" s="97" t="e">
        <f t="shared" si="5"/>
        <v>#DIV/0!</v>
      </c>
      <c r="S61" s="97">
        <f t="shared" si="6"/>
        <v>0</v>
      </c>
      <c r="T61" s="97" t="e">
        <f t="shared" si="7"/>
        <v>#DIV/0!</v>
      </c>
      <c r="U61" s="97" t="e">
        <f t="shared" si="8"/>
        <v>#DIV/0!</v>
      </c>
      <c r="V61" s="97" t="e">
        <f t="shared" si="9"/>
        <v>#DIV/0!</v>
      </c>
      <c r="W61" s="97" t="e">
        <f t="shared" si="10"/>
        <v>#DIV/0!</v>
      </c>
      <c r="X61" s="97" t="e">
        <f t="shared" si="11"/>
        <v>#DIV/0!</v>
      </c>
      <c r="Y61" s="97" t="e">
        <f t="shared" si="12"/>
        <v>#DIV/0!</v>
      </c>
      <c r="Z61" s="97" t="e">
        <f t="shared" si="13"/>
        <v>#DIV/0!</v>
      </c>
      <c r="AA61" s="115">
        <f t="shared" si="14"/>
        <v>0</v>
      </c>
      <c r="AB61" s="116">
        <f t="shared" si="15"/>
        <v>0</v>
      </c>
      <c r="AC61" s="116">
        <f t="shared" si="16"/>
        <v>0</v>
      </c>
      <c r="AD61" s="38">
        <f t="shared" si="40"/>
        <v>0</v>
      </c>
      <c r="AE61" s="38">
        <f t="shared" si="41"/>
        <v>0</v>
      </c>
      <c r="AF61" s="38">
        <f t="shared" si="42"/>
        <v>0</v>
      </c>
      <c r="AG61" s="38">
        <f t="shared" si="43"/>
        <v>0</v>
      </c>
      <c r="AH61" s="117">
        <f t="shared" si="44"/>
        <v>0</v>
      </c>
      <c r="AI61" s="38">
        <f t="shared" si="45"/>
        <v>0</v>
      </c>
      <c r="AJ61" s="38">
        <f t="shared" si="46"/>
        <v>0</v>
      </c>
      <c r="AK61" s="38">
        <f t="shared" si="47"/>
        <v>0</v>
      </c>
      <c r="AL61" s="118" t="str">
        <f t="shared" si="48"/>
        <v/>
      </c>
      <c r="AM61" s="118" t="str">
        <f t="shared" si="25"/>
        <v>Work not yet Started.</v>
      </c>
      <c r="AN61" s="118" t="str">
        <f t="shared" si="26"/>
        <v/>
      </c>
      <c r="AO61" s="118" t="e">
        <f t="shared" si="27"/>
        <v>#DIV/0!</v>
      </c>
      <c r="AP61" s="118" t="e">
        <f t="shared" si="28"/>
        <v>#DIV/0!</v>
      </c>
      <c r="AQ61" s="118" t="str">
        <f t="shared" si="29"/>
        <v/>
      </c>
    </row>
    <row r="62" spans="1:43" ht="15.75" x14ac:dyDescent="0.25">
      <c r="A62" s="111"/>
      <c r="B62" s="112"/>
      <c r="C62" s="81"/>
      <c r="D62" s="92"/>
      <c r="E62" s="92"/>
      <c r="F62" s="92"/>
      <c r="G62" s="92"/>
      <c r="H62" s="92"/>
      <c r="I62" s="92"/>
      <c r="J62" s="92"/>
      <c r="K62" s="92"/>
      <c r="L62" s="92"/>
      <c r="M62" s="92"/>
      <c r="N62" s="113"/>
      <c r="O62" s="113"/>
      <c r="P62" s="118"/>
      <c r="Q62" s="97" t="e">
        <f t="shared" si="4"/>
        <v>#DIV/0!</v>
      </c>
      <c r="R62" s="97" t="e">
        <f t="shared" si="5"/>
        <v>#DIV/0!</v>
      </c>
      <c r="S62" s="97">
        <f t="shared" si="6"/>
        <v>0</v>
      </c>
      <c r="T62" s="97" t="e">
        <f t="shared" si="7"/>
        <v>#DIV/0!</v>
      </c>
      <c r="U62" s="97" t="e">
        <f t="shared" si="8"/>
        <v>#DIV/0!</v>
      </c>
      <c r="V62" s="97" t="e">
        <f t="shared" si="9"/>
        <v>#DIV/0!</v>
      </c>
      <c r="W62" s="97" t="e">
        <f t="shared" si="10"/>
        <v>#DIV/0!</v>
      </c>
      <c r="X62" s="97" t="e">
        <f t="shared" si="11"/>
        <v>#DIV/0!</v>
      </c>
      <c r="Y62" s="97" t="e">
        <f t="shared" si="12"/>
        <v>#DIV/0!</v>
      </c>
      <c r="Z62" s="97" t="e">
        <f t="shared" si="13"/>
        <v>#DIV/0!</v>
      </c>
      <c r="AA62" s="115">
        <f t="shared" si="14"/>
        <v>0</v>
      </c>
      <c r="AB62" s="116">
        <f t="shared" si="15"/>
        <v>0</v>
      </c>
      <c r="AC62" s="116">
        <f t="shared" si="16"/>
        <v>0</v>
      </c>
      <c r="AD62" s="38">
        <f t="shared" si="40"/>
        <v>0</v>
      </c>
      <c r="AE62" s="38">
        <f t="shared" si="41"/>
        <v>0</v>
      </c>
      <c r="AF62" s="38">
        <f t="shared" si="42"/>
        <v>0</v>
      </c>
      <c r="AG62" s="38">
        <f t="shared" si="43"/>
        <v>0</v>
      </c>
      <c r="AH62" s="117">
        <f t="shared" si="44"/>
        <v>0</v>
      </c>
      <c r="AI62" s="38">
        <f t="shared" si="45"/>
        <v>0</v>
      </c>
      <c r="AJ62" s="38">
        <f t="shared" si="46"/>
        <v>0</v>
      </c>
      <c r="AK62" s="38">
        <f t="shared" si="47"/>
        <v>0</v>
      </c>
      <c r="AL62" s="118" t="str">
        <f t="shared" si="48"/>
        <v/>
      </c>
      <c r="AM62" s="118" t="str">
        <f t="shared" si="25"/>
        <v>Work not yet Started.</v>
      </c>
      <c r="AN62" s="118" t="str">
        <f t="shared" si="26"/>
        <v/>
      </c>
      <c r="AO62" s="118" t="e">
        <f t="shared" si="27"/>
        <v>#DIV/0!</v>
      </c>
      <c r="AP62" s="118" t="e">
        <f t="shared" si="28"/>
        <v>#DIV/0!</v>
      </c>
      <c r="AQ62" s="118" t="str">
        <f t="shared" si="29"/>
        <v/>
      </c>
    </row>
    <row r="63" spans="1:43" ht="15.75" x14ac:dyDescent="0.25">
      <c r="A63" s="111"/>
      <c r="B63" s="112"/>
      <c r="C63" s="81"/>
      <c r="D63" s="92"/>
      <c r="E63" s="92"/>
      <c r="F63" s="92"/>
      <c r="G63" s="92"/>
      <c r="H63" s="92"/>
      <c r="I63" s="92"/>
      <c r="J63" s="92"/>
      <c r="K63" s="92"/>
      <c r="L63" s="92"/>
      <c r="M63" s="92"/>
      <c r="N63" s="113"/>
      <c r="O63" s="113"/>
      <c r="P63" s="118"/>
      <c r="Q63" s="97" t="e">
        <f t="shared" si="4"/>
        <v>#DIV/0!</v>
      </c>
      <c r="R63" s="97" t="e">
        <f t="shared" si="5"/>
        <v>#DIV/0!</v>
      </c>
      <c r="S63" s="97">
        <f t="shared" si="6"/>
        <v>0</v>
      </c>
      <c r="T63" s="97" t="e">
        <f t="shared" si="7"/>
        <v>#DIV/0!</v>
      </c>
      <c r="U63" s="97" t="e">
        <f t="shared" si="8"/>
        <v>#DIV/0!</v>
      </c>
      <c r="V63" s="97" t="e">
        <f t="shared" si="9"/>
        <v>#DIV/0!</v>
      </c>
      <c r="W63" s="97" t="e">
        <f t="shared" si="10"/>
        <v>#DIV/0!</v>
      </c>
      <c r="X63" s="97" t="e">
        <f t="shared" si="11"/>
        <v>#DIV/0!</v>
      </c>
      <c r="Y63" s="97" t="e">
        <f t="shared" si="12"/>
        <v>#DIV/0!</v>
      </c>
      <c r="Z63" s="97" t="e">
        <f t="shared" si="13"/>
        <v>#DIV/0!</v>
      </c>
      <c r="AA63" s="115">
        <f t="shared" si="14"/>
        <v>0</v>
      </c>
      <c r="AB63" s="116">
        <f t="shared" si="15"/>
        <v>0</v>
      </c>
      <c r="AC63" s="116">
        <f t="shared" si="16"/>
        <v>0</v>
      </c>
      <c r="AD63" s="38">
        <f t="shared" si="40"/>
        <v>0</v>
      </c>
      <c r="AE63" s="38">
        <f t="shared" si="41"/>
        <v>0</v>
      </c>
      <c r="AF63" s="38">
        <f t="shared" si="42"/>
        <v>0</v>
      </c>
      <c r="AG63" s="38">
        <f t="shared" si="43"/>
        <v>0</v>
      </c>
      <c r="AH63" s="117">
        <f t="shared" si="44"/>
        <v>0</v>
      </c>
      <c r="AI63" s="38">
        <f t="shared" si="45"/>
        <v>0</v>
      </c>
      <c r="AJ63" s="38">
        <f t="shared" si="46"/>
        <v>0</v>
      </c>
      <c r="AK63" s="38">
        <f t="shared" si="47"/>
        <v>0</v>
      </c>
      <c r="AL63" s="118" t="str">
        <f t="shared" si="48"/>
        <v/>
      </c>
      <c r="AM63" s="118" t="str">
        <f t="shared" si="25"/>
        <v>Work not yet Started.</v>
      </c>
      <c r="AN63" s="118" t="str">
        <f t="shared" si="26"/>
        <v/>
      </c>
      <c r="AO63" s="118" t="e">
        <f t="shared" si="27"/>
        <v>#DIV/0!</v>
      </c>
      <c r="AP63" s="118" t="e">
        <f t="shared" si="28"/>
        <v>#DIV/0!</v>
      </c>
      <c r="AQ63" s="118" t="str">
        <f t="shared" si="29"/>
        <v/>
      </c>
    </row>
    <row r="64" spans="1:43" ht="15.75" x14ac:dyDescent="0.25">
      <c r="A64" s="111"/>
      <c r="B64" s="112"/>
      <c r="C64" s="81"/>
      <c r="D64" s="92"/>
      <c r="E64" s="92"/>
      <c r="F64" s="92"/>
      <c r="G64" s="92"/>
      <c r="H64" s="92"/>
      <c r="I64" s="92"/>
      <c r="J64" s="92"/>
      <c r="K64" s="92"/>
      <c r="L64" s="92"/>
      <c r="M64" s="92"/>
      <c r="N64" s="113"/>
      <c r="O64" s="113"/>
      <c r="P64" s="118"/>
      <c r="Q64" s="97" t="e">
        <f t="shared" si="4"/>
        <v>#DIV/0!</v>
      </c>
      <c r="R64" s="97" t="e">
        <f t="shared" si="5"/>
        <v>#DIV/0!</v>
      </c>
      <c r="S64" s="97">
        <f t="shared" si="6"/>
        <v>0</v>
      </c>
      <c r="T64" s="97" t="e">
        <f t="shared" si="7"/>
        <v>#DIV/0!</v>
      </c>
      <c r="U64" s="97" t="e">
        <f t="shared" si="8"/>
        <v>#DIV/0!</v>
      </c>
      <c r="V64" s="97" t="e">
        <f t="shared" si="9"/>
        <v>#DIV/0!</v>
      </c>
      <c r="W64" s="97" t="e">
        <f t="shared" si="10"/>
        <v>#DIV/0!</v>
      </c>
      <c r="X64" s="97" t="e">
        <f t="shared" si="11"/>
        <v>#DIV/0!</v>
      </c>
      <c r="Y64" s="97" t="e">
        <f t="shared" si="12"/>
        <v>#DIV/0!</v>
      </c>
      <c r="Z64" s="97" t="e">
        <f t="shared" si="13"/>
        <v>#DIV/0!</v>
      </c>
      <c r="AA64" s="115">
        <f t="shared" si="14"/>
        <v>0</v>
      </c>
      <c r="AB64" s="116">
        <f t="shared" si="15"/>
        <v>0</v>
      </c>
      <c r="AC64" s="116">
        <f t="shared" si="16"/>
        <v>0</v>
      </c>
      <c r="AD64" s="38">
        <f t="shared" si="40"/>
        <v>0</v>
      </c>
      <c r="AE64" s="38">
        <f t="shared" si="41"/>
        <v>0</v>
      </c>
      <c r="AF64" s="38">
        <f t="shared" si="42"/>
        <v>0</v>
      </c>
      <c r="AG64" s="38">
        <f t="shared" si="43"/>
        <v>0</v>
      </c>
      <c r="AH64" s="117">
        <f t="shared" si="44"/>
        <v>0</v>
      </c>
      <c r="AI64" s="38">
        <f t="shared" si="45"/>
        <v>0</v>
      </c>
      <c r="AJ64" s="38">
        <f t="shared" si="46"/>
        <v>0</v>
      </c>
      <c r="AK64" s="38">
        <f t="shared" si="47"/>
        <v>0</v>
      </c>
      <c r="AL64" s="118" t="str">
        <f t="shared" si="48"/>
        <v/>
      </c>
      <c r="AM64" s="118" t="str">
        <f t="shared" si="25"/>
        <v>Work not yet Started.</v>
      </c>
      <c r="AN64" s="118" t="str">
        <f t="shared" si="26"/>
        <v/>
      </c>
      <c r="AO64" s="118" t="e">
        <f t="shared" si="27"/>
        <v>#DIV/0!</v>
      </c>
      <c r="AP64" s="118" t="e">
        <f t="shared" si="28"/>
        <v>#DIV/0!</v>
      </c>
      <c r="AQ64" s="118" t="str">
        <f t="shared" si="29"/>
        <v/>
      </c>
    </row>
    <row r="65" spans="1:43" ht="15.75" x14ac:dyDescent="0.25">
      <c r="A65" s="111"/>
      <c r="B65" s="112"/>
      <c r="C65" s="81"/>
      <c r="D65" s="92"/>
      <c r="E65" s="92"/>
      <c r="F65" s="92"/>
      <c r="G65" s="92"/>
      <c r="H65" s="92"/>
      <c r="I65" s="92"/>
      <c r="J65" s="92"/>
      <c r="K65" s="92"/>
      <c r="L65" s="92"/>
      <c r="M65" s="92"/>
      <c r="N65" s="113"/>
      <c r="O65" s="113"/>
      <c r="P65" s="118"/>
      <c r="Q65" s="97" t="e">
        <f t="shared" si="4"/>
        <v>#DIV/0!</v>
      </c>
      <c r="R65" s="97" t="e">
        <f t="shared" si="5"/>
        <v>#DIV/0!</v>
      </c>
      <c r="S65" s="97">
        <f t="shared" si="6"/>
        <v>0</v>
      </c>
      <c r="T65" s="97" t="e">
        <f t="shared" si="7"/>
        <v>#DIV/0!</v>
      </c>
      <c r="U65" s="97" t="e">
        <f t="shared" si="8"/>
        <v>#DIV/0!</v>
      </c>
      <c r="V65" s="97" t="e">
        <f t="shared" si="9"/>
        <v>#DIV/0!</v>
      </c>
      <c r="W65" s="97" t="e">
        <f t="shared" si="10"/>
        <v>#DIV/0!</v>
      </c>
      <c r="X65" s="97" t="e">
        <f t="shared" si="11"/>
        <v>#DIV/0!</v>
      </c>
      <c r="Y65" s="97" t="e">
        <f t="shared" si="12"/>
        <v>#DIV/0!</v>
      </c>
      <c r="Z65" s="97" t="e">
        <f t="shared" si="13"/>
        <v>#DIV/0!</v>
      </c>
      <c r="AA65" s="115">
        <f t="shared" si="14"/>
        <v>0</v>
      </c>
      <c r="AB65" s="116">
        <f t="shared" si="15"/>
        <v>0</v>
      </c>
      <c r="AC65" s="116">
        <f t="shared" si="16"/>
        <v>0</v>
      </c>
      <c r="AD65" s="38">
        <f t="shared" si="40"/>
        <v>0</v>
      </c>
      <c r="AE65" s="38">
        <f t="shared" si="41"/>
        <v>0</v>
      </c>
      <c r="AF65" s="38">
        <f t="shared" si="42"/>
        <v>0</v>
      </c>
      <c r="AG65" s="38">
        <f t="shared" si="43"/>
        <v>0</v>
      </c>
      <c r="AH65" s="117">
        <f t="shared" si="44"/>
        <v>0</v>
      </c>
      <c r="AI65" s="38">
        <f t="shared" si="45"/>
        <v>0</v>
      </c>
      <c r="AJ65" s="38">
        <f t="shared" si="46"/>
        <v>0</v>
      </c>
      <c r="AK65" s="38">
        <f t="shared" si="47"/>
        <v>0</v>
      </c>
      <c r="AL65" s="118" t="str">
        <f t="shared" si="48"/>
        <v/>
      </c>
      <c r="AM65" s="118" t="str">
        <f t="shared" si="25"/>
        <v>Work not yet Started.</v>
      </c>
      <c r="AN65" s="118" t="str">
        <f t="shared" si="26"/>
        <v/>
      </c>
      <c r="AO65" s="118" t="e">
        <f t="shared" si="27"/>
        <v>#DIV/0!</v>
      </c>
      <c r="AP65" s="118" t="e">
        <f t="shared" si="28"/>
        <v>#DIV/0!</v>
      </c>
      <c r="AQ65" s="118" t="str">
        <f t="shared" si="29"/>
        <v/>
      </c>
    </row>
    <row r="66" spans="1:43" ht="15.75" x14ac:dyDescent="0.25">
      <c r="A66" s="111"/>
      <c r="B66" s="112"/>
      <c r="C66" s="81"/>
      <c r="D66" s="92"/>
      <c r="E66" s="92"/>
      <c r="F66" s="92"/>
      <c r="G66" s="92"/>
      <c r="H66" s="92"/>
      <c r="I66" s="92"/>
      <c r="J66" s="92"/>
      <c r="K66" s="92"/>
      <c r="L66" s="92"/>
      <c r="M66" s="92"/>
      <c r="N66" s="113"/>
      <c r="O66" s="113"/>
      <c r="P66" s="118"/>
      <c r="Q66" s="97" t="e">
        <f t="shared" si="4"/>
        <v>#DIV/0!</v>
      </c>
      <c r="R66" s="97" t="e">
        <f t="shared" si="5"/>
        <v>#DIV/0!</v>
      </c>
      <c r="S66" s="97">
        <f t="shared" si="6"/>
        <v>0</v>
      </c>
      <c r="T66" s="97" t="e">
        <f t="shared" si="7"/>
        <v>#DIV/0!</v>
      </c>
      <c r="U66" s="97" t="e">
        <f t="shared" si="8"/>
        <v>#DIV/0!</v>
      </c>
      <c r="V66" s="97" t="e">
        <f t="shared" si="9"/>
        <v>#DIV/0!</v>
      </c>
      <c r="W66" s="97" t="e">
        <f t="shared" si="10"/>
        <v>#DIV/0!</v>
      </c>
      <c r="X66" s="97" t="e">
        <f t="shared" si="11"/>
        <v>#DIV/0!</v>
      </c>
      <c r="Y66" s="97" t="e">
        <f t="shared" si="12"/>
        <v>#DIV/0!</v>
      </c>
      <c r="Z66" s="97" t="e">
        <f t="shared" si="13"/>
        <v>#DIV/0!</v>
      </c>
      <c r="AA66" s="115">
        <f t="shared" si="14"/>
        <v>0</v>
      </c>
      <c r="AB66" s="116">
        <f t="shared" si="15"/>
        <v>0</v>
      </c>
      <c r="AC66" s="116">
        <f t="shared" si="16"/>
        <v>0</v>
      </c>
      <c r="AD66" s="38">
        <f t="shared" si="40"/>
        <v>0</v>
      </c>
      <c r="AE66" s="38">
        <f t="shared" si="41"/>
        <v>0</v>
      </c>
      <c r="AF66" s="38">
        <f t="shared" si="42"/>
        <v>0</v>
      </c>
      <c r="AG66" s="38">
        <f t="shared" si="43"/>
        <v>0</v>
      </c>
      <c r="AH66" s="117">
        <f t="shared" si="44"/>
        <v>0</v>
      </c>
      <c r="AI66" s="38">
        <f t="shared" si="45"/>
        <v>0</v>
      </c>
      <c r="AJ66" s="38">
        <f t="shared" si="46"/>
        <v>0</v>
      </c>
      <c r="AK66" s="38">
        <f t="shared" si="47"/>
        <v>0</v>
      </c>
      <c r="AL66" s="118" t="str">
        <f t="shared" si="48"/>
        <v/>
      </c>
      <c r="AM66" s="118" t="str">
        <f t="shared" si="25"/>
        <v>Work not yet Started.</v>
      </c>
      <c r="AN66" s="118" t="str">
        <f t="shared" si="26"/>
        <v/>
      </c>
      <c r="AO66" s="118" t="e">
        <f t="shared" si="27"/>
        <v>#DIV/0!</v>
      </c>
      <c r="AP66" s="118" t="e">
        <f t="shared" si="28"/>
        <v>#DIV/0!</v>
      </c>
      <c r="AQ66" s="118" t="str">
        <f t="shared" si="29"/>
        <v/>
      </c>
    </row>
    <row r="67" spans="1:43" ht="15.75" x14ac:dyDescent="0.25">
      <c r="A67" s="111"/>
      <c r="B67" s="112"/>
      <c r="C67" s="81"/>
      <c r="D67" s="92"/>
      <c r="E67" s="92"/>
      <c r="F67" s="92"/>
      <c r="G67" s="92"/>
      <c r="H67" s="92"/>
      <c r="I67" s="92"/>
      <c r="J67" s="92"/>
      <c r="K67" s="92"/>
      <c r="L67" s="92"/>
      <c r="M67" s="92"/>
      <c r="N67" s="113"/>
      <c r="O67" s="113"/>
      <c r="P67" s="118"/>
      <c r="Q67" s="97" t="e">
        <f t="shared" si="4"/>
        <v>#DIV/0!</v>
      </c>
      <c r="R67" s="97" t="e">
        <f t="shared" si="5"/>
        <v>#DIV/0!</v>
      </c>
      <c r="S67" s="97">
        <f t="shared" si="6"/>
        <v>0</v>
      </c>
      <c r="T67" s="97" t="e">
        <f t="shared" si="7"/>
        <v>#DIV/0!</v>
      </c>
      <c r="U67" s="97" t="e">
        <f t="shared" si="8"/>
        <v>#DIV/0!</v>
      </c>
      <c r="V67" s="97" t="e">
        <f t="shared" si="9"/>
        <v>#DIV/0!</v>
      </c>
      <c r="W67" s="97" t="e">
        <f t="shared" si="10"/>
        <v>#DIV/0!</v>
      </c>
      <c r="X67" s="97" t="e">
        <f t="shared" si="11"/>
        <v>#DIV/0!</v>
      </c>
      <c r="Y67" s="97" t="e">
        <f t="shared" si="12"/>
        <v>#DIV/0!</v>
      </c>
      <c r="Z67" s="97" t="e">
        <f t="shared" si="13"/>
        <v>#DIV/0!</v>
      </c>
      <c r="AA67" s="115">
        <f t="shared" si="14"/>
        <v>0</v>
      </c>
      <c r="AB67" s="116">
        <f t="shared" si="15"/>
        <v>0</v>
      </c>
      <c r="AC67" s="116">
        <f t="shared" si="16"/>
        <v>0</v>
      </c>
      <c r="AD67" s="38">
        <f t="shared" si="40"/>
        <v>0</v>
      </c>
      <c r="AE67" s="38">
        <f t="shared" si="41"/>
        <v>0</v>
      </c>
      <c r="AF67" s="38">
        <f t="shared" si="42"/>
        <v>0</v>
      </c>
      <c r="AG67" s="38">
        <f t="shared" si="43"/>
        <v>0</v>
      </c>
      <c r="AH67" s="117">
        <f t="shared" si="44"/>
        <v>0</v>
      </c>
      <c r="AI67" s="38">
        <f t="shared" si="45"/>
        <v>0</v>
      </c>
      <c r="AJ67" s="38">
        <f t="shared" si="46"/>
        <v>0</v>
      </c>
      <c r="AK67" s="38">
        <f t="shared" si="47"/>
        <v>0</v>
      </c>
      <c r="AL67" s="118" t="str">
        <f t="shared" si="48"/>
        <v/>
      </c>
      <c r="AM67" s="118" t="str">
        <f t="shared" si="25"/>
        <v>Work not yet Started.</v>
      </c>
      <c r="AN67" s="118" t="str">
        <f t="shared" si="26"/>
        <v/>
      </c>
      <c r="AO67" s="118" t="e">
        <f t="shared" si="27"/>
        <v>#DIV/0!</v>
      </c>
      <c r="AP67" s="118" t="e">
        <f t="shared" si="28"/>
        <v>#DIV/0!</v>
      </c>
      <c r="AQ67" s="118" t="str">
        <f t="shared" si="29"/>
        <v/>
      </c>
    </row>
    <row r="68" spans="1:43" ht="15.75" x14ac:dyDescent="0.25">
      <c r="A68" s="111"/>
      <c r="B68" s="112"/>
      <c r="C68" s="81"/>
      <c r="D68" s="92"/>
      <c r="E68" s="92"/>
      <c r="F68" s="92"/>
      <c r="G68" s="92"/>
      <c r="H68" s="92"/>
      <c r="I68" s="92"/>
      <c r="J68" s="92"/>
      <c r="K68" s="92"/>
      <c r="L68" s="92"/>
      <c r="M68" s="92"/>
      <c r="N68" s="113"/>
      <c r="O68" s="113"/>
      <c r="P68" s="118"/>
      <c r="Q68" s="97" t="e">
        <f t="shared" si="4"/>
        <v>#DIV/0!</v>
      </c>
      <c r="R68" s="97" t="e">
        <f t="shared" si="5"/>
        <v>#DIV/0!</v>
      </c>
      <c r="S68" s="97">
        <f t="shared" si="6"/>
        <v>0</v>
      </c>
      <c r="T68" s="97" t="e">
        <f t="shared" si="7"/>
        <v>#DIV/0!</v>
      </c>
      <c r="U68" s="97" t="e">
        <f t="shared" si="8"/>
        <v>#DIV/0!</v>
      </c>
      <c r="V68" s="97" t="e">
        <f t="shared" si="9"/>
        <v>#DIV/0!</v>
      </c>
      <c r="W68" s="97" t="e">
        <f t="shared" si="10"/>
        <v>#DIV/0!</v>
      </c>
      <c r="X68" s="97" t="e">
        <f t="shared" si="11"/>
        <v>#DIV/0!</v>
      </c>
      <c r="Y68" s="97" t="e">
        <f t="shared" si="12"/>
        <v>#DIV/0!</v>
      </c>
      <c r="Z68" s="97" t="e">
        <f t="shared" si="13"/>
        <v>#DIV/0!</v>
      </c>
      <c r="AA68" s="115">
        <f t="shared" si="14"/>
        <v>0</v>
      </c>
      <c r="AB68" s="116">
        <f t="shared" si="15"/>
        <v>0</v>
      </c>
      <c r="AC68" s="116">
        <f t="shared" si="16"/>
        <v>0</v>
      </c>
      <c r="AD68" s="38">
        <f t="shared" ref="AD68:AD69" si="49">(IF(M54&gt;1,(C68/(M54+2)),C68/4))</f>
        <v>0</v>
      </c>
      <c r="AE68" s="38">
        <f t="shared" ref="AE68:AE69" si="50">(IF(M54&gt;1,(C68/(M54+2)+AD68),C68/4+AD68))</f>
        <v>0</v>
      </c>
      <c r="AF68" s="38">
        <f t="shared" ref="AF68:AF69" si="51">(IF(M54&gt;1,(C68/(M54+2)+AE68),0))</f>
        <v>0</v>
      </c>
      <c r="AG68" s="38">
        <f t="shared" ref="AG68:AG69" si="52">(IF(M54&gt;2,(C68/(M54+2)+AF68),0))</f>
        <v>0</v>
      </c>
      <c r="AH68" s="117">
        <f t="shared" ref="AH68:AH69" si="53">(IF(M54&gt;3,(C68/(M54+2)+AG68),0))</f>
        <v>0</v>
      </c>
      <c r="AI68" s="38">
        <f t="shared" ref="AI68:AI69" si="54">(IF(M54&gt;4,(C68/(M54+2)+AH68),0))</f>
        <v>0</v>
      </c>
      <c r="AJ68" s="38">
        <f t="shared" ref="AJ68:AJ69" si="55">(IF(M54=1,(C68/(M54+3)+AE68),IF(M54=0,(C68/4+AE68),IF(M54&gt;1,0))))</f>
        <v>0</v>
      </c>
      <c r="AK68" s="38">
        <f t="shared" ref="AK68:AK69" si="56">(IF(M54&gt;1.5,(C68/(M54+2)+AE68+MAX(0,AF68-AE68)+MAX(0,AG68-AF68)+MAX(0,AH68-AG68)+MAX(0,AI68-AH68)+MAX(0,AJ68-AI68)),IF(M54=1,(C68/(M54+3)+AJ68),IF(M54=0,C68/4+AJ68))))</f>
        <v>0</v>
      </c>
      <c r="AL68" s="118" t="str">
        <f>(IF(W135=(1+T135),"",IF(W135&gt;0,", RCC upto "&amp;W135&amp;" Slab","")))&amp;(IF(X135=T135,"",IF(X135&gt;0,", Brickwork upto "&amp;X135&amp;" Floor","")))&amp;(IF(Y135=T135,"",IF(Y135&gt;0,", Internal Plaster upto "&amp;Y135&amp;" Floor","")))&amp;(IF(Z135=T135,"",IF(Z135&gt;0,", External Plaster upto "&amp;Z135&amp;" Floor","")))&amp;(IF(AA135=T135,"",IF(AA135&gt;0,", Flooring upto "&amp;AA135&amp;" Floor","")))&amp;(IF(AB135=T135,"",IF(AB135&gt;0,", Painting upto "&amp;AB135&amp;" Floor","")))&amp;(IF(AC135=T135,"",IF(AC135&gt;0,", Finishing upto "&amp;AC135&amp;" Floor","")))&amp;(IF(AD135=T135,"",IF(AD135&gt;0,", Possession upto "&amp;AD135&amp;" Floor","")))</f>
        <v/>
      </c>
      <c r="AM68" s="118" t="str">
        <f t="shared" si="25"/>
        <v>Work not yet Started.</v>
      </c>
      <c r="AN68" s="118" t="str">
        <f t="shared" si="26"/>
        <v/>
      </c>
      <c r="AO68" s="118" t="e">
        <f t="shared" si="27"/>
        <v>#DIV/0!</v>
      </c>
      <c r="AP68" s="118" t="e">
        <f t="shared" si="28"/>
        <v>#DIV/0!</v>
      </c>
      <c r="AQ68" s="118" t="str">
        <f t="shared" si="29"/>
        <v/>
      </c>
    </row>
    <row r="69" spans="1:43" ht="15.75" x14ac:dyDescent="0.25">
      <c r="A69" s="111"/>
      <c r="B69" s="112"/>
      <c r="C69" s="81"/>
      <c r="D69" s="92"/>
      <c r="E69" s="92"/>
      <c r="F69" s="92"/>
      <c r="G69" s="92"/>
      <c r="H69" s="92"/>
      <c r="I69" s="92"/>
      <c r="J69" s="92"/>
      <c r="K69" s="92"/>
      <c r="L69" s="92"/>
      <c r="M69" s="92"/>
      <c r="N69" s="113"/>
      <c r="O69" s="113"/>
      <c r="P69" s="118"/>
      <c r="Q69" s="97" t="e">
        <f t="shared" si="4"/>
        <v>#DIV/0!</v>
      </c>
      <c r="R69" s="97" t="e">
        <f t="shared" si="5"/>
        <v>#DIV/0!</v>
      </c>
      <c r="S69" s="97">
        <f t="shared" si="6"/>
        <v>0</v>
      </c>
      <c r="T69" s="97" t="e">
        <f t="shared" si="7"/>
        <v>#DIV/0!</v>
      </c>
      <c r="U69" s="97" t="e">
        <f t="shared" si="8"/>
        <v>#DIV/0!</v>
      </c>
      <c r="V69" s="97" t="e">
        <f t="shared" si="9"/>
        <v>#DIV/0!</v>
      </c>
      <c r="W69" s="97" t="e">
        <f t="shared" si="10"/>
        <v>#DIV/0!</v>
      </c>
      <c r="X69" s="97" t="e">
        <f t="shared" si="11"/>
        <v>#DIV/0!</v>
      </c>
      <c r="Y69" s="97" t="e">
        <f t="shared" si="12"/>
        <v>#DIV/0!</v>
      </c>
      <c r="Z69" s="97" t="e">
        <f t="shared" si="13"/>
        <v>#DIV/0!</v>
      </c>
      <c r="AA69" s="115">
        <f t="shared" si="14"/>
        <v>0</v>
      </c>
      <c r="AB69" s="116">
        <f t="shared" si="15"/>
        <v>0</v>
      </c>
      <c r="AC69" s="116">
        <f t="shared" si="16"/>
        <v>0</v>
      </c>
      <c r="AD69" s="38">
        <f t="shared" si="49"/>
        <v>0</v>
      </c>
      <c r="AE69" s="38">
        <f t="shared" si="50"/>
        <v>0</v>
      </c>
      <c r="AF69" s="38">
        <f t="shared" si="51"/>
        <v>0</v>
      </c>
      <c r="AG69" s="38">
        <f t="shared" si="52"/>
        <v>0</v>
      </c>
      <c r="AH69" s="117">
        <f t="shared" si="53"/>
        <v>0</v>
      </c>
      <c r="AI69" s="38">
        <f t="shared" si="54"/>
        <v>0</v>
      </c>
      <c r="AJ69" s="38">
        <f t="shared" si="55"/>
        <v>0</v>
      </c>
      <c r="AK69" s="38">
        <f t="shared" si="56"/>
        <v>0</v>
      </c>
      <c r="AL69" s="118" t="str">
        <f>(IF(W136=(1+T136),"",IF(W136&gt;0,", RCC upto "&amp;W136&amp;" Slab","")))&amp;(IF(X136=T136,"",IF(X136&gt;0,", Brickwork upto "&amp;X136&amp;" Floor","")))&amp;(IF(Y136=T136,"",IF(Y136&gt;0,", Internal Plaster upto "&amp;Y136&amp;" Floor","")))&amp;(IF(Z136=T136,"",IF(Z136&gt;0,", External Plaster upto "&amp;Z136&amp;" Floor","")))&amp;(IF(AA136=T136,"",IF(AA136&gt;0,", Flooring upto "&amp;AA136&amp;" Floor","")))&amp;(IF(AB136=T136,"",IF(AB136&gt;0,", Painting upto "&amp;AB136&amp;" Floor","")))&amp;(IF(AC136=T136,"",IF(AC136&gt;0,", Finishing upto "&amp;AC136&amp;" Floor","")))&amp;(IF(AD136=T136,"",IF(AD136&gt;0,", Possession upto "&amp;AD136&amp;" Floor","")))</f>
        <v/>
      </c>
      <c r="AM69" s="118" t="str">
        <f t="shared" si="25"/>
        <v>Work not yet Started.</v>
      </c>
      <c r="AN69" s="118" t="str">
        <f t="shared" si="26"/>
        <v/>
      </c>
      <c r="AO69" s="118" t="e">
        <f t="shared" si="27"/>
        <v>#DIV/0!</v>
      </c>
      <c r="AP69" s="118" t="e">
        <f t="shared" si="28"/>
        <v>#DIV/0!</v>
      </c>
      <c r="AQ69" s="118" t="str">
        <f t="shared" si="29"/>
        <v/>
      </c>
    </row>
  </sheetData>
  <mergeCells count="20">
    <mergeCell ref="B16:C16"/>
    <mergeCell ref="A5:B5"/>
    <mergeCell ref="E5:F14"/>
    <mergeCell ref="G5:H14"/>
    <mergeCell ref="A6:B6"/>
    <mergeCell ref="A7:B7"/>
    <mergeCell ref="A8:B8"/>
    <mergeCell ref="A9:B9"/>
    <mergeCell ref="A10:B10"/>
    <mergeCell ref="A11:B11"/>
    <mergeCell ref="A12:B12"/>
    <mergeCell ref="A13:B13"/>
    <mergeCell ref="A14:B14"/>
    <mergeCell ref="A1:B1"/>
    <mergeCell ref="C1:H1"/>
    <mergeCell ref="A3:B3"/>
    <mergeCell ref="C3:H3"/>
    <mergeCell ref="A4:B4"/>
    <mergeCell ref="E4:F4"/>
    <mergeCell ref="G4:H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56"/>
  <sheetViews>
    <sheetView zoomScale="70" zoomScaleNormal="70" workbookViewId="0">
      <selection activeCell="M12" sqref="M12"/>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3" s="1" customFormat="1" ht="21" thickBot="1" x14ac:dyDescent="0.3">
      <c r="A3" s="183" t="s">
        <v>67</v>
      </c>
      <c r="B3" s="183"/>
      <c r="C3" s="183"/>
      <c r="D3" s="183"/>
      <c r="E3" s="183"/>
      <c r="F3" s="183"/>
      <c r="G3" s="183"/>
      <c r="H3" s="183"/>
      <c r="I3" s="183"/>
    </row>
    <row r="4" spans="1:13" s="1" customFormat="1" ht="20.25" customHeight="1" x14ac:dyDescent="0.3">
      <c r="A4" s="246">
        <v>1</v>
      </c>
      <c r="B4" s="246"/>
      <c r="C4" s="246"/>
      <c r="D4" s="247" t="s">
        <v>4</v>
      </c>
      <c r="E4" s="28" t="s">
        <v>112</v>
      </c>
      <c r="F4" s="184" t="s">
        <v>99</v>
      </c>
      <c r="G4" s="184"/>
      <c r="H4" s="28" t="s">
        <v>113</v>
      </c>
      <c r="I4" s="28" t="s">
        <v>114</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3" s="1" customFormat="1" ht="20.25" x14ac:dyDescent="0.3">
      <c r="A5" s="246"/>
      <c r="B5" s="246"/>
      <c r="C5" s="246"/>
      <c r="D5" s="247"/>
      <c r="E5" s="28">
        <v>3</v>
      </c>
      <c r="F5" s="184">
        <v>1</v>
      </c>
      <c r="G5" s="184"/>
      <c r="H5" s="28">
        <v>0</v>
      </c>
      <c r="I5" s="28">
        <f ca="1">--TRIM(RIGHT(SUBSTITUTE(LEFT(A4,_xlfn.AGGREGATE(16,6,FIND({0,1,2,3,4,5,6,7,8,9},A4,ROW(INDIRECT("1:"&amp;LEN(A4)))),1))," ",REPT(" ",LEN(A4))),LEN(A4)))</f>
        <v>1</v>
      </c>
      <c r="J5" s="16" t="s">
        <v>118</v>
      </c>
      <c r="K5" s="17"/>
    </row>
    <row r="6" spans="1:13" s="1" customFormat="1" ht="20.25" customHeight="1" x14ac:dyDescent="0.3">
      <c r="A6" s="210" t="s">
        <v>116</v>
      </c>
      <c r="B6" s="210"/>
      <c r="C6" s="210" t="s">
        <v>126</v>
      </c>
      <c r="D6" s="210"/>
      <c r="E6" s="26" t="s">
        <v>127</v>
      </c>
      <c r="F6" s="210" t="s">
        <v>117</v>
      </c>
      <c r="G6" s="210"/>
      <c r="H6" s="27" t="s">
        <v>115</v>
      </c>
      <c r="I6" s="27"/>
      <c r="J6" s="19" t="s">
        <v>128</v>
      </c>
      <c r="K6" s="18">
        <f ca="1">I5*25%</f>
        <v>0.25</v>
      </c>
    </row>
    <row r="7" spans="1:13" s="1" customFormat="1" ht="20.25" customHeight="1" x14ac:dyDescent="0.3">
      <c r="A7" s="141" t="s">
        <v>129</v>
      </c>
      <c r="B7" s="141"/>
      <c r="C7" s="184">
        <f ca="1">K8</f>
        <v>1</v>
      </c>
      <c r="D7" s="184"/>
      <c r="E7" s="5">
        <f ca="1">((100/I5)*C7)/100</f>
        <v>1</v>
      </c>
      <c r="F7" s="248">
        <f ca="1">(((C7/I5*10)+(C8/I5*15)+(25/(F5+H5+I5)*C9)+(5/(I5)*C10)+(2.5/(I5)*C11)+(2.5/(I5)*C12)+(5/I5*C13)+(10/I5*C14)+(2.5/I5*C15)+(2.5/I5*C16)+(10/I5*C17)+(10/I5*C18))/100)</f>
        <v>0.25</v>
      </c>
      <c r="G7" s="249"/>
      <c r="H7" s="141" t="str">
        <f ca="1">J4</f>
        <v>Excavation work Completed. Plinth work completed</v>
      </c>
      <c r="I7" s="141"/>
      <c r="J7" s="19" t="s">
        <v>119</v>
      </c>
      <c r="K7" s="22">
        <f ca="1">I5*50%</f>
        <v>0.5</v>
      </c>
    </row>
    <row r="8" spans="1:13" s="1" customFormat="1" ht="20.25" x14ac:dyDescent="0.3">
      <c r="A8" s="141" t="s">
        <v>100</v>
      </c>
      <c r="B8" s="141"/>
      <c r="C8" s="254">
        <f ca="1">K16</f>
        <v>1</v>
      </c>
      <c r="D8" s="184"/>
      <c r="E8" s="5">
        <f ca="1">((100/I5)*C8)/100</f>
        <v>1</v>
      </c>
      <c r="F8" s="250"/>
      <c r="G8" s="251"/>
      <c r="H8" s="141"/>
      <c r="I8" s="141"/>
      <c r="J8" s="19" t="s">
        <v>120</v>
      </c>
      <c r="K8" s="22">
        <f ca="1">I5</f>
        <v>1</v>
      </c>
    </row>
    <row r="9" spans="1:13" s="1" customFormat="1" ht="21" customHeight="1" x14ac:dyDescent="0.35">
      <c r="A9" s="141" t="s">
        <v>130</v>
      </c>
      <c r="B9" s="141"/>
      <c r="C9" s="184">
        <v>0</v>
      </c>
      <c r="D9" s="184"/>
      <c r="E9" s="5">
        <f ca="1">((100/(F5+H5+I5))*C9)/100</f>
        <v>0</v>
      </c>
      <c r="F9" s="250"/>
      <c r="G9" s="251"/>
      <c r="H9" s="141"/>
      <c r="I9" s="141"/>
      <c r="J9" s="19" t="s">
        <v>121</v>
      </c>
      <c r="K9" s="23">
        <f ca="1">(IF(E5&gt;1,(I5/(E5+2)),I5*0.2))</f>
        <v>0.2</v>
      </c>
    </row>
    <row r="10" spans="1:13" s="1" customFormat="1" ht="21" customHeight="1" x14ac:dyDescent="0.35">
      <c r="A10" s="141" t="s">
        <v>131</v>
      </c>
      <c r="B10" s="141"/>
      <c r="C10" s="184">
        <v>0</v>
      </c>
      <c r="D10" s="184"/>
      <c r="E10" s="5">
        <f ca="1">((100/I5)*C10)/100</f>
        <v>0</v>
      </c>
      <c r="F10" s="250"/>
      <c r="G10" s="251"/>
      <c r="H10" s="141"/>
      <c r="I10" s="141"/>
      <c r="J10" s="19" t="s">
        <v>122</v>
      </c>
      <c r="K10" s="23">
        <f ca="1">(IF(E5&gt;1,(I5/(E5+2)+K9),I5*0.2+K9))</f>
        <v>0.4</v>
      </c>
    </row>
    <row r="11" spans="1:13" s="1" customFormat="1" ht="21" customHeight="1" x14ac:dyDescent="0.35">
      <c r="A11" s="177" t="s">
        <v>132</v>
      </c>
      <c r="B11" s="178"/>
      <c r="C11" s="184">
        <v>0</v>
      </c>
      <c r="D11" s="184"/>
      <c r="E11" s="5">
        <f ca="1">((100/I5)*C11)/100</f>
        <v>0</v>
      </c>
      <c r="F11" s="250"/>
      <c r="G11" s="251"/>
      <c r="H11" s="141"/>
      <c r="I11" s="141"/>
      <c r="J11" s="19" t="s">
        <v>133</v>
      </c>
      <c r="K11" s="23">
        <f ca="1">(IF(E5&gt;1,(I5/(E5+2)+K10),0))</f>
        <v>0.60000000000000009</v>
      </c>
    </row>
    <row r="12" spans="1:13" s="1" customFormat="1" ht="21" customHeight="1" x14ac:dyDescent="0.35">
      <c r="A12" s="177" t="s">
        <v>163</v>
      </c>
      <c r="B12" s="178"/>
      <c r="C12" s="184">
        <v>0</v>
      </c>
      <c r="D12" s="184"/>
      <c r="E12" s="5">
        <f ca="1">((100/I5)*C12)/100</f>
        <v>0</v>
      </c>
      <c r="F12" s="250"/>
      <c r="G12" s="251"/>
      <c r="H12" s="141"/>
      <c r="I12" s="141"/>
      <c r="J12" s="19" t="s">
        <v>134</v>
      </c>
      <c r="K12" s="23">
        <f ca="1">(IF(E5&gt;2,(I5/(E5+2)+K11),0))</f>
        <v>0.8</v>
      </c>
      <c r="M12" s="125" t="s">
        <v>1440</v>
      </c>
    </row>
    <row r="13" spans="1:13" s="1" customFormat="1" ht="57.75" customHeight="1" x14ac:dyDescent="0.35">
      <c r="A13" s="177" t="s">
        <v>160</v>
      </c>
      <c r="B13" s="178"/>
      <c r="C13" s="184">
        <v>0</v>
      </c>
      <c r="D13" s="184"/>
      <c r="E13" s="5">
        <f ca="1">((100/(I5))*C13)/100</f>
        <v>0</v>
      </c>
      <c r="F13" s="250"/>
      <c r="G13" s="251"/>
      <c r="H13" s="141"/>
      <c r="I13" s="141"/>
      <c r="J13" s="19" t="s">
        <v>136</v>
      </c>
      <c r="K13" s="24">
        <f>(IF(E5&gt;3,(I5/(E5+2)+K12),0))</f>
        <v>0</v>
      </c>
    </row>
    <row r="14" spans="1:13" s="1" customFormat="1" ht="21" x14ac:dyDescent="0.35">
      <c r="A14" s="141" t="s">
        <v>135</v>
      </c>
      <c r="B14" s="141"/>
      <c r="C14" s="184">
        <v>0</v>
      </c>
      <c r="D14" s="184"/>
      <c r="E14" s="5">
        <f ca="1">((100/(I5))*C14)/100</f>
        <v>0</v>
      </c>
      <c r="F14" s="250"/>
      <c r="G14" s="251"/>
      <c r="H14" s="141"/>
      <c r="I14" s="141"/>
      <c r="J14" s="19" t="s">
        <v>137</v>
      </c>
      <c r="K14" s="23">
        <f>(IF(E5&gt;4,(I5/(E5+2)+K13),0))</f>
        <v>0</v>
      </c>
    </row>
    <row r="15" spans="1:13" s="1" customFormat="1" ht="21" customHeight="1" x14ac:dyDescent="0.35">
      <c r="A15" s="141" t="s">
        <v>162</v>
      </c>
      <c r="B15" s="141"/>
      <c r="C15" s="184">
        <v>0</v>
      </c>
      <c r="D15" s="184"/>
      <c r="E15" s="5">
        <f ca="1">((100/I5)*C15)/100</f>
        <v>0</v>
      </c>
      <c r="F15" s="250"/>
      <c r="G15" s="251"/>
      <c r="H15" s="141"/>
      <c r="I15" s="141"/>
      <c r="J15" s="19" t="s">
        <v>123</v>
      </c>
      <c r="K15" s="23">
        <f>(IF(E5=1,(I5/(E5+3)+K10),IF(E5=0,(I5*0.3+K10),IF(E5&gt;1,0))))</f>
        <v>0</v>
      </c>
    </row>
    <row r="16" spans="1:13" s="1" customFormat="1" ht="21.75" thickBot="1" x14ac:dyDescent="0.4">
      <c r="A16" s="141" t="s">
        <v>161</v>
      </c>
      <c r="B16" s="141"/>
      <c r="C16" s="184">
        <v>0</v>
      </c>
      <c r="D16" s="184"/>
      <c r="E16" s="5">
        <f ca="1">((100/I5)*C16)/100</f>
        <v>0</v>
      </c>
      <c r="F16" s="250"/>
      <c r="G16" s="251"/>
      <c r="H16" s="141"/>
      <c r="I16" s="141"/>
      <c r="J16" s="21" t="s">
        <v>124</v>
      </c>
      <c r="K16" s="25">
        <f ca="1">(IF(E5&gt;1.5,(I5/(E5+2)+K10+MAX(0,K11-K10)+MAX(0,K12-K11)+MAX(0,K13-K12)+MAX(0,K14-K13)+MAX(0,K15-K14)),IF(E5=1,(I5/(E5+3)+K15),IF(E5=0,I5*0.3+K15))))</f>
        <v>1</v>
      </c>
    </row>
    <row r="17" spans="1:9" s="1" customFormat="1" ht="20.25" x14ac:dyDescent="0.25">
      <c r="A17" s="141" t="s">
        <v>138</v>
      </c>
      <c r="B17" s="141"/>
      <c r="C17" s="184">
        <v>0</v>
      </c>
      <c r="D17" s="184"/>
      <c r="E17" s="5">
        <f ca="1">((100/(I5))*C17)/100</f>
        <v>0</v>
      </c>
      <c r="F17" s="250"/>
      <c r="G17" s="251"/>
      <c r="H17" s="141"/>
      <c r="I17" s="141"/>
    </row>
    <row r="18" spans="1:9" s="1" customFormat="1" ht="20.25" x14ac:dyDescent="0.25">
      <c r="A18" s="141" t="s">
        <v>139</v>
      </c>
      <c r="B18" s="141"/>
      <c r="C18" s="184">
        <v>0</v>
      </c>
      <c r="D18" s="184"/>
      <c r="E18" s="5">
        <f ca="1">((100/(I5))*C18)/100</f>
        <v>0</v>
      </c>
      <c r="F18" s="252"/>
      <c r="G18" s="253"/>
      <c r="H18" s="141"/>
      <c r="I18" s="141"/>
    </row>
    <row r="23" spans="1:9" x14ac:dyDescent="0.25">
      <c r="B23" s="255" t="s">
        <v>164</v>
      </c>
      <c r="C23" s="255"/>
      <c r="D23" s="255"/>
      <c r="E23" s="255"/>
      <c r="F23" s="255"/>
      <c r="G23" s="255"/>
    </row>
    <row r="24" spans="1:9" ht="14.45" customHeight="1" x14ac:dyDescent="0.25">
      <c r="B24" s="258" t="s">
        <v>165</v>
      </c>
      <c r="C24" s="258" t="s">
        <v>166</v>
      </c>
      <c r="D24" s="261" t="s">
        <v>167</v>
      </c>
      <c r="E24" s="262" t="s">
        <v>168</v>
      </c>
      <c r="F24" s="259" t="s">
        <v>169</v>
      </c>
      <c r="G24" s="258" t="s">
        <v>170</v>
      </c>
    </row>
    <row r="25" spans="1:9" x14ac:dyDescent="0.25">
      <c r="B25" s="258"/>
      <c r="C25" s="258"/>
      <c r="D25" s="261"/>
      <c r="E25" s="262"/>
      <c r="F25" s="259"/>
      <c r="G25" s="258"/>
    </row>
    <row r="26" spans="1:9" x14ac:dyDescent="0.25">
      <c r="B26" s="35" t="s">
        <v>171</v>
      </c>
      <c r="C26" s="36">
        <v>10</v>
      </c>
      <c r="D26" s="36">
        <v>1</v>
      </c>
      <c r="E26" s="37"/>
      <c r="F26" s="38">
        <f>((E26/D26)*0.05)*100</f>
        <v>0</v>
      </c>
      <c r="G26" s="38">
        <f t="shared" ref="G26:G37" si="0">((E26/D26)*(C26/100))*100</f>
        <v>0</v>
      </c>
    </row>
    <row r="27" spans="1:9" x14ac:dyDescent="0.25">
      <c r="B27" s="35" t="s">
        <v>172</v>
      </c>
      <c r="C27" s="37">
        <v>10</v>
      </c>
      <c r="D27" s="37">
        <v>1</v>
      </c>
      <c r="E27" s="37"/>
      <c r="F27" s="38">
        <f>((E27/D27)*0.05)*100</f>
        <v>0</v>
      </c>
      <c r="G27" s="38">
        <f t="shared" si="0"/>
        <v>0</v>
      </c>
    </row>
    <row r="28" spans="1:9" x14ac:dyDescent="0.25">
      <c r="B28" s="35" t="s">
        <v>173</v>
      </c>
      <c r="C28" s="37">
        <v>15</v>
      </c>
      <c r="D28" s="37">
        <v>1</v>
      </c>
      <c r="E28" s="37"/>
      <c r="F28" s="38">
        <f>((E28/D28)*0.15)*100</f>
        <v>0</v>
      </c>
      <c r="G28" s="38">
        <f t="shared" si="0"/>
        <v>0</v>
      </c>
    </row>
    <row r="29" spans="1:9" x14ac:dyDescent="0.25">
      <c r="B29" s="39" t="s">
        <v>174</v>
      </c>
      <c r="C29" s="37">
        <v>25</v>
      </c>
      <c r="D29" s="37">
        <v>40</v>
      </c>
      <c r="E29" s="37"/>
      <c r="F29" s="38">
        <f>((E29/D29)*0.25)*100</f>
        <v>0</v>
      </c>
      <c r="G29" s="38">
        <f t="shared" si="0"/>
        <v>0</v>
      </c>
    </row>
    <row r="30" spans="1:9" x14ac:dyDescent="0.25">
      <c r="B30" s="39" t="s">
        <v>175</v>
      </c>
      <c r="C30" s="37">
        <v>5</v>
      </c>
      <c r="D30" s="37">
        <v>39</v>
      </c>
      <c r="E30" s="37"/>
      <c r="F30" s="38">
        <f>((E30/D30)*0.05)*100</f>
        <v>0</v>
      </c>
      <c r="G30" s="38">
        <f t="shared" si="0"/>
        <v>0</v>
      </c>
    </row>
    <row r="31" spans="1:9" ht="30" x14ac:dyDescent="0.25">
      <c r="B31" s="39" t="s">
        <v>176</v>
      </c>
      <c r="C31" s="37">
        <v>2.5</v>
      </c>
      <c r="D31" s="37">
        <v>39</v>
      </c>
      <c r="E31" s="37"/>
      <c r="F31" s="38">
        <f>((E31/D31)*0.025)*100</f>
        <v>0</v>
      </c>
      <c r="G31" s="38">
        <f t="shared" si="0"/>
        <v>0</v>
      </c>
    </row>
    <row r="32" spans="1:9" ht="30" x14ac:dyDescent="0.25">
      <c r="B32" s="39" t="s">
        <v>177</v>
      </c>
      <c r="C32" s="37">
        <v>2.5</v>
      </c>
      <c r="D32" s="37">
        <v>39</v>
      </c>
      <c r="E32" s="37"/>
      <c r="F32" s="38">
        <f>((E32/D32)*0.025)*100</f>
        <v>0</v>
      </c>
      <c r="G32" s="38">
        <f t="shared" si="0"/>
        <v>0</v>
      </c>
    </row>
    <row r="33" spans="1:7" ht="45" x14ac:dyDescent="0.25">
      <c r="B33" s="40" t="s">
        <v>178</v>
      </c>
      <c r="C33" s="37">
        <v>5</v>
      </c>
      <c r="D33" s="37">
        <v>39</v>
      </c>
      <c r="E33" s="37"/>
      <c r="F33" s="38">
        <f>((E33/D33)*0.05)*100</f>
        <v>0</v>
      </c>
      <c r="G33" s="38">
        <f t="shared" si="0"/>
        <v>0</v>
      </c>
    </row>
    <row r="34" spans="1:7" ht="30" x14ac:dyDescent="0.25">
      <c r="B34" s="40" t="s">
        <v>179</v>
      </c>
      <c r="C34" s="37">
        <v>5</v>
      </c>
      <c r="D34" s="37">
        <v>39</v>
      </c>
      <c r="E34" s="37"/>
      <c r="F34" s="38">
        <f>((E34/D34)*0.1)*100</f>
        <v>0</v>
      </c>
      <c r="G34" s="38">
        <f t="shared" si="0"/>
        <v>0</v>
      </c>
    </row>
    <row r="35" spans="1:7" ht="30" x14ac:dyDescent="0.25">
      <c r="B35" s="40" t="s">
        <v>180</v>
      </c>
      <c r="C35" s="37">
        <v>5</v>
      </c>
      <c r="D35" s="37">
        <v>39</v>
      </c>
      <c r="E35" s="37"/>
      <c r="F35" s="38">
        <f>((E35/D35)*0.05)*100</f>
        <v>0</v>
      </c>
      <c r="G35" s="38">
        <f t="shared" si="0"/>
        <v>0</v>
      </c>
    </row>
    <row r="36" spans="1:7" ht="60" x14ac:dyDescent="0.25">
      <c r="B36" s="40" t="s">
        <v>181</v>
      </c>
      <c r="C36" s="37">
        <v>10</v>
      </c>
      <c r="D36" s="37">
        <v>39</v>
      </c>
      <c r="E36" s="37"/>
      <c r="F36" s="38">
        <f>((E36/D36)*0.1)*100</f>
        <v>0</v>
      </c>
      <c r="G36" s="38">
        <f t="shared" si="0"/>
        <v>0</v>
      </c>
    </row>
    <row r="37" spans="1:7" ht="45" x14ac:dyDescent="0.25">
      <c r="B37" s="40" t="s">
        <v>182</v>
      </c>
      <c r="C37" s="37">
        <v>5</v>
      </c>
      <c r="D37" s="37">
        <v>39</v>
      </c>
      <c r="E37" s="37"/>
      <c r="F37" s="38">
        <f>((E37/D37)*0.1)*100</f>
        <v>0</v>
      </c>
      <c r="G37" s="38">
        <f t="shared" si="0"/>
        <v>0</v>
      </c>
    </row>
    <row r="38" spans="1:7" ht="15.75" x14ac:dyDescent="0.25">
      <c r="B38" s="41" t="s">
        <v>183</v>
      </c>
      <c r="C38" s="42">
        <f>SUM(C26:C37)</f>
        <v>100</v>
      </c>
      <c r="D38" s="41"/>
      <c r="E38" s="41"/>
      <c r="F38" s="42">
        <f>SUM(F26:F37)</f>
        <v>0</v>
      </c>
      <c r="G38" s="42">
        <f>SUM(G26:G37)</f>
        <v>0</v>
      </c>
    </row>
    <row r="39" spans="1:7" x14ac:dyDescent="0.25">
      <c r="B39" s="259" t="s">
        <v>184</v>
      </c>
      <c r="C39" s="259"/>
      <c r="D39" s="259"/>
      <c r="E39" s="259"/>
      <c r="F39" s="259"/>
      <c r="G39" s="259"/>
    </row>
    <row r="40" spans="1:7" x14ac:dyDescent="0.25">
      <c r="B40" s="260" t="s">
        <v>185</v>
      </c>
      <c r="C40" s="260"/>
      <c r="D40" s="260"/>
      <c r="E40" s="260" t="s">
        <v>186</v>
      </c>
      <c r="F40" s="260"/>
      <c r="G40" s="260"/>
    </row>
    <row r="41" spans="1:7" x14ac:dyDescent="0.25">
      <c r="B41" s="256" t="s">
        <v>187</v>
      </c>
      <c r="C41" s="256"/>
      <c r="D41" s="256"/>
      <c r="E41" s="256" t="s">
        <v>188</v>
      </c>
      <c r="F41" s="256"/>
      <c r="G41" s="256"/>
    </row>
    <row r="42" spans="1:7" x14ac:dyDescent="0.25">
      <c r="B42" s="256" t="s">
        <v>189</v>
      </c>
      <c r="C42" s="256"/>
      <c r="D42" s="256"/>
      <c r="E42" s="256" t="s">
        <v>190</v>
      </c>
      <c r="F42" s="256"/>
      <c r="G42" s="256"/>
    </row>
    <row r="43" spans="1:7" x14ac:dyDescent="0.25">
      <c r="B43" s="257" t="s">
        <v>191</v>
      </c>
      <c r="C43" s="257"/>
      <c r="D43" s="257"/>
      <c r="E43" s="257" t="s">
        <v>192</v>
      </c>
      <c r="F43" s="257"/>
      <c r="G43" s="257"/>
    </row>
    <row r="45" spans="1:7" ht="15.75" thickBot="1" x14ac:dyDescent="0.3"/>
    <row r="46" spans="1:7" ht="17.25" thickTop="1" thickBot="1" x14ac:dyDescent="0.3">
      <c r="A46" s="43" t="s">
        <v>193</v>
      </c>
      <c r="B46" s="43" t="s">
        <v>165</v>
      </c>
      <c r="C46" s="44" t="s">
        <v>194</v>
      </c>
      <c r="D46" s="44" t="s">
        <v>195</v>
      </c>
      <c r="E46" s="44" t="s">
        <v>196</v>
      </c>
    </row>
    <row r="47" spans="1:7" ht="31.5" thickTop="1" thickBot="1" x14ac:dyDescent="0.3">
      <c r="A47" s="45">
        <v>1</v>
      </c>
      <c r="B47" s="46" t="s">
        <v>197</v>
      </c>
      <c r="C47" s="47">
        <v>0</v>
      </c>
      <c r="D47" s="48">
        <v>0.1</v>
      </c>
      <c r="E47" s="47">
        <v>0.1</v>
      </c>
    </row>
    <row r="48" spans="1:7" ht="31.5" thickTop="1" thickBot="1" x14ac:dyDescent="0.3">
      <c r="A48" s="45">
        <v>2</v>
      </c>
      <c r="B48" s="46" t="s">
        <v>198</v>
      </c>
      <c r="C48" s="47" t="s">
        <v>199</v>
      </c>
      <c r="D48" s="48" t="s">
        <v>200</v>
      </c>
      <c r="E48" s="47">
        <v>0.3</v>
      </c>
    </row>
    <row r="49" spans="1:5" ht="61.5" thickTop="1" thickBot="1" x14ac:dyDescent="0.3">
      <c r="A49" s="45">
        <v>3</v>
      </c>
      <c r="B49" s="46" t="s">
        <v>201</v>
      </c>
      <c r="C49" s="47" t="s">
        <v>202</v>
      </c>
      <c r="D49" s="48" t="s">
        <v>203</v>
      </c>
      <c r="E49" s="47">
        <v>0.45</v>
      </c>
    </row>
    <row r="50" spans="1:5" ht="76.5" thickTop="1" thickBot="1" x14ac:dyDescent="0.3">
      <c r="A50" s="45">
        <v>4</v>
      </c>
      <c r="B50" s="46" t="s">
        <v>204</v>
      </c>
      <c r="C50" s="47" t="s">
        <v>205</v>
      </c>
      <c r="D50" s="48" t="s">
        <v>206</v>
      </c>
      <c r="E50" s="47">
        <v>0.7</v>
      </c>
    </row>
    <row r="51" spans="1:5" ht="76.5" thickTop="1" thickBot="1" x14ac:dyDescent="0.3">
      <c r="A51" s="45">
        <v>5</v>
      </c>
      <c r="B51" s="46" t="s">
        <v>207</v>
      </c>
      <c r="C51" s="47" t="s">
        <v>208</v>
      </c>
      <c r="D51" s="48" t="s">
        <v>209</v>
      </c>
      <c r="E51" s="47">
        <v>0.75</v>
      </c>
    </row>
    <row r="52" spans="1:5" ht="76.5" thickTop="1" thickBot="1" x14ac:dyDescent="0.3">
      <c r="A52" s="45">
        <v>6</v>
      </c>
      <c r="B52" s="46" t="s">
        <v>210</v>
      </c>
      <c r="C52" s="47" t="s">
        <v>211</v>
      </c>
      <c r="D52" s="48" t="s">
        <v>212</v>
      </c>
      <c r="E52" s="47">
        <v>0.8</v>
      </c>
    </row>
    <row r="53" spans="1:5" ht="121.5" thickTop="1" thickBot="1" x14ac:dyDescent="0.3">
      <c r="A53" s="45">
        <v>7</v>
      </c>
      <c r="B53" s="46" t="s">
        <v>213</v>
      </c>
      <c r="C53" s="47" t="s">
        <v>214</v>
      </c>
      <c r="D53" s="48" t="s">
        <v>215</v>
      </c>
      <c r="E53" s="47">
        <v>0.85</v>
      </c>
    </row>
    <row r="54" spans="1:5" ht="211.5" thickTop="1" thickBot="1" x14ac:dyDescent="0.3">
      <c r="A54" s="45">
        <v>8</v>
      </c>
      <c r="B54" s="46" t="s">
        <v>216</v>
      </c>
      <c r="C54" s="47" t="s">
        <v>217</v>
      </c>
      <c r="D54" s="48" t="s">
        <v>218</v>
      </c>
      <c r="E54" s="47">
        <v>0.95</v>
      </c>
    </row>
    <row r="55" spans="1:5" ht="91.5" thickTop="1" thickBot="1" x14ac:dyDescent="0.3">
      <c r="A55" s="45">
        <v>9</v>
      </c>
      <c r="B55" s="46" t="s">
        <v>219</v>
      </c>
      <c r="C55" s="47" t="s">
        <v>220</v>
      </c>
      <c r="D55" s="48" t="s">
        <v>221</v>
      </c>
      <c r="E55" s="47">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7">
        <v>1</v>
      </c>
      <c r="C2" s="54" t="s">
        <v>239</v>
      </c>
    </row>
    <row r="3" spans="2:3" x14ac:dyDescent="0.25">
      <c r="B3" s="37">
        <v>2</v>
      </c>
      <c r="C3" s="55" t="s">
        <v>240</v>
      </c>
    </row>
    <row r="4" spans="2:3" x14ac:dyDescent="0.25">
      <c r="B4" s="37">
        <v>3</v>
      </c>
      <c r="C4" s="37" t="s">
        <v>241</v>
      </c>
    </row>
    <row r="5" spans="2:3" x14ac:dyDescent="0.25">
      <c r="B5" s="37">
        <v>4</v>
      </c>
      <c r="C5" s="55" t="s">
        <v>242</v>
      </c>
    </row>
    <row r="6" spans="2:3" x14ac:dyDescent="0.25">
      <c r="B6" s="37">
        <v>5</v>
      </c>
      <c r="C6" s="37" t="s">
        <v>243</v>
      </c>
    </row>
    <row r="7" spans="2:3" ht="30" x14ac:dyDescent="0.25">
      <c r="B7" s="37">
        <v>6</v>
      </c>
      <c r="C7" s="55" t="s">
        <v>244</v>
      </c>
    </row>
    <row r="8" spans="2:3" ht="75" x14ac:dyDescent="0.25">
      <c r="B8" s="37">
        <v>7</v>
      </c>
      <c r="C8" s="55" t="s">
        <v>245</v>
      </c>
    </row>
    <row r="9" spans="2:3" x14ac:dyDescent="0.25">
      <c r="B9" s="37">
        <v>8</v>
      </c>
      <c r="C9" s="37" t="s">
        <v>246</v>
      </c>
    </row>
    <row r="10" spans="2:3" x14ac:dyDescent="0.25">
      <c r="B10" s="37">
        <v>9</v>
      </c>
      <c r="C10" s="37" t="s">
        <v>247</v>
      </c>
    </row>
    <row r="11" spans="2:3" x14ac:dyDescent="0.25">
      <c r="B11" s="37">
        <v>10</v>
      </c>
      <c r="C11" s="37" t="s">
        <v>248</v>
      </c>
    </row>
    <row r="12" spans="2:3" x14ac:dyDescent="0.25">
      <c r="B12" s="37">
        <v>11</v>
      </c>
      <c r="C12" s="37" t="s">
        <v>249</v>
      </c>
    </row>
    <row r="13" spans="2:3" x14ac:dyDescent="0.25">
      <c r="B13" s="37">
        <v>12</v>
      </c>
      <c r="C13" s="37" t="s">
        <v>250</v>
      </c>
    </row>
    <row r="14" spans="2:3" x14ac:dyDescent="0.25">
      <c r="B14" s="37">
        <v>13</v>
      </c>
      <c r="C14" s="37" t="s">
        <v>251</v>
      </c>
    </row>
    <row r="15" spans="2:3" x14ac:dyDescent="0.25">
      <c r="B15" s="37">
        <v>14</v>
      </c>
      <c r="C15" s="37" t="s">
        <v>241</v>
      </c>
    </row>
    <row r="16" spans="2:3" x14ac:dyDescent="0.25">
      <c r="B16" s="37">
        <v>15</v>
      </c>
      <c r="C16" s="37" t="s">
        <v>233</v>
      </c>
    </row>
    <row r="17" spans="2:3" x14ac:dyDescent="0.25">
      <c r="B17" s="56">
        <v>16</v>
      </c>
      <c r="C17" s="57" t="s">
        <v>252</v>
      </c>
    </row>
    <row r="18" spans="2:3" x14ac:dyDescent="0.25">
      <c r="B18" s="58">
        <v>17</v>
      </c>
      <c r="C18" s="57" t="s">
        <v>253</v>
      </c>
    </row>
    <row r="19" spans="2:3" x14ac:dyDescent="0.25">
      <c r="B19" s="59">
        <v>18</v>
      </c>
      <c r="C19" s="37" t="s">
        <v>254</v>
      </c>
    </row>
    <row r="20" spans="2:3" x14ac:dyDescent="0.25">
      <c r="B20" s="58">
        <v>19</v>
      </c>
      <c r="C20" s="37" t="s">
        <v>255</v>
      </c>
    </row>
    <row r="21" spans="2:3" x14ac:dyDescent="0.25">
      <c r="B21" s="37">
        <v>20</v>
      </c>
      <c r="C21" s="37" t="s">
        <v>256</v>
      </c>
    </row>
    <row r="22" spans="2:3" x14ac:dyDescent="0.25">
      <c r="B22" s="58">
        <v>21</v>
      </c>
      <c r="C22" s="37" t="s">
        <v>254</v>
      </c>
    </row>
    <row r="23" spans="2:3" s="61" customFormat="1" ht="30" x14ac:dyDescent="0.25">
      <c r="B23" s="60">
        <v>22</v>
      </c>
      <c r="C23" s="54" t="s">
        <v>257</v>
      </c>
    </row>
    <row r="24" spans="2:3" s="61" customFormat="1" ht="30" x14ac:dyDescent="0.25">
      <c r="B24" s="62">
        <v>23</v>
      </c>
      <c r="C24" s="54" t="s">
        <v>258</v>
      </c>
    </row>
    <row r="25" spans="2:3" x14ac:dyDescent="0.25">
      <c r="B25" s="37">
        <v>24</v>
      </c>
      <c r="C25" s="37" t="s">
        <v>259</v>
      </c>
    </row>
    <row r="26" spans="2:3" x14ac:dyDescent="0.25">
      <c r="B26" s="58">
        <v>25</v>
      </c>
      <c r="C26" s="37" t="s">
        <v>260</v>
      </c>
    </row>
    <row r="27" spans="2:3" x14ac:dyDescent="0.25">
      <c r="B27" s="62">
        <v>26</v>
      </c>
      <c r="C27" s="37" t="s">
        <v>261</v>
      </c>
    </row>
    <row r="28" spans="2:3" x14ac:dyDescent="0.25">
      <c r="B28" s="58">
        <v>27</v>
      </c>
      <c r="C28" s="37" t="s">
        <v>262</v>
      </c>
    </row>
    <row r="29" spans="2:3" ht="60" x14ac:dyDescent="0.25">
      <c r="B29" s="63">
        <v>28</v>
      </c>
      <c r="C29" s="55" t="s">
        <v>263</v>
      </c>
    </row>
    <row r="30" spans="2:3" x14ac:dyDescent="0.25">
      <c r="B30" s="62">
        <v>29</v>
      </c>
      <c r="C30" s="37" t="s">
        <v>264</v>
      </c>
    </row>
    <row r="31" spans="2:3" ht="30" x14ac:dyDescent="0.25">
      <c r="B31" s="62">
        <v>30</v>
      </c>
      <c r="C31" s="55" t="s">
        <v>292</v>
      </c>
    </row>
    <row r="32" spans="2:3" x14ac:dyDescent="0.25">
      <c r="B32" s="62">
        <v>31</v>
      </c>
      <c r="C32" s="37" t="s">
        <v>293</v>
      </c>
    </row>
    <row r="33" spans="2:3" x14ac:dyDescent="0.25">
      <c r="B33" s="62">
        <v>32</v>
      </c>
      <c r="C33" s="37" t="s">
        <v>294</v>
      </c>
    </row>
    <row r="34" spans="2:3" ht="30" x14ac:dyDescent="0.25">
      <c r="B34" s="62">
        <v>33</v>
      </c>
      <c r="C34" s="57" t="s">
        <v>295</v>
      </c>
    </row>
    <row r="35" spans="2:3" x14ac:dyDescent="0.25">
      <c r="B35" s="62">
        <v>34</v>
      </c>
      <c r="C35" s="37"/>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topLeftCell="A28" workbookViewId="0">
      <selection sqref="A1:XFD1048576"/>
    </sheetView>
  </sheetViews>
  <sheetFormatPr defaultColWidth="9.140625" defaultRowHeight="15" x14ac:dyDescent="0.25"/>
  <cols>
    <col min="1" max="1" width="9.140625" style="64"/>
    <col min="2" max="2" width="12.28515625" style="64" customWidth="1"/>
    <col min="3" max="16384" width="9.140625" style="64"/>
  </cols>
  <sheetData>
    <row r="2" spans="1:12" x14ac:dyDescent="0.25">
      <c r="B2" s="65" t="s">
        <v>265</v>
      </c>
      <c r="C2" s="263"/>
      <c r="D2" s="263"/>
    </row>
    <row r="3" spans="1:12" x14ac:dyDescent="0.25">
      <c r="D3" s="66"/>
      <c r="E3" s="66"/>
      <c r="F3" s="66"/>
      <c r="G3" s="66"/>
      <c r="H3" s="66"/>
      <c r="I3" s="66"/>
    </row>
    <row r="4" spans="1:12" x14ac:dyDescent="0.25">
      <c r="A4" s="65" t="s">
        <v>266</v>
      </c>
      <c r="B4" s="53" t="s">
        <v>267</v>
      </c>
      <c r="C4" s="264" t="s">
        <v>268</v>
      </c>
      <c r="D4" s="264"/>
      <c r="E4" s="264"/>
      <c r="F4" s="53"/>
      <c r="G4" s="265" t="s">
        <v>269</v>
      </c>
      <c r="H4" s="265"/>
      <c r="I4" s="265"/>
      <c r="J4" s="266" t="s">
        <v>270</v>
      </c>
      <c r="K4" s="266"/>
      <c r="L4" s="266"/>
    </row>
    <row r="5" spans="1:12" x14ac:dyDescent="0.25">
      <c r="A5" s="65"/>
      <c r="B5" s="53"/>
      <c r="C5" s="53" t="s">
        <v>271</v>
      </c>
      <c r="D5" s="53" t="s">
        <v>272</v>
      </c>
      <c r="E5" s="53" t="s">
        <v>273</v>
      </c>
      <c r="F5" s="53"/>
      <c r="G5" s="53" t="s">
        <v>271</v>
      </c>
      <c r="H5" s="53" t="s">
        <v>272</v>
      </c>
      <c r="I5" s="53" t="s">
        <v>273</v>
      </c>
      <c r="J5" s="53" t="s">
        <v>271</v>
      </c>
      <c r="K5" s="53" t="s">
        <v>272</v>
      </c>
      <c r="L5" s="53" t="s">
        <v>273</v>
      </c>
    </row>
    <row r="6" spans="1:12" x14ac:dyDescent="0.25">
      <c r="B6" s="52" t="s">
        <v>274</v>
      </c>
      <c r="C6" s="52"/>
      <c r="D6" s="52"/>
      <c r="E6" s="52">
        <f>C6*D6</f>
        <v>0</v>
      </c>
      <c r="F6" s="52" t="s">
        <v>275</v>
      </c>
      <c r="G6" s="52"/>
      <c r="H6" s="52"/>
      <c r="I6" s="52">
        <f>G6*H6</f>
        <v>0</v>
      </c>
      <c r="J6" s="52"/>
      <c r="K6" s="52"/>
      <c r="L6" s="52">
        <f>J6*K6</f>
        <v>0</v>
      </c>
    </row>
    <row r="7" spans="1:12" x14ac:dyDescent="0.25">
      <c r="B7" s="52"/>
      <c r="C7" s="52"/>
      <c r="D7" s="52"/>
      <c r="E7" s="52">
        <f t="shared" ref="E7:E41" si="0">C7*D7</f>
        <v>0</v>
      </c>
      <c r="F7" s="52" t="s">
        <v>275</v>
      </c>
      <c r="G7" s="52"/>
      <c r="H7" s="52"/>
      <c r="I7" s="52">
        <f t="shared" ref="I7:I35" si="1">G7*H7</f>
        <v>0</v>
      </c>
      <c r="J7" s="52"/>
      <c r="K7" s="52"/>
      <c r="L7" s="52">
        <f t="shared" ref="L7:L35" si="2">J7*K7</f>
        <v>0</v>
      </c>
    </row>
    <row r="8" spans="1:12" x14ac:dyDescent="0.25">
      <c r="B8" s="52"/>
      <c r="C8" s="52"/>
      <c r="D8" s="52"/>
      <c r="E8" s="52">
        <f t="shared" si="0"/>
        <v>0</v>
      </c>
      <c r="F8" s="52"/>
      <c r="G8" s="52"/>
      <c r="H8" s="52"/>
      <c r="I8" s="52">
        <f t="shared" si="1"/>
        <v>0</v>
      </c>
      <c r="J8" s="52"/>
      <c r="K8" s="52"/>
      <c r="L8" s="52">
        <f t="shared" si="2"/>
        <v>0</v>
      </c>
    </row>
    <row r="9" spans="1:12" x14ac:dyDescent="0.25">
      <c r="B9" s="52"/>
      <c r="C9" s="52"/>
      <c r="D9" s="52"/>
      <c r="E9" s="52">
        <f t="shared" si="0"/>
        <v>0</v>
      </c>
      <c r="F9" s="52" t="s">
        <v>276</v>
      </c>
      <c r="G9" s="52"/>
      <c r="H9" s="52"/>
      <c r="I9" s="52">
        <f t="shared" si="1"/>
        <v>0</v>
      </c>
      <c r="J9" s="52"/>
      <c r="K9" s="52"/>
      <c r="L9" s="52">
        <f t="shared" si="2"/>
        <v>0</v>
      </c>
    </row>
    <row r="10" spans="1:12" x14ac:dyDescent="0.25">
      <c r="B10" s="52" t="s">
        <v>277</v>
      </c>
      <c r="C10" s="52"/>
      <c r="D10" s="52"/>
      <c r="E10" s="52">
        <f t="shared" si="0"/>
        <v>0</v>
      </c>
      <c r="F10" s="52" t="s">
        <v>276</v>
      </c>
      <c r="G10" s="52"/>
      <c r="H10" s="52"/>
      <c r="I10" s="52">
        <f t="shared" si="1"/>
        <v>0</v>
      </c>
      <c r="J10" s="52"/>
      <c r="K10" s="52"/>
      <c r="L10" s="52">
        <f t="shared" si="2"/>
        <v>0</v>
      </c>
    </row>
    <row r="11" spans="1:12" x14ac:dyDescent="0.25">
      <c r="B11" s="52"/>
      <c r="C11" s="52"/>
      <c r="D11" s="52"/>
      <c r="E11" s="52">
        <f t="shared" si="0"/>
        <v>0</v>
      </c>
      <c r="F11" s="52" t="s">
        <v>278</v>
      </c>
      <c r="G11" s="52"/>
      <c r="H11" s="52"/>
      <c r="I11" s="52">
        <f t="shared" si="1"/>
        <v>0</v>
      </c>
      <c r="J11" s="52"/>
      <c r="K11" s="52"/>
      <c r="L11" s="52">
        <f t="shared" si="2"/>
        <v>0</v>
      </c>
    </row>
    <row r="12" spans="1:12" x14ac:dyDescent="0.25">
      <c r="B12" s="52"/>
      <c r="C12" s="52"/>
      <c r="D12" s="52"/>
      <c r="E12" s="52">
        <f t="shared" si="0"/>
        <v>0</v>
      </c>
      <c r="F12" s="52"/>
      <c r="G12" s="52"/>
      <c r="H12" s="52"/>
      <c r="I12" s="52">
        <f t="shared" si="1"/>
        <v>0</v>
      </c>
      <c r="J12" s="52"/>
      <c r="K12" s="52"/>
      <c r="L12" s="52">
        <f t="shared" si="2"/>
        <v>0</v>
      </c>
    </row>
    <row r="13" spans="1:12" x14ac:dyDescent="0.25">
      <c r="B13" s="52"/>
      <c r="C13" s="52"/>
      <c r="D13" s="52"/>
      <c r="E13" s="52">
        <f t="shared" si="0"/>
        <v>0</v>
      </c>
      <c r="F13" s="52"/>
      <c r="G13" s="52"/>
      <c r="H13" s="52"/>
      <c r="I13" s="52">
        <f t="shared" si="1"/>
        <v>0</v>
      </c>
      <c r="J13" s="52"/>
      <c r="K13" s="52"/>
      <c r="L13" s="52">
        <f t="shared" si="2"/>
        <v>0</v>
      </c>
    </row>
    <row r="14" spans="1:12" x14ac:dyDescent="0.25">
      <c r="B14" s="52" t="s">
        <v>279</v>
      </c>
      <c r="C14" s="52"/>
      <c r="D14" s="52"/>
      <c r="E14" s="52">
        <f t="shared" si="0"/>
        <v>0</v>
      </c>
      <c r="F14" s="52" t="s">
        <v>276</v>
      </c>
      <c r="G14" s="52"/>
      <c r="H14" s="52"/>
      <c r="I14" s="52">
        <f t="shared" si="1"/>
        <v>0</v>
      </c>
      <c r="J14" s="52"/>
      <c r="K14" s="52"/>
      <c r="L14" s="52">
        <f t="shared" si="2"/>
        <v>0</v>
      </c>
    </row>
    <row r="15" spans="1:12" x14ac:dyDescent="0.25">
      <c r="B15" s="52"/>
      <c r="C15" s="52"/>
      <c r="D15" s="52"/>
      <c r="E15" s="52">
        <f t="shared" si="0"/>
        <v>0</v>
      </c>
      <c r="F15" s="52" t="s">
        <v>278</v>
      </c>
      <c r="G15" s="52"/>
      <c r="H15" s="52"/>
      <c r="I15" s="52">
        <f t="shared" si="1"/>
        <v>0</v>
      </c>
      <c r="J15" s="52"/>
      <c r="K15" s="52"/>
      <c r="L15" s="52">
        <f t="shared" si="2"/>
        <v>0</v>
      </c>
    </row>
    <row r="16" spans="1:12" x14ac:dyDescent="0.25">
      <c r="B16" s="52"/>
      <c r="C16" s="52"/>
      <c r="D16" s="52"/>
      <c r="E16" s="52">
        <f t="shared" si="0"/>
        <v>0</v>
      </c>
      <c r="F16" s="52"/>
      <c r="G16" s="52"/>
      <c r="H16" s="52"/>
      <c r="I16" s="52">
        <f t="shared" si="1"/>
        <v>0</v>
      </c>
      <c r="J16" s="52"/>
      <c r="K16" s="52"/>
      <c r="L16" s="52">
        <f t="shared" si="2"/>
        <v>0</v>
      </c>
    </row>
    <row r="17" spans="2:12" x14ac:dyDescent="0.25">
      <c r="B17" s="52"/>
      <c r="C17" s="52"/>
      <c r="D17" s="52"/>
      <c r="E17" s="52">
        <f t="shared" si="0"/>
        <v>0</v>
      </c>
      <c r="F17" s="52"/>
      <c r="G17" s="52"/>
      <c r="H17" s="52"/>
      <c r="I17" s="52">
        <f t="shared" si="1"/>
        <v>0</v>
      </c>
      <c r="J17" s="52"/>
      <c r="K17" s="52"/>
      <c r="L17" s="52">
        <f t="shared" si="2"/>
        <v>0</v>
      </c>
    </row>
    <row r="18" spans="2:12" x14ac:dyDescent="0.25">
      <c r="B18" s="52" t="s">
        <v>280</v>
      </c>
      <c r="C18" s="52"/>
      <c r="D18" s="52"/>
      <c r="E18" s="52">
        <f t="shared" si="0"/>
        <v>0</v>
      </c>
      <c r="F18" s="52" t="s">
        <v>276</v>
      </c>
      <c r="G18" s="52"/>
      <c r="H18" s="52"/>
      <c r="I18" s="52">
        <f t="shared" si="1"/>
        <v>0</v>
      </c>
      <c r="J18" s="52"/>
      <c r="K18" s="52"/>
      <c r="L18" s="52">
        <f t="shared" si="2"/>
        <v>0</v>
      </c>
    </row>
    <row r="19" spans="2:12" x14ac:dyDescent="0.25">
      <c r="B19" s="52"/>
      <c r="C19" s="52"/>
      <c r="D19" s="52"/>
      <c r="E19" s="52">
        <f t="shared" si="0"/>
        <v>0</v>
      </c>
      <c r="F19" s="52" t="s">
        <v>278</v>
      </c>
      <c r="G19" s="52"/>
      <c r="H19" s="52"/>
      <c r="I19" s="52">
        <f t="shared" si="1"/>
        <v>0</v>
      </c>
      <c r="J19" s="52"/>
      <c r="K19" s="52"/>
      <c r="L19" s="52">
        <f t="shared" si="2"/>
        <v>0</v>
      </c>
    </row>
    <row r="20" spans="2:12" x14ac:dyDescent="0.25">
      <c r="B20" s="52"/>
      <c r="C20" s="52"/>
      <c r="D20" s="52"/>
      <c r="E20" s="52">
        <f t="shared" si="0"/>
        <v>0</v>
      </c>
      <c r="F20" s="52"/>
      <c r="G20" s="52"/>
      <c r="H20" s="52"/>
      <c r="I20" s="52">
        <f t="shared" si="1"/>
        <v>0</v>
      </c>
      <c r="J20" s="52"/>
      <c r="K20" s="52"/>
      <c r="L20" s="52">
        <f t="shared" si="2"/>
        <v>0</v>
      </c>
    </row>
    <row r="21" spans="2:12" x14ac:dyDescent="0.25">
      <c r="B21" s="52" t="s">
        <v>281</v>
      </c>
      <c r="C21" s="52"/>
      <c r="D21" s="52"/>
      <c r="E21" s="52">
        <f t="shared" si="0"/>
        <v>0</v>
      </c>
      <c r="F21" s="52" t="s">
        <v>276</v>
      </c>
      <c r="G21" s="52"/>
      <c r="H21" s="52"/>
      <c r="I21" s="52">
        <f t="shared" si="1"/>
        <v>0</v>
      </c>
      <c r="J21" s="52"/>
      <c r="K21" s="52"/>
      <c r="L21" s="52">
        <f t="shared" si="2"/>
        <v>0</v>
      </c>
    </row>
    <row r="22" spans="2:12" x14ac:dyDescent="0.25">
      <c r="B22" s="52"/>
      <c r="C22" s="52"/>
      <c r="D22" s="52"/>
      <c r="E22" s="52">
        <f t="shared" si="0"/>
        <v>0</v>
      </c>
      <c r="F22" s="52" t="s">
        <v>278</v>
      </c>
      <c r="G22" s="52"/>
      <c r="H22" s="52"/>
      <c r="I22" s="52">
        <f t="shared" si="1"/>
        <v>0</v>
      </c>
      <c r="J22" s="52"/>
      <c r="K22" s="52"/>
      <c r="L22" s="52">
        <f t="shared" si="2"/>
        <v>0</v>
      </c>
    </row>
    <row r="23" spans="2:12" x14ac:dyDescent="0.25">
      <c r="B23" s="52"/>
      <c r="C23" s="52"/>
      <c r="D23" s="52"/>
      <c r="E23" s="52">
        <f t="shared" si="0"/>
        <v>0</v>
      </c>
      <c r="F23" s="52"/>
      <c r="G23" s="52"/>
      <c r="H23" s="52"/>
      <c r="I23" s="52">
        <f t="shared" si="1"/>
        <v>0</v>
      </c>
      <c r="J23" s="52"/>
      <c r="K23" s="52"/>
      <c r="L23" s="52">
        <f t="shared" si="2"/>
        <v>0</v>
      </c>
    </row>
    <row r="24" spans="2:12" x14ac:dyDescent="0.25">
      <c r="B24" s="52" t="s">
        <v>282</v>
      </c>
      <c r="C24" s="52"/>
      <c r="D24" s="52"/>
      <c r="E24" s="52">
        <f t="shared" si="0"/>
        <v>0</v>
      </c>
      <c r="F24" s="52" t="s">
        <v>283</v>
      </c>
      <c r="G24" s="52"/>
      <c r="H24" s="52"/>
      <c r="I24" s="52">
        <f t="shared" si="1"/>
        <v>0</v>
      </c>
      <c r="J24" s="52"/>
      <c r="K24" s="52"/>
      <c r="L24" s="52">
        <f t="shared" si="2"/>
        <v>0</v>
      </c>
    </row>
    <row r="25" spans="2:12" x14ac:dyDescent="0.25">
      <c r="B25" s="52"/>
      <c r="C25" s="52"/>
      <c r="D25" s="52"/>
      <c r="E25" s="52">
        <f t="shared" si="0"/>
        <v>0</v>
      </c>
      <c r="F25" s="52" t="s">
        <v>283</v>
      </c>
      <c r="G25" s="52"/>
      <c r="H25" s="52"/>
      <c r="I25" s="52">
        <f t="shared" si="1"/>
        <v>0</v>
      </c>
      <c r="J25" s="52"/>
      <c r="K25" s="52"/>
      <c r="L25" s="52">
        <f t="shared" si="2"/>
        <v>0</v>
      </c>
    </row>
    <row r="26" spans="2:12" x14ac:dyDescent="0.25">
      <c r="B26" s="52"/>
      <c r="C26" s="52"/>
      <c r="D26" s="52"/>
      <c r="E26" s="52">
        <f t="shared" si="0"/>
        <v>0</v>
      </c>
      <c r="F26" s="52" t="s">
        <v>283</v>
      </c>
      <c r="G26" s="52"/>
      <c r="H26" s="52"/>
      <c r="I26" s="52">
        <f t="shared" si="1"/>
        <v>0</v>
      </c>
      <c r="J26" s="52"/>
      <c r="K26" s="52"/>
      <c r="L26" s="52">
        <f t="shared" si="2"/>
        <v>0</v>
      </c>
    </row>
    <row r="27" spans="2:12" x14ac:dyDescent="0.25">
      <c r="B27" s="52"/>
      <c r="C27" s="52"/>
      <c r="D27" s="52"/>
      <c r="E27" s="52">
        <f t="shared" si="0"/>
        <v>0</v>
      </c>
      <c r="F27" s="52" t="s">
        <v>283</v>
      </c>
      <c r="G27" s="52"/>
      <c r="H27" s="52"/>
      <c r="I27" s="52">
        <f t="shared" si="1"/>
        <v>0</v>
      </c>
      <c r="J27" s="52"/>
      <c r="K27" s="52"/>
      <c r="L27" s="52">
        <f t="shared" si="2"/>
        <v>0</v>
      </c>
    </row>
    <row r="28" spans="2:12" x14ac:dyDescent="0.25">
      <c r="B28" s="52" t="s">
        <v>284</v>
      </c>
      <c r="C28" s="52"/>
      <c r="D28" s="52"/>
      <c r="E28" s="52">
        <f t="shared" si="0"/>
        <v>0</v>
      </c>
      <c r="F28" s="52" t="s">
        <v>283</v>
      </c>
      <c r="G28" s="52"/>
      <c r="H28" s="52"/>
      <c r="I28" s="52">
        <f t="shared" si="1"/>
        <v>0</v>
      </c>
      <c r="J28" s="52"/>
      <c r="K28" s="52"/>
      <c r="L28" s="52">
        <f t="shared" si="2"/>
        <v>0</v>
      </c>
    </row>
    <row r="29" spans="2:12" x14ac:dyDescent="0.25">
      <c r="B29" s="52" t="s">
        <v>285</v>
      </c>
      <c r="C29" s="52"/>
      <c r="D29" s="52"/>
      <c r="E29" s="52">
        <f t="shared" si="0"/>
        <v>0</v>
      </c>
      <c r="F29" s="52" t="s">
        <v>283</v>
      </c>
      <c r="G29" s="52"/>
      <c r="H29" s="52"/>
      <c r="I29" s="52">
        <f t="shared" si="1"/>
        <v>0</v>
      </c>
      <c r="J29" s="52"/>
      <c r="K29" s="52"/>
      <c r="L29" s="52">
        <f t="shared" si="2"/>
        <v>0</v>
      </c>
    </row>
    <row r="30" spans="2:12" x14ac:dyDescent="0.25">
      <c r="B30" s="52" t="s">
        <v>286</v>
      </c>
      <c r="C30" s="52"/>
      <c r="D30" s="52"/>
      <c r="E30" s="52">
        <f t="shared" si="0"/>
        <v>0</v>
      </c>
      <c r="F30" s="52"/>
      <c r="G30" s="52"/>
      <c r="H30" s="52"/>
      <c r="I30" s="52">
        <f t="shared" si="1"/>
        <v>0</v>
      </c>
      <c r="J30" s="52"/>
      <c r="K30" s="52"/>
      <c r="L30" s="52">
        <f t="shared" si="2"/>
        <v>0</v>
      </c>
    </row>
    <row r="31" spans="2:12" x14ac:dyDescent="0.25">
      <c r="B31" s="52"/>
      <c r="C31" s="52"/>
      <c r="D31" s="52"/>
      <c r="E31" s="52">
        <f t="shared" si="0"/>
        <v>0</v>
      </c>
      <c r="F31" s="52"/>
      <c r="G31" s="52"/>
      <c r="H31" s="52"/>
      <c r="I31" s="52">
        <f t="shared" si="1"/>
        <v>0</v>
      </c>
      <c r="J31" s="52"/>
      <c r="K31" s="52"/>
      <c r="L31" s="52">
        <f t="shared" si="2"/>
        <v>0</v>
      </c>
    </row>
    <row r="32" spans="2:12" x14ac:dyDescent="0.25">
      <c r="B32" s="52"/>
      <c r="C32" s="52"/>
      <c r="D32" s="52"/>
      <c r="E32" s="52">
        <f t="shared" si="0"/>
        <v>0</v>
      </c>
      <c r="F32" s="52"/>
      <c r="G32" s="52"/>
      <c r="H32" s="52"/>
      <c r="I32" s="52">
        <f t="shared" si="1"/>
        <v>0</v>
      </c>
      <c r="J32" s="52"/>
      <c r="K32" s="52"/>
      <c r="L32" s="52">
        <f t="shared" si="2"/>
        <v>0</v>
      </c>
    </row>
    <row r="33" spans="2:12" x14ac:dyDescent="0.25">
      <c r="B33" s="52" t="s">
        <v>287</v>
      </c>
      <c r="C33" s="52"/>
      <c r="D33" s="52"/>
      <c r="E33" s="52">
        <f t="shared" si="0"/>
        <v>0</v>
      </c>
      <c r="F33" s="52"/>
      <c r="G33" s="52"/>
      <c r="H33" s="52"/>
      <c r="I33" s="52">
        <f t="shared" si="1"/>
        <v>0</v>
      </c>
      <c r="J33" s="52"/>
      <c r="K33" s="52"/>
      <c r="L33" s="52">
        <f t="shared" si="2"/>
        <v>0</v>
      </c>
    </row>
    <row r="34" spans="2:12" x14ac:dyDescent="0.25">
      <c r="B34" s="52" t="s">
        <v>288</v>
      </c>
      <c r="C34" s="52"/>
      <c r="D34" s="52"/>
      <c r="E34" s="52">
        <f t="shared" si="0"/>
        <v>0</v>
      </c>
      <c r="F34" s="52"/>
      <c r="G34" s="52"/>
      <c r="H34" s="52"/>
      <c r="I34" s="52">
        <f t="shared" si="1"/>
        <v>0</v>
      </c>
      <c r="J34" s="52"/>
      <c r="K34" s="52"/>
      <c r="L34" s="52">
        <f t="shared" si="2"/>
        <v>0</v>
      </c>
    </row>
    <row r="35" spans="2:12" x14ac:dyDescent="0.25">
      <c r="B35" s="52" t="s">
        <v>289</v>
      </c>
      <c r="C35" s="52"/>
      <c r="D35" s="52"/>
      <c r="E35" s="52">
        <f t="shared" si="0"/>
        <v>0</v>
      </c>
      <c r="F35" s="52"/>
      <c r="G35" s="52"/>
      <c r="H35" s="52"/>
      <c r="I35" s="52">
        <f t="shared" si="1"/>
        <v>0</v>
      </c>
      <c r="J35" s="52"/>
      <c r="K35" s="52"/>
      <c r="L35" s="52">
        <f t="shared" si="2"/>
        <v>0</v>
      </c>
    </row>
    <row r="36" spans="2:12" x14ac:dyDescent="0.25">
      <c r="B36" s="52" t="s">
        <v>290</v>
      </c>
      <c r="C36" s="52"/>
      <c r="D36" s="52"/>
      <c r="E36" s="52">
        <f t="shared" si="0"/>
        <v>0</v>
      </c>
      <c r="F36" s="52"/>
      <c r="G36" s="52"/>
      <c r="H36" s="52"/>
      <c r="I36" s="52">
        <f>G36*H36</f>
        <v>0</v>
      </c>
      <c r="J36" s="52"/>
      <c r="K36" s="52"/>
      <c r="L36" s="52">
        <f>J36*K36</f>
        <v>0</v>
      </c>
    </row>
    <row r="37" spans="2:12" x14ac:dyDescent="0.25">
      <c r="B37" s="52"/>
      <c r="C37" s="52"/>
      <c r="D37" s="52"/>
      <c r="E37" s="52">
        <f t="shared" si="0"/>
        <v>0</v>
      </c>
      <c r="F37" s="52"/>
      <c r="G37" s="52"/>
      <c r="H37" s="52"/>
      <c r="I37" s="52">
        <f t="shared" ref="I37:I38" si="3">G37*H37</f>
        <v>0</v>
      </c>
      <c r="J37" s="52"/>
      <c r="K37" s="52"/>
      <c r="L37" s="52">
        <f t="shared" ref="L37:L38" si="4">J37*K37</f>
        <v>0</v>
      </c>
    </row>
    <row r="38" spans="2:12" x14ac:dyDescent="0.25">
      <c r="B38" s="52" t="s">
        <v>291</v>
      </c>
      <c r="C38" s="52"/>
      <c r="D38" s="52"/>
      <c r="E38" s="52">
        <f t="shared" si="0"/>
        <v>0</v>
      </c>
      <c r="F38" s="52"/>
      <c r="G38" s="52"/>
      <c r="H38" s="52"/>
      <c r="I38" s="52">
        <f t="shared" si="3"/>
        <v>0</v>
      </c>
      <c r="J38" s="52"/>
      <c r="K38" s="52"/>
      <c r="L38" s="52">
        <f t="shared" si="4"/>
        <v>0</v>
      </c>
    </row>
    <row r="39" spans="2:12" x14ac:dyDescent="0.25">
      <c r="B39" s="52"/>
      <c r="C39" s="52"/>
      <c r="D39" s="52"/>
      <c r="E39" s="52">
        <f t="shared" si="0"/>
        <v>0</v>
      </c>
      <c r="F39" s="52"/>
      <c r="G39" s="52"/>
      <c r="H39" s="52"/>
      <c r="I39" s="52">
        <f>G39*H39</f>
        <v>0</v>
      </c>
      <c r="J39" s="52"/>
      <c r="K39" s="52"/>
      <c r="L39" s="52">
        <f>J39*K39</f>
        <v>0</v>
      </c>
    </row>
    <row r="40" spans="2:12" x14ac:dyDescent="0.25">
      <c r="B40" s="52"/>
      <c r="C40" s="52"/>
      <c r="D40" s="52"/>
      <c r="E40" s="52">
        <f t="shared" si="0"/>
        <v>0</v>
      </c>
      <c r="F40" s="52"/>
      <c r="G40" s="52"/>
      <c r="H40" s="52"/>
      <c r="I40" s="52">
        <f>G40*H40</f>
        <v>0</v>
      </c>
      <c r="J40" s="52"/>
      <c r="K40" s="52"/>
      <c r="L40" s="52">
        <f>J40*K40</f>
        <v>0</v>
      </c>
    </row>
    <row r="41" spans="2:12" x14ac:dyDescent="0.25">
      <c r="B41" s="52"/>
      <c r="C41" s="52"/>
      <c r="D41" s="52"/>
      <c r="E41" s="52">
        <f t="shared" si="0"/>
        <v>0</v>
      </c>
      <c r="F41" s="52"/>
      <c r="G41" s="52"/>
      <c r="H41" s="52"/>
      <c r="I41" s="52">
        <f>G41*H41</f>
        <v>0</v>
      </c>
      <c r="J41" s="52"/>
      <c r="K41" s="52"/>
      <c r="L41" s="52">
        <f>J41*K41</f>
        <v>0</v>
      </c>
    </row>
    <row r="42" spans="2:12" x14ac:dyDescent="0.25">
      <c r="B42" s="52" t="s">
        <v>151</v>
      </c>
      <c r="C42" s="52"/>
      <c r="D42" s="52">
        <f>E42*10.764</f>
        <v>0</v>
      </c>
      <c r="E42" s="67">
        <f>SUM(E6:E41)</f>
        <v>0</v>
      </c>
      <c r="F42" s="52"/>
      <c r="G42" s="52"/>
      <c r="H42" s="52">
        <f>I42*10.764</f>
        <v>0</v>
      </c>
      <c r="I42" s="68">
        <f>SUM(I6:I41)</f>
        <v>0</v>
      </c>
      <c r="J42" s="52"/>
      <c r="K42" s="52">
        <f>L42*10.764</f>
        <v>0</v>
      </c>
      <c r="L42" s="69">
        <f>SUM(L6:L41)</f>
        <v>0</v>
      </c>
    </row>
    <row r="44" spans="2:12" x14ac:dyDescent="0.25">
      <c r="D44" s="64">
        <f>D42+H42</f>
        <v>0</v>
      </c>
      <c r="E44" s="6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Report</vt:lpstr>
      <vt:lpstr>Sheet1</vt:lpstr>
      <vt:lpstr>Plot constuction %</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2025-07-05T07:12:29Z</cp:lastPrinted>
  <dcterms:created xsi:type="dcterms:W3CDTF">2010-11-23T11:42:48Z</dcterms:created>
  <dcterms:modified xsi:type="dcterms:W3CDTF">2025-07-05T07:14:13Z</dcterms:modified>
</cp:coreProperties>
</file>