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Report!$A$1:$I$498</definedName>
  </definedNames>
  <calcPr calcId="152511"/>
</workbook>
</file>

<file path=xl/calcChain.xml><?xml version="1.0" encoding="utf-8"?>
<calcChain xmlns="http://schemas.openxmlformats.org/spreadsheetml/2006/main">
  <c r="E406" i="3" l="1"/>
  <c r="C73" i="3" l="1"/>
  <c r="C75" i="3" s="1"/>
  <c r="C57" i="3"/>
  <c r="C59" i="3" s="1"/>
  <c r="M63" i="3"/>
  <c r="K61" i="3"/>
  <c r="K60" i="3"/>
  <c r="K59" i="3"/>
  <c r="K58" i="3"/>
  <c r="M79" i="3"/>
  <c r="K77" i="3"/>
  <c r="K76" i="3"/>
  <c r="K75" i="3"/>
  <c r="K74" i="3"/>
  <c r="M95" i="3"/>
  <c r="K93" i="3"/>
  <c r="K92" i="3"/>
  <c r="K91" i="3"/>
  <c r="K90" i="3"/>
  <c r="I52" i="3"/>
  <c r="I68" i="3"/>
  <c r="I84" i="3"/>
  <c r="E65" i="3" l="1"/>
  <c r="E63" i="3"/>
  <c r="E61" i="3"/>
  <c r="E59" i="3"/>
  <c r="E57" i="3"/>
  <c r="E55" i="3"/>
  <c r="E64" i="3"/>
  <c r="K56" i="3"/>
  <c r="K57" i="3" s="1"/>
  <c r="K62" i="3" s="1"/>
  <c r="K63" i="3" s="1"/>
  <c r="K54" i="3"/>
  <c r="K55" i="3"/>
  <c r="C54" i="3" s="1"/>
  <c r="F54" i="3" s="1"/>
  <c r="E62" i="3"/>
  <c r="E60" i="3"/>
  <c r="E58" i="3"/>
  <c r="E56" i="3"/>
  <c r="K53" i="3"/>
  <c r="E81" i="3"/>
  <c r="E79" i="3"/>
  <c r="E77" i="3"/>
  <c r="E75" i="3"/>
  <c r="E73" i="3"/>
  <c r="E71" i="3"/>
  <c r="E78" i="3"/>
  <c r="E74" i="3"/>
  <c r="E72" i="3"/>
  <c r="K69" i="3"/>
  <c r="E80" i="3"/>
  <c r="K72" i="3"/>
  <c r="K73" i="3" s="1"/>
  <c r="K78" i="3" s="1"/>
  <c r="K79" i="3" s="1"/>
  <c r="K70" i="3"/>
  <c r="E76" i="3"/>
  <c r="K71" i="3"/>
  <c r="E96" i="3"/>
  <c r="K88" i="3"/>
  <c r="K89" i="3" s="1"/>
  <c r="K94" i="3" s="1"/>
  <c r="K95" i="3" s="1"/>
  <c r="K86" i="3"/>
  <c r="E94" i="3"/>
  <c r="E92" i="3"/>
  <c r="E90" i="3"/>
  <c r="E88" i="3"/>
  <c r="K85" i="3"/>
  <c r="K87" i="3"/>
  <c r="C86" i="3" s="1"/>
  <c r="F86" i="3" s="1"/>
  <c r="E97" i="3"/>
  <c r="E95" i="3"/>
  <c r="E93" i="3"/>
  <c r="E91" i="3"/>
  <c r="E89" i="3"/>
  <c r="E87" i="3"/>
  <c r="C70" i="3" l="1"/>
  <c r="E70" i="3" s="1"/>
  <c r="E54" i="3"/>
  <c r="J51" i="3" s="1"/>
  <c r="H54" i="3" s="1"/>
  <c r="E86" i="3"/>
  <c r="J83" i="3" s="1"/>
  <c r="H86" i="3" s="1"/>
  <c r="F70" i="3" l="1"/>
  <c r="J67" i="3" l="1"/>
  <c r="H70" i="3" s="1"/>
  <c r="H98" i="3"/>
  <c r="J118" i="3"/>
  <c r="J117" i="3"/>
  <c r="J116" i="3"/>
  <c r="J115" i="3"/>
  <c r="F400" i="3"/>
  <c r="I400" i="3" s="1"/>
  <c r="F399" i="3"/>
  <c r="I399" i="3" s="1"/>
  <c r="C399" i="3"/>
  <c r="C400" i="3" s="1"/>
  <c r="F398" i="3"/>
  <c r="I398" i="3" s="1"/>
  <c r="F397" i="3"/>
  <c r="I397" i="3" s="1"/>
  <c r="F396" i="3"/>
  <c r="I396" i="3" s="1"/>
  <c r="F395" i="3"/>
  <c r="I395" i="3" s="1"/>
  <c r="F394" i="3"/>
  <c r="I394" i="3" s="1"/>
  <c r="F393" i="3"/>
  <c r="I393" i="3" s="1"/>
  <c r="F392" i="3"/>
  <c r="I392" i="3" s="1"/>
  <c r="F391" i="3"/>
  <c r="I391" i="3" s="1"/>
  <c r="F390" i="3"/>
  <c r="I390" i="3" s="1"/>
  <c r="F389" i="3"/>
  <c r="I389" i="3" s="1"/>
  <c r="C388" i="3"/>
  <c r="C389" i="3" s="1"/>
  <c r="C390" i="3" s="1"/>
  <c r="C391" i="3" s="1"/>
  <c r="C392" i="3" s="1"/>
  <c r="C393" i="3" s="1"/>
  <c r="C394" i="3" s="1"/>
  <c r="F387" i="3"/>
  <c r="I387" i="3" s="1"/>
  <c r="A387" i="3"/>
  <c r="A388" i="3" s="1"/>
  <c r="A389" i="3" s="1"/>
  <c r="F385" i="3"/>
  <c r="I385" i="3" s="1"/>
  <c r="F384" i="3"/>
  <c r="I384" i="3" s="1"/>
  <c r="C384" i="3"/>
  <c r="C385" i="3" s="1"/>
  <c r="F383" i="3"/>
  <c r="I383" i="3" s="1"/>
  <c r="F382" i="3"/>
  <c r="I382" i="3" s="1"/>
  <c r="F381" i="3"/>
  <c r="I381" i="3" s="1"/>
  <c r="F380" i="3"/>
  <c r="I380" i="3" s="1"/>
  <c r="F379" i="3"/>
  <c r="I379" i="3" s="1"/>
  <c r="F378" i="3"/>
  <c r="I378" i="3" s="1"/>
  <c r="F377" i="3"/>
  <c r="I377" i="3" s="1"/>
  <c r="F376" i="3"/>
  <c r="I376" i="3" s="1"/>
  <c r="F375" i="3"/>
  <c r="I375" i="3" s="1"/>
  <c r="F374" i="3"/>
  <c r="I374" i="3" s="1"/>
  <c r="F373" i="3"/>
  <c r="I373" i="3" s="1"/>
  <c r="C373" i="3"/>
  <c r="C374" i="3" s="1"/>
  <c r="C375" i="3" s="1"/>
  <c r="C376" i="3" s="1"/>
  <c r="C377" i="3" s="1"/>
  <c r="C378" i="3" s="1"/>
  <c r="C379" i="3" s="1"/>
  <c r="F372" i="3"/>
  <c r="I372" i="3" s="1"/>
  <c r="A372" i="3"/>
  <c r="A373" i="3" s="1"/>
  <c r="A374" i="3" s="1"/>
  <c r="F364" i="3"/>
  <c r="I364" i="3" s="1"/>
  <c r="F363" i="3"/>
  <c r="I363" i="3" s="1"/>
  <c r="F368" i="3"/>
  <c r="I368" i="3" s="1"/>
  <c r="F367" i="3"/>
  <c r="I367" i="3" s="1"/>
  <c r="F370" i="3"/>
  <c r="I370" i="3" s="1"/>
  <c r="F369" i="3"/>
  <c r="I369" i="3" s="1"/>
  <c r="F366" i="3"/>
  <c r="I366" i="3" s="1"/>
  <c r="F365" i="3"/>
  <c r="I365" i="3" s="1"/>
  <c r="F362" i="3"/>
  <c r="I362" i="3" s="1"/>
  <c r="F361" i="3"/>
  <c r="I361" i="3" s="1"/>
  <c r="F360" i="3"/>
  <c r="I360" i="3" s="1"/>
  <c r="F359" i="3"/>
  <c r="I359" i="3" s="1"/>
  <c r="F358" i="3"/>
  <c r="I358" i="3" s="1"/>
  <c r="F357" i="3"/>
  <c r="I357" i="3" s="1"/>
  <c r="C369" i="3"/>
  <c r="C370" i="3" s="1"/>
  <c r="C358" i="3"/>
  <c r="C359" i="3" s="1"/>
  <c r="C360" i="3" s="1"/>
  <c r="C361" i="3" s="1"/>
  <c r="C362" i="3" s="1"/>
  <c r="C363" i="3" s="1"/>
  <c r="C364" i="3" s="1"/>
  <c r="A357" i="3"/>
  <c r="A358" i="3" s="1"/>
  <c r="A359" i="3" s="1"/>
  <c r="F335" i="3"/>
  <c r="I335" i="3" s="1"/>
  <c r="C335" i="3"/>
  <c r="F334" i="3"/>
  <c r="I334" i="3" s="1"/>
  <c r="F333" i="3"/>
  <c r="I333" i="3" s="1"/>
  <c r="F331" i="3"/>
  <c r="I331" i="3" s="1"/>
  <c r="F330" i="3"/>
  <c r="I330" i="3" s="1"/>
  <c r="C330" i="3"/>
  <c r="C331" i="3" s="1"/>
  <c r="C332" i="3" s="1"/>
  <c r="C333" i="3" s="1"/>
  <c r="F329" i="3"/>
  <c r="I329" i="3" s="1"/>
  <c r="F328" i="3"/>
  <c r="I328" i="3" s="1"/>
  <c r="F327" i="3"/>
  <c r="I327" i="3" s="1"/>
  <c r="F326" i="3"/>
  <c r="I326" i="3" s="1"/>
  <c r="F325" i="3"/>
  <c r="I325" i="3" s="1"/>
  <c r="F324" i="3"/>
  <c r="I324" i="3" s="1"/>
  <c r="F323" i="3"/>
  <c r="I323" i="3" s="1"/>
  <c r="F322" i="3"/>
  <c r="I322" i="3" s="1"/>
  <c r="F321" i="3"/>
  <c r="I321" i="3" s="1"/>
  <c r="F320" i="3"/>
  <c r="I320" i="3" s="1"/>
  <c r="F319" i="3"/>
  <c r="I319" i="3" s="1"/>
  <c r="C319" i="3"/>
  <c r="C320" i="3" s="1"/>
  <c r="C321" i="3" s="1"/>
  <c r="C322" i="3" s="1"/>
  <c r="C323" i="3" s="1"/>
  <c r="C324" i="3" s="1"/>
  <c r="C325" i="3" s="1"/>
  <c r="F318" i="3"/>
  <c r="I318" i="3" s="1"/>
  <c r="A318" i="3"/>
  <c r="A326" i="3" s="1"/>
  <c r="A327" i="3" s="1"/>
  <c r="F316" i="3"/>
  <c r="I316" i="3" s="1"/>
  <c r="C316" i="3"/>
  <c r="F315" i="3"/>
  <c r="I315" i="3" s="1"/>
  <c r="F314" i="3"/>
  <c r="I314" i="3" s="1"/>
  <c r="F313" i="3"/>
  <c r="I313" i="3" s="1"/>
  <c r="F312" i="3"/>
  <c r="I312" i="3" s="1"/>
  <c r="F311" i="3"/>
  <c r="I311" i="3" s="1"/>
  <c r="C311" i="3"/>
  <c r="C312" i="3" s="1"/>
  <c r="C313" i="3" s="1"/>
  <c r="C314" i="3" s="1"/>
  <c r="F310" i="3"/>
  <c r="I310" i="3" s="1"/>
  <c r="F309" i="3"/>
  <c r="I309" i="3" s="1"/>
  <c r="F308" i="3"/>
  <c r="I308" i="3" s="1"/>
  <c r="F307" i="3"/>
  <c r="I307" i="3" s="1"/>
  <c r="F306" i="3"/>
  <c r="I306" i="3" s="1"/>
  <c r="F305" i="3"/>
  <c r="I305" i="3" s="1"/>
  <c r="F304" i="3"/>
  <c r="I304" i="3" s="1"/>
  <c r="F303" i="3"/>
  <c r="I303" i="3" s="1"/>
  <c r="F302" i="3"/>
  <c r="I302" i="3" s="1"/>
  <c r="F301" i="3"/>
  <c r="I301" i="3" s="1"/>
  <c r="F300" i="3"/>
  <c r="I300" i="3" s="1"/>
  <c r="C300" i="3"/>
  <c r="C301" i="3" s="1"/>
  <c r="C302" i="3" s="1"/>
  <c r="C303" i="3" s="1"/>
  <c r="C304" i="3" s="1"/>
  <c r="C305" i="3" s="1"/>
  <c r="C306" i="3" s="1"/>
  <c r="F299" i="3"/>
  <c r="I299" i="3" s="1"/>
  <c r="A299" i="3"/>
  <c r="A307" i="3" s="1"/>
  <c r="A308" i="3" s="1"/>
  <c r="F295" i="3"/>
  <c r="I295" i="3" s="1"/>
  <c r="A339" i="3"/>
  <c r="A340" i="3" s="1"/>
  <c r="A341" i="3" s="1"/>
  <c r="A342" i="3" s="1"/>
  <c r="A343" i="3" s="1"/>
  <c r="A344" i="3" s="1"/>
  <c r="A345" i="3" s="1"/>
  <c r="A346" i="3" s="1"/>
  <c r="F339" i="3"/>
  <c r="I339" i="3" s="1"/>
  <c r="C340" i="3"/>
  <c r="C341" i="3" s="1"/>
  <c r="F340" i="3"/>
  <c r="I340" i="3" s="1"/>
  <c r="F341" i="3"/>
  <c r="I341" i="3" s="1"/>
  <c r="F343" i="3"/>
  <c r="I343" i="3" s="1"/>
  <c r="F344" i="3"/>
  <c r="I344" i="3" s="1"/>
  <c r="F345" i="3"/>
  <c r="I345" i="3" s="1"/>
  <c r="F346" i="3"/>
  <c r="I346" i="3" s="1"/>
  <c r="A348" i="3"/>
  <c r="A349" i="3" s="1"/>
  <c r="A350" i="3" s="1"/>
  <c r="A351" i="3" s="1"/>
  <c r="A352" i="3" s="1"/>
  <c r="A353" i="3" s="1"/>
  <c r="A354" i="3" s="1"/>
  <c r="F348" i="3"/>
  <c r="I348" i="3" s="1"/>
  <c r="C349" i="3"/>
  <c r="C350" i="3" s="1"/>
  <c r="F349" i="3"/>
  <c r="I349" i="3" s="1"/>
  <c r="F350" i="3"/>
  <c r="I350" i="3" s="1"/>
  <c r="F351" i="3"/>
  <c r="I351" i="3" s="1"/>
  <c r="F352" i="3"/>
  <c r="I352" i="3" s="1"/>
  <c r="F353" i="3"/>
  <c r="I353" i="3" s="1"/>
  <c r="F354" i="3"/>
  <c r="I354" i="3" s="1"/>
  <c r="F294" i="3"/>
  <c r="I294" i="3" s="1"/>
  <c r="F293" i="3"/>
  <c r="I293" i="3" s="1"/>
  <c r="F292" i="3"/>
  <c r="I292" i="3" s="1"/>
  <c r="F291" i="3"/>
  <c r="I291" i="3" s="1"/>
  <c r="F290" i="3"/>
  <c r="I290" i="3" s="1"/>
  <c r="F289" i="3"/>
  <c r="I289" i="3" s="1"/>
  <c r="F288" i="3"/>
  <c r="I288" i="3" s="1"/>
  <c r="F287" i="3"/>
  <c r="I287" i="3" s="1"/>
  <c r="F286" i="3"/>
  <c r="I286" i="3" s="1"/>
  <c r="F285" i="3"/>
  <c r="I285" i="3" s="1"/>
  <c r="F284" i="3"/>
  <c r="I284" i="3" s="1"/>
  <c r="F283" i="3"/>
  <c r="I283" i="3" s="1"/>
  <c r="F297" i="3"/>
  <c r="I297" i="3" s="1"/>
  <c r="C297" i="3"/>
  <c r="F296" i="3"/>
  <c r="I296" i="3" s="1"/>
  <c r="C292" i="3"/>
  <c r="C293" i="3" s="1"/>
  <c r="C294" i="3" s="1"/>
  <c r="C295" i="3" s="1"/>
  <c r="F282" i="3"/>
  <c r="I282" i="3" s="1"/>
  <c r="F281" i="3"/>
  <c r="I281" i="3" s="1"/>
  <c r="C281" i="3"/>
  <c r="C282" i="3" s="1"/>
  <c r="C283" i="3" s="1"/>
  <c r="C284" i="3" s="1"/>
  <c r="C285" i="3" s="1"/>
  <c r="C286" i="3" s="1"/>
  <c r="C287" i="3" s="1"/>
  <c r="F280" i="3"/>
  <c r="I280" i="3" s="1"/>
  <c r="A280" i="3"/>
  <c r="A288" i="3" s="1"/>
  <c r="A289" i="3" s="1"/>
  <c r="F278" i="3"/>
  <c r="F276" i="3"/>
  <c r="F277" i="3"/>
  <c r="F262" i="3"/>
  <c r="F261" i="3"/>
  <c r="F260" i="3"/>
  <c r="J205" i="3"/>
  <c r="F244" i="3"/>
  <c r="I244" i="3" s="1"/>
  <c r="C244" i="3"/>
  <c r="F243" i="3"/>
  <c r="I243" i="3" s="1"/>
  <c r="F242" i="3"/>
  <c r="I242" i="3" s="1"/>
  <c r="F241" i="3"/>
  <c r="I241" i="3" s="1"/>
  <c r="F240" i="3"/>
  <c r="I240" i="3" s="1"/>
  <c r="F239" i="3"/>
  <c r="I239" i="3" s="1"/>
  <c r="C239" i="3"/>
  <c r="C240" i="3" s="1"/>
  <c r="C241" i="3" s="1"/>
  <c r="C242" i="3" s="1"/>
  <c r="F238" i="3"/>
  <c r="I238" i="3" s="1"/>
  <c r="F236" i="3"/>
  <c r="I236" i="3" s="1"/>
  <c r="F235" i="3"/>
  <c r="I235" i="3" s="1"/>
  <c r="F234" i="3"/>
  <c r="I234" i="3" s="1"/>
  <c r="F233" i="3"/>
  <c r="I233" i="3" s="1"/>
  <c r="F232" i="3"/>
  <c r="I232" i="3" s="1"/>
  <c r="F231" i="3"/>
  <c r="I231" i="3" s="1"/>
  <c r="F230" i="3"/>
  <c r="I230" i="3" s="1"/>
  <c r="F229" i="3"/>
  <c r="I229" i="3" s="1"/>
  <c r="F228" i="3"/>
  <c r="I228" i="3" s="1"/>
  <c r="C228" i="3"/>
  <c r="C229" i="3" s="1"/>
  <c r="C230" i="3" s="1"/>
  <c r="C231" i="3" s="1"/>
  <c r="C232" i="3" s="1"/>
  <c r="C233" i="3" s="1"/>
  <c r="C234" i="3" s="1"/>
  <c r="F227" i="3"/>
  <c r="I227" i="3" s="1"/>
  <c r="A227" i="3"/>
  <c r="A235" i="3" s="1"/>
  <c r="A236" i="3" s="1"/>
  <c r="J119" i="3" l="1"/>
  <c r="A380" i="3"/>
  <c r="A381" i="3" s="1"/>
  <c r="A365" i="3"/>
  <c r="A366" i="3" s="1"/>
  <c r="A395" i="3"/>
  <c r="A396" i="3" s="1"/>
  <c r="A397" i="3"/>
  <c r="A398" i="3" s="1"/>
  <c r="A399" i="3" s="1"/>
  <c r="A400" i="3" s="1"/>
  <c r="A390" i="3"/>
  <c r="A391" i="3" s="1"/>
  <c r="A392" i="3" s="1"/>
  <c r="A393" i="3" s="1"/>
  <c r="A394" i="3" s="1"/>
  <c r="A382" i="3"/>
  <c r="A383" i="3" s="1"/>
  <c r="A384" i="3" s="1"/>
  <c r="A385" i="3" s="1"/>
  <c r="A375" i="3"/>
  <c r="A376" i="3" s="1"/>
  <c r="A377" i="3" s="1"/>
  <c r="A378" i="3" s="1"/>
  <c r="A379" i="3" s="1"/>
  <c r="A367" i="3"/>
  <c r="A368" i="3" s="1"/>
  <c r="A369" i="3" s="1"/>
  <c r="A370" i="3" s="1"/>
  <c r="A360" i="3"/>
  <c r="A361" i="3" s="1"/>
  <c r="A362" i="3" s="1"/>
  <c r="A363" i="3" s="1"/>
  <c r="A364" i="3" s="1"/>
  <c r="A319" i="3"/>
  <c r="A320" i="3" s="1"/>
  <c r="A300" i="3"/>
  <c r="A301" i="3" s="1"/>
  <c r="A281" i="3"/>
  <c r="A282" i="3" s="1"/>
  <c r="A228" i="3"/>
  <c r="A229" i="3" s="1"/>
  <c r="F198" i="3"/>
  <c r="F197" i="3"/>
  <c r="F196" i="3"/>
  <c r="F195" i="3"/>
  <c r="F194" i="3"/>
  <c r="J153" i="3"/>
  <c r="F188" i="3"/>
  <c r="I188" i="3" s="1"/>
  <c r="F187" i="3"/>
  <c r="I187" i="3" s="1"/>
  <c r="F186" i="3"/>
  <c r="I186" i="3" s="1"/>
  <c r="F185" i="3"/>
  <c r="I185" i="3" s="1"/>
  <c r="F184" i="3"/>
  <c r="I184" i="3" s="1"/>
  <c r="C184" i="3"/>
  <c r="C185" i="3" s="1"/>
  <c r="C186" i="3" s="1"/>
  <c r="C187" i="3" s="1"/>
  <c r="C188" i="3" s="1"/>
  <c r="F183" i="3"/>
  <c r="I183" i="3" s="1"/>
  <c r="F182" i="3"/>
  <c r="I182" i="3" s="1"/>
  <c r="F180" i="3"/>
  <c r="I180" i="3" s="1"/>
  <c r="F179" i="3"/>
  <c r="I179" i="3" s="1"/>
  <c r="F178" i="3"/>
  <c r="I178" i="3" s="1"/>
  <c r="F177" i="3"/>
  <c r="I177" i="3" s="1"/>
  <c r="F176" i="3"/>
  <c r="I176" i="3" s="1"/>
  <c r="F175" i="3"/>
  <c r="I175" i="3" s="1"/>
  <c r="F174" i="3"/>
  <c r="I174" i="3" s="1"/>
  <c r="F173" i="3"/>
  <c r="I173" i="3" s="1"/>
  <c r="C173" i="3"/>
  <c r="C174" i="3" s="1"/>
  <c r="C175" i="3" s="1"/>
  <c r="C176" i="3" s="1"/>
  <c r="C177" i="3" s="1"/>
  <c r="C178" i="3" s="1"/>
  <c r="C179" i="3" s="1"/>
  <c r="F172" i="3"/>
  <c r="I172" i="3" s="1"/>
  <c r="A172" i="3"/>
  <c r="A180" i="3" s="1"/>
  <c r="A181" i="3" s="1"/>
  <c r="F157" i="3"/>
  <c r="F139" i="3"/>
  <c r="A328" i="3" l="1"/>
  <c r="A329" i="3" s="1"/>
  <c r="A330" i="3" s="1"/>
  <c r="A331" i="3" s="1"/>
  <c r="A332" i="3" s="1"/>
  <c r="A321" i="3"/>
  <c r="A322" i="3" s="1"/>
  <c r="A323" i="3" s="1"/>
  <c r="A324" i="3" s="1"/>
  <c r="A325" i="3" s="1"/>
  <c r="A309" i="3"/>
  <c r="A310" i="3" s="1"/>
  <c r="A311" i="3" s="1"/>
  <c r="A312" i="3" s="1"/>
  <c r="A313" i="3" s="1"/>
  <c r="A302" i="3"/>
  <c r="A303" i="3" s="1"/>
  <c r="A304" i="3" s="1"/>
  <c r="A305" i="3" s="1"/>
  <c r="A306" i="3" s="1"/>
  <c r="A290" i="3"/>
  <c r="A291" i="3" s="1"/>
  <c r="A292" i="3" s="1"/>
  <c r="A293" i="3" s="1"/>
  <c r="A294" i="3" s="1"/>
  <c r="A283" i="3"/>
  <c r="A284" i="3" s="1"/>
  <c r="A285" i="3" s="1"/>
  <c r="A286" i="3" s="1"/>
  <c r="A287" i="3" s="1"/>
  <c r="A237" i="3"/>
  <c r="A238" i="3" s="1"/>
  <c r="A239" i="3" s="1"/>
  <c r="A240" i="3" s="1"/>
  <c r="A241" i="3" s="1"/>
  <c r="A230" i="3"/>
  <c r="A231" i="3" s="1"/>
  <c r="A232" i="3" s="1"/>
  <c r="A233" i="3" s="1"/>
  <c r="A234" i="3" s="1"/>
  <c r="A173" i="3"/>
  <c r="A174" i="3" s="1"/>
  <c r="A182" i="3" s="1"/>
  <c r="A183" i="3" s="1"/>
  <c r="A184" i="3" s="1"/>
  <c r="A185" i="3" s="1"/>
  <c r="A186" i="3" s="1"/>
  <c r="A187" i="3" s="1"/>
  <c r="A188" i="3" s="1"/>
  <c r="E405" i="3"/>
  <c r="E404" i="3"/>
  <c r="F355" i="3"/>
  <c r="I278" i="3"/>
  <c r="I277" i="3"/>
  <c r="I276" i="3"/>
  <c r="C276" i="3"/>
  <c r="C277" i="3" s="1"/>
  <c r="C278" i="3" s="1"/>
  <c r="F275" i="3"/>
  <c r="I275" i="3" s="1"/>
  <c r="F274" i="3"/>
  <c r="I274" i="3" s="1"/>
  <c r="F273" i="3"/>
  <c r="I273" i="3" s="1"/>
  <c r="F272" i="3"/>
  <c r="I272" i="3" s="1"/>
  <c r="F271" i="3"/>
  <c r="I271" i="3" s="1"/>
  <c r="F270" i="3"/>
  <c r="I270" i="3" s="1"/>
  <c r="F269" i="3"/>
  <c r="I269" i="3" s="1"/>
  <c r="F268" i="3"/>
  <c r="I268" i="3" s="1"/>
  <c r="F267" i="3"/>
  <c r="I267" i="3" s="1"/>
  <c r="F266" i="3"/>
  <c r="I266" i="3" s="1"/>
  <c r="F265" i="3"/>
  <c r="I265" i="3" s="1"/>
  <c r="C265" i="3"/>
  <c r="C266" i="3" s="1"/>
  <c r="C267" i="3" s="1"/>
  <c r="C268" i="3" s="1"/>
  <c r="C269" i="3" s="1"/>
  <c r="C270" i="3" s="1"/>
  <c r="C271" i="3" s="1"/>
  <c r="F264" i="3"/>
  <c r="I264" i="3" s="1"/>
  <c r="A264" i="3"/>
  <c r="I262" i="3"/>
  <c r="I261" i="3"/>
  <c r="I260" i="3"/>
  <c r="C260" i="3"/>
  <c r="C261" i="3" s="1"/>
  <c r="C262" i="3" s="1"/>
  <c r="F259" i="3"/>
  <c r="I259" i="3" s="1"/>
  <c r="F258" i="3"/>
  <c r="I258" i="3" s="1"/>
  <c r="F257" i="3"/>
  <c r="I257" i="3" s="1"/>
  <c r="F256" i="3"/>
  <c r="I256" i="3" s="1"/>
  <c r="F254" i="3"/>
  <c r="I254" i="3" s="1"/>
  <c r="F253" i="3"/>
  <c r="I253" i="3" s="1"/>
  <c r="F252" i="3"/>
  <c r="I252" i="3" s="1"/>
  <c r="F251" i="3"/>
  <c r="F250" i="3"/>
  <c r="I250" i="3" s="1"/>
  <c r="F249" i="3"/>
  <c r="I249" i="3" s="1"/>
  <c r="C249" i="3"/>
  <c r="C250" i="3" s="1"/>
  <c r="C251" i="3" s="1"/>
  <c r="C252" i="3" s="1"/>
  <c r="C253" i="3" s="1"/>
  <c r="C254" i="3" s="1"/>
  <c r="C255" i="3" s="1"/>
  <c r="F248" i="3"/>
  <c r="I248" i="3" s="1"/>
  <c r="A248" i="3"/>
  <c r="A256" i="3" s="1"/>
  <c r="A257" i="3" s="1"/>
  <c r="F225" i="3"/>
  <c r="I225" i="3" s="1"/>
  <c r="C225" i="3"/>
  <c r="F224" i="3"/>
  <c r="I224" i="3" s="1"/>
  <c r="F223" i="3"/>
  <c r="I223" i="3" s="1"/>
  <c r="F222" i="3"/>
  <c r="I222" i="3" s="1"/>
  <c r="F221" i="3"/>
  <c r="I221" i="3" s="1"/>
  <c r="F220" i="3"/>
  <c r="I220" i="3" s="1"/>
  <c r="C220" i="3"/>
  <c r="C221" i="3" s="1"/>
  <c r="C222" i="3" s="1"/>
  <c r="C223" i="3" s="1"/>
  <c r="F219" i="3"/>
  <c r="I219" i="3" s="1"/>
  <c r="F218" i="3"/>
  <c r="I218" i="3" s="1"/>
  <c r="F217" i="3"/>
  <c r="I217" i="3" s="1"/>
  <c r="F216" i="3"/>
  <c r="I216" i="3" s="1"/>
  <c r="F215" i="3"/>
  <c r="I215" i="3" s="1"/>
  <c r="F214" i="3"/>
  <c r="I214" i="3" s="1"/>
  <c r="F213" i="3"/>
  <c r="I213" i="3" s="1"/>
  <c r="F212" i="3"/>
  <c r="I212" i="3" s="1"/>
  <c r="F211" i="3"/>
  <c r="I211" i="3" s="1"/>
  <c r="F210" i="3"/>
  <c r="I210" i="3" s="1"/>
  <c r="F209" i="3"/>
  <c r="I209" i="3" s="1"/>
  <c r="C209" i="3"/>
  <c r="C210" i="3" s="1"/>
  <c r="C211" i="3" s="1"/>
  <c r="C212" i="3" s="1"/>
  <c r="C213" i="3" s="1"/>
  <c r="C214" i="3" s="1"/>
  <c r="C215" i="3" s="1"/>
  <c r="F208" i="3"/>
  <c r="I208" i="3" s="1"/>
  <c r="A208" i="3"/>
  <c r="A216" i="3" s="1"/>
  <c r="A217" i="3" s="1"/>
  <c r="F206" i="3"/>
  <c r="I206" i="3" s="1"/>
  <c r="F205" i="3"/>
  <c r="I205" i="3" s="1"/>
  <c r="F204" i="3"/>
  <c r="I204" i="3" s="1"/>
  <c r="C204" i="3"/>
  <c r="C205" i="3" s="1"/>
  <c r="C206" i="3" s="1"/>
  <c r="F203" i="3"/>
  <c r="I203" i="3" s="1"/>
  <c r="F202" i="3"/>
  <c r="I202" i="3" s="1"/>
  <c r="F201" i="3"/>
  <c r="I201" i="3" s="1"/>
  <c r="F200" i="3"/>
  <c r="I200" i="3" s="1"/>
  <c r="I198" i="3"/>
  <c r="I197" i="3"/>
  <c r="I196" i="3"/>
  <c r="I195" i="3"/>
  <c r="I194" i="3"/>
  <c r="F193" i="3"/>
  <c r="I193" i="3" s="1"/>
  <c r="C193" i="3"/>
  <c r="C194" i="3" s="1"/>
  <c r="C195" i="3" s="1"/>
  <c r="C196" i="3" s="1"/>
  <c r="C197" i="3" s="1"/>
  <c r="C198" i="3" s="1"/>
  <c r="C199" i="3" s="1"/>
  <c r="F192" i="3"/>
  <c r="I192" i="3" s="1"/>
  <c r="A192" i="3"/>
  <c r="A200" i="3" s="1"/>
  <c r="A201" i="3" s="1"/>
  <c r="F170" i="3"/>
  <c r="I170" i="3" s="1"/>
  <c r="F169" i="3"/>
  <c r="I169" i="3" s="1"/>
  <c r="F168" i="3"/>
  <c r="I168" i="3" s="1"/>
  <c r="F167" i="3"/>
  <c r="I167" i="3" s="1"/>
  <c r="F166" i="3"/>
  <c r="I166" i="3" s="1"/>
  <c r="C166" i="3"/>
  <c r="C167" i="3" s="1"/>
  <c r="C168" i="3" s="1"/>
  <c r="C169" i="3" s="1"/>
  <c r="C170" i="3" s="1"/>
  <c r="F165" i="3"/>
  <c r="I165" i="3" s="1"/>
  <c r="F164" i="3"/>
  <c r="I164" i="3" s="1"/>
  <c r="F163" i="3"/>
  <c r="I163" i="3" s="1"/>
  <c r="F162" i="3"/>
  <c r="I162" i="3" s="1"/>
  <c r="F161" i="3"/>
  <c r="I161" i="3" s="1"/>
  <c r="F160" i="3"/>
  <c r="I160" i="3" s="1"/>
  <c r="F159" i="3"/>
  <c r="I159" i="3" s="1"/>
  <c r="F158" i="3"/>
  <c r="I158" i="3" s="1"/>
  <c r="I157" i="3"/>
  <c r="F156" i="3"/>
  <c r="I156" i="3" s="1"/>
  <c r="F155" i="3"/>
  <c r="I155" i="3" s="1"/>
  <c r="C155" i="3"/>
  <c r="C156" i="3" s="1"/>
  <c r="C157" i="3" s="1"/>
  <c r="C158" i="3" s="1"/>
  <c r="C159" i="3" s="1"/>
  <c r="C160" i="3" s="1"/>
  <c r="C161" i="3" s="1"/>
  <c r="F154" i="3"/>
  <c r="I154" i="3" s="1"/>
  <c r="A154" i="3"/>
  <c r="A162" i="3" s="1"/>
  <c r="A163" i="3" s="1"/>
  <c r="F152" i="3"/>
  <c r="I152" i="3" s="1"/>
  <c r="F151" i="3"/>
  <c r="I151" i="3" s="1"/>
  <c r="F150" i="3"/>
  <c r="I150" i="3" s="1"/>
  <c r="F149" i="3"/>
  <c r="I149" i="3" s="1"/>
  <c r="F148" i="3"/>
  <c r="I148" i="3" s="1"/>
  <c r="C148" i="3"/>
  <c r="C149" i="3" s="1"/>
  <c r="C150" i="3" s="1"/>
  <c r="C151" i="3" s="1"/>
  <c r="C152" i="3" s="1"/>
  <c r="F147" i="3"/>
  <c r="I147" i="3" s="1"/>
  <c r="F146" i="3"/>
  <c r="I146" i="3" s="1"/>
  <c r="F145" i="3"/>
  <c r="J145" i="3" s="1"/>
  <c r="F144" i="3"/>
  <c r="I144" i="3" s="1"/>
  <c r="F142" i="3"/>
  <c r="I142" i="3" s="1"/>
  <c r="F141" i="3"/>
  <c r="J141" i="3" s="1"/>
  <c r="F140" i="3"/>
  <c r="I140" i="3" s="1"/>
  <c r="I139" i="3"/>
  <c r="F138" i="3"/>
  <c r="I138" i="3" s="1"/>
  <c r="J137" i="3"/>
  <c r="F137" i="3"/>
  <c r="I137" i="3" s="1"/>
  <c r="C137" i="3"/>
  <c r="C138" i="3" s="1"/>
  <c r="C139" i="3" s="1"/>
  <c r="C140" i="3" s="1"/>
  <c r="C141" i="3" s="1"/>
  <c r="C142" i="3" s="1"/>
  <c r="C143" i="3" s="1"/>
  <c r="F136" i="3"/>
  <c r="I136" i="3" s="1"/>
  <c r="A136" i="3"/>
  <c r="A144" i="3" s="1"/>
  <c r="A145" i="3" s="1"/>
  <c r="F134" i="3"/>
  <c r="I134" i="3" s="1"/>
  <c r="F133" i="3"/>
  <c r="I133" i="3" s="1"/>
  <c r="F132" i="3"/>
  <c r="I132" i="3" s="1"/>
  <c r="F131" i="3"/>
  <c r="I131" i="3" s="1"/>
  <c r="F130" i="3"/>
  <c r="I130" i="3" s="1"/>
  <c r="C130" i="3"/>
  <c r="C131" i="3" s="1"/>
  <c r="C132" i="3" s="1"/>
  <c r="C133" i="3" s="1"/>
  <c r="C134" i="3" s="1"/>
  <c r="F129" i="3"/>
  <c r="I129" i="3" s="1"/>
  <c r="F128" i="3"/>
  <c r="I128" i="3" s="1"/>
  <c r="F127" i="3"/>
  <c r="I127" i="3" s="1"/>
  <c r="F126" i="3"/>
  <c r="I126" i="3" s="1"/>
  <c r="C126" i="3"/>
  <c r="C127" i="3" s="1"/>
  <c r="F125" i="3"/>
  <c r="A125" i="3"/>
  <c r="A126" i="3" s="1"/>
  <c r="A127" i="3" s="1"/>
  <c r="A128" i="3" s="1"/>
  <c r="A129" i="3" s="1"/>
  <c r="A130" i="3" s="1"/>
  <c r="A131" i="3" s="1"/>
  <c r="A132" i="3" s="1"/>
  <c r="A133" i="3" s="1"/>
  <c r="A134" i="3" s="1"/>
  <c r="H47" i="3"/>
  <c r="J21" i="3"/>
  <c r="J20" i="3"/>
  <c r="J19" i="3"/>
  <c r="J18" i="3"/>
  <c r="C17" i="3"/>
  <c r="E11" i="3"/>
  <c r="I4" i="3"/>
  <c r="J22" i="3" l="1"/>
  <c r="J23" i="3" s="1"/>
  <c r="I355" i="3"/>
  <c r="I118" i="3" s="1"/>
  <c r="H118" i="3"/>
  <c r="F118" i="3"/>
  <c r="I251" i="3"/>
  <c r="I117" i="3" s="1"/>
  <c r="H117" i="3"/>
  <c r="F117" i="3"/>
  <c r="H116" i="3"/>
  <c r="A334" i="3"/>
  <c r="A335" i="3" s="1"/>
  <c r="A333" i="3"/>
  <c r="I116" i="3"/>
  <c r="A315" i="3"/>
  <c r="A316" i="3" s="1"/>
  <c r="A314" i="3"/>
  <c r="F116" i="3"/>
  <c r="I125" i="3"/>
  <c r="F115" i="3"/>
  <c r="H115" i="3"/>
  <c r="A355" i="3"/>
  <c r="A296" i="3"/>
  <c r="A297" i="3" s="1"/>
  <c r="A295" i="3"/>
  <c r="A243" i="3"/>
  <c r="A244" i="3" s="1"/>
  <c r="A242" i="3"/>
  <c r="A175" i="3"/>
  <c r="A176" i="3" s="1"/>
  <c r="A177" i="3" s="1"/>
  <c r="A178" i="3" s="1"/>
  <c r="A179" i="3" s="1"/>
  <c r="L145" i="3"/>
  <c r="L141" i="3"/>
  <c r="A209" i="3"/>
  <c r="A210" i="3" s="1"/>
  <c r="A218" i="3" s="1"/>
  <c r="A219" i="3" s="1"/>
  <c r="A220" i="3" s="1"/>
  <c r="A221" i="3" s="1"/>
  <c r="A222" i="3" s="1"/>
  <c r="A224" i="3" s="1"/>
  <c r="A225" i="3" s="1"/>
  <c r="A249" i="3"/>
  <c r="A250" i="3" s="1"/>
  <c r="A258" i="3" s="1"/>
  <c r="A259" i="3" s="1"/>
  <c r="A260" i="3" s="1"/>
  <c r="A261" i="3" s="1"/>
  <c r="A262" i="3" s="1"/>
  <c r="A137" i="3"/>
  <c r="A138" i="3" s="1"/>
  <c r="A146" i="3" s="1"/>
  <c r="A147" i="3" s="1"/>
  <c r="A148" i="3" s="1"/>
  <c r="A149" i="3" s="1"/>
  <c r="A150" i="3" s="1"/>
  <c r="A151" i="3" s="1"/>
  <c r="A152" i="3" s="1"/>
  <c r="I141" i="3"/>
  <c r="I145" i="3"/>
  <c r="A193" i="3"/>
  <c r="A194" i="3" s="1"/>
  <c r="A202" i="3" s="1"/>
  <c r="A203" i="3" s="1"/>
  <c r="A204" i="3" s="1"/>
  <c r="A205" i="3" s="1"/>
  <c r="A206" i="3" s="1"/>
  <c r="A272" i="3"/>
  <c r="A273" i="3" s="1"/>
  <c r="A265" i="3"/>
  <c r="A266" i="3" s="1"/>
  <c r="J147" i="3"/>
  <c r="J149" i="3" s="1"/>
  <c r="A155" i="3"/>
  <c r="A156" i="3" s="1"/>
  <c r="F119" i="3" l="1"/>
  <c r="I115" i="3"/>
  <c r="I119" i="3" s="1"/>
  <c r="A139" i="3"/>
  <c r="A140" i="3" s="1"/>
  <c r="A141" i="3" s="1"/>
  <c r="A142" i="3" s="1"/>
  <c r="A143" i="3" s="1"/>
  <c r="A251" i="3"/>
  <c r="A252" i="3" s="1"/>
  <c r="A253" i="3" s="1"/>
  <c r="A254" i="3" s="1"/>
  <c r="A255" i="3" s="1"/>
  <c r="A195" i="3"/>
  <c r="A196" i="3" s="1"/>
  <c r="A197" i="3" s="1"/>
  <c r="A198" i="3" s="1"/>
  <c r="A199" i="3" s="1"/>
  <c r="A223" i="3"/>
  <c r="A211" i="3"/>
  <c r="A212" i="3" s="1"/>
  <c r="A213" i="3" s="1"/>
  <c r="A214" i="3" s="1"/>
  <c r="A215" i="3" s="1"/>
  <c r="H119" i="3"/>
  <c r="L149" i="3"/>
  <c r="A164" i="3"/>
  <c r="A165" i="3" s="1"/>
  <c r="A166" i="3" s="1"/>
  <c r="A167" i="3" s="1"/>
  <c r="A168" i="3" s="1"/>
  <c r="A169" i="3" s="1"/>
  <c r="A170" i="3" s="1"/>
  <c r="A157" i="3"/>
  <c r="A158" i="3" s="1"/>
  <c r="A159" i="3" s="1"/>
  <c r="A160" i="3" s="1"/>
  <c r="A161" i="3" s="1"/>
  <c r="A274" i="3"/>
  <c r="A275" i="3" s="1"/>
  <c r="A276" i="3" s="1"/>
  <c r="A277" i="3" s="1"/>
  <c r="A278" i="3" s="1"/>
  <c r="A267" i="3"/>
  <c r="A268" i="3" s="1"/>
  <c r="A269" i="3" s="1"/>
  <c r="A270" i="3" s="1"/>
  <c r="A271" i="3" s="1"/>
</calcChain>
</file>

<file path=xl/sharedStrings.xml><?xml version="1.0" encoding="utf-8"?>
<sst xmlns="http://schemas.openxmlformats.org/spreadsheetml/2006/main" count="724" uniqueCount="269">
  <si>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</si>
  <si>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</si>
  <si>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</si>
  <si>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</si>
  <si>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</si>
  <si>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</si>
  <si>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</si>
  <si>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</si>
  <si>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</si>
  <si>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</si>
  <si>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</si>
  <si>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</si>
  <si>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</si>
  <si>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</si>
  <si>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</si>
  <si>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</si>
  <si>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</si>
  <si>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</si>
  <si>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</si>
  <si>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</si>
  <si>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</si>
  <si>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</si>
  <si>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</si>
  <si>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</si>
  <si>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</si>
  <si>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</si>
  <si>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</si>
  <si>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</si>
  <si>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</si>
  <si>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</si>
  <si>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</si>
  <si>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</si>
  <si>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</si>
  <si>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</si>
  <si>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</si>
  <si>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</si>
  <si>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</si>
  <si>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</si>
  <si>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</si>
  <si>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</si>
  <si>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</si>
  <si>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</si>
  <si>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</si>
  <si>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</si>
  <si>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</si>
  <si>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</si>
  <si>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</si>
  <si>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</si>
  <si>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</si>
  <si>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</si>
  <si>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</si>
  <si>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</si>
  <si>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</si>
  <si>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</si>
  <si>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</si>
  <si>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</si>
  <si>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</si>
  <si>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</si>
  <si>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</si>
  <si>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</si>
  <si>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</si>
  <si>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</si>
  <si>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</si>
  <si>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</si>
  <si>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</si>
  <si>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</si>
  <si>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</si>
  <si>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</si>
  <si>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</si>
  <si>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</si>
  <si>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</si>
  <si>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</si>
  <si>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</si>
  <si>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</si>
  <si>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</si>
  <si>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</si>
  <si>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</si>
  <si>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</si>
  <si>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</si>
  <si>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</si>
  <si>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</si>
  <si>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</si>
  <si>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</si>
  <si>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</si>
  <si>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</si>
  <si>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</si>
  <si>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</si>
  <si>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</si>
  <si>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</si>
  <si>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</si>
  <si>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</si>
  <si>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</si>
  <si>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</si>
  <si>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</si>
  <si>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</si>
  <si>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</si>
  <si>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</si>
  <si>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</si>
  <si>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</si>
  <si>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</si>
  <si>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</si>
  <si>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</si>
  <si>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</si>
  <si>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</si>
  <si>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</si>
  <si>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</si>
  <si>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</si>
  <si>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</si>
  <si>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</si>
  <si>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</si>
  <si>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</si>
  <si>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</si>
  <si>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</si>
  <si>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</si>
  <si>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</si>
  <si>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</si>
  <si>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</si>
  <si>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</si>
  <si>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</si>
  <si>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</si>
  <si>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</si>
  <si>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</si>
  <si>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</si>
  <si>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</si>
  <si>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</si>
  <si>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</si>
  <si>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</si>
  <si>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</si>
  <si>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</si>
  <si>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</si>
  <si>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</si>
  <si>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</si>
  <si>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</si>
  <si>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</si>
  <si>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</si>
  <si>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</si>
  <si>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</si>
  <si>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</si>
  <si>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</si>
  <si>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</si>
  <si>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</si>
  <si>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</si>
  <si>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</si>
  <si>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</si>
  <si>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</si>
  <si>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</si>
  <si>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</si>
  <si>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</si>
  <si>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</si>
  <si>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</si>
  <si>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</si>
  <si>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</si>
  <si>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</si>
  <si>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</si>
  <si>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</si>
  <si>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</si>
  <si>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</si>
  <si>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</si>
  <si>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</si>
  <si>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</si>
  <si>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</si>
  <si>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</si>
  <si>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</si>
  <si>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</si>
  <si>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</si>
  <si>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</si>
  <si>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</si>
  <si>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</si>
  <si>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</si>
  <si>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</si>
  <si>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</si>
  <si>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</si>
  <si>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</si>
  <si>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</si>
  <si>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</si>
  <si>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</si>
  <si>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</si>
  <si>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</si>
  <si>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</si>
  <si>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</si>
  <si>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</si>
  <si>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</si>
  <si>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</si>
  <si>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</si>
  <si>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</si>
  <si>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</si>
  <si>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</si>
  <si>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</si>
  <si>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</si>
  <si>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</si>
  <si>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</si>
  <si>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</si>
  <si>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</si>
  <si>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Residential + Commercial</t>
  </si>
  <si>
    <t>Approved Layout &amp; Floor Plans, CC, RERA certificate, NOC</t>
  </si>
  <si>
    <t>On Carpet area</t>
  </si>
  <si>
    <t>Mahindra Towers, 5th Floor, Road No. 13, Worli, Mumbai, 400018</t>
  </si>
  <si>
    <t>Mahindra Happinest Kalyan­2 Project A, Survey No.32, 34, 35 Pt., 36/1 Pt.36/2 Pt.,
36/A Pt., 36/B Pt., 37/1 Pt., 37/2 Pt., 37/B Pt., 37/C Pt., &amp; 50Pt, Village - Ranjnoli, Taluka - Bhiwandi, District - Thane.</t>
  </si>
  <si>
    <t>Mahindra Happinest Kalyan­2 Project A, Survey No.32, 34, 35 Pt., 36/1 Pt.36/2 Pt.,
36/A Pt., 36/B Pt., 37/1 Pt., 37/2 Pt., 37/B Pt., 37/C Pt., &amp; 50Pt, near Tata Housing
Amantra, Tata Housing Entrance Road, Village - Ranjnoli, Bhiwandi West, Bhiwandi, Thane - 421311.</t>
  </si>
  <si>
    <t xml:space="preserve">Tower C, D, E &amp; F </t>
  </si>
  <si>
    <t>Gr + 1st to 14th Floor</t>
  </si>
  <si>
    <t>Mumbai Metropolitan Region Development Authority (MMRDA)</t>
  </si>
  <si>
    <t>P51700032925</t>
  </si>
  <si>
    <t xml:space="preserve">Axis Bank Ltd
IFSC Code - UTIB0000653
</t>
  </si>
  <si>
    <t>About 2.3KM from Aventura International School</t>
  </si>
  <si>
    <t>Middle</t>
  </si>
  <si>
    <t>About 900 M formLife Line Multispeciality Hospital</t>
  </si>
  <si>
    <t>1.1 KM from Temghar Phata Bus Stop</t>
  </si>
  <si>
    <t xml:space="preserve">6.2 KM from Bhiwandi
Railway Station
</t>
  </si>
  <si>
    <t>1. Approx. 9.8KM from D-Mart
2. Approx. 6.9KM from Bhiwandi bhaji market.</t>
  </si>
  <si>
    <t>Fire Authority Clearance Details</t>
  </si>
  <si>
    <t>MFS/51/2021/385
Date: 31/08/2021</t>
  </si>
  <si>
    <t>Tower C</t>
  </si>
  <si>
    <t>Ground Floor For Residential &amp; Parking</t>
  </si>
  <si>
    <t>1BHK</t>
  </si>
  <si>
    <t>2BHK</t>
  </si>
  <si>
    <t>3BHK</t>
  </si>
  <si>
    <t xml:space="preserve">1st Floor For Residential </t>
  </si>
  <si>
    <t>Double Height</t>
  </si>
  <si>
    <t>Tower D</t>
  </si>
  <si>
    <t>Ground Floor For Parking &amp; Amenities</t>
  </si>
  <si>
    <t>Trampoline Area/Kids Area Below</t>
  </si>
  <si>
    <t>Entrance Lobby</t>
  </si>
  <si>
    <t>Tower E</t>
  </si>
  <si>
    <t>1st Floor For Residential  &amp; Parking</t>
  </si>
  <si>
    <t>Parking Area</t>
  </si>
  <si>
    <t>Tower F</t>
  </si>
  <si>
    <t>Flats</t>
  </si>
  <si>
    <t>Shop = NA</t>
  </si>
  <si>
    <t>As per RERA Site - Flats =  891</t>
  </si>
  <si>
    <t>3,00,000/-</t>
  </si>
  <si>
    <t>Mahindra Lifespace Developers Limited</t>
  </si>
  <si>
    <t>Open Plot</t>
  </si>
  <si>
    <t>Tata Housing Amantra</t>
  </si>
  <si>
    <t>Road</t>
  </si>
  <si>
    <t>Tower B</t>
  </si>
  <si>
    <t>8500 to 9000</t>
  </si>
  <si>
    <t>99 acers</t>
  </si>
  <si>
    <t>Magic</t>
  </si>
  <si>
    <t>axis*loading</t>
  </si>
  <si>
    <t>SROT/BSNA/2501/BP/Ranjnoli-18/CC/1178/2022
Date: 06/09/2022
Valid Up to: Tower C, D = Gr/St + 1st to 14th Floor
Tower E &amp; F = Gr/St + 1st to 3rd - Part Residential &amp; Part Podium + 4th to 14th Floor</t>
  </si>
  <si>
    <t>SROT/BSNA/2501/BP/Ranjnoli-18/CC/1178/2022
Date: 06/09/2022</t>
  </si>
  <si>
    <t xml:space="preserve">2nd to 8th &amp; 10th to 14th Floor For Residential </t>
  </si>
  <si>
    <t>9th Floor For Residential (Part Refuge Area)</t>
  </si>
  <si>
    <t>Refuge Area</t>
  </si>
  <si>
    <t xml:space="preserve">2nd to 8th, 10th to 14th Floor For Residential </t>
  </si>
  <si>
    <t>2nd &amp; 3rd Floor For Residential  &amp; Parking</t>
  </si>
  <si>
    <t xml:space="preserve">4th Floor For Residential </t>
  </si>
  <si>
    <t xml:space="preserve">5th to 8th, 10th to 14th Floor For Residential </t>
  </si>
  <si>
    <t xml:space="preserve">5th to 8th &amp; 10th to 14th Floor For Residential </t>
  </si>
  <si>
    <t>2nd &amp; 3rd Floor For Residential &amp; Parking</t>
  </si>
  <si>
    <t>Flats = 899</t>
  </si>
  <si>
    <t>Sep, 2022</t>
  </si>
  <si>
    <t>Tower E &amp; F = Gr + 1st to 14th Floor</t>
  </si>
  <si>
    <t>Location Link</t>
  </si>
  <si>
    <t>https://maps.app.goo.gl/gtZpecep6WYzTMKM9</t>
  </si>
  <si>
    <t>External Plaster</t>
  </si>
  <si>
    <t>External Plumbing, Elevation and Waterproofing</t>
  </si>
  <si>
    <t>Wooden Work</t>
  </si>
  <si>
    <t>Electrical &amp; Sanitary fittings</t>
  </si>
  <si>
    <t>Tower D = Gr + 1st to 14th Floor</t>
  </si>
  <si>
    <t>Tower C = Gr + 1st to 14th Floor</t>
  </si>
  <si>
    <t>Construction work is in process at the time of Visit.Internal photographs not allowed. Photos are taken from the gate.</t>
  </si>
  <si>
    <t>Mr. Danish Khan 7350701810
Mr. Nishan 6898743363</t>
  </si>
  <si>
    <r>
      <rPr>
        <b/>
        <sz val="16"/>
        <rFont val="Times New Roman"/>
        <family val="1"/>
      </rPr>
      <t xml:space="preserve">Mahindra Happinest Kalyan - 2 Project A </t>
    </r>
    <r>
      <rPr>
        <sz val="16"/>
        <rFont val="Times New Roman"/>
        <family val="1"/>
      </rPr>
      <t>(Tower C, D, E &amp; F)</t>
    </r>
  </si>
  <si>
    <t>04/07/2025 at  12:28 PM</t>
  </si>
  <si>
    <t>Mr. Mangesh Laxman Bapardekar</t>
  </si>
  <si>
    <t xml:space="preserve">1. Wing C &amp; D = Construction work is in process at the time of Visit.Internal photographs not allowed.(Slow Speed)
Wing E &amp; F = Construction work is the same as last visit (dtd.15/11/2024).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We have done APF for Tower C, D, E &amp; F only as it is registered on RERA Site.
8. We have updated revised approved floor plan &amp; C.C (on 20/09/2022).
9. We have updated the revised construction table on dated 16/11/2024, which is shared with us by the Godrej Bank Officials.
</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</si>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</sst>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68">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Fill="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Fill="1" applyBorder="1" applyAlignment="1">
      <alignmen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1" fontId="5" fillId="0" borderId="6" xfId="1" applyNumberFormat="1" applyFont="1" applyFill="1" applyBorder="1" applyAlignment="1">
      <alignment horizontal="center" vertical="top" wrapText="1"/>
    </xf>
    <xf numFmtId="9" fontId="5" fillId="0" borderId="8" xfId="1" applyNumberFormat="1" applyFont="1" applyFill="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8" fillId="0" borderId="0" xfId="0" applyFont="1" applyFill="1" applyBorder="1" applyProtection="1">
      <protection hidden="1"/>
    </xf>
    <xf numFmtId="9" fontId="8" fillId="0" borderId="0" xfId="0" applyNumberFormat="1"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3" fillId="5" borderId="0" xfId="0" applyNumberFormat="1" applyFont="1" applyFill="1" applyAlignment="1">
      <alignment horizontal="right" vertical="top"/>
    </xf>
    <xf numFmtId="1" fontId="3" fillId="5" borderId="0" xfId="0" applyNumberFormat="1" applyFont="1" applyFill="1" applyAlignment="1">
      <alignment vertical="top"/>
    </xf>
    <xf numFmtId="1" fontId="3" fillId="0" borderId="0" xfId="0" applyNumberFormat="1" applyFont="1" applyFill="1" applyAlignment="1">
      <alignment vertical="top"/>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horizontal="center" vertical="top" wrapText="1"/>
    </xf>
    <xf numFmtId="0" fontId="3" fillId="0" borderId="16" xfId="1" applyFont="1" applyBorder="1" applyProtection="1">
      <protection hidden="1"/>
    </xf>
    <xf numFmtId="0" fontId="3" fillId="0" borderId="0" xfId="1" applyFont="1" applyProtection="1">
      <protection hidden="1"/>
    </xf>
    <xf numFmtId="0" fontId="8" fillId="0" borderId="0" xfId="0"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0" fontId="3" fillId="0" borderId="9" xfId="0" applyFont="1" applyBorder="1" applyAlignment="1">
      <alignment vertical="top"/>
    </xf>
    <xf numFmtId="0" fontId="3" fillId="0" borderId="9" xfId="0" applyFont="1" applyFill="1" applyBorder="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Fill="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3" xfId="0" applyFont="1" applyFill="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11" fillId="4" borderId="2" xfId="2" applyFont="1" applyFill="1" applyBorder="1" applyAlignment="1">
      <alignment horizontal="left" vertical="top" wrapText="1"/>
    </xf>
    <xf numFmtId="0" fontId="12" fillId="4" borderId="3" xfId="0" applyFont="1" applyFill="1" applyBorder="1" applyAlignment="1">
      <alignment horizontal="left" vertical="top" wrapText="1"/>
    </xf>
    <xf numFmtId="0" fontId="12" fillId="4" borderId="5" xfId="0" applyFont="1" applyFill="1" applyBorder="1" applyAlignment="1">
      <alignment horizontal="left" vertical="top" wrapText="1"/>
    </xf>
    <xf numFmtId="0" fontId="2"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0" borderId="3" xfId="0" applyFont="1" applyFill="1" applyBorder="1" applyAlignment="1">
      <alignment horizontal="center" vertical="top" wrapText="1"/>
    </xf>
    <xf numFmtId="0" fontId="4" fillId="4" borderId="1" xfId="0" applyFont="1" applyFill="1" applyBorder="1" applyAlignment="1">
      <alignmen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4" fillId="0" borderId="1" xfId="0" applyFont="1" applyFill="1" applyBorder="1" applyAlignment="1">
      <alignment vertical="top" wrapText="1"/>
    </xf>
    <xf numFmtId="0" fontId="2" fillId="2"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0" fontId="2" fillId="2" borderId="14" xfId="0" applyFont="1" applyFill="1" applyBorder="1" applyAlignment="1">
      <alignment horizontal="center" vertical="top"/>
    </xf>
    <xf numFmtId="0" fontId="2" fillId="2" borderId="9" xfId="0" applyFont="1" applyFill="1" applyBorder="1" applyAlignment="1">
      <alignment horizontal="center" vertical="top"/>
    </xf>
    <xf numFmtId="0" fontId="2" fillId="2" borderId="15" xfId="0" applyFont="1" applyFill="1" applyBorder="1" applyAlignment="1">
      <alignment horizontal="center" vertical="top"/>
    </xf>
    <xf numFmtId="0" fontId="4" fillId="0" borderId="6"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xf>
    <xf numFmtId="1" fontId="5" fillId="0" borderId="1" xfId="1" applyNumberFormat="1" applyFont="1" applyFill="1" applyBorder="1" applyAlignment="1">
      <alignment horizontal="center" vertical="top" wrapText="1"/>
    </xf>
    <xf numFmtId="1" fontId="5" fillId="4" borderId="5" xfId="1"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1989364</xdr:colOff>
      <xdr:row>469</xdr:row>
      <xdr:rowOff>238112</xdr:rowOff>
    </xdr:from>
    <xdr:to>
      <xdr:col>7</xdr:col>
      <xdr:colOff>1440614</xdr:colOff>
      <xdr:row>486</xdr:row>
      <xdr:rowOff>163007</xdr:rowOff>
    </xdr:to>
    <xdr:pic>
      <xdr:nvPicPr>
        <xdr:cNvPr id="7" name="Picture 6">
          <a:extLst>
            <a:ext uri="{FF2B5EF4-FFF2-40B4-BE49-F238E27FC236}">
              <a16:creationId xmlns=""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89364" y="136940912"/>
          <a:ext cx="6585475" cy="4296870"/>
        </a:xfrm>
        <a:prstGeom prst="rect">
          <a:avLst/>
        </a:prstGeom>
        <a:ln>
          <a:solidFill>
            <a:schemeClr val="tx1"/>
          </a:solidFill>
        </a:ln>
      </xdr:spPr>
    </xdr:pic>
    <xdr:clientData/>
  </xdr:twoCellAnchor>
  <xdr:twoCellAnchor editAs="oneCell">
    <xdr:from>
      <xdr:col>0</xdr:col>
      <xdr:colOff>1962150</xdr:colOff>
      <xdr:row>452</xdr:row>
      <xdr:rowOff>163285</xdr:rowOff>
    </xdr:from>
    <xdr:to>
      <xdr:col>7</xdr:col>
      <xdr:colOff>1425644</xdr:colOff>
      <xdr:row>469</xdr:row>
      <xdr:rowOff>88177</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62150" y="132494110"/>
          <a:ext cx="6597719" cy="4296868"/>
        </a:xfrm>
        <a:prstGeom prst="rect">
          <a:avLst/>
        </a:prstGeom>
        <a:ln>
          <a:solidFill>
            <a:schemeClr val="tx1"/>
          </a:solidFill>
        </a:ln>
      </xdr:spPr>
    </xdr:pic>
    <xdr:clientData/>
  </xdr:twoCellAnchor>
  <xdr:twoCellAnchor editAs="oneCell">
    <xdr:from>
      <xdr:col>7</xdr:col>
      <xdr:colOff>1170215</xdr:colOff>
      <xdr:row>438</xdr:row>
      <xdr:rowOff>0</xdr:rowOff>
    </xdr:from>
    <xdr:to>
      <xdr:col>8</xdr:col>
      <xdr:colOff>1155671</xdr:colOff>
      <xdr:row>443</xdr:row>
      <xdr:rowOff>159750</xdr:rowOff>
    </xdr:to>
    <xdr:pic>
      <xdr:nvPicPr>
        <xdr:cNvPr id="27" name="Picture 26" descr="https://vsjcllp.vsjadon.com/upload/insp-239252-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8300358" y="132275036"/>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166008</xdr:colOff>
      <xdr:row>406</xdr:row>
      <xdr:rowOff>138792</xdr:rowOff>
    </xdr:from>
    <xdr:to>
      <xdr:col>8</xdr:col>
      <xdr:colOff>235046</xdr:colOff>
      <xdr:row>425</xdr:row>
      <xdr:rowOff>40821</xdr:rowOff>
    </xdr:to>
    <xdr:pic>
      <xdr:nvPicPr>
        <xdr:cNvPr id="28" name="Picture 27" descr="https://vsjcllp.vsjadon.com/upload/insp-239252-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5391151" y="124140685"/>
          <a:ext cx="3606895" cy="48142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666751</xdr:colOff>
      <xdr:row>438</xdr:row>
      <xdr:rowOff>7936</xdr:rowOff>
    </xdr:from>
    <xdr:to>
      <xdr:col>4</xdr:col>
      <xdr:colOff>129072</xdr:colOff>
      <xdr:row>443</xdr:row>
      <xdr:rowOff>163285</xdr:rowOff>
    </xdr:to>
    <xdr:pic>
      <xdr:nvPicPr>
        <xdr:cNvPr id="29" name="Picture 28" descr="https://vsjcllp.vsjadon.com/upload/insp-239252-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66751" y="132282972"/>
          <a:ext cx="2877714" cy="21555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1115784</xdr:colOff>
      <xdr:row>425</xdr:row>
      <xdr:rowOff>133121</xdr:rowOff>
    </xdr:from>
    <xdr:to>
      <xdr:col>5</xdr:col>
      <xdr:colOff>42360</xdr:colOff>
      <xdr:row>437</xdr:row>
      <xdr:rowOff>146955</xdr:rowOff>
    </xdr:to>
    <xdr:pic>
      <xdr:nvPicPr>
        <xdr:cNvPr id="30" name="Picture 29" descr="https://vsjcllp.vsjadon.com/upload/insp-239252-86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15784" y="129047192"/>
          <a:ext cx="4151719" cy="31162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155120</xdr:colOff>
      <xdr:row>425</xdr:row>
      <xdr:rowOff>135844</xdr:rowOff>
    </xdr:from>
    <xdr:to>
      <xdr:col>8</xdr:col>
      <xdr:colOff>768982</xdr:colOff>
      <xdr:row>437</xdr:row>
      <xdr:rowOff>149678</xdr:rowOff>
    </xdr:to>
    <xdr:pic>
      <xdr:nvPicPr>
        <xdr:cNvPr id="31" name="Picture 30" descr="https://vsjcllp.vsjadon.com/upload/insp-239252-86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380263" y="129049915"/>
          <a:ext cx="4151719" cy="31162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1379765</xdr:colOff>
      <xdr:row>438</xdr:row>
      <xdr:rowOff>5443</xdr:rowOff>
    </xdr:from>
    <xdr:to>
      <xdr:col>7</xdr:col>
      <xdr:colOff>1093078</xdr:colOff>
      <xdr:row>443</xdr:row>
      <xdr:rowOff>163285</xdr:rowOff>
    </xdr:to>
    <xdr:pic>
      <xdr:nvPicPr>
        <xdr:cNvPr id="32" name="Picture 31" descr="https://vsjcllp.vsjadon.com/upload/insp-239252-87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6604908" y="132280479"/>
          <a:ext cx="1618313" cy="21580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1668236</xdr:colOff>
      <xdr:row>406</xdr:row>
      <xdr:rowOff>130628</xdr:rowOff>
    </xdr:from>
    <xdr:to>
      <xdr:col>5</xdr:col>
      <xdr:colOff>49988</xdr:colOff>
      <xdr:row>425</xdr:row>
      <xdr:rowOff>32657</xdr:rowOff>
    </xdr:to>
    <xdr:pic>
      <xdr:nvPicPr>
        <xdr:cNvPr id="33" name="Picture 32" descr="https://vsjcllp.vsjadon.com/upload/insp-239252-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668236" y="124132521"/>
          <a:ext cx="3606895" cy="48142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212271</xdr:colOff>
      <xdr:row>438</xdr:row>
      <xdr:rowOff>16102</xdr:rowOff>
    </xdr:from>
    <xdr:to>
      <xdr:col>5</xdr:col>
      <xdr:colOff>1280235</xdr:colOff>
      <xdr:row>443</xdr:row>
      <xdr:rowOff>163285</xdr:rowOff>
    </xdr:to>
    <xdr:pic>
      <xdr:nvPicPr>
        <xdr:cNvPr id="34" name="Picture 33" descr="https://vsjcllp.vsjadon.com/upload/insp-239252-916.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627664" y="132291138"/>
          <a:ext cx="2877714" cy="21474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462642</xdr:colOff>
      <xdr:row>425</xdr:row>
      <xdr:rowOff>231322</xdr:rowOff>
    </xdr:from>
    <xdr:to>
      <xdr:col>5</xdr:col>
      <xdr:colOff>1646463</xdr:colOff>
      <xdr:row>427</xdr:row>
      <xdr:rowOff>136072</xdr:rowOff>
    </xdr:to>
    <xdr:sp macro="" textlink="">
      <xdr:nvSpPr>
        <xdr:cNvPr id="3" name="TextBox 2"/>
        <xdr:cNvSpPr txBox="1"/>
      </xdr:nvSpPr>
      <xdr:spPr>
        <a:xfrm>
          <a:off x="5687785" y="129145393"/>
          <a:ext cx="1183821"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Wing F</a:t>
          </a:r>
        </a:p>
      </xdr:txBody>
    </xdr:sp>
    <xdr:clientData/>
  </xdr:twoCellAnchor>
  <xdr:twoCellAnchor>
    <xdr:from>
      <xdr:col>0</xdr:col>
      <xdr:colOff>1777094</xdr:colOff>
      <xdr:row>406</xdr:row>
      <xdr:rowOff>185056</xdr:rowOff>
    </xdr:from>
    <xdr:to>
      <xdr:col>2</xdr:col>
      <xdr:colOff>797379</xdr:colOff>
      <xdr:row>408</xdr:row>
      <xdr:rowOff>89807</xdr:rowOff>
    </xdr:to>
    <xdr:sp macro="" textlink="">
      <xdr:nvSpPr>
        <xdr:cNvPr id="36" name="TextBox 35"/>
        <xdr:cNvSpPr txBox="1"/>
      </xdr:nvSpPr>
      <xdr:spPr>
        <a:xfrm>
          <a:off x="1777094" y="124186949"/>
          <a:ext cx="1183821"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Wing C</a:t>
          </a:r>
        </a:p>
      </xdr:txBody>
    </xdr:sp>
    <xdr:clientData/>
  </xdr:twoCellAnchor>
  <xdr:twoCellAnchor>
    <xdr:from>
      <xdr:col>5</xdr:col>
      <xdr:colOff>337458</xdr:colOff>
      <xdr:row>406</xdr:row>
      <xdr:rowOff>174171</xdr:rowOff>
    </xdr:from>
    <xdr:to>
      <xdr:col>5</xdr:col>
      <xdr:colOff>1521279</xdr:colOff>
      <xdr:row>408</xdr:row>
      <xdr:rowOff>78922</xdr:rowOff>
    </xdr:to>
    <xdr:sp macro="" textlink="">
      <xdr:nvSpPr>
        <xdr:cNvPr id="37" name="TextBox 36"/>
        <xdr:cNvSpPr txBox="1"/>
      </xdr:nvSpPr>
      <xdr:spPr>
        <a:xfrm>
          <a:off x="5562601" y="124176064"/>
          <a:ext cx="1183821"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Wing D</a:t>
          </a:r>
        </a:p>
      </xdr:txBody>
    </xdr:sp>
    <xdr:clientData/>
  </xdr:twoCellAnchor>
  <xdr:twoCellAnchor>
    <xdr:from>
      <xdr:col>2</xdr:col>
      <xdr:colOff>666748</xdr:colOff>
      <xdr:row>426</xdr:row>
      <xdr:rowOff>65085</xdr:rowOff>
    </xdr:from>
    <xdr:to>
      <xdr:col>4</xdr:col>
      <xdr:colOff>598712</xdr:colOff>
      <xdr:row>427</xdr:row>
      <xdr:rowOff>228371</xdr:rowOff>
    </xdr:to>
    <xdr:sp macro="" textlink="">
      <xdr:nvSpPr>
        <xdr:cNvPr id="38" name="TextBox 37"/>
        <xdr:cNvSpPr txBox="1"/>
      </xdr:nvSpPr>
      <xdr:spPr>
        <a:xfrm>
          <a:off x="2830284" y="129237692"/>
          <a:ext cx="1183821"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Wing 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tZpecep6WYzTMKM9"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98"/>
  <sheetViews>
    <sheetView tabSelected="1" view="pageBreakPreview" zoomScale="70" zoomScaleNormal="85" zoomScaleSheetLayoutView="70" zoomScalePageLayoutView="55" workbookViewId="0">
      <selection activeCell="O5" sqref="O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20" width="9.140625" style="1"/>
    <col min="21" max="23" width="0" style="1" hidden="1" customWidth="1"/>
    <col min="24" max="26" width="9.140625" style="1"/>
    <col min="27" max="27" width="7.85546875" style="1" customWidth="1"/>
    <col min="28" max="151" width="9.140625" style="35"/>
    <col min="152" max="16226" width="9.140625" style="1"/>
    <col min="16227" max="16384" width="9.140625" style="35"/>
  </cols>
  <sheetData>
    <row r="1" spans="1:9" ht="20.25" x14ac:dyDescent="0.25">
      <c r="A1" s="113" t="s">
        <v>43</v>
      </c>
      <c r="B1" s="114"/>
      <c r="C1" s="114"/>
      <c r="D1" s="114"/>
      <c r="E1" s="114"/>
      <c r="F1" s="114"/>
      <c r="G1" s="114"/>
      <c r="H1" s="114"/>
      <c r="I1" s="115"/>
    </row>
    <row r="2" spans="1:9" ht="42" customHeight="1" x14ac:dyDescent="0.25">
      <c r="A2" s="141" t="s">
        <v>11</v>
      </c>
      <c r="B2" s="141"/>
      <c r="C2" s="141"/>
      <c r="D2" s="4" t="s">
        <v>4</v>
      </c>
      <c r="E2" s="142" t="s">
        <v>96</v>
      </c>
      <c r="F2" s="142"/>
      <c r="G2" s="100" t="s">
        <v>15</v>
      </c>
      <c r="H2" s="100"/>
      <c r="I2" s="52">
        <v>45840</v>
      </c>
    </row>
    <row r="3" spans="1:9" ht="42.75" customHeight="1" x14ac:dyDescent="0.25">
      <c r="A3" s="110" t="s">
        <v>44</v>
      </c>
      <c r="B3" s="111"/>
      <c r="C3" s="112"/>
      <c r="D3" s="21" t="s">
        <v>4</v>
      </c>
      <c r="E3" s="116" t="s">
        <v>264</v>
      </c>
      <c r="F3" s="122"/>
      <c r="G3" s="100" t="s">
        <v>192</v>
      </c>
      <c r="H3" s="100"/>
      <c r="I3" s="53" t="s">
        <v>265</v>
      </c>
    </row>
    <row r="4" spans="1:9" ht="43.5" customHeight="1" x14ac:dyDescent="0.25">
      <c r="A4" s="110" t="s">
        <v>41</v>
      </c>
      <c r="B4" s="111"/>
      <c r="C4" s="112"/>
      <c r="D4" s="27" t="s">
        <v>4</v>
      </c>
      <c r="E4" s="116" t="s">
        <v>263</v>
      </c>
      <c r="F4" s="117"/>
      <c r="G4" s="100" t="s">
        <v>38</v>
      </c>
      <c r="H4" s="100"/>
      <c r="I4" s="50" t="str">
        <f ca="1">TEXT(TODAY(),"DD/MM/YYYY")</f>
        <v>04/07/2025</v>
      </c>
    </row>
    <row r="5" spans="1:9" ht="20.25" x14ac:dyDescent="0.25">
      <c r="A5" s="75" t="s">
        <v>45</v>
      </c>
      <c r="B5" s="75"/>
      <c r="C5" s="75"/>
      <c r="D5" s="75"/>
      <c r="E5" s="75"/>
      <c r="F5" s="75"/>
      <c r="G5" s="75"/>
      <c r="H5" s="75"/>
      <c r="I5" s="137"/>
    </row>
    <row r="6" spans="1:9" ht="43.5" customHeight="1" x14ac:dyDescent="0.25">
      <c r="A6" s="143" t="s">
        <v>34</v>
      </c>
      <c r="B6" s="143"/>
      <c r="C6" s="143"/>
      <c r="D6" s="2" t="s">
        <v>4</v>
      </c>
      <c r="E6" s="22" t="s">
        <v>109</v>
      </c>
      <c r="F6" s="21" t="s">
        <v>40</v>
      </c>
      <c r="G6" s="2" t="s">
        <v>4</v>
      </c>
      <c r="H6" s="101" t="s">
        <v>268</v>
      </c>
      <c r="I6" s="101"/>
    </row>
    <row r="7" spans="1:9" ht="42.75" customHeight="1" x14ac:dyDescent="0.25">
      <c r="A7" s="143" t="s">
        <v>47</v>
      </c>
      <c r="B7" s="143"/>
      <c r="C7" s="143"/>
      <c r="D7" s="2" t="s">
        <v>4</v>
      </c>
      <c r="E7" s="5" t="s">
        <v>231</v>
      </c>
      <c r="F7" s="21" t="s">
        <v>48</v>
      </c>
      <c r="G7" s="2" t="s">
        <v>4</v>
      </c>
      <c r="H7" s="116" t="s">
        <v>231</v>
      </c>
      <c r="I7" s="117"/>
    </row>
    <row r="8" spans="1:9" ht="24.75" customHeight="1" x14ac:dyDescent="0.25">
      <c r="A8" s="143" t="s">
        <v>49</v>
      </c>
      <c r="B8" s="143"/>
      <c r="C8" s="143"/>
      <c r="D8" s="2" t="s">
        <v>4</v>
      </c>
      <c r="E8" s="134" t="s">
        <v>196</v>
      </c>
      <c r="F8" s="134"/>
      <c r="G8" s="134"/>
      <c r="H8" s="134"/>
      <c r="I8" s="134"/>
    </row>
    <row r="9" spans="1:9" ht="81.75" customHeight="1" x14ac:dyDescent="0.25">
      <c r="A9" s="100" t="s">
        <v>180</v>
      </c>
      <c r="B9" s="21" t="s">
        <v>4</v>
      </c>
      <c r="C9" s="21" t="s">
        <v>46</v>
      </c>
      <c r="D9" s="2" t="s">
        <v>4</v>
      </c>
      <c r="E9" s="116" t="s">
        <v>198</v>
      </c>
      <c r="F9" s="122"/>
      <c r="G9" s="122"/>
      <c r="H9" s="122"/>
      <c r="I9" s="117"/>
    </row>
    <row r="10" spans="1:9" ht="66" customHeight="1" x14ac:dyDescent="0.25">
      <c r="A10" s="100"/>
      <c r="B10" s="21" t="s">
        <v>4</v>
      </c>
      <c r="C10" s="21" t="s">
        <v>14</v>
      </c>
      <c r="D10" s="2" t="s">
        <v>4</v>
      </c>
      <c r="E10" s="116" t="s">
        <v>197</v>
      </c>
      <c r="F10" s="122"/>
      <c r="G10" s="122"/>
      <c r="H10" s="122"/>
      <c r="I10" s="117"/>
    </row>
    <row r="11" spans="1:9" ht="82.5" customHeight="1" x14ac:dyDescent="0.25">
      <c r="A11" s="100"/>
      <c r="B11" s="21" t="s">
        <v>4</v>
      </c>
      <c r="C11" s="21" t="s">
        <v>5</v>
      </c>
      <c r="D11" s="2" t="s">
        <v>4</v>
      </c>
      <c r="E11" s="116" t="str">
        <f>E9</f>
        <v>Mahindra Happinest Kalyan­2 Project A, Survey No.32, 34, 35 Pt., 36/1 Pt.36/2 Pt.,
36/A Pt., 36/B Pt., 37/1 Pt., 37/2 Pt., 37/B Pt., 37/C Pt., &amp; 50Pt, near Tata Housing
Amantra, Tata Housing Entrance Road, Village - Ranjnoli, Bhiwandi West, Bhiwandi, Thane - 421311.</v>
      </c>
      <c r="F11" s="122"/>
      <c r="G11" s="122"/>
      <c r="H11" s="122"/>
      <c r="I11" s="117"/>
    </row>
    <row r="12" spans="1:9" ht="20.25" x14ac:dyDescent="0.25">
      <c r="A12" s="100" t="s">
        <v>39</v>
      </c>
      <c r="B12" s="100"/>
      <c r="C12" s="100"/>
      <c r="D12" s="2" t="s">
        <v>4</v>
      </c>
      <c r="E12" s="101" t="s">
        <v>194</v>
      </c>
      <c r="F12" s="101"/>
      <c r="G12" s="101"/>
      <c r="H12" s="101"/>
      <c r="I12" s="101"/>
    </row>
    <row r="13" spans="1:9" ht="20.100000000000001" customHeight="1" x14ac:dyDescent="0.25">
      <c r="A13" s="75" t="s">
        <v>50</v>
      </c>
      <c r="B13" s="75"/>
      <c r="C13" s="75"/>
      <c r="D13" s="75"/>
      <c r="E13" s="75"/>
      <c r="F13" s="75"/>
      <c r="G13" s="75"/>
      <c r="H13" s="75"/>
      <c r="I13" s="75"/>
    </row>
    <row r="14" spans="1:9" ht="60.75" x14ac:dyDescent="0.25">
      <c r="A14" s="30" t="s">
        <v>32</v>
      </c>
      <c r="B14" s="2" t="s">
        <v>4</v>
      </c>
      <c r="C14" s="118" t="s">
        <v>97</v>
      </c>
      <c r="D14" s="119"/>
      <c r="E14" s="120"/>
      <c r="F14" s="17" t="s">
        <v>51</v>
      </c>
      <c r="G14" s="2" t="s">
        <v>4</v>
      </c>
      <c r="H14" s="101" t="s">
        <v>201</v>
      </c>
      <c r="I14" s="101"/>
    </row>
    <row r="15" spans="1:9" ht="40.5" x14ac:dyDescent="0.25">
      <c r="A15" s="30" t="s">
        <v>52</v>
      </c>
      <c r="B15" s="2" t="s">
        <v>4</v>
      </c>
      <c r="C15" s="118" t="s">
        <v>202</v>
      </c>
      <c r="D15" s="119"/>
      <c r="E15" s="120"/>
      <c r="F15" s="21" t="s">
        <v>53</v>
      </c>
      <c r="G15" s="2" t="s">
        <v>4</v>
      </c>
      <c r="H15" s="124">
        <v>46142</v>
      </c>
      <c r="I15" s="101"/>
    </row>
    <row r="16" spans="1:9" ht="40.5" x14ac:dyDescent="0.25">
      <c r="A16" s="47" t="s">
        <v>54</v>
      </c>
      <c r="B16" s="2" t="s">
        <v>4</v>
      </c>
      <c r="C16" s="121">
        <v>44533</v>
      </c>
      <c r="D16" s="119"/>
      <c r="E16" s="120"/>
      <c r="F16" s="21" t="s">
        <v>55</v>
      </c>
      <c r="G16" s="2" t="s">
        <v>4</v>
      </c>
      <c r="H16" s="123" t="s">
        <v>252</v>
      </c>
      <c r="I16" s="117"/>
    </row>
    <row r="17" spans="1:12" ht="60.75" x14ac:dyDescent="0.25">
      <c r="A17" s="47" t="s">
        <v>56</v>
      </c>
      <c r="B17" s="2" t="s">
        <v>4</v>
      </c>
      <c r="C17" s="121">
        <f>H15</f>
        <v>46142</v>
      </c>
      <c r="D17" s="119"/>
      <c r="E17" s="120"/>
      <c r="F17" s="21" t="s">
        <v>57</v>
      </c>
      <c r="G17" s="2" t="s">
        <v>4</v>
      </c>
      <c r="H17" s="116" t="s">
        <v>203</v>
      </c>
      <c r="I17" s="117"/>
    </row>
    <row r="18" spans="1:12" ht="40.5" x14ac:dyDescent="0.25">
      <c r="A18" s="47" t="s">
        <v>58</v>
      </c>
      <c r="B18" s="2" t="s">
        <v>4</v>
      </c>
      <c r="C18" s="118" t="s">
        <v>193</v>
      </c>
      <c r="D18" s="119"/>
      <c r="E18" s="120"/>
      <c r="F18" s="21" t="s">
        <v>112</v>
      </c>
      <c r="G18" s="2" t="s">
        <v>4</v>
      </c>
      <c r="H18" s="101">
        <v>39288.28</v>
      </c>
      <c r="I18" s="101"/>
      <c r="J18" s="1">
        <f>69+14+105+15+13+15+15</f>
        <v>246</v>
      </c>
    </row>
    <row r="19" spans="1:12" ht="40.5" x14ac:dyDescent="0.25">
      <c r="A19" s="30" t="s">
        <v>59</v>
      </c>
      <c r="B19" s="2" t="s">
        <v>4</v>
      </c>
      <c r="C19" s="118">
        <v>1.1000000000000001</v>
      </c>
      <c r="D19" s="119"/>
      <c r="E19" s="120"/>
      <c r="F19" s="21" t="s">
        <v>111</v>
      </c>
      <c r="G19" s="2" t="s">
        <v>4</v>
      </c>
      <c r="H19" s="101">
        <v>59759.54</v>
      </c>
      <c r="I19" s="101"/>
      <c r="J19" s="1">
        <f>28+69+42+40+66</f>
        <v>245</v>
      </c>
    </row>
    <row r="20" spans="1:12" ht="40.5" x14ac:dyDescent="0.25">
      <c r="A20" s="30" t="s">
        <v>110</v>
      </c>
      <c r="B20" s="2" t="s">
        <v>4</v>
      </c>
      <c r="C20" s="118">
        <v>59759.54</v>
      </c>
      <c r="D20" s="119"/>
      <c r="E20" s="120"/>
      <c r="F20" s="6" t="s">
        <v>60</v>
      </c>
      <c r="G20" s="2" t="s">
        <v>4</v>
      </c>
      <c r="H20" s="116" t="s">
        <v>229</v>
      </c>
      <c r="I20" s="117"/>
      <c r="J20" s="1">
        <f>69+28+49+86</f>
        <v>232</v>
      </c>
    </row>
    <row r="21" spans="1:12" ht="40.5" x14ac:dyDescent="0.25">
      <c r="A21" s="30" t="s">
        <v>61</v>
      </c>
      <c r="B21" s="2" t="s">
        <v>4</v>
      </c>
      <c r="C21" s="118" t="s">
        <v>251</v>
      </c>
      <c r="D21" s="119"/>
      <c r="E21" s="120"/>
      <c r="F21" s="21" t="s">
        <v>62</v>
      </c>
      <c r="G21" s="2" t="s">
        <v>4</v>
      </c>
      <c r="H21" s="101" t="s">
        <v>228</v>
      </c>
      <c r="I21" s="101"/>
      <c r="J21" s="1">
        <f>41+71+56</f>
        <v>168</v>
      </c>
    </row>
    <row r="22" spans="1:12" ht="20.25" x14ac:dyDescent="0.25">
      <c r="A22" s="47" t="s">
        <v>27</v>
      </c>
      <c r="B22" s="2" t="s">
        <v>4</v>
      </c>
      <c r="C22" s="118">
        <v>19.264733</v>
      </c>
      <c r="D22" s="119"/>
      <c r="E22" s="120"/>
      <c r="F22" s="28" t="s">
        <v>28</v>
      </c>
      <c r="G22" s="28" t="s">
        <v>4</v>
      </c>
      <c r="H22" s="118">
        <v>73.080948000000006</v>
      </c>
      <c r="I22" s="120"/>
      <c r="J22" s="1">
        <f>J18+J19+J20+J21</f>
        <v>891</v>
      </c>
    </row>
    <row r="23" spans="1:12" ht="20.25" x14ac:dyDescent="0.25">
      <c r="A23" s="47" t="s">
        <v>254</v>
      </c>
      <c r="B23" s="59" t="s">
        <v>4</v>
      </c>
      <c r="C23" s="125" t="s">
        <v>255</v>
      </c>
      <c r="D23" s="126"/>
      <c r="E23" s="126"/>
      <c r="F23" s="126"/>
      <c r="G23" s="126"/>
      <c r="H23" s="126"/>
      <c r="I23" s="127"/>
      <c r="J23" s="1">
        <f>J19+J20+J21+J22</f>
        <v>1536</v>
      </c>
    </row>
    <row r="24" spans="1:12" ht="108.75" customHeight="1" x14ac:dyDescent="0.25">
      <c r="A24" s="47" t="s">
        <v>30</v>
      </c>
      <c r="B24" s="2" t="s">
        <v>4</v>
      </c>
      <c r="C24" s="116" t="s">
        <v>113</v>
      </c>
      <c r="D24" s="122"/>
      <c r="E24" s="122"/>
      <c r="F24" s="122"/>
      <c r="G24" s="122"/>
      <c r="H24" s="122"/>
      <c r="I24" s="117"/>
    </row>
    <row r="25" spans="1:12" ht="24" customHeight="1" x14ac:dyDescent="0.25">
      <c r="A25" s="113" t="s">
        <v>23</v>
      </c>
      <c r="B25" s="114"/>
      <c r="C25" s="114"/>
      <c r="D25" s="114"/>
      <c r="E25" s="114"/>
      <c r="F25" s="114"/>
      <c r="G25" s="114"/>
      <c r="H25" s="114"/>
      <c r="I25" s="115"/>
      <c r="L25" s="7"/>
    </row>
    <row r="26" spans="1:12" ht="20.25" x14ac:dyDescent="0.25">
      <c r="A26" s="30" t="s">
        <v>31</v>
      </c>
      <c r="B26" s="2" t="s">
        <v>4</v>
      </c>
      <c r="C26" s="101" t="s">
        <v>98</v>
      </c>
      <c r="D26" s="101"/>
      <c r="E26" s="101"/>
      <c r="F26" s="21" t="s">
        <v>16</v>
      </c>
      <c r="G26" s="2" t="s">
        <v>4</v>
      </c>
      <c r="H26" s="101" t="s">
        <v>205</v>
      </c>
      <c r="I26" s="101"/>
      <c r="L26" s="7"/>
    </row>
    <row r="27" spans="1:12" ht="20.25" x14ac:dyDescent="0.25">
      <c r="A27" s="30" t="s">
        <v>17</v>
      </c>
      <c r="B27" s="2" t="s">
        <v>4</v>
      </c>
      <c r="C27" s="101" t="s">
        <v>116</v>
      </c>
      <c r="D27" s="101"/>
      <c r="E27" s="101"/>
      <c r="F27" s="21" t="s">
        <v>181</v>
      </c>
      <c r="G27" s="2" t="s">
        <v>4</v>
      </c>
      <c r="H27" s="101" t="s">
        <v>179</v>
      </c>
      <c r="I27" s="101"/>
    </row>
    <row r="28" spans="1:12" ht="40.5" x14ac:dyDescent="0.25">
      <c r="A28" s="30" t="s">
        <v>26</v>
      </c>
      <c r="B28" s="2" t="s">
        <v>4</v>
      </c>
      <c r="C28" s="101" t="s">
        <v>115</v>
      </c>
      <c r="D28" s="101"/>
      <c r="E28" s="101"/>
      <c r="F28" s="21" t="s">
        <v>19</v>
      </c>
      <c r="G28" s="2" t="s">
        <v>4</v>
      </c>
      <c r="H28" s="101" t="s">
        <v>207</v>
      </c>
      <c r="I28" s="101"/>
    </row>
    <row r="29" spans="1:12" ht="40.5" x14ac:dyDescent="0.25">
      <c r="A29" s="47" t="s">
        <v>137</v>
      </c>
      <c r="B29" s="2" t="s">
        <v>4</v>
      </c>
      <c r="C29" s="101" t="s">
        <v>204</v>
      </c>
      <c r="D29" s="101"/>
      <c r="E29" s="101"/>
      <c r="F29" s="21" t="s">
        <v>138</v>
      </c>
      <c r="G29" s="2" t="s">
        <v>4</v>
      </c>
      <c r="H29" s="116" t="s">
        <v>206</v>
      </c>
      <c r="I29" s="117"/>
    </row>
    <row r="30" spans="1:12" ht="66" customHeight="1" x14ac:dyDescent="0.25">
      <c r="A30" s="30" t="s">
        <v>20</v>
      </c>
      <c r="B30" s="2" t="s">
        <v>4</v>
      </c>
      <c r="C30" s="101" t="s">
        <v>209</v>
      </c>
      <c r="D30" s="101"/>
      <c r="E30" s="101"/>
      <c r="F30" s="21" t="s">
        <v>18</v>
      </c>
      <c r="G30" s="2" t="s">
        <v>4</v>
      </c>
      <c r="H30" s="101" t="s">
        <v>208</v>
      </c>
      <c r="I30" s="101"/>
      <c r="J30" s="7"/>
    </row>
    <row r="31" spans="1:12" ht="21.75" customHeight="1" x14ac:dyDescent="0.25">
      <c r="A31" s="47" t="s">
        <v>143</v>
      </c>
      <c r="B31" s="2" t="s">
        <v>4</v>
      </c>
      <c r="C31" s="101" t="s">
        <v>144</v>
      </c>
      <c r="D31" s="101"/>
      <c r="E31" s="101"/>
      <c r="F31" s="21" t="s">
        <v>145</v>
      </c>
      <c r="G31" s="2" t="s">
        <v>4</v>
      </c>
      <c r="H31" s="116" t="s">
        <v>144</v>
      </c>
      <c r="I31" s="117"/>
    </row>
    <row r="32" spans="1:12" ht="21.75" customHeight="1" x14ac:dyDescent="0.25">
      <c r="A32" s="47" t="s">
        <v>146</v>
      </c>
      <c r="B32" s="2" t="s">
        <v>4</v>
      </c>
      <c r="C32" s="116" t="s">
        <v>144</v>
      </c>
      <c r="D32" s="122"/>
      <c r="E32" s="122"/>
      <c r="F32" s="122"/>
      <c r="G32" s="122"/>
      <c r="H32" s="122"/>
      <c r="I32" s="117"/>
    </row>
    <row r="33" spans="1:10" ht="20.25" x14ac:dyDescent="0.25">
      <c r="A33" s="93" t="s">
        <v>42</v>
      </c>
      <c r="B33" s="94"/>
      <c r="C33" s="94"/>
      <c r="D33" s="94"/>
      <c r="E33" s="94"/>
      <c r="F33" s="94"/>
      <c r="G33" s="94"/>
      <c r="H33" s="94"/>
      <c r="I33" s="138"/>
      <c r="J33" s="7"/>
    </row>
    <row r="34" spans="1:10" ht="40.5" x14ac:dyDescent="0.25">
      <c r="A34" s="110" t="s">
        <v>21</v>
      </c>
      <c r="B34" s="111"/>
      <c r="C34" s="112"/>
      <c r="D34" s="2" t="s">
        <v>4</v>
      </c>
      <c r="E34" s="22" t="s">
        <v>117</v>
      </c>
      <c r="F34" s="21" t="s">
        <v>22</v>
      </c>
      <c r="G34" s="8" t="s">
        <v>4</v>
      </c>
      <c r="H34" s="116" t="s">
        <v>118</v>
      </c>
      <c r="I34" s="117"/>
    </row>
    <row r="35" spans="1:10" ht="40.5" x14ac:dyDescent="0.25">
      <c r="A35" s="110" t="s">
        <v>25</v>
      </c>
      <c r="B35" s="111"/>
      <c r="C35" s="112"/>
      <c r="D35" s="2" t="s">
        <v>4</v>
      </c>
      <c r="E35" s="22" t="s">
        <v>118</v>
      </c>
      <c r="F35" s="9" t="s">
        <v>37</v>
      </c>
      <c r="G35" s="2" t="s">
        <v>4</v>
      </c>
      <c r="H35" s="116" t="s">
        <v>118</v>
      </c>
      <c r="I35" s="117"/>
    </row>
    <row r="36" spans="1:10" ht="40.5" x14ac:dyDescent="0.25">
      <c r="A36" s="110" t="s">
        <v>36</v>
      </c>
      <c r="B36" s="111"/>
      <c r="C36" s="112"/>
      <c r="D36" s="2" t="s">
        <v>4</v>
      </c>
      <c r="E36" s="5" t="s">
        <v>119</v>
      </c>
      <c r="F36" s="21" t="s">
        <v>24</v>
      </c>
      <c r="G36" s="24" t="s">
        <v>4</v>
      </c>
      <c r="H36" s="116" t="s">
        <v>120</v>
      </c>
      <c r="I36" s="117"/>
    </row>
    <row r="37" spans="1:10" ht="20.25" x14ac:dyDescent="0.25">
      <c r="A37" s="113" t="s">
        <v>0</v>
      </c>
      <c r="B37" s="114"/>
      <c r="C37" s="114"/>
      <c r="D37" s="114"/>
      <c r="E37" s="114"/>
      <c r="F37" s="114"/>
      <c r="G37" s="114"/>
      <c r="H37" s="114"/>
      <c r="I37" s="115"/>
    </row>
    <row r="38" spans="1:10" ht="20.25" x14ac:dyDescent="0.25">
      <c r="A38" s="131" t="s">
        <v>0</v>
      </c>
      <c r="B38" s="133"/>
      <c r="C38" s="132"/>
      <c r="D38" s="2" t="s">
        <v>4</v>
      </c>
      <c r="E38" s="10" t="s">
        <v>1</v>
      </c>
      <c r="F38" s="10" t="s">
        <v>6</v>
      </c>
      <c r="G38" s="131" t="s">
        <v>2</v>
      </c>
      <c r="H38" s="132"/>
      <c r="I38" s="10" t="s">
        <v>3</v>
      </c>
    </row>
    <row r="39" spans="1:10" ht="20.25" x14ac:dyDescent="0.25">
      <c r="A39" s="110" t="s">
        <v>7</v>
      </c>
      <c r="B39" s="111"/>
      <c r="C39" s="112"/>
      <c r="D39" s="2" t="s">
        <v>4</v>
      </c>
      <c r="E39" s="23" t="s">
        <v>234</v>
      </c>
      <c r="F39" s="23" t="s">
        <v>232</v>
      </c>
      <c r="G39" s="135" t="s">
        <v>235</v>
      </c>
      <c r="H39" s="136"/>
      <c r="I39" s="23" t="s">
        <v>232</v>
      </c>
    </row>
    <row r="40" spans="1:10" ht="39.75" customHeight="1" x14ac:dyDescent="0.25">
      <c r="A40" s="110" t="s">
        <v>8</v>
      </c>
      <c r="B40" s="111"/>
      <c r="C40" s="112"/>
      <c r="D40" s="2" t="s">
        <v>4</v>
      </c>
      <c r="E40" s="23" t="s">
        <v>233</v>
      </c>
      <c r="F40" s="23" t="s">
        <v>232</v>
      </c>
      <c r="G40" s="135" t="s">
        <v>232</v>
      </c>
      <c r="H40" s="136"/>
      <c r="I40" s="23" t="s">
        <v>232</v>
      </c>
    </row>
    <row r="41" spans="1:10" ht="20.25" customHeight="1" x14ac:dyDescent="0.25">
      <c r="A41" s="110" t="s">
        <v>12</v>
      </c>
      <c r="B41" s="111"/>
      <c r="C41" s="112"/>
      <c r="D41" s="2" t="s">
        <v>4</v>
      </c>
      <c r="E41" s="18" t="s">
        <v>115</v>
      </c>
      <c r="F41" s="21" t="s">
        <v>13</v>
      </c>
      <c r="G41" s="2" t="s">
        <v>4</v>
      </c>
      <c r="H41" s="116" t="s">
        <v>114</v>
      </c>
      <c r="I41" s="117"/>
    </row>
    <row r="42" spans="1:10" ht="20.25" x14ac:dyDescent="0.25">
      <c r="A42" s="113" t="s">
        <v>63</v>
      </c>
      <c r="B42" s="114"/>
      <c r="C42" s="114"/>
      <c r="D42" s="114"/>
      <c r="E42" s="114"/>
      <c r="F42" s="114"/>
      <c r="G42" s="114"/>
      <c r="H42" s="114"/>
      <c r="I42" s="115"/>
    </row>
    <row r="43" spans="1:10" ht="21" customHeight="1" x14ac:dyDescent="0.25">
      <c r="A43" s="128" t="s">
        <v>64</v>
      </c>
      <c r="B43" s="128"/>
      <c r="C43" s="128" t="s">
        <v>65</v>
      </c>
      <c r="D43" s="128"/>
      <c r="E43" s="128" t="s">
        <v>178</v>
      </c>
      <c r="F43" s="128"/>
      <c r="G43" s="128"/>
      <c r="H43" s="128" t="s">
        <v>66</v>
      </c>
      <c r="I43" s="128"/>
    </row>
    <row r="44" spans="1:10" ht="20.25" x14ac:dyDescent="0.25">
      <c r="A44" s="129" t="s">
        <v>199</v>
      </c>
      <c r="B44" s="129"/>
      <c r="C44" s="130" t="s">
        <v>99</v>
      </c>
      <c r="D44" s="130"/>
      <c r="E44" s="101" t="s">
        <v>200</v>
      </c>
      <c r="F44" s="101"/>
      <c r="G44" s="101"/>
      <c r="H44" s="101" t="s">
        <v>200</v>
      </c>
      <c r="I44" s="101"/>
    </row>
    <row r="45" spans="1:10" ht="20.25" x14ac:dyDescent="0.25">
      <c r="A45" s="75" t="s">
        <v>67</v>
      </c>
      <c r="B45" s="75"/>
      <c r="C45" s="75"/>
      <c r="D45" s="75"/>
      <c r="E45" s="75"/>
      <c r="F45" s="75"/>
      <c r="G45" s="75"/>
      <c r="H45" s="75"/>
      <c r="I45" s="75"/>
    </row>
    <row r="46" spans="1:10" ht="71.25" customHeight="1" x14ac:dyDescent="0.25">
      <c r="A46" s="29" t="s">
        <v>68</v>
      </c>
      <c r="B46" s="29" t="s">
        <v>4</v>
      </c>
      <c r="C46" s="101" t="s">
        <v>115</v>
      </c>
      <c r="D46" s="101"/>
      <c r="E46" s="101"/>
      <c r="F46" s="29" t="s">
        <v>69</v>
      </c>
      <c r="G46" s="29" t="s">
        <v>4</v>
      </c>
      <c r="H46" s="101" t="s">
        <v>241</v>
      </c>
      <c r="I46" s="101"/>
    </row>
    <row r="47" spans="1:10" ht="170.25" customHeight="1" x14ac:dyDescent="0.25">
      <c r="A47" s="29" t="s">
        <v>100</v>
      </c>
      <c r="B47" s="29" t="s">
        <v>4</v>
      </c>
      <c r="C47" s="101" t="s">
        <v>240</v>
      </c>
      <c r="D47" s="101"/>
      <c r="E47" s="101"/>
      <c r="F47" s="29" t="s">
        <v>70</v>
      </c>
      <c r="G47" s="29" t="s">
        <v>4</v>
      </c>
      <c r="H47" s="101" t="str">
        <f>H46</f>
        <v>SROT/BSNA/2501/BP/Ranjnoli-18/CC/1178/2022
Date: 06/09/2022</v>
      </c>
      <c r="I47" s="101"/>
    </row>
    <row r="48" spans="1:10" ht="46.5" customHeight="1" x14ac:dyDescent="0.25">
      <c r="A48" s="29" t="s">
        <v>71</v>
      </c>
      <c r="B48" s="29" t="s">
        <v>4</v>
      </c>
      <c r="C48" s="101" t="s">
        <v>114</v>
      </c>
      <c r="D48" s="101"/>
      <c r="E48" s="101"/>
      <c r="F48" s="29" t="s">
        <v>210</v>
      </c>
      <c r="G48" s="29" t="s">
        <v>4</v>
      </c>
      <c r="H48" s="101" t="s">
        <v>211</v>
      </c>
      <c r="I48" s="101"/>
    </row>
    <row r="49" spans="1:13" ht="45" hidden="1" customHeight="1" x14ac:dyDescent="0.25">
      <c r="A49" s="29" t="s">
        <v>72</v>
      </c>
      <c r="B49" s="29" t="s">
        <v>4</v>
      </c>
      <c r="C49" s="101" t="s">
        <v>114</v>
      </c>
      <c r="D49" s="101"/>
      <c r="E49" s="101"/>
      <c r="F49" s="29" t="s">
        <v>73</v>
      </c>
      <c r="G49" s="29" t="s">
        <v>4</v>
      </c>
      <c r="H49" s="101"/>
      <c r="I49" s="101"/>
    </row>
    <row r="50" spans="1:13" s="1" customFormat="1" ht="21" thickBot="1" x14ac:dyDescent="0.3">
      <c r="A50" s="75" t="s">
        <v>74</v>
      </c>
      <c r="B50" s="75"/>
      <c r="C50" s="75"/>
      <c r="D50" s="75"/>
      <c r="E50" s="75"/>
      <c r="F50" s="75"/>
      <c r="G50" s="75"/>
      <c r="H50" s="75"/>
      <c r="I50" s="75"/>
    </row>
    <row r="51" spans="1:13" s="1" customFormat="1" ht="20.25" customHeight="1" x14ac:dyDescent="0.3">
      <c r="A51" s="76" t="s">
        <v>261</v>
      </c>
      <c r="B51" s="76"/>
      <c r="C51" s="76"/>
      <c r="D51" s="77" t="s">
        <v>4</v>
      </c>
      <c r="E51" s="67" t="s">
        <v>147</v>
      </c>
      <c r="F51" s="74" t="s">
        <v>133</v>
      </c>
      <c r="G51" s="74"/>
      <c r="H51" s="67" t="s">
        <v>148</v>
      </c>
      <c r="I51" s="67" t="s">
        <v>149</v>
      </c>
      <c r="J51" s="60"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Slab, Brickwork, Internal Plaster, External Plaster, External Plumbing, Elevation and Waterproofing upto 7 Floor, Flooring &amp; Fitting upto 3 Floor Completed</v>
      </c>
      <c r="K51" s="39"/>
    </row>
    <row r="52" spans="1:13" s="1" customFormat="1" ht="20.25" x14ac:dyDescent="0.3">
      <c r="A52" s="76"/>
      <c r="B52" s="76"/>
      <c r="C52" s="76"/>
      <c r="D52" s="77"/>
      <c r="E52" s="67">
        <v>0</v>
      </c>
      <c r="F52" s="74">
        <v>1</v>
      </c>
      <c r="G52" s="74"/>
      <c r="H52" s="67">
        <v>0</v>
      </c>
      <c r="I52" s="67">
        <f ca="1">--TRIM(RIGHT(SUBSTITUTE(LEFT(A51,_xlfn.AGGREGATE(16,6,FIND({0,1,2,3,4,5,6,7,8,9},A51,ROW(INDIRECT("1:"&amp;LEN(A51)))),1))," ",REPT(" ",LEN(A51))),LEN(A51)))</f>
        <v>14</v>
      </c>
      <c r="J52" s="61" t="s">
        <v>153</v>
      </c>
      <c r="K52" s="39"/>
    </row>
    <row r="53" spans="1:13" s="1" customFormat="1" ht="20.25" customHeight="1" x14ac:dyDescent="0.3">
      <c r="A53" s="78" t="s">
        <v>151</v>
      </c>
      <c r="B53" s="78"/>
      <c r="C53" s="78" t="s">
        <v>162</v>
      </c>
      <c r="D53" s="78"/>
      <c r="E53" s="65" t="s">
        <v>163</v>
      </c>
      <c r="F53" s="78" t="s">
        <v>152</v>
      </c>
      <c r="G53" s="78"/>
      <c r="H53" s="46" t="s">
        <v>150</v>
      </c>
      <c r="I53" s="46"/>
      <c r="J53" s="62" t="s">
        <v>164</v>
      </c>
      <c r="K53" s="40">
        <f ca="1">I52*25%</f>
        <v>3.5</v>
      </c>
    </row>
    <row r="54" spans="1:13" s="1" customFormat="1" ht="20.25" customHeight="1" x14ac:dyDescent="0.3">
      <c r="A54" s="73" t="s">
        <v>165</v>
      </c>
      <c r="B54" s="73"/>
      <c r="C54" s="74">
        <f ca="1">K55</f>
        <v>14</v>
      </c>
      <c r="D54" s="74"/>
      <c r="E54" s="66">
        <f ca="1">((100/I52)*C54)/100</f>
        <v>1</v>
      </c>
      <c r="F54" s="73">
        <f ca="1">(((C54/I52*5)+(C55/I52*20)+(25/(F52+H52+I52)*C56)+(5/(I52)*C57)+(2.5/(I52)*C58)+(2.5/(I52)*C59)+(5/I52*C60)+(10/I52*C61)+(2.5/I52*C62)+(2.5/I52*C63)+(10/I52*C64)+(10/I52*C65))/100)</f>
        <v>0.64642857142857135</v>
      </c>
      <c r="G54" s="73"/>
      <c r="H54" s="73" t="str">
        <f ca="1">J51</f>
        <v>Excavation work Completed. Plinth work completed, RCC Slab, Brickwork, Internal Plaster, External Plaster, External Plumbing, Elevation and Waterproofing upto 7 Floor, Flooring &amp; Fitting upto 3 Floor Completed</v>
      </c>
      <c r="I54" s="73"/>
      <c r="J54" s="62" t="s">
        <v>154</v>
      </c>
      <c r="K54" s="63">
        <f ca="1">I52*50%</f>
        <v>7</v>
      </c>
    </row>
    <row r="55" spans="1:13" s="1" customFormat="1" ht="20.25" x14ac:dyDescent="0.3">
      <c r="A55" s="73" t="s">
        <v>134</v>
      </c>
      <c r="B55" s="73"/>
      <c r="C55" s="79">
        <v>14</v>
      </c>
      <c r="D55" s="74"/>
      <c r="E55" s="66">
        <f ca="1">((100/I52)*C55)/100</f>
        <v>1</v>
      </c>
      <c r="F55" s="73"/>
      <c r="G55" s="73"/>
      <c r="H55" s="73"/>
      <c r="I55" s="73"/>
      <c r="J55" s="62" t="s">
        <v>155</v>
      </c>
      <c r="K55" s="63">
        <f ca="1">I52</f>
        <v>14</v>
      </c>
    </row>
    <row r="56" spans="1:13" s="1" customFormat="1" ht="21" customHeight="1" x14ac:dyDescent="0.35">
      <c r="A56" s="73" t="s">
        <v>166</v>
      </c>
      <c r="B56" s="73"/>
      <c r="C56" s="74">
        <v>15</v>
      </c>
      <c r="D56" s="74"/>
      <c r="E56" s="66">
        <f ca="1">((100/(F52+H52+I52))*C56)/100</f>
        <v>1</v>
      </c>
      <c r="F56" s="73"/>
      <c r="G56" s="73"/>
      <c r="H56" s="73"/>
      <c r="I56" s="73"/>
      <c r="J56" s="62" t="s">
        <v>156</v>
      </c>
      <c r="K56" s="43">
        <f ca="1">(IF(E52&gt;1,(I52/(E52+2)),I52/4))</f>
        <v>3.5</v>
      </c>
    </row>
    <row r="57" spans="1:13" s="1" customFormat="1" ht="21" customHeight="1" x14ac:dyDescent="0.35">
      <c r="A57" s="73" t="s">
        <v>167</v>
      </c>
      <c r="B57" s="73"/>
      <c r="C57" s="74">
        <f>C56-1</f>
        <v>14</v>
      </c>
      <c r="D57" s="74"/>
      <c r="E57" s="66">
        <f ca="1">((100/I52)*C57)/100</f>
        <v>1</v>
      </c>
      <c r="F57" s="73"/>
      <c r="G57" s="73"/>
      <c r="H57" s="73"/>
      <c r="I57" s="73"/>
      <c r="J57" s="62" t="s">
        <v>157</v>
      </c>
      <c r="K57" s="43">
        <f ca="1">(IF(E52&gt;1,(I52/(E52+2)+K56),I52/4+K56))</f>
        <v>7</v>
      </c>
    </row>
    <row r="58" spans="1:13" s="1" customFormat="1" ht="21" customHeight="1" x14ac:dyDescent="0.35">
      <c r="A58" s="80" t="s">
        <v>168</v>
      </c>
      <c r="B58" s="81"/>
      <c r="C58" s="79">
        <v>14</v>
      </c>
      <c r="D58" s="79"/>
      <c r="E58" s="66">
        <f ca="1">((100/I52)*C58)/100</f>
        <v>1</v>
      </c>
      <c r="F58" s="73"/>
      <c r="G58" s="73"/>
      <c r="H58" s="73"/>
      <c r="I58" s="73"/>
      <c r="J58" s="62" t="s">
        <v>169</v>
      </c>
      <c r="K58" s="43">
        <f>(IF(E52&gt;1,(I52/(E52+2)+K57),0))</f>
        <v>0</v>
      </c>
    </row>
    <row r="59" spans="1:13" s="1" customFormat="1" ht="21" customHeight="1" x14ac:dyDescent="0.35">
      <c r="A59" s="80" t="s">
        <v>256</v>
      </c>
      <c r="B59" s="81"/>
      <c r="C59" s="79">
        <f>C58</f>
        <v>14</v>
      </c>
      <c r="D59" s="79"/>
      <c r="E59" s="66">
        <f ca="1">((100/I52)*C59)/100</f>
        <v>1</v>
      </c>
      <c r="F59" s="73"/>
      <c r="G59" s="73"/>
      <c r="H59" s="73"/>
      <c r="I59" s="73"/>
      <c r="J59" s="62" t="s">
        <v>170</v>
      </c>
      <c r="K59" s="43">
        <f>(IF(E52&gt;2,(I52/(E52+2)+K58),0))</f>
        <v>0</v>
      </c>
    </row>
    <row r="60" spans="1:13" s="1" customFormat="1" ht="57.75" customHeight="1" x14ac:dyDescent="0.35">
      <c r="A60" s="80" t="s">
        <v>257</v>
      </c>
      <c r="B60" s="81"/>
      <c r="C60" s="74">
        <v>7</v>
      </c>
      <c r="D60" s="74"/>
      <c r="E60" s="66">
        <f ca="1">((100/(I52))*C60)/100</f>
        <v>0.5</v>
      </c>
      <c r="F60" s="73"/>
      <c r="G60" s="73"/>
      <c r="H60" s="73"/>
      <c r="I60" s="73"/>
      <c r="J60" s="62" t="s">
        <v>172</v>
      </c>
      <c r="K60" s="44">
        <f>(IF(E52&gt;3,(I52/(E52+2)+K59),0))</f>
        <v>0</v>
      </c>
    </row>
    <row r="61" spans="1:13" s="1" customFormat="1" ht="21" x14ac:dyDescent="0.35">
      <c r="A61" s="73" t="s">
        <v>171</v>
      </c>
      <c r="B61" s="73"/>
      <c r="C61" s="74">
        <v>3</v>
      </c>
      <c r="D61" s="74"/>
      <c r="E61" s="66">
        <f ca="1">((100/(I52))*C61)/100</f>
        <v>0.2142857142857143</v>
      </c>
      <c r="F61" s="73"/>
      <c r="G61" s="73"/>
      <c r="H61" s="73"/>
      <c r="I61" s="73"/>
      <c r="J61" s="62" t="s">
        <v>173</v>
      </c>
      <c r="K61" s="43">
        <f>(IF(E52&gt;4,(I52/(E52+2)+K60),0))</f>
        <v>0</v>
      </c>
    </row>
    <row r="62" spans="1:13" s="1" customFormat="1" ht="21" customHeight="1" x14ac:dyDescent="0.35">
      <c r="A62" s="73" t="s">
        <v>258</v>
      </c>
      <c r="B62" s="73"/>
      <c r="C62" s="74">
        <v>0</v>
      </c>
      <c r="D62" s="74"/>
      <c r="E62" s="66">
        <f ca="1">((100/I52)*C62)/100</f>
        <v>0</v>
      </c>
      <c r="F62" s="73"/>
      <c r="G62" s="73"/>
      <c r="H62" s="73"/>
      <c r="I62" s="73"/>
      <c r="J62" s="62" t="s">
        <v>158</v>
      </c>
      <c r="K62" s="43">
        <f ca="1">(IF(E52=1,(I52/(E52+3)+K57),IF(E52=0,(I52/4+K57),IF(E52&gt;1,0))))</f>
        <v>10.5</v>
      </c>
    </row>
    <row r="63" spans="1:13" s="1" customFormat="1" ht="41.25" customHeight="1" thickBot="1" x14ac:dyDescent="0.4">
      <c r="A63" s="73" t="s">
        <v>259</v>
      </c>
      <c r="B63" s="73"/>
      <c r="C63" s="74">
        <v>0</v>
      </c>
      <c r="D63" s="74"/>
      <c r="E63" s="66">
        <f ca="1">((100/I52)*C63)/100</f>
        <v>0</v>
      </c>
      <c r="F63" s="73"/>
      <c r="G63" s="73"/>
      <c r="H63" s="73"/>
      <c r="I63" s="73"/>
      <c r="J63" s="64" t="s">
        <v>159</v>
      </c>
      <c r="K63" s="45">
        <f ca="1">(IF(E52&gt;1.5,(I52/(E52+2)+K56+MAX(0,K57-K56)+MAX(0,K58-K57)+MAX(0,K59-K58)+MAX(0,K60-K59)+MAX(0,K61-K60)),IF(E52=1,(I52/(E52+3)+K62),IF(E52=0,I52/4+K62))))</f>
        <v>14</v>
      </c>
      <c r="M63" s="1" t="e">
        <f>(IF(D51&gt;1.5,(H51/(D51+2)+J56+MAX(0,J57-J56)+MAX(0,J58-J57)+MAX(0,J59-J58)+MAX(0,J60-J59)+MAX(0,J61-J60)),IF(D51=1,(H51/(D51+3)+J61),IF(D51=0,H51*0.3+J61))))</f>
        <v>#VALUE!</v>
      </c>
    </row>
    <row r="64" spans="1:13" s="1" customFormat="1" ht="20.25" x14ac:dyDescent="0.25">
      <c r="A64" s="73" t="s">
        <v>174</v>
      </c>
      <c r="B64" s="73"/>
      <c r="C64" s="74">
        <v>0</v>
      </c>
      <c r="D64" s="74"/>
      <c r="E64" s="66">
        <f ca="1">((100/(I52))*C64)/100</f>
        <v>0</v>
      </c>
      <c r="F64" s="73"/>
      <c r="G64" s="73"/>
      <c r="H64" s="73"/>
      <c r="I64" s="73"/>
    </row>
    <row r="65" spans="1:13" s="1" customFormat="1" ht="20.25" x14ac:dyDescent="0.25">
      <c r="A65" s="73" t="s">
        <v>175</v>
      </c>
      <c r="B65" s="73"/>
      <c r="C65" s="74">
        <v>0</v>
      </c>
      <c r="D65" s="74"/>
      <c r="E65" s="66">
        <f ca="1">((100/(I52))*C65)/100</f>
        <v>0</v>
      </c>
      <c r="F65" s="73"/>
      <c r="G65" s="73"/>
      <c r="H65" s="73"/>
      <c r="I65" s="73"/>
    </row>
    <row r="66" spans="1:13" s="1" customFormat="1" ht="21" thickBot="1" x14ac:dyDescent="0.3">
      <c r="A66" s="75" t="s">
        <v>74</v>
      </c>
      <c r="B66" s="75"/>
      <c r="C66" s="75"/>
      <c r="D66" s="75"/>
      <c r="E66" s="75"/>
      <c r="F66" s="75"/>
      <c r="G66" s="75"/>
      <c r="H66" s="75"/>
      <c r="I66" s="75"/>
    </row>
    <row r="67" spans="1:13" s="1" customFormat="1" ht="20.25" customHeight="1" x14ac:dyDescent="0.3">
      <c r="A67" s="76" t="s">
        <v>260</v>
      </c>
      <c r="B67" s="76"/>
      <c r="C67" s="76"/>
      <c r="D67" s="77" t="s">
        <v>4</v>
      </c>
      <c r="E67" s="67" t="s">
        <v>147</v>
      </c>
      <c r="F67" s="74" t="s">
        <v>133</v>
      </c>
      <c r="G67" s="74"/>
      <c r="H67" s="67" t="s">
        <v>148</v>
      </c>
      <c r="I67" s="67" t="s">
        <v>149</v>
      </c>
      <c r="J67" s="60" t="str">
        <f ca="1">(IF(F70&gt;99%,"All work completed. Please provide OC.",IF(F70&gt;89.8%,"Plinth, RCC, Brick, Plaster, Flooring, Wooden, Plumbing, Electrification, etc., work Completed. Finishing work is in process.",IF(F70&lt;94%,(IF(C70=0,"Work not yet Started.",IF(E70=25%,"Piling work in process",IF(E70=50%,"Excavation work in process",IF(E70=100%,"Excavation work Completed. ","0")))&amp;(IF(C71=0%,"",IF(C71=K72,"Footing work is process",IF(C71=K73,"Footing work Completed",IF(C71=K74,"1st Basement Completed",IF(C71=K75,"1st &amp; 2nd Basement Completed",IF(C71=K76,"1st to 3rd Basement Completed",IF(C71=K77,"1st to 4th Basement Completed",IF(C71=K78,"Plinth work is process",IF(C71=K79,"Plinth work completed","0")))))))))))&amp;(IF(C72=(F68+H68+I68),", RCC Slab",IF(C72&gt;0,", RCC upto "&amp;C72&amp;" Slab",""))&amp;(IF(C73=I68,", Brickwork",IF(C73&gt;0,", Brickwork upto "&amp;C73&amp;" Floor",""))&amp;(IF(C74=I68,", Internal Plaster",IF(C74&gt;0,", Internal Plaster upto "&amp;C74&amp;" Floor",""))&amp;(IF(C75=I68,", External Plaster",IF(C75&gt;0,", External Plaster upto "&amp;C75&amp;" Floor",""))&amp;(IF(C76=I68,", External Plumbing, Elevation and Waterproofing",IF(C76&gt;0,", External Plumbing, Elevation and Waterproofing upto "&amp;C76&amp;" Floor",""))&amp;(IF(C77=I68,", Flooring &amp; Fitting",IF(C77&gt;0,", Flooring &amp; Fitting upto "&amp;C77&amp;" Floor",""))&amp;(IF(C78=I68,", Wooden Work",IF(C78&gt;0,", Wooden Work upto "&amp;C78&amp;" Floor",""))&amp;(IF(C79=I68,", Electrical &amp; Sanitary fittings",IF(C79&gt;0,", Electrical &amp; Sanitary fittings upto "&amp;C79&amp;" Floor",""))&amp;(IF(C80&gt;0,", Finishing upto "&amp;C80&amp;" Floor","")&amp;(IF(C72&gt;0.5," Completed",""))))))))))))))))</f>
        <v>Excavation work Completed. Plinth work completed, RCC Slab, Brickwork, Internal Plaster, External Plaster, External Plumbing, Elevation and Waterproofing upto 7 Floor, Flooring &amp; Fitting upto 4 Floor Completed</v>
      </c>
      <c r="K67" s="39"/>
    </row>
    <row r="68" spans="1:13" s="1" customFormat="1" ht="20.25" x14ac:dyDescent="0.3">
      <c r="A68" s="76"/>
      <c r="B68" s="76"/>
      <c r="C68" s="76"/>
      <c r="D68" s="77"/>
      <c r="E68" s="67">
        <v>0</v>
      </c>
      <c r="F68" s="74">
        <v>1</v>
      </c>
      <c r="G68" s="74"/>
      <c r="H68" s="67">
        <v>0</v>
      </c>
      <c r="I68" s="67">
        <f ca="1">--TRIM(RIGHT(SUBSTITUTE(LEFT(A67,_xlfn.AGGREGATE(16,6,FIND({0,1,2,3,4,5,6,7,8,9},A67,ROW(INDIRECT("1:"&amp;LEN(A67)))),1))," ",REPT(" ",LEN(A67))),LEN(A67)))</f>
        <v>14</v>
      </c>
      <c r="J68" s="61" t="s">
        <v>153</v>
      </c>
      <c r="K68" s="39"/>
    </row>
    <row r="69" spans="1:13" s="1" customFormat="1" ht="20.25" customHeight="1" x14ac:dyDescent="0.3">
      <c r="A69" s="78" t="s">
        <v>151</v>
      </c>
      <c r="B69" s="78"/>
      <c r="C69" s="78" t="s">
        <v>162</v>
      </c>
      <c r="D69" s="78"/>
      <c r="E69" s="65" t="s">
        <v>163</v>
      </c>
      <c r="F69" s="78" t="s">
        <v>152</v>
      </c>
      <c r="G69" s="78"/>
      <c r="H69" s="46" t="s">
        <v>150</v>
      </c>
      <c r="I69" s="46"/>
      <c r="J69" s="62" t="s">
        <v>164</v>
      </c>
      <c r="K69" s="40">
        <f ca="1">I68*25%</f>
        <v>3.5</v>
      </c>
    </row>
    <row r="70" spans="1:13" s="1" customFormat="1" ht="20.25" customHeight="1" x14ac:dyDescent="0.3">
      <c r="A70" s="73" t="s">
        <v>165</v>
      </c>
      <c r="B70" s="73"/>
      <c r="C70" s="74">
        <f ca="1">K71</f>
        <v>14</v>
      </c>
      <c r="D70" s="74"/>
      <c r="E70" s="66">
        <f ca="1">((100/I68)*C70)/100</f>
        <v>1</v>
      </c>
      <c r="F70" s="73">
        <f ca="1">(((C70/I68*5)+(C71/I68*20)+(25/(F68+H68+I68)*C72)+(5/(I68)*C73)+(2.5/(I68)*C74)+(2.5/(I68)*C75)+(5/I68*C76)+(10/I68*C77)+(2.5/I68*C78)+(2.5/I68*C79)+(10/I68*C80)+(10/I68*C81))/100)</f>
        <v>0.65357142857142858</v>
      </c>
      <c r="G70" s="73"/>
      <c r="H70" s="73" t="str">
        <f ca="1">J67</f>
        <v>Excavation work Completed. Plinth work completed, RCC Slab, Brickwork, Internal Plaster, External Plaster, External Plumbing, Elevation and Waterproofing upto 7 Floor, Flooring &amp; Fitting upto 4 Floor Completed</v>
      </c>
      <c r="I70" s="73"/>
      <c r="J70" s="62" t="s">
        <v>154</v>
      </c>
      <c r="K70" s="63">
        <f ca="1">I68*50%</f>
        <v>7</v>
      </c>
    </row>
    <row r="71" spans="1:13" s="1" customFormat="1" ht="20.25" x14ac:dyDescent="0.3">
      <c r="A71" s="73" t="s">
        <v>134</v>
      </c>
      <c r="B71" s="73"/>
      <c r="C71" s="79">
        <v>14</v>
      </c>
      <c r="D71" s="74"/>
      <c r="E71" s="66">
        <f ca="1">((100/I68)*C71)/100</f>
        <v>1</v>
      </c>
      <c r="F71" s="73"/>
      <c r="G71" s="73"/>
      <c r="H71" s="73"/>
      <c r="I71" s="73"/>
      <c r="J71" s="62" t="s">
        <v>155</v>
      </c>
      <c r="K71" s="63">
        <f ca="1">I68</f>
        <v>14</v>
      </c>
    </row>
    <row r="72" spans="1:13" s="1" customFormat="1" ht="21" customHeight="1" x14ac:dyDescent="0.35">
      <c r="A72" s="73" t="s">
        <v>166</v>
      </c>
      <c r="B72" s="73"/>
      <c r="C72" s="74">
        <v>15</v>
      </c>
      <c r="D72" s="74"/>
      <c r="E72" s="66">
        <f ca="1">((100/(F68+H68+I68))*C72)/100</f>
        <v>1</v>
      </c>
      <c r="F72" s="73"/>
      <c r="G72" s="73"/>
      <c r="H72" s="73"/>
      <c r="I72" s="73"/>
      <c r="J72" s="62" t="s">
        <v>156</v>
      </c>
      <c r="K72" s="43">
        <f ca="1">(IF(E68&gt;1,(I68/(E68+2)),I68/4))</f>
        <v>3.5</v>
      </c>
    </row>
    <row r="73" spans="1:13" s="1" customFormat="1" ht="21" customHeight="1" x14ac:dyDescent="0.35">
      <c r="A73" s="73" t="s">
        <v>167</v>
      </c>
      <c r="B73" s="73"/>
      <c r="C73" s="74">
        <f>C72-1</f>
        <v>14</v>
      </c>
      <c r="D73" s="74"/>
      <c r="E73" s="66">
        <f ca="1">((100/I68)*C73)/100</f>
        <v>1</v>
      </c>
      <c r="F73" s="73"/>
      <c r="G73" s="73"/>
      <c r="H73" s="73"/>
      <c r="I73" s="73"/>
      <c r="J73" s="62" t="s">
        <v>157</v>
      </c>
      <c r="K73" s="43">
        <f ca="1">(IF(E68&gt;1,(I68/(E68+2)+K72),I68/4+K72))</f>
        <v>7</v>
      </c>
    </row>
    <row r="74" spans="1:13" s="1" customFormat="1" ht="21" customHeight="1" x14ac:dyDescent="0.35">
      <c r="A74" s="80" t="s">
        <v>168</v>
      </c>
      <c r="B74" s="81"/>
      <c r="C74" s="79">
        <v>14</v>
      </c>
      <c r="D74" s="79"/>
      <c r="E74" s="66">
        <f ca="1">((100/I68)*C74)/100</f>
        <v>1</v>
      </c>
      <c r="F74" s="73"/>
      <c r="G74" s="73"/>
      <c r="H74" s="73"/>
      <c r="I74" s="73"/>
      <c r="J74" s="62" t="s">
        <v>169</v>
      </c>
      <c r="K74" s="43">
        <f>(IF(E68&gt;1,(I68/(E68+2)+K73),0))</f>
        <v>0</v>
      </c>
    </row>
    <row r="75" spans="1:13" s="1" customFormat="1" ht="21" customHeight="1" x14ac:dyDescent="0.35">
      <c r="A75" s="80" t="s">
        <v>256</v>
      </c>
      <c r="B75" s="81"/>
      <c r="C75" s="79">
        <f>C74</f>
        <v>14</v>
      </c>
      <c r="D75" s="79"/>
      <c r="E75" s="66">
        <f ca="1">((100/I68)*C75)/100</f>
        <v>1</v>
      </c>
      <c r="F75" s="73"/>
      <c r="G75" s="73"/>
      <c r="H75" s="73"/>
      <c r="I75" s="73"/>
      <c r="J75" s="62" t="s">
        <v>170</v>
      </c>
      <c r="K75" s="43">
        <f>(IF(E68&gt;2,(I68/(E68+2)+K74),0))</f>
        <v>0</v>
      </c>
    </row>
    <row r="76" spans="1:13" s="1" customFormat="1" ht="57.75" customHeight="1" x14ac:dyDescent="0.35">
      <c r="A76" s="80" t="s">
        <v>257</v>
      </c>
      <c r="B76" s="81"/>
      <c r="C76" s="74">
        <v>7</v>
      </c>
      <c r="D76" s="74"/>
      <c r="E76" s="66">
        <f ca="1">((100/(I68))*C76)/100</f>
        <v>0.5</v>
      </c>
      <c r="F76" s="73"/>
      <c r="G76" s="73"/>
      <c r="H76" s="73"/>
      <c r="I76" s="73"/>
      <c r="J76" s="62" t="s">
        <v>172</v>
      </c>
      <c r="K76" s="44">
        <f>(IF(E68&gt;3,(I68/(E68+2)+K75),0))</f>
        <v>0</v>
      </c>
    </row>
    <row r="77" spans="1:13" s="1" customFormat="1" ht="21" x14ac:dyDescent="0.35">
      <c r="A77" s="73" t="s">
        <v>171</v>
      </c>
      <c r="B77" s="73"/>
      <c r="C77" s="74">
        <v>4</v>
      </c>
      <c r="D77" s="74"/>
      <c r="E77" s="66">
        <f ca="1">((100/(I68))*C77)/100</f>
        <v>0.28571428571428575</v>
      </c>
      <c r="F77" s="73"/>
      <c r="G77" s="73"/>
      <c r="H77" s="73"/>
      <c r="I77" s="73"/>
      <c r="J77" s="62" t="s">
        <v>173</v>
      </c>
      <c r="K77" s="43">
        <f>(IF(E68&gt;4,(I68/(E68+2)+K76),0))</f>
        <v>0</v>
      </c>
    </row>
    <row r="78" spans="1:13" s="1" customFormat="1" ht="21" customHeight="1" x14ac:dyDescent="0.35">
      <c r="A78" s="73" t="s">
        <v>258</v>
      </c>
      <c r="B78" s="73"/>
      <c r="C78" s="74">
        <v>0</v>
      </c>
      <c r="D78" s="74"/>
      <c r="E78" s="66">
        <f ca="1">((100/I68)*C78)/100</f>
        <v>0</v>
      </c>
      <c r="F78" s="73"/>
      <c r="G78" s="73"/>
      <c r="H78" s="73"/>
      <c r="I78" s="73"/>
      <c r="J78" s="62" t="s">
        <v>158</v>
      </c>
      <c r="K78" s="43">
        <f ca="1">(IF(E68=1,(I68/(E68+3)+K73),IF(E68=0,(I68/4+K73),IF(E68&gt;1,0))))</f>
        <v>10.5</v>
      </c>
    </row>
    <row r="79" spans="1:13" s="1" customFormat="1" ht="41.25" customHeight="1" thickBot="1" x14ac:dyDescent="0.4">
      <c r="A79" s="73" t="s">
        <v>259</v>
      </c>
      <c r="B79" s="73"/>
      <c r="C79" s="74">
        <v>0</v>
      </c>
      <c r="D79" s="74"/>
      <c r="E79" s="66">
        <f ca="1">((100/I68)*C79)/100</f>
        <v>0</v>
      </c>
      <c r="F79" s="73"/>
      <c r="G79" s="73"/>
      <c r="H79" s="73"/>
      <c r="I79" s="73"/>
      <c r="J79" s="64" t="s">
        <v>159</v>
      </c>
      <c r="K79" s="45">
        <f ca="1">(IF(E68&gt;1.5,(I68/(E68+2)+K72+MAX(0,K73-K72)+MAX(0,K74-K73)+MAX(0,K75-K74)+MAX(0,K76-K75)+MAX(0,K77-K76)),IF(E68=1,(I68/(E68+3)+K78),IF(E68=0,I68/4+K78))))</f>
        <v>14</v>
      </c>
      <c r="M79" s="1" t="e">
        <f>(IF(D67&gt;1.5,(H67/(D67+2)+J72+MAX(0,J73-J72)+MAX(0,J74-J73)+MAX(0,J75-J74)+MAX(0,J76-J75)+MAX(0,J77-J76)),IF(D67=1,(H67/(D67+3)+J77),IF(D67=0,H67*0.3+J77))))</f>
        <v>#VALUE!</v>
      </c>
    </row>
    <row r="80" spans="1:13" s="1" customFormat="1" ht="20.25" x14ac:dyDescent="0.25">
      <c r="A80" s="73" t="s">
        <v>174</v>
      </c>
      <c r="B80" s="73"/>
      <c r="C80" s="74">
        <v>0</v>
      </c>
      <c r="D80" s="74"/>
      <c r="E80" s="66">
        <f ca="1">((100/(I68))*C80)/100</f>
        <v>0</v>
      </c>
      <c r="F80" s="73"/>
      <c r="G80" s="73"/>
      <c r="H80" s="73"/>
      <c r="I80" s="73"/>
    </row>
    <row r="81" spans="1:13" s="1" customFormat="1" ht="20.25" x14ac:dyDescent="0.25">
      <c r="A81" s="73" t="s">
        <v>175</v>
      </c>
      <c r="B81" s="73"/>
      <c r="C81" s="74">
        <v>0</v>
      </c>
      <c r="D81" s="74"/>
      <c r="E81" s="66">
        <f ca="1">((100/(I68))*C81)/100</f>
        <v>0</v>
      </c>
      <c r="F81" s="73"/>
      <c r="G81" s="73"/>
      <c r="H81" s="73"/>
      <c r="I81" s="73"/>
    </row>
    <row r="82" spans="1:13" s="1" customFormat="1" ht="21" thickBot="1" x14ac:dyDescent="0.3">
      <c r="A82" s="75" t="s">
        <v>74</v>
      </c>
      <c r="B82" s="75"/>
      <c r="C82" s="75"/>
      <c r="D82" s="75"/>
      <c r="E82" s="75"/>
      <c r="F82" s="75"/>
      <c r="G82" s="75"/>
      <c r="H82" s="75"/>
      <c r="I82" s="75"/>
    </row>
    <row r="83" spans="1:13" s="1" customFormat="1" ht="20.25" customHeight="1" x14ac:dyDescent="0.3">
      <c r="A83" s="76" t="s">
        <v>253</v>
      </c>
      <c r="B83" s="76"/>
      <c r="C83" s="76"/>
      <c r="D83" s="77" t="s">
        <v>4</v>
      </c>
      <c r="E83" s="67" t="s">
        <v>147</v>
      </c>
      <c r="F83" s="74" t="s">
        <v>133</v>
      </c>
      <c r="G83" s="74"/>
      <c r="H83" s="67" t="s">
        <v>148</v>
      </c>
      <c r="I83" s="67" t="s">
        <v>149</v>
      </c>
      <c r="J83" s="60" t="str">
        <f ca="1">(IF(F86&gt;99%,"All work completed. Please provide OC.",IF(F86&gt;89.8%,"Plinth, RCC, Brick, Plaster, Flooring, Wooden, Plumbing, Electrification, etc., work Completed. Finishing work is in process.",IF(F86&lt;94%,(IF(C86=0,"Work not yet Started.",IF(E86=25%,"Piling work in process",IF(E86=50%,"Excavation work in process",IF(E86=100%,"Excavation work Completed. ","0")))&amp;(IF(C87=0%,"",IF(C87=K88,"Footing work is process",IF(C87=K89,"Footing work Completed",IF(C87=K90,"1st Basement Completed",IF(C87=K91,"1st &amp; 2nd Basement Completed",IF(C87=K92,"1st to 3rd Basement Completed",IF(C87=K93,"1st to 4th Basement Completed",IF(C87=K94,"Plinth work is process",IF(C87=K95,"Plinth work completed","0")))))))))))&amp;(IF(C88=(F84+H84+I84),", RCC Slab",IF(C88&gt;0,", RCC upto "&amp;C88&amp;" Slab",""))&amp;(IF(C89=I84,", Brickwork",IF(C89&gt;0,", Brickwork upto "&amp;C89&amp;" Floor",""))&amp;(IF(C90=I84,", Internal Plaster",IF(C90&gt;0,", Internal Plaster upto "&amp;C90&amp;" Floor",""))&amp;(IF(C91=I84,", External Plaster",IF(C91&gt;0,", External Plaster upto "&amp;C91&amp;" Floor",""))&amp;(IF(C92=I84,", External Plumbing, Elevation and Waterproofing",IF(C92&gt;0,", External Plumbing, Elevation and Waterproofing upto "&amp;C92&amp;" Floor",""))&amp;(IF(C93=I84,", Flooring &amp; Fitting",IF(C93&gt;0,", Flooring &amp; Fitting upto "&amp;C93&amp;" Floor",""))&amp;(IF(C94=I84,", Wooden Work",IF(C94&gt;0,", Wooden Work upto "&amp;C94&amp;" Floor",""))&amp;(IF(C95=I84,", Electrical &amp; Sanitary fittings",IF(C95&gt;0,", Electrical &amp; Sanitary fittings upto "&amp;C95&amp;" Floor",""))&amp;(IF(C96&gt;0,", Finishing upto "&amp;C96&amp;" Floor","")&amp;(IF(C88&gt;0.5," Completed",""))))))))))))))))</f>
        <v>Excavation work Completed. Plinth work completed</v>
      </c>
      <c r="K83" s="39"/>
    </row>
    <row r="84" spans="1:13" s="1" customFormat="1" ht="20.25" x14ac:dyDescent="0.3">
      <c r="A84" s="76"/>
      <c r="B84" s="76"/>
      <c r="C84" s="76"/>
      <c r="D84" s="77"/>
      <c r="E84" s="67">
        <v>0</v>
      </c>
      <c r="F84" s="74">
        <v>1</v>
      </c>
      <c r="G84" s="74"/>
      <c r="H84" s="67">
        <v>0</v>
      </c>
      <c r="I84" s="67">
        <f ca="1">--TRIM(RIGHT(SUBSTITUTE(LEFT(A83,_xlfn.AGGREGATE(16,6,FIND({0,1,2,3,4,5,6,7,8,9},A83,ROW(INDIRECT("1:"&amp;LEN(A83)))),1))," ",REPT(" ",LEN(A83))),LEN(A83)))</f>
        <v>14</v>
      </c>
      <c r="J84" s="61" t="s">
        <v>153</v>
      </c>
      <c r="K84" s="39"/>
    </row>
    <row r="85" spans="1:13" s="1" customFormat="1" ht="20.25" customHeight="1" x14ac:dyDescent="0.3">
      <c r="A85" s="78" t="s">
        <v>151</v>
      </c>
      <c r="B85" s="78"/>
      <c r="C85" s="78" t="s">
        <v>162</v>
      </c>
      <c r="D85" s="78"/>
      <c r="E85" s="65" t="s">
        <v>163</v>
      </c>
      <c r="F85" s="78" t="s">
        <v>152</v>
      </c>
      <c r="G85" s="78"/>
      <c r="H85" s="46" t="s">
        <v>150</v>
      </c>
      <c r="I85" s="46"/>
      <c r="J85" s="62" t="s">
        <v>164</v>
      </c>
      <c r="K85" s="40">
        <f ca="1">I84*25%</f>
        <v>3.5</v>
      </c>
    </row>
    <row r="86" spans="1:13" s="1" customFormat="1" ht="20.25" customHeight="1" x14ac:dyDescent="0.3">
      <c r="A86" s="73" t="s">
        <v>165</v>
      </c>
      <c r="B86" s="73"/>
      <c r="C86" s="74">
        <f ca="1">K87</f>
        <v>14</v>
      </c>
      <c r="D86" s="74"/>
      <c r="E86" s="66">
        <f ca="1">((100/I84)*C86)/100</f>
        <v>1</v>
      </c>
      <c r="F86" s="73">
        <f ca="1">(((C86/I84*5)+(C87/I84*20)+(25/(F84+H84+I84)*C88)+(5/(I84)*C89)+(2.5/(I84)*C90)+(2.5/(I84)*C91)+(5/I84*C92)+(10/I84*C93)+(2.5/I84*C94)+(2.5/I84*C95)+(10/I84*C96)+(10/I84*C97))/100)</f>
        <v>0.25</v>
      </c>
      <c r="G86" s="73"/>
      <c r="H86" s="73" t="str">
        <f ca="1">J83</f>
        <v>Excavation work Completed. Plinth work completed</v>
      </c>
      <c r="I86" s="73"/>
      <c r="J86" s="62" t="s">
        <v>154</v>
      </c>
      <c r="K86" s="63">
        <f ca="1">I84*50%</f>
        <v>7</v>
      </c>
    </row>
    <row r="87" spans="1:13" s="1" customFormat="1" ht="20.25" x14ac:dyDescent="0.3">
      <c r="A87" s="73" t="s">
        <v>134</v>
      </c>
      <c r="B87" s="73"/>
      <c r="C87" s="79">
        <v>14</v>
      </c>
      <c r="D87" s="74"/>
      <c r="E87" s="66">
        <f ca="1">((100/I84)*C87)/100</f>
        <v>1</v>
      </c>
      <c r="F87" s="73"/>
      <c r="G87" s="73"/>
      <c r="H87" s="73"/>
      <c r="I87" s="73"/>
      <c r="J87" s="62" t="s">
        <v>155</v>
      </c>
      <c r="K87" s="63">
        <f ca="1">I84</f>
        <v>14</v>
      </c>
    </row>
    <row r="88" spans="1:13" s="1" customFormat="1" ht="21" customHeight="1" x14ac:dyDescent="0.35">
      <c r="A88" s="73" t="s">
        <v>166</v>
      </c>
      <c r="B88" s="73"/>
      <c r="C88" s="74">
        <v>0</v>
      </c>
      <c r="D88" s="74"/>
      <c r="E88" s="66">
        <f ca="1">((100/(F84+H84+I84))*C88)/100</f>
        <v>0</v>
      </c>
      <c r="F88" s="73"/>
      <c r="G88" s="73"/>
      <c r="H88" s="73"/>
      <c r="I88" s="73"/>
      <c r="J88" s="62" t="s">
        <v>156</v>
      </c>
      <c r="K88" s="43">
        <f ca="1">(IF(E84&gt;1,(I84/(E84+2)),I84/4))</f>
        <v>3.5</v>
      </c>
    </row>
    <row r="89" spans="1:13" s="1" customFormat="1" ht="21" customHeight="1" x14ac:dyDescent="0.35">
      <c r="A89" s="73" t="s">
        <v>167</v>
      </c>
      <c r="B89" s="73"/>
      <c r="C89" s="74">
        <v>0</v>
      </c>
      <c r="D89" s="74"/>
      <c r="E89" s="66">
        <f ca="1">((100/I84)*C89)/100</f>
        <v>0</v>
      </c>
      <c r="F89" s="73"/>
      <c r="G89" s="73"/>
      <c r="H89" s="73"/>
      <c r="I89" s="73"/>
      <c r="J89" s="62" t="s">
        <v>157</v>
      </c>
      <c r="K89" s="43">
        <f ca="1">(IF(E84&gt;1,(I84/(E84+2)+K88),I84/4+K88))</f>
        <v>7</v>
      </c>
    </row>
    <row r="90" spans="1:13" s="1" customFormat="1" ht="21" customHeight="1" x14ac:dyDescent="0.35">
      <c r="A90" s="80" t="s">
        <v>168</v>
      </c>
      <c r="B90" s="81"/>
      <c r="C90" s="74">
        <v>0</v>
      </c>
      <c r="D90" s="74"/>
      <c r="E90" s="66">
        <f ca="1">((100/I84)*C90)/100</f>
        <v>0</v>
      </c>
      <c r="F90" s="73"/>
      <c r="G90" s="73"/>
      <c r="H90" s="73"/>
      <c r="I90" s="73"/>
      <c r="J90" s="62" t="s">
        <v>169</v>
      </c>
      <c r="K90" s="43">
        <f>(IF(E84&gt;1,(I84/(E84+2)+K89),0))</f>
        <v>0</v>
      </c>
    </row>
    <row r="91" spans="1:13" s="1" customFormat="1" ht="21" customHeight="1" x14ac:dyDescent="0.35">
      <c r="A91" s="80" t="s">
        <v>256</v>
      </c>
      <c r="B91" s="81"/>
      <c r="C91" s="74">
        <v>0</v>
      </c>
      <c r="D91" s="74"/>
      <c r="E91" s="66">
        <f ca="1">((100/I84)*C91)/100</f>
        <v>0</v>
      </c>
      <c r="F91" s="73"/>
      <c r="G91" s="73"/>
      <c r="H91" s="73"/>
      <c r="I91" s="73"/>
      <c r="J91" s="62" t="s">
        <v>170</v>
      </c>
      <c r="K91" s="43">
        <f>(IF(E84&gt;2,(I84/(E84+2)+K90),0))</f>
        <v>0</v>
      </c>
    </row>
    <row r="92" spans="1:13" s="1" customFormat="1" ht="57.75" customHeight="1" x14ac:dyDescent="0.35">
      <c r="A92" s="80" t="s">
        <v>257</v>
      </c>
      <c r="B92" s="81"/>
      <c r="C92" s="74">
        <v>0</v>
      </c>
      <c r="D92" s="74"/>
      <c r="E92" s="66">
        <f ca="1">((100/(I84))*C92)/100</f>
        <v>0</v>
      </c>
      <c r="F92" s="73"/>
      <c r="G92" s="73"/>
      <c r="H92" s="73"/>
      <c r="I92" s="73"/>
      <c r="J92" s="62" t="s">
        <v>172</v>
      </c>
      <c r="K92" s="44">
        <f>(IF(E84&gt;3,(I84/(E84+2)+K91),0))</f>
        <v>0</v>
      </c>
    </row>
    <row r="93" spans="1:13" s="1" customFormat="1" ht="21" x14ac:dyDescent="0.35">
      <c r="A93" s="73" t="s">
        <v>171</v>
      </c>
      <c r="B93" s="73"/>
      <c r="C93" s="74">
        <v>0</v>
      </c>
      <c r="D93" s="74"/>
      <c r="E93" s="66">
        <f ca="1">((100/(I84))*C93)/100</f>
        <v>0</v>
      </c>
      <c r="F93" s="73"/>
      <c r="G93" s="73"/>
      <c r="H93" s="73"/>
      <c r="I93" s="73"/>
      <c r="J93" s="62" t="s">
        <v>173</v>
      </c>
      <c r="K93" s="43">
        <f>(IF(E84&gt;4,(I84/(E84+2)+K92),0))</f>
        <v>0</v>
      </c>
    </row>
    <row r="94" spans="1:13" s="1" customFormat="1" ht="21" customHeight="1" x14ac:dyDescent="0.35">
      <c r="A94" s="73" t="s">
        <v>258</v>
      </c>
      <c r="B94" s="73"/>
      <c r="C94" s="74">
        <v>0</v>
      </c>
      <c r="D94" s="74"/>
      <c r="E94" s="66">
        <f ca="1">((100/I84)*C94)/100</f>
        <v>0</v>
      </c>
      <c r="F94" s="73"/>
      <c r="G94" s="73"/>
      <c r="H94" s="73"/>
      <c r="I94" s="73"/>
      <c r="J94" s="62" t="s">
        <v>158</v>
      </c>
      <c r="K94" s="43">
        <f ca="1">(IF(E84=1,(I84/(E84+3)+K89),IF(E84=0,(I84/4+K89),IF(E84&gt;1,0))))</f>
        <v>10.5</v>
      </c>
    </row>
    <row r="95" spans="1:13" s="1" customFormat="1" ht="41.25" customHeight="1" thickBot="1" x14ac:dyDescent="0.4">
      <c r="A95" s="73" t="s">
        <v>259</v>
      </c>
      <c r="B95" s="73"/>
      <c r="C95" s="74">
        <v>0</v>
      </c>
      <c r="D95" s="74"/>
      <c r="E95" s="66">
        <f ca="1">((100/I84)*C95)/100</f>
        <v>0</v>
      </c>
      <c r="F95" s="73"/>
      <c r="G95" s="73"/>
      <c r="H95" s="73"/>
      <c r="I95" s="73"/>
      <c r="J95" s="64" t="s">
        <v>159</v>
      </c>
      <c r="K95" s="45">
        <f ca="1">(IF(E84&gt;1.5,(I84/(E84+2)+K88+MAX(0,K89-K88)+MAX(0,K90-K89)+MAX(0,K91-K90)+MAX(0,K92-K91)+MAX(0,K93-K92)),IF(E84=1,(I84/(E84+3)+K94),IF(E84=0,I84/4+K94))))</f>
        <v>14</v>
      </c>
      <c r="M95" s="1" t="e">
        <f>(IF(D83&gt;1.5,(H83/(D83+2)+J88+MAX(0,J89-J88)+MAX(0,J90-J89)+MAX(0,J91-J90)+MAX(0,J92-J91)+MAX(0,J93-J92)),IF(D83=1,(H83/(D83+3)+J93),IF(D83=0,H83*0.3+J93))))</f>
        <v>#VALUE!</v>
      </c>
    </row>
    <row r="96" spans="1:13" s="1" customFormat="1" ht="20.25" x14ac:dyDescent="0.25">
      <c r="A96" s="73" t="s">
        <v>174</v>
      </c>
      <c r="B96" s="73"/>
      <c r="C96" s="74">
        <v>0</v>
      </c>
      <c r="D96" s="74"/>
      <c r="E96" s="66">
        <f ca="1">((100/(I84))*C96)/100</f>
        <v>0</v>
      </c>
      <c r="F96" s="73"/>
      <c r="G96" s="73"/>
      <c r="H96" s="73"/>
      <c r="I96" s="73"/>
    </row>
    <row r="97" spans="1:12" s="1" customFormat="1" ht="20.25" x14ac:dyDescent="0.25">
      <c r="A97" s="73" t="s">
        <v>175</v>
      </c>
      <c r="B97" s="73"/>
      <c r="C97" s="74">
        <v>0</v>
      </c>
      <c r="D97" s="74"/>
      <c r="E97" s="66">
        <f ca="1">((100/(I84))*C97)/100</f>
        <v>0</v>
      </c>
      <c r="F97" s="73"/>
      <c r="G97" s="73"/>
      <c r="H97" s="73"/>
      <c r="I97" s="73"/>
    </row>
    <row r="98" spans="1:12" ht="36.75" customHeight="1" x14ac:dyDescent="0.3">
      <c r="A98" s="89" t="s">
        <v>160</v>
      </c>
      <c r="B98" s="90"/>
      <c r="C98" s="90"/>
      <c r="D98" s="90"/>
      <c r="E98" s="90"/>
      <c r="F98" s="90"/>
      <c r="G98" s="90"/>
      <c r="H98" s="91">
        <f ca="1">AVERAGE(F86,F86,F70,F54)</f>
        <v>0.44999999999999996</v>
      </c>
      <c r="I98" s="92"/>
      <c r="J98" s="41"/>
      <c r="K98" s="42"/>
      <c r="L98" s="42"/>
    </row>
    <row r="99" spans="1:12" ht="20.25" x14ac:dyDescent="0.25">
      <c r="A99" s="113" t="s">
        <v>78</v>
      </c>
      <c r="B99" s="114"/>
      <c r="C99" s="114"/>
      <c r="D99" s="114"/>
      <c r="E99" s="114"/>
      <c r="F99" s="114"/>
      <c r="G99" s="114"/>
      <c r="H99" s="114"/>
      <c r="I99" s="115"/>
    </row>
    <row r="100" spans="1:12" ht="60.75" x14ac:dyDescent="0.25">
      <c r="A100" s="100" t="s">
        <v>79</v>
      </c>
      <c r="B100" s="100"/>
      <c r="C100" s="100"/>
      <c r="D100" s="3" t="s">
        <v>4</v>
      </c>
      <c r="E100" s="15" t="s">
        <v>139</v>
      </c>
      <c r="F100" s="21" t="s">
        <v>176</v>
      </c>
      <c r="G100" s="3" t="s">
        <v>4</v>
      </c>
      <c r="H100" s="161" t="s">
        <v>195</v>
      </c>
      <c r="I100" s="161"/>
    </row>
    <row r="101" spans="1:12" ht="60.75" x14ac:dyDescent="0.25">
      <c r="A101" s="100" t="s">
        <v>190</v>
      </c>
      <c r="B101" s="100"/>
      <c r="C101" s="100"/>
      <c r="D101" s="2" t="s">
        <v>135</v>
      </c>
      <c r="E101" s="18" t="s">
        <v>236</v>
      </c>
      <c r="F101" s="21" t="s">
        <v>191</v>
      </c>
      <c r="G101" s="2" t="s">
        <v>4</v>
      </c>
      <c r="H101" s="101" t="s">
        <v>177</v>
      </c>
      <c r="I101" s="101"/>
    </row>
    <row r="102" spans="1:12" ht="26.25" customHeight="1" x14ac:dyDescent="0.25">
      <c r="A102" s="103" t="s">
        <v>82</v>
      </c>
      <c r="B102" s="103"/>
      <c r="C102" s="103"/>
      <c r="D102" s="3" t="s">
        <v>4</v>
      </c>
      <c r="E102" s="18" t="s">
        <v>230</v>
      </c>
      <c r="F102" s="3" t="s">
        <v>132</v>
      </c>
      <c r="G102" s="3" t="s">
        <v>4</v>
      </c>
      <c r="H102" s="106" t="s">
        <v>140</v>
      </c>
      <c r="I102" s="107"/>
    </row>
    <row r="103" spans="1:12" ht="20.25" hidden="1" x14ac:dyDescent="0.25">
      <c r="A103" s="100" t="s">
        <v>122</v>
      </c>
      <c r="B103" s="100"/>
      <c r="C103" s="100"/>
      <c r="D103" s="2" t="s">
        <v>4</v>
      </c>
      <c r="E103" s="18" t="s">
        <v>123</v>
      </c>
      <c r="F103" s="21" t="s">
        <v>124</v>
      </c>
      <c r="G103" s="2" t="s">
        <v>4</v>
      </c>
      <c r="H103" s="101" t="s">
        <v>101</v>
      </c>
      <c r="I103" s="101"/>
    </row>
    <row r="104" spans="1:12" ht="60.75" hidden="1" x14ac:dyDescent="0.25">
      <c r="A104" s="100" t="s">
        <v>125</v>
      </c>
      <c r="B104" s="100"/>
      <c r="C104" s="100"/>
      <c r="D104" s="2" t="s">
        <v>4</v>
      </c>
      <c r="E104" s="18" t="s">
        <v>126</v>
      </c>
      <c r="F104" s="21" t="s">
        <v>127</v>
      </c>
      <c r="G104" s="2" t="s">
        <v>4</v>
      </c>
      <c r="H104" s="101" t="s">
        <v>128</v>
      </c>
      <c r="I104" s="101"/>
    </row>
    <row r="105" spans="1:12" ht="20.25" hidden="1" x14ac:dyDescent="0.25">
      <c r="A105" s="100" t="s">
        <v>81</v>
      </c>
      <c r="B105" s="100"/>
      <c r="C105" s="100"/>
      <c r="D105" s="2" t="s">
        <v>4</v>
      </c>
      <c r="E105" s="18" t="s">
        <v>103</v>
      </c>
      <c r="F105" s="21" t="s">
        <v>80</v>
      </c>
      <c r="G105" s="2" t="s">
        <v>4</v>
      </c>
      <c r="H105" s="116" t="s">
        <v>103</v>
      </c>
      <c r="I105" s="117"/>
    </row>
    <row r="106" spans="1:12" ht="20.25" hidden="1" x14ac:dyDescent="0.25">
      <c r="A106" s="100" t="s">
        <v>129</v>
      </c>
      <c r="B106" s="100"/>
      <c r="C106" s="100"/>
      <c r="D106" s="2" t="s">
        <v>4</v>
      </c>
      <c r="E106" s="18" t="s">
        <v>102</v>
      </c>
      <c r="F106" s="21" t="s">
        <v>82</v>
      </c>
      <c r="G106" s="2" t="s">
        <v>4</v>
      </c>
      <c r="H106" s="101" t="s">
        <v>121</v>
      </c>
      <c r="I106" s="101"/>
    </row>
    <row r="107" spans="1:12" ht="20.25" hidden="1" x14ac:dyDescent="0.25">
      <c r="A107" s="100" t="s">
        <v>130</v>
      </c>
      <c r="B107" s="100"/>
      <c r="C107" s="100"/>
      <c r="D107" s="2" t="s">
        <v>4</v>
      </c>
      <c r="E107" s="19" t="s">
        <v>114</v>
      </c>
      <c r="F107" s="21" t="s">
        <v>131</v>
      </c>
      <c r="G107" s="2" t="s">
        <v>4</v>
      </c>
      <c r="H107" s="102" t="s">
        <v>114</v>
      </c>
      <c r="I107" s="102"/>
    </row>
    <row r="108" spans="1:12" ht="18" hidden="1" customHeight="1" x14ac:dyDescent="0.25">
      <c r="A108" s="103" t="s">
        <v>132</v>
      </c>
      <c r="B108" s="103"/>
      <c r="C108" s="103"/>
      <c r="D108" s="3" t="s">
        <v>4</v>
      </c>
      <c r="E108" s="11"/>
      <c r="F108" s="3" t="s">
        <v>132</v>
      </c>
      <c r="G108" s="3" t="s">
        <v>4</v>
      </c>
      <c r="H108" s="104" t="s">
        <v>114</v>
      </c>
      <c r="I108" s="105"/>
    </row>
    <row r="109" spans="1:12" ht="20.25" x14ac:dyDescent="0.25">
      <c r="A109" s="113" t="s">
        <v>77</v>
      </c>
      <c r="B109" s="114"/>
      <c r="C109" s="114"/>
      <c r="D109" s="114"/>
      <c r="E109" s="114"/>
      <c r="F109" s="114"/>
      <c r="G109" s="114"/>
      <c r="H109" s="114"/>
      <c r="I109" s="115"/>
    </row>
    <row r="110" spans="1:12" ht="20.25" x14ac:dyDescent="0.25">
      <c r="A110" s="110" t="s">
        <v>9</v>
      </c>
      <c r="B110" s="111"/>
      <c r="C110" s="111"/>
      <c r="D110" s="111"/>
      <c r="E110" s="111"/>
      <c r="F110" s="112"/>
      <c r="G110" s="2" t="s">
        <v>4</v>
      </c>
      <c r="H110" s="108" t="s">
        <v>177</v>
      </c>
      <c r="I110" s="109"/>
    </row>
    <row r="111" spans="1:12" ht="20.25" x14ac:dyDescent="0.25">
      <c r="A111" s="110" t="s">
        <v>33</v>
      </c>
      <c r="B111" s="111"/>
      <c r="C111" s="111"/>
      <c r="D111" s="111"/>
      <c r="E111" s="111"/>
      <c r="F111" s="112"/>
      <c r="G111" s="2" t="s">
        <v>4</v>
      </c>
      <c r="H111" s="108" t="s">
        <v>177</v>
      </c>
      <c r="I111" s="109"/>
    </row>
    <row r="112" spans="1:12" ht="20.25" x14ac:dyDescent="0.25">
      <c r="A112" s="110" t="s">
        <v>141</v>
      </c>
      <c r="B112" s="111"/>
      <c r="C112" s="111"/>
      <c r="D112" s="111"/>
      <c r="E112" s="111"/>
      <c r="F112" s="112"/>
      <c r="G112" s="2" t="s">
        <v>4</v>
      </c>
      <c r="H112" s="108" t="s">
        <v>177</v>
      </c>
      <c r="I112" s="109"/>
    </row>
    <row r="113" spans="1:151 16227:16384" ht="20.25" x14ac:dyDescent="0.25">
      <c r="A113" s="139" t="s">
        <v>86</v>
      </c>
      <c r="B113" s="140"/>
      <c r="C113" s="140"/>
      <c r="D113" s="140"/>
      <c r="E113" s="140"/>
      <c r="F113" s="140"/>
      <c r="G113" s="140"/>
      <c r="H113" s="140"/>
      <c r="I113" s="95"/>
    </row>
    <row r="114" spans="1:151 16227:16384" s="12" customFormat="1" ht="40.5" x14ac:dyDescent="0.25">
      <c r="A114" s="96" t="s">
        <v>186</v>
      </c>
      <c r="B114" s="97"/>
      <c r="C114" s="96" t="s">
        <v>187</v>
      </c>
      <c r="D114" s="97"/>
      <c r="E114" s="48" t="s">
        <v>188</v>
      </c>
      <c r="F114" s="96" t="s">
        <v>185</v>
      </c>
      <c r="G114" s="97"/>
      <c r="H114" s="48" t="s">
        <v>184</v>
      </c>
      <c r="I114" s="48" t="s">
        <v>183</v>
      </c>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WZC114" s="35"/>
      <c r="WZD114" s="35"/>
      <c r="WZE114" s="35"/>
      <c r="WZF114" s="35"/>
      <c r="WZG114" s="35"/>
      <c r="WZH114" s="35"/>
      <c r="WZI114" s="35"/>
      <c r="WZJ114" s="35"/>
      <c r="WZK114" s="35"/>
      <c r="WZL114" s="35"/>
      <c r="WZM114" s="35"/>
      <c r="WZN114" s="35"/>
      <c r="WZO114" s="35"/>
      <c r="WZP114" s="35"/>
      <c r="WZQ114" s="35"/>
      <c r="WZR114" s="35"/>
      <c r="WZS114" s="35"/>
      <c r="WZT114" s="35"/>
      <c r="WZU114" s="35"/>
      <c r="WZV114" s="35"/>
      <c r="WZW114" s="35"/>
      <c r="WZX114" s="35"/>
      <c r="WZY114" s="35"/>
      <c r="WZZ114" s="35"/>
      <c r="XAA114" s="35"/>
      <c r="XAB114" s="35"/>
      <c r="XAC114" s="35"/>
      <c r="XAD114" s="35"/>
      <c r="XAE114" s="35"/>
      <c r="XAF114" s="35"/>
      <c r="XAG114" s="35"/>
      <c r="XAH114" s="35"/>
      <c r="XAI114" s="35"/>
      <c r="XAJ114" s="35"/>
      <c r="XAK114" s="35"/>
      <c r="XAL114" s="35"/>
      <c r="XAM114" s="35"/>
      <c r="XAN114" s="35"/>
      <c r="XAO114" s="35"/>
      <c r="XAP114" s="35"/>
      <c r="XAQ114" s="35"/>
      <c r="XAR114" s="35"/>
      <c r="XAS114" s="35"/>
      <c r="XAT114" s="35"/>
      <c r="XAU114" s="35"/>
      <c r="XAV114" s="35"/>
      <c r="XAW114" s="35"/>
      <c r="XAX114" s="35"/>
      <c r="XAY114" s="35"/>
      <c r="XAZ114" s="35"/>
      <c r="XBA114" s="35"/>
      <c r="XBB114" s="35"/>
      <c r="XBC114" s="35"/>
      <c r="XBD114" s="35"/>
      <c r="XBE114" s="35"/>
      <c r="XBF114" s="35"/>
      <c r="XBG114" s="35"/>
      <c r="XBH114" s="35"/>
      <c r="XBI114" s="35"/>
      <c r="XBJ114" s="35"/>
      <c r="XBK114" s="35"/>
      <c r="XBL114" s="35"/>
      <c r="XBM114" s="35"/>
      <c r="XBN114" s="35"/>
      <c r="XBO114" s="35"/>
      <c r="XBP114" s="35"/>
      <c r="XBQ114" s="35"/>
      <c r="XBR114" s="35"/>
      <c r="XBS114" s="35"/>
      <c r="XBT114" s="35"/>
      <c r="XBU114" s="35"/>
      <c r="XBV114" s="35"/>
      <c r="XBW114" s="35"/>
      <c r="XBX114" s="35"/>
      <c r="XBY114" s="35"/>
      <c r="XBZ114" s="35"/>
      <c r="XCA114" s="35"/>
      <c r="XCB114" s="35"/>
      <c r="XCC114" s="35"/>
      <c r="XCD114" s="35"/>
      <c r="XCE114" s="35"/>
      <c r="XCF114" s="35"/>
      <c r="XCG114" s="35"/>
      <c r="XCH114" s="35"/>
      <c r="XCI114" s="35"/>
      <c r="XCJ114" s="35"/>
      <c r="XCK114" s="35"/>
      <c r="XCL114" s="35"/>
      <c r="XCM114" s="35"/>
      <c r="XCN114" s="35"/>
      <c r="XCO114" s="35"/>
      <c r="XCP114" s="35"/>
      <c r="XCQ114" s="35"/>
      <c r="XCR114" s="35"/>
      <c r="XCS114" s="35"/>
      <c r="XCT114" s="35"/>
      <c r="XCU114" s="35"/>
      <c r="XCV114" s="35"/>
      <c r="XCW114" s="35"/>
      <c r="XCX114" s="35"/>
      <c r="XCY114" s="35"/>
      <c r="XCZ114" s="35"/>
      <c r="XDA114" s="35"/>
      <c r="XDB114" s="35"/>
      <c r="XDC114" s="35"/>
      <c r="XDD114" s="35"/>
      <c r="XDE114" s="35"/>
      <c r="XDF114" s="35"/>
      <c r="XDG114" s="35"/>
      <c r="XDH114" s="35"/>
      <c r="XDI114" s="35"/>
      <c r="XDJ114" s="35"/>
      <c r="XDK114" s="35"/>
      <c r="XDL114" s="35"/>
      <c r="XDM114" s="35"/>
      <c r="XDN114" s="35"/>
      <c r="XDO114" s="35"/>
      <c r="XDP114" s="35"/>
      <c r="XDQ114" s="35"/>
      <c r="XDR114" s="35"/>
      <c r="XDS114" s="35"/>
      <c r="XDT114" s="35"/>
      <c r="XDU114" s="35"/>
      <c r="XDV114" s="35"/>
      <c r="XDW114" s="35"/>
      <c r="XDX114" s="35"/>
      <c r="XDY114" s="35"/>
      <c r="XDZ114" s="35"/>
      <c r="XEA114" s="35"/>
      <c r="XEB114" s="35"/>
      <c r="XEC114" s="35"/>
      <c r="XED114" s="35"/>
      <c r="XEE114" s="35"/>
      <c r="XEF114" s="35"/>
      <c r="XEG114" s="35"/>
      <c r="XEH114" s="35"/>
      <c r="XEI114" s="35"/>
      <c r="XEJ114" s="35"/>
      <c r="XEK114" s="35"/>
      <c r="XEL114" s="35"/>
      <c r="XEM114" s="35"/>
      <c r="XEN114" s="35"/>
      <c r="XEO114" s="35"/>
      <c r="XEP114" s="35"/>
      <c r="XEQ114" s="35"/>
      <c r="XER114" s="35"/>
      <c r="XES114" s="35"/>
      <c r="XET114" s="35"/>
      <c r="XEU114" s="35"/>
      <c r="XEV114" s="35"/>
      <c r="XEW114" s="35"/>
      <c r="XEX114" s="35"/>
      <c r="XEY114" s="35"/>
      <c r="XEZ114" s="35"/>
      <c r="XFA114" s="35"/>
      <c r="XFB114" s="35"/>
      <c r="XFC114" s="35"/>
      <c r="XFD114" s="35"/>
    </row>
    <row r="115" spans="1:151 16227:16384" s="12" customFormat="1" ht="20.25" x14ac:dyDescent="0.25">
      <c r="A115" s="98" t="s">
        <v>212</v>
      </c>
      <c r="B115" s="99"/>
      <c r="C115" s="98" t="s">
        <v>99</v>
      </c>
      <c r="D115" s="99"/>
      <c r="E115" s="49" t="s">
        <v>227</v>
      </c>
      <c r="F115" s="98">
        <f t="shared" ref="F115" si="0">COUNT(F125:G134)+COUNT(F136:G142)+COUNT(F144:G152)+COUNT(F154:G170)*12+COUNT(F172:G180,F182:G188)</f>
        <v>246</v>
      </c>
      <c r="G115" s="99"/>
      <c r="H115" s="49">
        <f>SUM(F125:G134)+SUM(F136:G142)+SUM(F144:G152)+SUM(F154:G170)*12+SUM(F172:G180,F182:G188)</f>
        <v>120097.34404199997</v>
      </c>
      <c r="I115" s="49">
        <f>SUM(I125:I134)+SUM(I136:I142)+SUM(I144:I152)+SUM(I154:I170)*12+SUM(I172:I180,I182:I188)</f>
        <v>180146.01606299993</v>
      </c>
      <c r="J115" s="35">
        <f>83+163</f>
        <v>246</v>
      </c>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WZC115" s="35"/>
      <c r="WZD115" s="35"/>
      <c r="WZE115" s="35"/>
      <c r="WZF115" s="35"/>
      <c r="WZG115" s="35"/>
      <c r="WZH115" s="35"/>
      <c r="WZI115" s="35"/>
      <c r="WZJ115" s="35"/>
      <c r="WZK115" s="35"/>
      <c r="WZL115" s="35"/>
      <c r="WZM115" s="35"/>
      <c r="WZN115" s="35"/>
      <c r="WZO115" s="35"/>
      <c r="WZP115" s="35"/>
      <c r="WZQ115" s="35"/>
      <c r="WZR115" s="35"/>
      <c r="WZS115" s="35"/>
      <c r="WZT115" s="35"/>
      <c r="WZU115" s="35"/>
      <c r="WZV115" s="35"/>
      <c r="WZW115" s="35"/>
      <c r="WZX115" s="35"/>
      <c r="WZY115" s="35"/>
      <c r="WZZ115" s="35"/>
      <c r="XAA115" s="35"/>
      <c r="XAB115" s="35"/>
      <c r="XAC115" s="35"/>
      <c r="XAD115" s="35"/>
      <c r="XAE115" s="35"/>
      <c r="XAF115" s="35"/>
      <c r="XAG115" s="35"/>
      <c r="XAH115" s="35"/>
      <c r="XAI115" s="35"/>
      <c r="XAJ115" s="35"/>
      <c r="XAK115" s="35"/>
      <c r="XAL115" s="35"/>
      <c r="XAM115" s="35"/>
      <c r="XAN115" s="35"/>
      <c r="XAO115" s="35"/>
      <c r="XAP115" s="35"/>
      <c r="XAQ115" s="35"/>
      <c r="XAR115" s="35"/>
      <c r="XAS115" s="35"/>
      <c r="XAT115" s="35"/>
      <c r="XAU115" s="35"/>
      <c r="XAV115" s="35"/>
      <c r="XAW115" s="35"/>
      <c r="XAX115" s="35"/>
      <c r="XAY115" s="35"/>
      <c r="XAZ115" s="35"/>
      <c r="XBA115" s="35"/>
      <c r="XBB115" s="35"/>
      <c r="XBC115" s="35"/>
      <c r="XBD115" s="35"/>
      <c r="XBE115" s="35"/>
      <c r="XBF115" s="35"/>
      <c r="XBG115" s="35"/>
      <c r="XBH115" s="35"/>
      <c r="XBI115" s="35"/>
      <c r="XBJ115" s="35"/>
      <c r="XBK115" s="35"/>
      <c r="XBL115" s="35"/>
      <c r="XBM115" s="35"/>
      <c r="XBN115" s="35"/>
      <c r="XBO115" s="35"/>
      <c r="XBP115" s="35"/>
      <c r="XBQ115" s="35"/>
      <c r="XBR115" s="35"/>
      <c r="XBS115" s="35"/>
      <c r="XBT115" s="35"/>
      <c r="XBU115" s="35"/>
      <c r="XBV115" s="35"/>
      <c r="XBW115" s="35"/>
      <c r="XBX115" s="35"/>
      <c r="XBY115" s="35"/>
      <c r="XBZ115" s="35"/>
      <c r="XCA115" s="35"/>
      <c r="XCB115" s="35"/>
      <c r="XCC115" s="35"/>
      <c r="XCD115" s="35"/>
      <c r="XCE115" s="35"/>
      <c r="XCF115" s="35"/>
      <c r="XCG115" s="35"/>
      <c r="XCH115" s="35"/>
      <c r="XCI115" s="35"/>
      <c r="XCJ115" s="35"/>
      <c r="XCK115" s="35"/>
      <c r="XCL115" s="35"/>
      <c r="XCM115" s="35"/>
      <c r="XCN115" s="35"/>
      <c r="XCO115" s="35"/>
      <c r="XCP115" s="35"/>
      <c r="XCQ115" s="35"/>
      <c r="XCR115" s="35"/>
      <c r="XCS115" s="35"/>
      <c r="XCT115" s="35"/>
      <c r="XCU115" s="35"/>
      <c r="XCV115" s="35"/>
      <c r="XCW115" s="35"/>
      <c r="XCX115" s="35"/>
      <c r="XCY115" s="35"/>
      <c r="XCZ115" s="35"/>
      <c r="XDA115" s="35"/>
      <c r="XDB115" s="35"/>
      <c r="XDC115" s="35"/>
      <c r="XDD115" s="35"/>
      <c r="XDE115" s="35"/>
      <c r="XDF115" s="35"/>
      <c r="XDG115" s="35"/>
      <c r="XDH115" s="35"/>
      <c r="XDI115" s="35"/>
      <c r="XDJ115" s="35"/>
      <c r="XDK115" s="35"/>
      <c r="XDL115" s="35"/>
      <c r="XDM115" s="35"/>
      <c r="XDN115" s="35"/>
      <c r="XDO115" s="35"/>
      <c r="XDP115" s="35"/>
      <c r="XDQ115" s="35"/>
      <c r="XDR115" s="35"/>
      <c r="XDS115" s="35"/>
      <c r="XDT115" s="35"/>
      <c r="XDU115" s="35"/>
      <c r="XDV115" s="35"/>
      <c r="XDW115" s="35"/>
      <c r="XDX115" s="35"/>
      <c r="XDY115" s="35"/>
      <c r="XDZ115" s="35"/>
      <c r="XEA115" s="35"/>
      <c r="XEB115" s="35"/>
      <c r="XEC115" s="35"/>
      <c r="XED115" s="35"/>
      <c r="XEE115" s="35"/>
      <c r="XEF115" s="35"/>
      <c r="XEG115" s="35"/>
      <c r="XEH115" s="35"/>
      <c r="XEI115" s="35"/>
      <c r="XEJ115" s="35"/>
      <c r="XEK115" s="35"/>
      <c r="XEL115" s="35"/>
      <c r="XEM115" s="35"/>
      <c r="XEN115" s="35"/>
      <c r="XEO115" s="35"/>
      <c r="XEP115" s="35"/>
      <c r="XEQ115" s="35"/>
      <c r="XER115" s="35"/>
      <c r="XES115" s="35"/>
      <c r="XET115" s="35"/>
      <c r="XEU115" s="35"/>
      <c r="XEV115" s="35"/>
      <c r="XEW115" s="35"/>
      <c r="XEX115" s="35"/>
      <c r="XEY115" s="35"/>
      <c r="XEZ115" s="35"/>
      <c r="XFA115" s="35"/>
      <c r="XFB115" s="35"/>
      <c r="XFC115" s="35"/>
      <c r="XFD115" s="35"/>
    </row>
    <row r="116" spans="1:151 16227:16384" s="12" customFormat="1" ht="20.25" x14ac:dyDescent="0.25">
      <c r="A116" s="98" t="s">
        <v>219</v>
      </c>
      <c r="B116" s="99"/>
      <c r="C116" s="98" t="s">
        <v>99</v>
      </c>
      <c r="D116" s="99"/>
      <c r="E116" s="49" t="s">
        <v>227</v>
      </c>
      <c r="F116" s="98">
        <f>COUNT(F194:G198)+COUNT(F200:G206)+COUNT(F208:G225)*12+COUNT(F227:G236,F238:G244)</f>
        <v>245</v>
      </c>
      <c r="G116" s="99"/>
      <c r="H116" s="49">
        <f>SUM(F194:G198)+SUM(F200:G206)+SUM(F208:G225)*12+SUM(F227:G236,F238:G244)</f>
        <v>106835.49863999999</v>
      </c>
      <c r="I116" s="49">
        <f>SUM(I194:I198)+SUM(I200:I206)+SUM(I208:I225)*12+SUM(I227:I236,I238:I244)</f>
        <v>160253.24796000004</v>
      </c>
      <c r="J116" s="35">
        <f>138+105</f>
        <v>243</v>
      </c>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WZC116" s="35"/>
      <c r="WZD116" s="35"/>
      <c r="WZE116" s="35"/>
      <c r="WZF116" s="35"/>
      <c r="WZG116" s="35"/>
      <c r="WZH116" s="35"/>
      <c r="WZI116" s="35"/>
      <c r="WZJ116" s="35"/>
      <c r="WZK116" s="35"/>
      <c r="WZL116" s="35"/>
      <c r="WZM116" s="35"/>
      <c r="WZN116" s="35"/>
      <c r="WZO116" s="35"/>
      <c r="WZP116" s="35"/>
      <c r="WZQ116" s="35"/>
      <c r="WZR116" s="35"/>
      <c r="WZS116" s="35"/>
      <c r="WZT116" s="35"/>
      <c r="WZU116" s="35"/>
      <c r="WZV116" s="35"/>
      <c r="WZW116" s="35"/>
      <c r="WZX116" s="35"/>
      <c r="WZY116" s="35"/>
      <c r="WZZ116" s="35"/>
      <c r="XAA116" s="35"/>
      <c r="XAB116" s="35"/>
      <c r="XAC116" s="35"/>
      <c r="XAD116" s="35"/>
      <c r="XAE116" s="35"/>
      <c r="XAF116" s="35"/>
      <c r="XAG116" s="35"/>
      <c r="XAH116" s="35"/>
      <c r="XAI116" s="35"/>
      <c r="XAJ116" s="35"/>
      <c r="XAK116" s="35"/>
      <c r="XAL116" s="35"/>
      <c r="XAM116" s="35"/>
      <c r="XAN116" s="35"/>
      <c r="XAO116" s="35"/>
      <c r="XAP116" s="35"/>
      <c r="XAQ116" s="35"/>
      <c r="XAR116" s="35"/>
      <c r="XAS116" s="35"/>
      <c r="XAT116" s="35"/>
      <c r="XAU116" s="35"/>
      <c r="XAV116" s="35"/>
      <c r="XAW116" s="35"/>
      <c r="XAX116" s="35"/>
      <c r="XAY116" s="35"/>
      <c r="XAZ116" s="35"/>
      <c r="XBA116" s="35"/>
      <c r="XBB116" s="35"/>
      <c r="XBC116" s="35"/>
      <c r="XBD116" s="35"/>
      <c r="XBE116" s="35"/>
      <c r="XBF116" s="35"/>
      <c r="XBG116" s="35"/>
      <c r="XBH116" s="35"/>
      <c r="XBI116" s="35"/>
      <c r="XBJ116" s="35"/>
      <c r="XBK116" s="35"/>
      <c r="XBL116" s="35"/>
      <c r="XBM116" s="35"/>
      <c r="XBN116" s="35"/>
      <c r="XBO116" s="35"/>
      <c r="XBP116" s="35"/>
      <c r="XBQ116" s="35"/>
      <c r="XBR116" s="35"/>
      <c r="XBS116" s="35"/>
      <c r="XBT116" s="35"/>
      <c r="XBU116" s="35"/>
      <c r="XBV116" s="35"/>
      <c r="XBW116" s="35"/>
      <c r="XBX116" s="35"/>
      <c r="XBY116" s="35"/>
      <c r="XBZ116" s="35"/>
      <c r="XCA116" s="35"/>
      <c r="XCB116" s="35"/>
      <c r="XCC116" s="35"/>
      <c r="XCD116" s="35"/>
      <c r="XCE116" s="35"/>
      <c r="XCF116" s="35"/>
      <c r="XCG116" s="35"/>
      <c r="XCH116" s="35"/>
      <c r="XCI116" s="35"/>
      <c r="XCJ116" s="35"/>
      <c r="XCK116" s="35"/>
      <c r="XCL116" s="35"/>
      <c r="XCM116" s="35"/>
      <c r="XCN116" s="35"/>
      <c r="XCO116" s="35"/>
      <c r="XCP116" s="35"/>
      <c r="XCQ116" s="35"/>
      <c r="XCR116" s="35"/>
      <c r="XCS116" s="35"/>
      <c r="XCT116" s="35"/>
      <c r="XCU116" s="35"/>
      <c r="XCV116" s="35"/>
      <c r="XCW116" s="35"/>
      <c r="XCX116" s="35"/>
      <c r="XCY116" s="35"/>
      <c r="XCZ116" s="35"/>
      <c r="XDA116" s="35"/>
      <c r="XDB116" s="35"/>
      <c r="XDC116" s="35"/>
      <c r="XDD116" s="35"/>
      <c r="XDE116" s="35"/>
      <c r="XDF116" s="35"/>
      <c r="XDG116" s="35"/>
      <c r="XDH116" s="35"/>
      <c r="XDI116" s="35"/>
      <c r="XDJ116" s="35"/>
      <c r="XDK116" s="35"/>
      <c r="XDL116" s="35"/>
      <c r="XDM116" s="35"/>
      <c r="XDN116" s="35"/>
      <c r="XDO116" s="35"/>
      <c r="XDP116" s="35"/>
      <c r="XDQ116" s="35"/>
      <c r="XDR116" s="35"/>
      <c r="XDS116" s="35"/>
      <c r="XDT116" s="35"/>
      <c r="XDU116" s="35"/>
      <c r="XDV116" s="35"/>
      <c r="XDW116" s="35"/>
      <c r="XDX116" s="35"/>
      <c r="XDY116" s="35"/>
      <c r="XDZ116" s="35"/>
      <c r="XEA116" s="35"/>
      <c r="XEB116" s="35"/>
      <c r="XEC116" s="35"/>
      <c r="XED116" s="35"/>
      <c r="XEE116" s="35"/>
      <c r="XEF116" s="35"/>
      <c r="XEG116" s="35"/>
      <c r="XEH116" s="35"/>
      <c r="XEI116" s="35"/>
      <c r="XEJ116" s="35"/>
      <c r="XEK116" s="35"/>
      <c r="XEL116" s="35"/>
      <c r="XEM116" s="35"/>
      <c r="XEN116" s="35"/>
      <c r="XEO116" s="35"/>
      <c r="XEP116" s="35"/>
      <c r="XEQ116" s="35"/>
      <c r="XER116" s="35"/>
      <c r="XES116" s="35"/>
      <c r="XET116" s="35"/>
      <c r="XEU116" s="35"/>
      <c r="XEV116" s="35"/>
      <c r="XEW116" s="35"/>
      <c r="XEX116" s="35"/>
      <c r="XEY116" s="35"/>
      <c r="XEZ116" s="35"/>
      <c r="XFA116" s="35"/>
      <c r="XFB116" s="35"/>
      <c r="XFC116" s="35"/>
      <c r="XFD116" s="35"/>
    </row>
    <row r="117" spans="1:151 16227:16384" s="12" customFormat="1" ht="20.25" x14ac:dyDescent="0.25">
      <c r="A117" s="98" t="s">
        <v>223</v>
      </c>
      <c r="B117" s="99"/>
      <c r="C117" s="98" t="s">
        <v>99</v>
      </c>
      <c r="D117" s="99"/>
      <c r="E117" s="49" t="s">
        <v>227</v>
      </c>
      <c r="F117" s="98">
        <f>COUNT(F251:G254)+COUNT(F256:G262)+COUNT(F267:G278)*2+COUNT(F280:G297)+COUNT(F299:G316)*9+COUNT(F318:G331,F333:G335)</f>
        <v>232</v>
      </c>
      <c r="G117" s="99"/>
      <c r="H117" s="49">
        <f>SUM(F251:G254)+SUM(F256:G262)+SUM(F267:G278)*2+SUM(F280:G297)+SUM(F299:G316)*9+SUM(F318:G331,F333:G335)</f>
        <v>103254.20819999999</v>
      </c>
      <c r="I117" s="49">
        <f>SUM(I251:I254)+SUM(I256:I262)+SUM(I267:I278)*2+SUM(I280:I297)+SUM(I299:I316)*9+SUM(I318:I331,I333:I335)</f>
        <v>154881.31229999999</v>
      </c>
      <c r="J117" s="35">
        <f>97+135</f>
        <v>232</v>
      </c>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WZC117" s="35"/>
      <c r="WZD117" s="35"/>
      <c r="WZE117" s="35"/>
      <c r="WZF117" s="35"/>
      <c r="WZG117" s="35"/>
      <c r="WZH117" s="35"/>
      <c r="WZI117" s="35"/>
      <c r="WZJ117" s="35"/>
      <c r="WZK117" s="35"/>
      <c r="WZL117" s="35"/>
      <c r="WZM117" s="35"/>
      <c r="WZN117" s="35"/>
      <c r="WZO117" s="35"/>
      <c r="WZP117" s="35"/>
      <c r="WZQ117" s="35"/>
      <c r="WZR117" s="35"/>
      <c r="WZS117" s="35"/>
      <c r="WZT117" s="35"/>
      <c r="WZU117" s="35"/>
      <c r="WZV117" s="35"/>
      <c r="WZW117" s="35"/>
      <c r="WZX117" s="35"/>
      <c r="WZY117" s="35"/>
      <c r="WZZ117" s="35"/>
      <c r="XAA117" s="35"/>
      <c r="XAB117" s="35"/>
      <c r="XAC117" s="35"/>
      <c r="XAD117" s="35"/>
      <c r="XAE117" s="35"/>
      <c r="XAF117" s="35"/>
      <c r="XAG117" s="35"/>
      <c r="XAH117" s="35"/>
      <c r="XAI117" s="35"/>
      <c r="XAJ117" s="35"/>
      <c r="XAK117" s="35"/>
      <c r="XAL117" s="35"/>
      <c r="XAM117" s="35"/>
      <c r="XAN117" s="35"/>
      <c r="XAO117" s="35"/>
      <c r="XAP117" s="35"/>
      <c r="XAQ117" s="35"/>
      <c r="XAR117" s="35"/>
      <c r="XAS117" s="35"/>
      <c r="XAT117" s="35"/>
      <c r="XAU117" s="35"/>
      <c r="XAV117" s="35"/>
      <c r="XAW117" s="35"/>
      <c r="XAX117" s="35"/>
      <c r="XAY117" s="35"/>
      <c r="XAZ117" s="35"/>
      <c r="XBA117" s="35"/>
      <c r="XBB117" s="35"/>
      <c r="XBC117" s="35"/>
      <c r="XBD117" s="35"/>
      <c r="XBE117" s="35"/>
      <c r="XBF117" s="35"/>
      <c r="XBG117" s="35"/>
      <c r="XBH117" s="35"/>
      <c r="XBI117" s="35"/>
      <c r="XBJ117" s="35"/>
      <c r="XBK117" s="35"/>
      <c r="XBL117" s="35"/>
      <c r="XBM117" s="35"/>
      <c r="XBN117" s="35"/>
      <c r="XBO117" s="35"/>
      <c r="XBP117" s="35"/>
      <c r="XBQ117" s="35"/>
      <c r="XBR117" s="35"/>
      <c r="XBS117" s="35"/>
      <c r="XBT117" s="35"/>
      <c r="XBU117" s="35"/>
      <c r="XBV117" s="35"/>
      <c r="XBW117" s="35"/>
      <c r="XBX117" s="35"/>
      <c r="XBY117" s="35"/>
      <c r="XBZ117" s="35"/>
      <c r="XCA117" s="35"/>
      <c r="XCB117" s="35"/>
      <c r="XCC117" s="35"/>
      <c r="XCD117" s="35"/>
      <c r="XCE117" s="35"/>
      <c r="XCF117" s="35"/>
      <c r="XCG117" s="35"/>
      <c r="XCH117" s="35"/>
      <c r="XCI117" s="35"/>
      <c r="XCJ117" s="35"/>
      <c r="XCK117" s="35"/>
      <c r="XCL117" s="35"/>
      <c r="XCM117" s="35"/>
      <c r="XCN117" s="35"/>
      <c r="XCO117" s="35"/>
      <c r="XCP117" s="35"/>
      <c r="XCQ117" s="35"/>
      <c r="XCR117" s="35"/>
      <c r="XCS117" s="35"/>
      <c r="XCT117" s="35"/>
      <c r="XCU117" s="35"/>
      <c r="XCV117" s="35"/>
      <c r="XCW117" s="35"/>
      <c r="XCX117" s="35"/>
      <c r="XCY117" s="35"/>
      <c r="XCZ117" s="35"/>
      <c r="XDA117" s="35"/>
      <c r="XDB117" s="35"/>
      <c r="XDC117" s="35"/>
      <c r="XDD117" s="35"/>
      <c r="XDE117" s="35"/>
      <c r="XDF117" s="35"/>
      <c r="XDG117" s="35"/>
      <c r="XDH117" s="35"/>
      <c r="XDI117" s="35"/>
      <c r="XDJ117" s="35"/>
      <c r="XDK117" s="35"/>
      <c r="XDL117" s="35"/>
      <c r="XDM117" s="35"/>
      <c r="XDN117" s="35"/>
      <c r="XDO117" s="35"/>
      <c r="XDP117" s="35"/>
      <c r="XDQ117" s="35"/>
      <c r="XDR117" s="35"/>
      <c r="XDS117" s="35"/>
      <c r="XDT117" s="35"/>
      <c r="XDU117" s="35"/>
      <c r="XDV117" s="35"/>
      <c r="XDW117" s="35"/>
      <c r="XDX117" s="35"/>
      <c r="XDY117" s="35"/>
      <c r="XDZ117" s="35"/>
      <c r="XEA117" s="35"/>
      <c r="XEB117" s="35"/>
      <c r="XEC117" s="35"/>
      <c r="XED117" s="35"/>
      <c r="XEE117" s="35"/>
      <c r="XEF117" s="35"/>
      <c r="XEG117" s="35"/>
      <c r="XEH117" s="35"/>
      <c r="XEI117" s="35"/>
      <c r="XEJ117" s="35"/>
      <c r="XEK117" s="35"/>
      <c r="XEL117" s="35"/>
      <c r="XEM117" s="35"/>
      <c r="XEN117" s="35"/>
      <c r="XEO117" s="35"/>
      <c r="XEP117" s="35"/>
      <c r="XEQ117" s="35"/>
      <c r="XER117" s="35"/>
      <c r="XES117" s="35"/>
      <c r="XET117" s="35"/>
      <c r="XEU117" s="35"/>
      <c r="XEV117" s="35"/>
      <c r="XEW117" s="35"/>
      <c r="XEX117" s="35"/>
      <c r="XEY117" s="35"/>
      <c r="XEZ117" s="35"/>
      <c r="XFA117" s="35"/>
      <c r="XFB117" s="35"/>
      <c r="XFC117" s="35"/>
      <c r="XFD117" s="35"/>
    </row>
    <row r="118" spans="1:151 16227:16384" s="12" customFormat="1" ht="20.25" x14ac:dyDescent="0.25">
      <c r="A118" s="98" t="s">
        <v>226</v>
      </c>
      <c r="B118" s="99"/>
      <c r="C118" s="98" t="s">
        <v>99</v>
      </c>
      <c r="D118" s="99"/>
      <c r="E118" s="49" t="s">
        <v>227</v>
      </c>
      <c r="F118" s="98">
        <f t="shared" ref="F118" si="1">COUNT(F339:G341)+COUNT(F343:G346)+COUNT(F348:G355)*2+COUNT(F357:G370)+COUNT(F372:G385)*9+COUNT(F387,F389:G400)</f>
        <v>176</v>
      </c>
      <c r="G118" s="99"/>
      <c r="H118" s="49">
        <f>SUM(F339:G341)+SUM(F343:G346)+SUM(F348:G355)*2+SUM(F357:G370)+SUM(F372:G385)*9+SUM(F387,F389:G400)</f>
        <v>101442.17491199999</v>
      </c>
      <c r="I118" s="49">
        <f>SUM(I339:I341)+SUM(I343:I346)+SUM(I348:I355)*2+SUM(I357:I370)+SUM(I372:I385)*9+SUM(I387,I389:I400)</f>
        <v>152163.26236799997</v>
      </c>
      <c r="J118" s="35">
        <f>176</f>
        <v>176</v>
      </c>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WZC118" s="35"/>
      <c r="WZD118" s="35"/>
      <c r="WZE118" s="35"/>
      <c r="WZF118" s="35"/>
      <c r="WZG118" s="35"/>
      <c r="WZH118" s="35"/>
      <c r="WZI118" s="35"/>
      <c r="WZJ118" s="35"/>
      <c r="WZK118" s="35"/>
      <c r="WZL118" s="35"/>
      <c r="WZM118" s="35"/>
      <c r="WZN118" s="35"/>
      <c r="WZO118" s="35"/>
      <c r="WZP118" s="35"/>
      <c r="WZQ118" s="35"/>
      <c r="WZR118" s="35"/>
      <c r="WZS118" s="35"/>
      <c r="WZT118" s="35"/>
      <c r="WZU118" s="35"/>
      <c r="WZV118" s="35"/>
      <c r="WZW118" s="35"/>
      <c r="WZX118" s="35"/>
      <c r="WZY118" s="35"/>
      <c r="WZZ118" s="35"/>
      <c r="XAA118" s="35"/>
      <c r="XAB118" s="35"/>
      <c r="XAC118" s="35"/>
      <c r="XAD118" s="35"/>
      <c r="XAE118" s="35"/>
      <c r="XAF118" s="35"/>
      <c r="XAG118" s="35"/>
      <c r="XAH118" s="35"/>
      <c r="XAI118" s="35"/>
      <c r="XAJ118" s="35"/>
      <c r="XAK118" s="35"/>
      <c r="XAL118" s="35"/>
      <c r="XAM118" s="35"/>
      <c r="XAN118" s="35"/>
      <c r="XAO118" s="35"/>
      <c r="XAP118" s="35"/>
      <c r="XAQ118" s="35"/>
      <c r="XAR118" s="35"/>
      <c r="XAS118" s="35"/>
      <c r="XAT118" s="35"/>
      <c r="XAU118" s="35"/>
      <c r="XAV118" s="35"/>
      <c r="XAW118" s="35"/>
      <c r="XAX118" s="35"/>
      <c r="XAY118" s="35"/>
      <c r="XAZ118" s="35"/>
      <c r="XBA118" s="35"/>
      <c r="XBB118" s="35"/>
      <c r="XBC118" s="35"/>
      <c r="XBD118" s="35"/>
      <c r="XBE118" s="35"/>
      <c r="XBF118" s="35"/>
      <c r="XBG118" s="35"/>
      <c r="XBH118" s="35"/>
      <c r="XBI118" s="35"/>
      <c r="XBJ118" s="35"/>
      <c r="XBK118" s="35"/>
      <c r="XBL118" s="35"/>
      <c r="XBM118" s="35"/>
      <c r="XBN118" s="35"/>
      <c r="XBO118" s="35"/>
      <c r="XBP118" s="35"/>
      <c r="XBQ118" s="35"/>
      <c r="XBR118" s="35"/>
      <c r="XBS118" s="35"/>
      <c r="XBT118" s="35"/>
      <c r="XBU118" s="35"/>
      <c r="XBV118" s="35"/>
      <c r="XBW118" s="35"/>
      <c r="XBX118" s="35"/>
      <c r="XBY118" s="35"/>
      <c r="XBZ118" s="35"/>
      <c r="XCA118" s="35"/>
      <c r="XCB118" s="35"/>
      <c r="XCC118" s="35"/>
      <c r="XCD118" s="35"/>
      <c r="XCE118" s="35"/>
      <c r="XCF118" s="35"/>
      <c r="XCG118" s="35"/>
      <c r="XCH118" s="35"/>
      <c r="XCI118" s="35"/>
      <c r="XCJ118" s="35"/>
      <c r="XCK118" s="35"/>
      <c r="XCL118" s="35"/>
      <c r="XCM118" s="35"/>
      <c r="XCN118" s="35"/>
      <c r="XCO118" s="35"/>
      <c r="XCP118" s="35"/>
      <c r="XCQ118" s="35"/>
      <c r="XCR118" s="35"/>
      <c r="XCS118" s="35"/>
      <c r="XCT118" s="35"/>
      <c r="XCU118" s="35"/>
      <c r="XCV118" s="35"/>
      <c r="XCW118" s="35"/>
      <c r="XCX118" s="35"/>
      <c r="XCY118" s="35"/>
      <c r="XCZ118" s="35"/>
      <c r="XDA118" s="35"/>
      <c r="XDB118" s="35"/>
      <c r="XDC118" s="35"/>
      <c r="XDD118" s="35"/>
      <c r="XDE118" s="35"/>
      <c r="XDF118" s="35"/>
      <c r="XDG118" s="35"/>
      <c r="XDH118" s="35"/>
      <c r="XDI118" s="35"/>
      <c r="XDJ118" s="35"/>
      <c r="XDK118" s="35"/>
      <c r="XDL118" s="35"/>
      <c r="XDM118" s="35"/>
      <c r="XDN118" s="35"/>
      <c r="XDO118" s="35"/>
      <c r="XDP118" s="35"/>
      <c r="XDQ118" s="35"/>
      <c r="XDR118" s="35"/>
      <c r="XDS118" s="35"/>
      <c r="XDT118" s="35"/>
      <c r="XDU118" s="35"/>
      <c r="XDV118" s="35"/>
      <c r="XDW118" s="35"/>
      <c r="XDX118" s="35"/>
      <c r="XDY118" s="35"/>
      <c r="XDZ118" s="35"/>
      <c r="XEA118" s="35"/>
      <c r="XEB118" s="35"/>
      <c r="XEC118" s="35"/>
      <c r="XED118" s="35"/>
      <c r="XEE118" s="35"/>
      <c r="XEF118" s="35"/>
      <c r="XEG118" s="35"/>
      <c r="XEH118" s="35"/>
      <c r="XEI118" s="35"/>
      <c r="XEJ118" s="35"/>
      <c r="XEK118" s="35"/>
      <c r="XEL118" s="35"/>
      <c r="XEM118" s="35"/>
      <c r="XEN118" s="35"/>
      <c r="XEO118" s="35"/>
      <c r="XEP118" s="35"/>
      <c r="XEQ118" s="35"/>
      <c r="XER118" s="35"/>
      <c r="XES118" s="35"/>
      <c r="XET118" s="35"/>
      <c r="XEU118" s="35"/>
      <c r="XEV118" s="35"/>
      <c r="XEW118" s="35"/>
      <c r="XEX118" s="35"/>
      <c r="XEY118" s="35"/>
      <c r="XEZ118" s="35"/>
      <c r="XFA118" s="35"/>
      <c r="XFB118" s="35"/>
      <c r="XFC118" s="35"/>
      <c r="XFD118" s="35"/>
    </row>
    <row r="119" spans="1:151 16227:16384" s="12" customFormat="1" ht="20.25" x14ac:dyDescent="0.25">
      <c r="A119" s="96" t="s">
        <v>189</v>
      </c>
      <c r="B119" s="97"/>
      <c r="C119" s="98" t="s">
        <v>114</v>
      </c>
      <c r="D119" s="99"/>
      <c r="E119" s="48" t="s">
        <v>227</v>
      </c>
      <c r="F119" s="96">
        <f>SUM(F115:G118)</f>
        <v>899</v>
      </c>
      <c r="G119" s="97"/>
      <c r="H119" s="48">
        <f>SUM(H115:H118)</f>
        <v>431629.22579399997</v>
      </c>
      <c r="I119" s="48">
        <f>SUM(I115:I118)</f>
        <v>647443.8386909999</v>
      </c>
      <c r="J119" s="35">
        <f>SUM(J115:J118)</f>
        <v>897</v>
      </c>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WZC119" s="35"/>
      <c r="WZD119" s="35"/>
      <c r="WZE119" s="35"/>
      <c r="WZF119" s="35"/>
      <c r="WZG119" s="35"/>
      <c r="WZH119" s="35"/>
      <c r="WZI119" s="35"/>
      <c r="WZJ119" s="35"/>
      <c r="WZK119" s="35"/>
      <c r="WZL119" s="35"/>
      <c r="WZM119" s="35"/>
      <c r="WZN119" s="35"/>
      <c r="WZO119" s="35"/>
      <c r="WZP119" s="35"/>
      <c r="WZQ119" s="35"/>
      <c r="WZR119" s="35"/>
      <c r="WZS119" s="35"/>
      <c r="WZT119" s="35"/>
      <c r="WZU119" s="35"/>
      <c r="WZV119" s="35"/>
      <c r="WZW119" s="35"/>
      <c r="WZX119" s="35"/>
      <c r="WZY119" s="35"/>
      <c r="WZZ119" s="35"/>
      <c r="XAA119" s="35"/>
      <c r="XAB119" s="35"/>
      <c r="XAC119" s="35"/>
      <c r="XAD119" s="35"/>
      <c r="XAE119" s="35"/>
      <c r="XAF119" s="35"/>
      <c r="XAG119" s="35"/>
      <c r="XAH119" s="35"/>
      <c r="XAI119" s="35"/>
      <c r="XAJ119" s="35"/>
      <c r="XAK119" s="35"/>
      <c r="XAL119" s="35"/>
      <c r="XAM119" s="35"/>
      <c r="XAN119" s="35"/>
      <c r="XAO119" s="35"/>
      <c r="XAP119" s="35"/>
      <c r="XAQ119" s="35"/>
      <c r="XAR119" s="35"/>
      <c r="XAS119" s="35"/>
      <c r="XAT119" s="35"/>
      <c r="XAU119" s="35"/>
      <c r="XAV119" s="35"/>
      <c r="XAW119" s="35"/>
      <c r="XAX119" s="35"/>
      <c r="XAY119" s="35"/>
      <c r="XAZ119" s="35"/>
      <c r="XBA119" s="35"/>
      <c r="XBB119" s="35"/>
      <c r="XBC119" s="35"/>
      <c r="XBD119" s="35"/>
      <c r="XBE119" s="35"/>
      <c r="XBF119" s="35"/>
      <c r="XBG119" s="35"/>
      <c r="XBH119" s="35"/>
      <c r="XBI119" s="35"/>
      <c r="XBJ119" s="35"/>
      <c r="XBK119" s="35"/>
      <c r="XBL119" s="35"/>
      <c r="XBM119" s="35"/>
      <c r="XBN119" s="35"/>
      <c r="XBO119" s="35"/>
      <c r="XBP119" s="35"/>
      <c r="XBQ119" s="35"/>
      <c r="XBR119" s="35"/>
      <c r="XBS119" s="35"/>
      <c r="XBT119" s="35"/>
      <c r="XBU119" s="35"/>
      <c r="XBV119" s="35"/>
      <c r="XBW119" s="35"/>
      <c r="XBX119" s="35"/>
      <c r="XBY119" s="35"/>
      <c r="XBZ119" s="35"/>
      <c r="XCA119" s="35"/>
      <c r="XCB119" s="35"/>
      <c r="XCC119" s="35"/>
      <c r="XCD119" s="35"/>
      <c r="XCE119" s="35"/>
      <c r="XCF119" s="35"/>
      <c r="XCG119" s="35"/>
      <c r="XCH119" s="35"/>
      <c r="XCI119" s="35"/>
      <c r="XCJ119" s="35"/>
      <c r="XCK119" s="35"/>
      <c r="XCL119" s="35"/>
      <c r="XCM119" s="35"/>
      <c r="XCN119" s="35"/>
      <c r="XCO119" s="35"/>
      <c r="XCP119" s="35"/>
      <c r="XCQ119" s="35"/>
      <c r="XCR119" s="35"/>
      <c r="XCS119" s="35"/>
      <c r="XCT119" s="35"/>
      <c r="XCU119" s="35"/>
      <c r="XCV119" s="35"/>
      <c r="XCW119" s="35"/>
      <c r="XCX119" s="35"/>
      <c r="XCY119" s="35"/>
      <c r="XCZ119" s="35"/>
      <c r="XDA119" s="35"/>
      <c r="XDB119" s="35"/>
      <c r="XDC119" s="35"/>
      <c r="XDD119" s="35"/>
      <c r="XDE119" s="35"/>
      <c r="XDF119" s="35"/>
      <c r="XDG119" s="35"/>
      <c r="XDH119" s="35"/>
      <c r="XDI119" s="35"/>
      <c r="XDJ119" s="35"/>
      <c r="XDK119" s="35"/>
      <c r="XDL119" s="35"/>
      <c r="XDM119" s="35"/>
      <c r="XDN119" s="35"/>
      <c r="XDO119" s="35"/>
      <c r="XDP119" s="35"/>
      <c r="XDQ119" s="35"/>
      <c r="XDR119" s="35"/>
      <c r="XDS119" s="35"/>
      <c r="XDT119" s="35"/>
      <c r="XDU119" s="35"/>
      <c r="XDV119" s="35"/>
      <c r="XDW119" s="35"/>
      <c r="XDX119" s="35"/>
      <c r="XDY119" s="35"/>
      <c r="XDZ119" s="35"/>
      <c r="XEA119" s="35"/>
      <c r="XEB119" s="35"/>
      <c r="XEC119" s="35"/>
      <c r="XED119" s="35"/>
      <c r="XEE119" s="35"/>
      <c r="XEF119" s="35"/>
      <c r="XEG119" s="35"/>
      <c r="XEH119" s="35"/>
      <c r="XEI119" s="35"/>
      <c r="XEJ119" s="35"/>
      <c r="XEK119" s="35"/>
      <c r="XEL119" s="35"/>
      <c r="XEM119" s="35"/>
      <c r="XEN119" s="35"/>
      <c r="XEO119" s="35"/>
      <c r="XEP119" s="35"/>
      <c r="XEQ119" s="35"/>
      <c r="XER119" s="35"/>
      <c r="XES119" s="35"/>
      <c r="XET119" s="35"/>
      <c r="XEU119" s="35"/>
      <c r="XEV119" s="35"/>
      <c r="XEW119" s="35"/>
      <c r="XEX119" s="35"/>
      <c r="XEY119" s="35"/>
      <c r="XEZ119" s="35"/>
      <c r="XFA119" s="35"/>
      <c r="XFB119" s="35"/>
      <c r="XFC119" s="35"/>
      <c r="XFD119" s="35"/>
    </row>
    <row r="120" spans="1:151 16227:16384" ht="20.25" x14ac:dyDescent="0.25">
      <c r="A120" s="93" t="s">
        <v>182</v>
      </c>
      <c r="B120" s="94"/>
      <c r="C120" s="94"/>
      <c r="D120" s="94"/>
      <c r="E120" s="94"/>
      <c r="F120" s="94"/>
      <c r="G120" s="94"/>
      <c r="H120" s="94"/>
      <c r="I120" s="95"/>
    </row>
    <row r="121" spans="1:151 16227:16384" ht="44.25" customHeight="1" x14ac:dyDescent="0.25">
      <c r="A121" s="162" t="s">
        <v>108</v>
      </c>
      <c r="B121" s="162"/>
      <c r="C121" s="162" t="s">
        <v>104</v>
      </c>
      <c r="D121" s="162"/>
      <c r="E121" s="162" t="s">
        <v>105</v>
      </c>
      <c r="F121" s="162" t="s">
        <v>106</v>
      </c>
      <c r="G121" s="162"/>
      <c r="H121" s="162" t="s">
        <v>107</v>
      </c>
      <c r="I121" s="37" t="s">
        <v>161</v>
      </c>
      <c r="J121" s="35"/>
      <c r="K121" s="35"/>
      <c r="L121" s="35"/>
      <c r="M121" s="35"/>
      <c r="N121" s="35"/>
      <c r="O121" s="35"/>
      <c r="P121" s="35"/>
      <c r="Q121" s="35"/>
      <c r="R121" s="35"/>
      <c r="S121" s="35"/>
      <c r="T121" s="35"/>
      <c r="U121" s="35"/>
      <c r="V121" s="35"/>
      <c r="W121" s="35"/>
      <c r="X121" s="35"/>
      <c r="Y121" s="35"/>
      <c r="Z121" s="35"/>
      <c r="AA121" s="35"/>
    </row>
    <row r="122" spans="1:151 16227:16384" s="12" customFormat="1" ht="20.25" x14ac:dyDescent="0.25">
      <c r="A122" s="162"/>
      <c r="B122" s="162"/>
      <c r="C122" s="162"/>
      <c r="D122" s="162"/>
      <c r="E122" s="162"/>
      <c r="F122" s="162"/>
      <c r="G122" s="162"/>
      <c r="H122" s="162"/>
      <c r="I122" s="38">
        <v>0.5</v>
      </c>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WZC122" s="35"/>
      <c r="WZD122" s="35"/>
      <c r="WZE122" s="35"/>
      <c r="WZF122" s="35"/>
      <c r="WZG122" s="35"/>
      <c r="WZH122" s="35"/>
      <c r="WZI122" s="35"/>
      <c r="WZJ122" s="35"/>
      <c r="WZK122" s="35"/>
      <c r="WZL122" s="35"/>
      <c r="WZM122" s="35"/>
      <c r="WZN122" s="35"/>
      <c r="WZO122" s="35"/>
      <c r="WZP122" s="35"/>
      <c r="WZQ122" s="35"/>
      <c r="WZR122" s="35"/>
      <c r="WZS122" s="35"/>
      <c r="WZT122" s="35"/>
      <c r="WZU122" s="35"/>
      <c r="WZV122" s="35"/>
      <c r="WZW122" s="35"/>
      <c r="WZX122" s="35"/>
      <c r="WZY122" s="35"/>
      <c r="WZZ122" s="35"/>
      <c r="XAA122" s="35"/>
      <c r="XAB122" s="35"/>
      <c r="XAC122" s="35"/>
      <c r="XAD122" s="35"/>
      <c r="XAE122" s="35"/>
      <c r="XAF122" s="35"/>
      <c r="XAG122" s="35"/>
      <c r="XAH122" s="35"/>
      <c r="XAI122" s="35"/>
      <c r="XAJ122" s="35"/>
      <c r="XAK122" s="35"/>
      <c r="XAL122" s="35"/>
      <c r="XAM122" s="35"/>
      <c r="XAN122" s="35"/>
      <c r="XAO122" s="35"/>
      <c r="XAP122" s="35"/>
      <c r="XAQ122" s="35"/>
      <c r="XAR122" s="35"/>
      <c r="XAS122" s="35"/>
      <c r="XAT122" s="35"/>
      <c r="XAU122" s="35"/>
      <c r="XAV122" s="35"/>
      <c r="XAW122" s="35"/>
      <c r="XAX122" s="35"/>
      <c r="XAY122" s="35"/>
      <c r="XAZ122" s="35"/>
      <c r="XBA122" s="35"/>
      <c r="XBB122" s="35"/>
      <c r="XBC122" s="35"/>
      <c r="XBD122" s="35"/>
      <c r="XBE122" s="35"/>
      <c r="XBF122" s="35"/>
      <c r="XBG122" s="35"/>
      <c r="XBH122" s="35"/>
      <c r="XBI122" s="35"/>
      <c r="XBJ122" s="35"/>
      <c r="XBK122" s="35"/>
      <c r="XBL122" s="35"/>
      <c r="XBM122" s="35"/>
      <c r="XBN122" s="35"/>
      <c r="XBO122" s="35"/>
      <c r="XBP122" s="35"/>
      <c r="XBQ122" s="35"/>
      <c r="XBR122" s="35"/>
      <c r="XBS122" s="35"/>
      <c r="XBT122" s="35"/>
      <c r="XBU122" s="35"/>
      <c r="XBV122" s="35"/>
      <c r="XBW122" s="35"/>
      <c r="XBX122" s="35"/>
      <c r="XBY122" s="35"/>
      <c r="XBZ122" s="35"/>
      <c r="XCA122" s="35"/>
      <c r="XCB122" s="35"/>
      <c r="XCC122" s="35"/>
      <c r="XCD122" s="35"/>
      <c r="XCE122" s="35"/>
      <c r="XCF122" s="35"/>
      <c r="XCG122" s="35"/>
      <c r="XCH122" s="35"/>
      <c r="XCI122" s="35"/>
      <c r="XCJ122" s="35"/>
      <c r="XCK122" s="35"/>
      <c r="XCL122" s="35"/>
      <c r="XCM122" s="35"/>
      <c r="XCN122" s="35"/>
      <c r="XCO122" s="35"/>
      <c r="XCP122" s="35"/>
      <c r="XCQ122" s="35"/>
      <c r="XCR122" s="35"/>
      <c r="XCS122" s="35"/>
      <c r="XCT122" s="35"/>
      <c r="XCU122" s="35"/>
      <c r="XCV122" s="35"/>
      <c r="XCW122" s="35"/>
      <c r="XCX122" s="35"/>
      <c r="XCY122" s="35"/>
      <c r="XCZ122" s="35"/>
      <c r="XDA122" s="35"/>
      <c r="XDB122" s="35"/>
      <c r="XDC122" s="35"/>
      <c r="XDD122" s="35"/>
      <c r="XDE122" s="35"/>
      <c r="XDF122" s="35"/>
      <c r="XDG122" s="35"/>
      <c r="XDH122" s="35"/>
      <c r="XDI122" s="35"/>
      <c r="XDJ122" s="35"/>
      <c r="XDK122" s="35"/>
      <c r="XDL122" s="35"/>
      <c r="XDM122" s="35"/>
      <c r="XDN122" s="35"/>
      <c r="XDO122" s="35"/>
      <c r="XDP122" s="35"/>
      <c r="XDQ122" s="35"/>
      <c r="XDR122" s="35"/>
      <c r="XDS122" s="35"/>
      <c r="XDT122" s="35"/>
      <c r="XDU122" s="35"/>
      <c r="XDV122" s="35"/>
      <c r="XDW122" s="35"/>
      <c r="XDX122" s="35"/>
      <c r="XDY122" s="35"/>
      <c r="XDZ122" s="35"/>
      <c r="XEA122" s="35"/>
      <c r="XEB122" s="35"/>
      <c r="XEC122" s="35"/>
      <c r="XED122" s="35"/>
      <c r="XEE122" s="35"/>
      <c r="XEF122" s="35"/>
      <c r="XEG122" s="35"/>
      <c r="XEH122" s="35"/>
      <c r="XEI122" s="35"/>
      <c r="XEJ122" s="35"/>
      <c r="XEK122" s="35"/>
      <c r="XEL122" s="35"/>
      <c r="XEM122" s="35"/>
      <c r="XEN122" s="35"/>
      <c r="XEO122" s="35"/>
      <c r="XEP122" s="35"/>
      <c r="XEQ122" s="35"/>
      <c r="XER122" s="35"/>
      <c r="XES122" s="35"/>
      <c r="XET122" s="35"/>
      <c r="XEU122" s="35"/>
      <c r="XEV122" s="35"/>
      <c r="XEW122" s="35"/>
      <c r="XEX122" s="35"/>
      <c r="XEY122" s="35"/>
      <c r="XEZ122" s="35"/>
      <c r="XFA122" s="35"/>
      <c r="XFB122" s="35"/>
      <c r="XFC122" s="35"/>
      <c r="XFD122" s="35"/>
    </row>
    <row r="123" spans="1:151 16227:16384" s="12" customFormat="1" ht="20.25" x14ac:dyDescent="0.25">
      <c r="A123" s="86" t="s">
        <v>212</v>
      </c>
      <c r="B123" s="87"/>
      <c r="C123" s="87"/>
      <c r="D123" s="87"/>
      <c r="E123" s="87"/>
      <c r="F123" s="87"/>
      <c r="G123" s="87"/>
      <c r="H123" s="87"/>
      <c r="I123" s="88"/>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WZC123" s="35"/>
      <c r="WZD123" s="35"/>
      <c r="WZE123" s="35"/>
      <c r="WZF123" s="35"/>
      <c r="WZG123" s="35"/>
      <c r="WZH123" s="35"/>
      <c r="WZI123" s="35"/>
      <c r="WZJ123" s="35"/>
      <c r="WZK123" s="35"/>
      <c r="WZL123" s="35"/>
      <c r="WZM123" s="35"/>
      <c r="WZN123" s="35"/>
      <c r="WZO123" s="35"/>
      <c r="WZP123" s="35"/>
      <c r="WZQ123" s="35"/>
      <c r="WZR123" s="35"/>
      <c r="WZS123" s="35"/>
      <c r="WZT123" s="35"/>
      <c r="WZU123" s="35"/>
      <c r="WZV123" s="35"/>
      <c r="WZW123" s="35"/>
      <c r="WZX123" s="35"/>
      <c r="WZY123" s="35"/>
      <c r="WZZ123" s="35"/>
      <c r="XAA123" s="35"/>
      <c r="XAB123" s="35"/>
      <c r="XAC123" s="35"/>
      <c r="XAD123" s="35"/>
      <c r="XAE123" s="35"/>
      <c r="XAF123" s="35"/>
      <c r="XAG123" s="35"/>
      <c r="XAH123" s="35"/>
      <c r="XAI123" s="35"/>
      <c r="XAJ123" s="35"/>
      <c r="XAK123" s="35"/>
      <c r="XAL123" s="35"/>
      <c r="XAM123" s="35"/>
      <c r="XAN123" s="35"/>
      <c r="XAO123" s="35"/>
      <c r="XAP123" s="35"/>
      <c r="XAQ123" s="35"/>
      <c r="XAR123" s="35"/>
      <c r="XAS123" s="35"/>
      <c r="XAT123" s="35"/>
      <c r="XAU123" s="35"/>
      <c r="XAV123" s="35"/>
      <c r="XAW123" s="35"/>
      <c r="XAX123" s="35"/>
      <c r="XAY123" s="35"/>
      <c r="XAZ123" s="35"/>
      <c r="XBA123" s="35"/>
      <c r="XBB123" s="35"/>
      <c r="XBC123" s="35"/>
      <c r="XBD123" s="35"/>
      <c r="XBE123" s="35"/>
      <c r="XBF123" s="35"/>
      <c r="XBG123" s="35"/>
      <c r="XBH123" s="35"/>
      <c r="XBI123" s="35"/>
      <c r="XBJ123" s="35"/>
      <c r="XBK123" s="35"/>
      <c r="XBL123" s="35"/>
      <c r="XBM123" s="35"/>
      <c r="XBN123" s="35"/>
      <c r="XBO123" s="35"/>
      <c r="XBP123" s="35"/>
      <c r="XBQ123" s="35"/>
      <c r="XBR123" s="35"/>
      <c r="XBS123" s="35"/>
      <c r="XBT123" s="35"/>
      <c r="XBU123" s="35"/>
      <c r="XBV123" s="35"/>
      <c r="XBW123" s="35"/>
      <c r="XBX123" s="35"/>
      <c r="XBY123" s="35"/>
      <c r="XBZ123" s="35"/>
      <c r="XCA123" s="35"/>
      <c r="XCB123" s="35"/>
      <c r="XCC123" s="35"/>
      <c r="XCD123" s="35"/>
      <c r="XCE123" s="35"/>
      <c r="XCF123" s="35"/>
      <c r="XCG123" s="35"/>
      <c r="XCH123" s="35"/>
      <c r="XCI123" s="35"/>
      <c r="XCJ123" s="35"/>
      <c r="XCK123" s="35"/>
      <c r="XCL123" s="35"/>
      <c r="XCM123" s="35"/>
      <c r="XCN123" s="35"/>
      <c r="XCO123" s="35"/>
      <c r="XCP123" s="35"/>
      <c r="XCQ123" s="35"/>
      <c r="XCR123" s="35"/>
      <c r="XCS123" s="35"/>
      <c r="XCT123" s="35"/>
      <c r="XCU123" s="35"/>
      <c r="XCV123" s="35"/>
      <c r="XCW123" s="35"/>
      <c r="XCX123" s="35"/>
      <c r="XCY123" s="35"/>
      <c r="XCZ123" s="35"/>
      <c r="XDA123" s="35"/>
      <c r="XDB123" s="35"/>
      <c r="XDC123" s="35"/>
      <c r="XDD123" s="35"/>
      <c r="XDE123" s="35"/>
      <c r="XDF123" s="35"/>
      <c r="XDG123" s="35"/>
      <c r="XDH123" s="35"/>
      <c r="XDI123" s="35"/>
      <c r="XDJ123" s="35"/>
      <c r="XDK123" s="35"/>
      <c r="XDL123" s="35"/>
      <c r="XDM123" s="35"/>
      <c r="XDN123" s="35"/>
      <c r="XDO123" s="35"/>
      <c r="XDP123" s="35"/>
      <c r="XDQ123" s="35"/>
      <c r="XDR123" s="35"/>
      <c r="XDS123" s="35"/>
      <c r="XDT123" s="35"/>
      <c r="XDU123" s="35"/>
      <c r="XDV123" s="35"/>
      <c r="XDW123" s="35"/>
      <c r="XDX123" s="35"/>
      <c r="XDY123" s="35"/>
      <c r="XDZ123" s="35"/>
      <c r="XEA123" s="35"/>
      <c r="XEB123" s="35"/>
      <c r="XEC123" s="35"/>
      <c r="XED123" s="35"/>
      <c r="XEE123" s="35"/>
      <c r="XEF123" s="35"/>
      <c r="XEG123" s="35"/>
      <c r="XEH123" s="35"/>
      <c r="XEI123" s="35"/>
      <c r="XEJ123" s="35"/>
      <c r="XEK123" s="35"/>
      <c r="XEL123" s="35"/>
      <c r="XEM123" s="35"/>
      <c r="XEN123" s="35"/>
      <c r="XEO123" s="35"/>
      <c r="XEP123" s="35"/>
      <c r="XEQ123" s="35"/>
      <c r="XER123" s="35"/>
      <c r="XES123" s="35"/>
      <c r="XET123" s="35"/>
      <c r="XEU123" s="35"/>
      <c r="XEV123" s="35"/>
      <c r="XEW123" s="35"/>
      <c r="XEX123" s="35"/>
      <c r="XEY123" s="35"/>
      <c r="XEZ123" s="35"/>
      <c r="XFA123" s="35"/>
      <c r="XFB123" s="35"/>
      <c r="XFC123" s="35"/>
      <c r="XFD123" s="35"/>
    </row>
    <row r="124" spans="1:151 16227:16384" s="12" customFormat="1" ht="20.25" x14ac:dyDescent="0.25">
      <c r="A124" s="86" t="s">
        <v>213</v>
      </c>
      <c r="B124" s="87"/>
      <c r="C124" s="87"/>
      <c r="D124" s="87"/>
      <c r="E124" s="87"/>
      <c r="F124" s="87"/>
      <c r="G124" s="87"/>
      <c r="H124" s="87"/>
      <c r="I124" s="88"/>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WZC124" s="35"/>
      <c r="WZD124" s="35"/>
      <c r="WZE124" s="35"/>
      <c r="WZF124" s="35"/>
      <c r="WZG124" s="35"/>
      <c r="WZH124" s="35"/>
      <c r="WZI124" s="35"/>
      <c r="WZJ124" s="35"/>
      <c r="WZK124" s="35"/>
      <c r="WZL124" s="35"/>
      <c r="WZM124" s="35"/>
      <c r="WZN124" s="35"/>
      <c r="WZO124" s="35"/>
      <c r="WZP124" s="35"/>
      <c r="WZQ124" s="35"/>
      <c r="WZR124" s="35"/>
      <c r="WZS124" s="35"/>
      <c r="WZT124" s="35"/>
      <c r="WZU124" s="35"/>
      <c r="WZV124" s="35"/>
      <c r="WZW124" s="35"/>
      <c r="WZX124" s="35"/>
      <c r="WZY124" s="35"/>
      <c r="WZZ124" s="35"/>
      <c r="XAA124" s="35"/>
      <c r="XAB124" s="35"/>
      <c r="XAC124" s="35"/>
      <c r="XAD124" s="35"/>
      <c r="XAE124" s="35"/>
      <c r="XAF124" s="35"/>
      <c r="XAG124" s="35"/>
      <c r="XAH124" s="35"/>
      <c r="XAI124" s="35"/>
      <c r="XAJ124" s="35"/>
      <c r="XAK124" s="35"/>
      <c r="XAL124" s="35"/>
      <c r="XAM124" s="35"/>
      <c r="XAN124" s="35"/>
      <c r="XAO124" s="35"/>
      <c r="XAP124" s="35"/>
      <c r="XAQ124" s="35"/>
      <c r="XAR124" s="35"/>
      <c r="XAS124" s="35"/>
      <c r="XAT124" s="35"/>
      <c r="XAU124" s="35"/>
      <c r="XAV124" s="35"/>
      <c r="XAW124" s="35"/>
      <c r="XAX124" s="35"/>
      <c r="XAY124" s="35"/>
      <c r="XAZ124" s="35"/>
      <c r="XBA124" s="35"/>
      <c r="XBB124" s="35"/>
      <c r="XBC124" s="35"/>
      <c r="XBD124" s="35"/>
      <c r="XBE124" s="35"/>
      <c r="XBF124" s="35"/>
      <c r="XBG124" s="35"/>
      <c r="XBH124" s="35"/>
      <c r="XBI124" s="35"/>
      <c r="XBJ124" s="35"/>
      <c r="XBK124" s="35"/>
      <c r="XBL124" s="35"/>
      <c r="XBM124" s="35"/>
      <c r="XBN124" s="35"/>
      <c r="XBO124" s="35"/>
      <c r="XBP124" s="35"/>
      <c r="XBQ124" s="35"/>
      <c r="XBR124" s="35"/>
      <c r="XBS124" s="35"/>
      <c r="XBT124" s="35"/>
      <c r="XBU124" s="35"/>
      <c r="XBV124" s="35"/>
      <c r="XBW124" s="35"/>
      <c r="XBX124" s="35"/>
      <c r="XBY124" s="35"/>
      <c r="XBZ124" s="35"/>
      <c r="XCA124" s="35"/>
      <c r="XCB124" s="35"/>
      <c r="XCC124" s="35"/>
      <c r="XCD124" s="35"/>
      <c r="XCE124" s="35"/>
      <c r="XCF124" s="35"/>
      <c r="XCG124" s="35"/>
      <c r="XCH124" s="35"/>
      <c r="XCI124" s="35"/>
      <c r="XCJ124" s="35"/>
      <c r="XCK124" s="35"/>
      <c r="XCL124" s="35"/>
      <c r="XCM124" s="35"/>
      <c r="XCN124" s="35"/>
      <c r="XCO124" s="35"/>
      <c r="XCP124" s="35"/>
      <c r="XCQ124" s="35"/>
      <c r="XCR124" s="35"/>
      <c r="XCS124" s="35"/>
      <c r="XCT124" s="35"/>
      <c r="XCU124" s="35"/>
      <c r="XCV124" s="35"/>
      <c r="XCW124" s="35"/>
      <c r="XCX124" s="35"/>
      <c r="XCY124" s="35"/>
      <c r="XCZ124" s="35"/>
      <c r="XDA124" s="35"/>
      <c r="XDB124" s="35"/>
      <c r="XDC124" s="35"/>
      <c r="XDD124" s="35"/>
      <c r="XDE124" s="35"/>
      <c r="XDF124" s="35"/>
      <c r="XDG124" s="35"/>
      <c r="XDH124" s="35"/>
      <c r="XDI124" s="35"/>
      <c r="XDJ124" s="35"/>
      <c r="XDK124" s="35"/>
      <c r="XDL124" s="35"/>
      <c r="XDM124" s="35"/>
      <c r="XDN124" s="35"/>
      <c r="XDO124" s="35"/>
      <c r="XDP124" s="35"/>
      <c r="XDQ124" s="35"/>
      <c r="XDR124" s="35"/>
      <c r="XDS124" s="35"/>
      <c r="XDT124" s="35"/>
      <c r="XDU124" s="35"/>
      <c r="XDV124" s="35"/>
      <c r="XDW124" s="35"/>
      <c r="XDX124" s="35"/>
      <c r="XDY124" s="35"/>
      <c r="XDZ124" s="35"/>
      <c r="XEA124" s="35"/>
      <c r="XEB124" s="35"/>
      <c r="XEC124" s="35"/>
      <c r="XED124" s="35"/>
      <c r="XEE124" s="35"/>
      <c r="XEF124" s="35"/>
      <c r="XEG124" s="35"/>
      <c r="XEH124" s="35"/>
      <c r="XEI124" s="35"/>
      <c r="XEJ124" s="35"/>
      <c r="XEK124" s="35"/>
      <c r="XEL124" s="35"/>
      <c r="XEM124" s="35"/>
      <c r="XEN124" s="35"/>
      <c r="XEO124" s="35"/>
      <c r="XEP124" s="35"/>
      <c r="XEQ124" s="35"/>
      <c r="XER124" s="35"/>
      <c r="XES124" s="35"/>
      <c r="XET124" s="35"/>
      <c r="XEU124" s="35"/>
      <c r="XEV124" s="35"/>
      <c r="XEW124" s="35"/>
      <c r="XEX124" s="35"/>
      <c r="XEY124" s="35"/>
      <c r="XEZ124" s="35"/>
      <c r="XFA124" s="35"/>
      <c r="XFB124" s="35"/>
      <c r="XFC124" s="35"/>
      <c r="XFD124" s="35"/>
    </row>
    <row r="125" spans="1:151 16227:16384" s="12" customFormat="1" ht="20.25" x14ac:dyDescent="0.25">
      <c r="A125" s="82" t="str">
        <f>A124</f>
        <v>Ground Floor For Residential &amp; Parking</v>
      </c>
      <c r="B125" s="82"/>
      <c r="C125" s="82">
        <v>1</v>
      </c>
      <c r="D125" s="82"/>
      <c r="E125" s="20" t="s">
        <v>214</v>
      </c>
      <c r="F125" s="83">
        <f>(41.53+1.4*1)*10.764</f>
        <v>462.09851999999995</v>
      </c>
      <c r="G125" s="84"/>
      <c r="H125" s="20">
        <v>0</v>
      </c>
      <c r="I125" s="20">
        <f t="shared" ref="I125:I132" si="2">F125*(($I$122)+1)+H125</f>
        <v>693.1477799999999</v>
      </c>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WZC125" s="35"/>
      <c r="WZD125" s="35"/>
      <c r="WZE125" s="35"/>
      <c r="WZF125" s="35"/>
      <c r="WZG125" s="35"/>
      <c r="WZH125" s="35"/>
      <c r="WZI125" s="35"/>
      <c r="WZJ125" s="35"/>
      <c r="WZK125" s="35"/>
      <c r="WZL125" s="35"/>
      <c r="WZM125" s="35"/>
      <c r="WZN125" s="35"/>
      <c r="WZO125" s="35"/>
      <c r="WZP125" s="35"/>
      <c r="WZQ125" s="35"/>
      <c r="WZR125" s="35"/>
      <c r="WZS125" s="35"/>
      <c r="WZT125" s="35"/>
      <c r="WZU125" s="35"/>
      <c r="WZV125" s="35"/>
      <c r="WZW125" s="35"/>
      <c r="WZX125" s="35"/>
      <c r="WZY125" s="35"/>
      <c r="WZZ125" s="35"/>
      <c r="XAA125" s="35"/>
      <c r="XAB125" s="35"/>
      <c r="XAC125" s="35"/>
      <c r="XAD125" s="35"/>
      <c r="XAE125" s="35"/>
      <c r="XAF125" s="35"/>
      <c r="XAG125" s="35"/>
      <c r="XAH125" s="35"/>
      <c r="XAI125" s="35"/>
      <c r="XAJ125" s="35"/>
      <c r="XAK125" s="35"/>
      <c r="XAL125" s="35"/>
      <c r="XAM125" s="35"/>
      <c r="XAN125" s="35"/>
      <c r="XAO125" s="35"/>
      <c r="XAP125" s="35"/>
      <c r="XAQ125" s="35"/>
      <c r="XAR125" s="35"/>
      <c r="XAS125" s="35"/>
      <c r="XAT125" s="35"/>
      <c r="XAU125" s="35"/>
      <c r="XAV125" s="35"/>
      <c r="XAW125" s="35"/>
      <c r="XAX125" s="35"/>
      <c r="XAY125" s="35"/>
      <c r="XAZ125" s="35"/>
      <c r="XBA125" s="35"/>
      <c r="XBB125" s="35"/>
      <c r="XBC125" s="35"/>
      <c r="XBD125" s="35"/>
      <c r="XBE125" s="35"/>
      <c r="XBF125" s="35"/>
      <c r="XBG125" s="35"/>
      <c r="XBH125" s="35"/>
      <c r="XBI125" s="35"/>
      <c r="XBJ125" s="35"/>
      <c r="XBK125" s="35"/>
      <c r="XBL125" s="35"/>
      <c r="XBM125" s="35"/>
      <c r="XBN125" s="35"/>
      <c r="XBO125" s="35"/>
      <c r="XBP125" s="35"/>
      <c r="XBQ125" s="35"/>
      <c r="XBR125" s="35"/>
      <c r="XBS125" s="35"/>
      <c r="XBT125" s="35"/>
      <c r="XBU125" s="35"/>
      <c r="XBV125" s="35"/>
      <c r="XBW125" s="35"/>
      <c r="XBX125" s="35"/>
      <c r="XBY125" s="35"/>
      <c r="XBZ125" s="35"/>
      <c r="XCA125" s="35"/>
      <c r="XCB125" s="35"/>
      <c r="XCC125" s="35"/>
      <c r="XCD125" s="35"/>
      <c r="XCE125" s="35"/>
      <c r="XCF125" s="35"/>
      <c r="XCG125" s="35"/>
      <c r="XCH125" s="35"/>
      <c r="XCI125" s="35"/>
      <c r="XCJ125" s="35"/>
      <c r="XCK125" s="35"/>
      <c r="XCL125" s="35"/>
      <c r="XCM125" s="35"/>
      <c r="XCN125" s="35"/>
      <c r="XCO125" s="35"/>
      <c r="XCP125" s="35"/>
      <c r="XCQ125" s="35"/>
      <c r="XCR125" s="35"/>
      <c r="XCS125" s="35"/>
      <c r="XCT125" s="35"/>
      <c r="XCU125" s="35"/>
      <c r="XCV125" s="35"/>
      <c r="XCW125" s="35"/>
      <c r="XCX125" s="35"/>
      <c r="XCY125" s="35"/>
      <c r="XCZ125" s="35"/>
      <c r="XDA125" s="35"/>
      <c r="XDB125" s="35"/>
      <c r="XDC125" s="35"/>
      <c r="XDD125" s="35"/>
      <c r="XDE125" s="35"/>
      <c r="XDF125" s="35"/>
      <c r="XDG125" s="35"/>
      <c r="XDH125" s="35"/>
      <c r="XDI125" s="35"/>
      <c r="XDJ125" s="35"/>
      <c r="XDK125" s="35"/>
      <c r="XDL125" s="35"/>
      <c r="XDM125" s="35"/>
      <c r="XDN125" s="35"/>
      <c r="XDO125" s="35"/>
      <c r="XDP125" s="35"/>
      <c r="XDQ125" s="35"/>
      <c r="XDR125" s="35"/>
      <c r="XDS125" s="35"/>
      <c r="XDT125" s="35"/>
      <c r="XDU125" s="35"/>
      <c r="XDV125" s="35"/>
      <c r="XDW125" s="35"/>
      <c r="XDX125" s="35"/>
      <c r="XDY125" s="35"/>
      <c r="XDZ125" s="35"/>
      <c r="XEA125" s="35"/>
      <c r="XEB125" s="35"/>
      <c r="XEC125" s="35"/>
      <c r="XED125" s="35"/>
      <c r="XEE125" s="35"/>
      <c r="XEF125" s="35"/>
      <c r="XEG125" s="35"/>
      <c r="XEH125" s="35"/>
      <c r="XEI125" s="35"/>
      <c r="XEJ125" s="35"/>
      <c r="XEK125" s="35"/>
      <c r="XEL125" s="35"/>
      <c r="XEM125" s="35"/>
      <c r="XEN125" s="35"/>
      <c r="XEO125" s="35"/>
      <c r="XEP125" s="35"/>
      <c r="XEQ125" s="35"/>
      <c r="XER125" s="35"/>
      <c r="XES125" s="35"/>
      <c r="XET125" s="35"/>
      <c r="XEU125" s="35"/>
      <c r="XEV125" s="35"/>
      <c r="XEW125" s="35"/>
      <c r="XEX125" s="35"/>
      <c r="XEY125" s="35"/>
      <c r="XEZ125" s="35"/>
      <c r="XFA125" s="35"/>
      <c r="XFB125" s="35"/>
      <c r="XFC125" s="35"/>
      <c r="XFD125" s="35"/>
    </row>
    <row r="126" spans="1:151 16227:16384" s="12" customFormat="1" ht="20.25" x14ac:dyDescent="0.25">
      <c r="A126" s="82" t="str">
        <f t="shared" ref="A126:A134" si="3">A125</f>
        <v>Ground Floor For Residential &amp; Parking</v>
      </c>
      <c r="B126" s="82"/>
      <c r="C126" s="82">
        <f>C125+1</f>
        <v>2</v>
      </c>
      <c r="D126" s="82"/>
      <c r="E126" s="20" t="s">
        <v>214</v>
      </c>
      <c r="F126" s="83">
        <f>(41.53+1.4*1)*10.764</f>
        <v>462.09851999999995</v>
      </c>
      <c r="G126" s="84"/>
      <c r="H126" s="20">
        <v>0</v>
      </c>
      <c r="I126" s="20">
        <f t="shared" si="2"/>
        <v>693.1477799999999</v>
      </c>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WZC126" s="35"/>
      <c r="WZD126" s="35"/>
      <c r="WZE126" s="35"/>
      <c r="WZF126" s="35"/>
      <c r="WZG126" s="35"/>
      <c r="WZH126" s="35"/>
      <c r="WZI126" s="35"/>
      <c r="WZJ126" s="35"/>
      <c r="WZK126" s="35"/>
      <c r="WZL126" s="35"/>
      <c r="WZM126" s="35"/>
      <c r="WZN126" s="35"/>
      <c r="WZO126" s="35"/>
      <c r="WZP126" s="35"/>
      <c r="WZQ126" s="35"/>
      <c r="WZR126" s="35"/>
      <c r="WZS126" s="35"/>
      <c r="WZT126" s="35"/>
      <c r="WZU126" s="35"/>
      <c r="WZV126" s="35"/>
      <c r="WZW126" s="35"/>
      <c r="WZX126" s="35"/>
      <c r="WZY126" s="35"/>
      <c r="WZZ126" s="35"/>
      <c r="XAA126" s="35"/>
      <c r="XAB126" s="35"/>
      <c r="XAC126" s="35"/>
      <c r="XAD126" s="35"/>
      <c r="XAE126" s="35"/>
      <c r="XAF126" s="35"/>
      <c r="XAG126" s="35"/>
      <c r="XAH126" s="35"/>
      <c r="XAI126" s="35"/>
      <c r="XAJ126" s="35"/>
      <c r="XAK126" s="35"/>
      <c r="XAL126" s="35"/>
      <c r="XAM126" s="35"/>
      <c r="XAN126" s="35"/>
      <c r="XAO126" s="35"/>
      <c r="XAP126" s="35"/>
      <c r="XAQ126" s="35"/>
      <c r="XAR126" s="35"/>
      <c r="XAS126" s="35"/>
      <c r="XAT126" s="35"/>
      <c r="XAU126" s="35"/>
      <c r="XAV126" s="35"/>
      <c r="XAW126" s="35"/>
      <c r="XAX126" s="35"/>
      <c r="XAY126" s="35"/>
      <c r="XAZ126" s="35"/>
      <c r="XBA126" s="35"/>
      <c r="XBB126" s="35"/>
      <c r="XBC126" s="35"/>
      <c r="XBD126" s="35"/>
      <c r="XBE126" s="35"/>
      <c r="XBF126" s="35"/>
      <c r="XBG126" s="35"/>
      <c r="XBH126" s="35"/>
      <c r="XBI126" s="35"/>
      <c r="XBJ126" s="35"/>
      <c r="XBK126" s="35"/>
      <c r="XBL126" s="35"/>
      <c r="XBM126" s="35"/>
      <c r="XBN126" s="35"/>
      <c r="XBO126" s="35"/>
      <c r="XBP126" s="35"/>
      <c r="XBQ126" s="35"/>
      <c r="XBR126" s="35"/>
      <c r="XBS126" s="35"/>
      <c r="XBT126" s="35"/>
      <c r="XBU126" s="35"/>
      <c r="XBV126" s="35"/>
      <c r="XBW126" s="35"/>
      <c r="XBX126" s="35"/>
      <c r="XBY126" s="35"/>
      <c r="XBZ126" s="35"/>
      <c r="XCA126" s="35"/>
      <c r="XCB126" s="35"/>
      <c r="XCC126" s="35"/>
      <c r="XCD126" s="35"/>
      <c r="XCE126" s="35"/>
      <c r="XCF126" s="35"/>
      <c r="XCG126" s="35"/>
      <c r="XCH126" s="35"/>
      <c r="XCI126" s="35"/>
      <c r="XCJ126" s="35"/>
      <c r="XCK126" s="35"/>
      <c r="XCL126" s="35"/>
      <c r="XCM126" s="35"/>
      <c r="XCN126" s="35"/>
      <c r="XCO126" s="35"/>
      <c r="XCP126" s="35"/>
      <c r="XCQ126" s="35"/>
      <c r="XCR126" s="35"/>
      <c r="XCS126" s="35"/>
      <c r="XCT126" s="35"/>
      <c r="XCU126" s="35"/>
      <c r="XCV126" s="35"/>
      <c r="XCW126" s="35"/>
      <c r="XCX126" s="35"/>
      <c r="XCY126" s="35"/>
      <c r="XCZ126" s="35"/>
      <c r="XDA126" s="35"/>
      <c r="XDB126" s="35"/>
      <c r="XDC126" s="35"/>
      <c r="XDD126" s="35"/>
      <c r="XDE126" s="35"/>
      <c r="XDF126" s="35"/>
      <c r="XDG126" s="35"/>
      <c r="XDH126" s="35"/>
      <c r="XDI126" s="35"/>
      <c r="XDJ126" s="35"/>
      <c r="XDK126" s="35"/>
      <c r="XDL126" s="35"/>
      <c r="XDM126" s="35"/>
      <c r="XDN126" s="35"/>
      <c r="XDO126" s="35"/>
      <c r="XDP126" s="35"/>
      <c r="XDQ126" s="35"/>
      <c r="XDR126" s="35"/>
      <c r="XDS126" s="35"/>
      <c r="XDT126" s="35"/>
      <c r="XDU126" s="35"/>
      <c r="XDV126" s="35"/>
      <c r="XDW126" s="35"/>
      <c r="XDX126" s="35"/>
      <c r="XDY126" s="35"/>
      <c r="XDZ126" s="35"/>
      <c r="XEA126" s="35"/>
      <c r="XEB126" s="35"/>
      <c r="XEC126" s="35"/>
      <c r="XED126" s="35"/>
      <c r="XEE126" s="35"/>
      <c r="XEF126" s="35"/>
      <c r="XEG126" s="35"/>
      <c r="XEH126" s="35"/>
      <c r="XEI126" s="35"/>
      <c r="XEJ126" s="35"/>
      <c r="XEK126" s="35"/>
      <c r="XEL126" s="35"/>
      <c r="XEM126" s="35"/>
      <c r="XEN126" s="35"/>
      <c r="XEO126" s="35"/>
      <c r="XEP126" s="35"/>
      <c r="XEQ126" s="35"/>
      <c r="XER126" s="35"/>
      <c r="XES126" s="35"/>
      <c r="XET126" s="35"/>
      <c r="XEU126" s="35"/>
      <c r="XEV126" s="35"/>
      <c r="XEW126" s="35"/>
      <c r="XEX126" s="35"/>
      <c r="XEY126" s="35"/>
      <c r="XEZ126" s="35"/>
      <c r="XFA126" s="35"/>
      <c r="XFB126" s="35"/>
      <c r="XFC126" s="35"/>
      <c r="XFD126" s="35"/>
    </row>
    <row r="127" spans="1:151 16227:16384" s="12" customFormat="1" ht="20.25" x14ac:dyDescent="0.25">
      <c r="A127" s="82" t="str">
        <f t="shared" si="3"/>
        <v>Ground Floor For Residential &amp; Parking</v>
      </c>
      <c r="B127" s="82"/>
      <c r="C127" s="82">
        <f t="shared" ref="C127:C134" si="4">C126+1</f>
        <v>3</v>
      </c>
      <c r="D127" s="82"/>
      <c r="E127" s="20" t="s">
        <v>214</v>
      </c>
      <c r="F127" s="83">
        <f>(41.9+1*1.4)*10.764</f>
        <v>466.08119999999997</v>
      </c>
      <c r="G127" s="84"/>
      <c r="H127" s="20">
        <v>0</v>
      </c>
      <c r="I127" s="20">
        <f t="shared" si="2"/>
        <v>699.12179999999989</v>
      </c>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WZC127" s="35"/>
      <c r="WZD127" s="35"/>
      <c r="WZE127" s="35"/>
      <c r="WZF127" s="35"/>
      <c r="WZG127" s="35"/>
      <c r="WZH127" s="35"/>
      <c r="WZI127" s="35"/>
      <c r="WZJ127" s="35"/>
      <c r="WZK127" s="35"/>
      <c r="WZL127" s="35"/>
      <c r="WZM127" s="35"/>
      <c r="WZN127" s="35"/>
      <c r="WZO127" s="35"/>
      <c r="WZP127" s="35"/>
      <c r="WZQ127" s="35"/>
      <c r="WZR127" s="35"/>
      <c r="WZS127" s="35"/>
      <c r="WZT127" s="35"/>
      <c r="WZU127" s="35"/>
      <c r="WZV127" s="35"/>
      <c r="WZW127" s="35"/>
      <c r="WZX127" s="35"/>
      <c r="WZY127" s="35"/>
      <c r="WZZ127" s="35"/>
      <c r="XAA127" s="35"/>
      <c r="XAB127" s="35"/>
      <c r="XAC127" s="35"/>
      <c r="XAD127" s="35"/>
      <c r="XAE127" s="35"/>
      <c r="XAF127" s="35"/>
      <c r="XAG127" s="35"/>
      <c r="XAH127" s="35"/>
      <c r="XAI127" s="35"/>
      <c r="XAJ127" s="35"/>
      <c r="XAK127" s="35"/>
      <c r="XAL127" s="35"/>
      <c r="XAM127" s="35"/>
      <c r="XAN127" s="35"/>
      <c r="XAO127" s="35"/>
      <c r="XAP127" s="35"/>
      <c r="XAQ127" s="35"/>
      <c r="XAR127" s="35"/>
      <c r="XAS127" s="35"/>
      <c r="XAT127" s="35"/>
      <c r="XAU127" s="35"/>
      <c r="XAV127" s="35"/>
      <c r="XAW127" s="35"/>
      <c r="XAX127" s="35"/>
      <c r="XAY127" s="35"/>
      <c r="XAZ127" s="35"/>
      <c r="XBA127" s="35"/>
      <c r="XBB127" s="35"/>
      <c r="XBC127" s="35"/>
      <c r="XBD127" s="35"/>
      <c r="XBE127" s="35"/>
      <c r="XBF127" s="35"/>
      <c r="XBG127" s="35"/>
      <c r="XBH127" s="35"/>
      <c r="XBI127" s="35"/>
      <c r="XBJ127" s="35"/>
      <c r="XBK127" s="35"/>
      <c r="XBL127" s="35"/>
      <c r="XBM127" s="35"/>
      <c r="XBN127" s="35"/>
      <c r="XBO127" s="35"/>
      <c r="XBP127" s="35"/>
      <c r="XBQ127" s="35"/>
      <c r="XBR127" s="35"/>
      <c r="XBS127" s="35"/>
      <c r="XBT127" s="35"/>
      <c r="XBU127" s="35"/>
      <c r="XBV127" s="35"/>
      <c r="XBW127" s="35"/>
      <c r="XBX127" s="35"/>
      <c r="XBY127" s="35"/>
      <c r="XBZ127" s="35"/>
      <c r="XCA127" s="35"/>
      <c r="XCB127" s="35"/>
      <c r="XCC127" s="35"/>
      <c r="XCD127" s="35"/>
      <c r="XCE127" s="35"/>
      <c r="XCF127" s="35"/>
      <c r="XCG127" s="35"/>
      <c r="XCH127" s="35"/>
      <c r="XCI127" s="35"/>
      <c r="XCJ127" s="35"/>
      <c r="XCK127" s="35"/>
      <c r="XCL127" s="35"/>
      <c r="XCM127" s="35"/>
      <c r="XCN127" s="35"/>
      <c r="XCO127" s="35"/>
      <c r="XCP127" s="35"/>
      <c r="XCQ127" s="35"/>
      <c r="XCR127" s="35"/>
      <c r="XCS127" s="35"/>
      <c r="XCT127" s="35"/>
      <c r="XCU127" s="35"/>
      <c r="XCV127" s="35"/>
      <c r="XCW127" s="35"/>
      <c r="XCX127" s="35"/>
      <c r="XCY127" s="35"/>
      <c r="XCZ127" s="35"/>
      <c r="XDA127" s="35"/>
      <c r="XDB127" s="35"/>
      <c r="XDC127" s="35"/>
      <c r="XDD127" s="35"/>
      <c r="XDE127" s="35"/>
      <c r="XDF127" s="35"/>
      <c r="XDG127" s="35"/>
      <c r="XDH127" s="35"/>
      <c r="XDI127" s="35"/>
      <c r="XDJ127" s="35"/>
      <c r="XDK127" s="35"/>
      <c r="XDL127" s="35"/>
      <c r="XDM127" s="35"/>
      <c r="XDN127" s="35"/>
      <c r="XDO127" s="35"/>
      <c r="XDP127" s="35"/>
      <c r="XDQ127" s="35"/>
      <c r="XDR127" s="35"/>
      <c r="XDS127" s="35"/>
      <c r="XDT127" s="35"/>
      <c r="XDU127" s="35"/>
      <c r="XDV127" s="35"/>
      <c r="XDW127" s="35"/>
      <c r="XDX127" s="35"/>
      <c r="XDY127" s="35"/>
      <c r="XDZ127" s="35"/>
      <c r="XEA127" s="35"/>
      <c r="XEB127" s="35"/>
      <c r="XEC127" s="35"/>
      <c r="XED127" s="35"/>
      <c r="XEE127" s="35"/>
      <c r="XEF127" s="35"/>
      <c r="XEG127" s="35"/>
      <c r="XEH127" s="35"/>
      <c r="XEI127" s="35"/>
      <c r="XEJ127" s="35"/>
      <c r="XEK127" s="35"/>
      <c r="XEL127" s="35"/>
      <c r="XEM127" s="35"/>
      <c r="XEN127" s="35"/>
      <c r="XEO127" s="35"/>
      <c r="XEP127" s="35"/>
      <c r="XEQ127" s="35"/>
      <c r="XER127" s="35"/>
      <c r="XES127" s="35"/>
      <c r="XET127" s="35"/>
      <c r="XEU127" s="35"/>
      <c r="XEV127" s="35"/>
      <c r="XEW127" s="35"/>
      <c r="XEX127" s="35"/>
      <c r="XEY127" s="35"/>
      <c r="XEZ127" s="35"/>
      <c r="XFA127" s="35"/>
      <c r="XFB127" s="35"/>
      <c r="XFC127" s="35"/>
      <c r="XFD127" s="35"/>
    </row>
    <row r="128" spans="1:151 16227:16384" s="12" customFormat="1" ht="20.25" customHeight="1" x14ac:dyDescent="0.25">
      <c r="A128" s="82" t="str">
        <f t="shared" si="3"/>
        <v>Ground Floor For Residential &amp; Parking</v>
      </c>
      <c r="B128" s="82"/>
      <c r="C128" s="82">
        <v>11</v>
      </c>
      <c r="D128" s="82"/>
      <c r="E128" s="20" t="s">
        <v>215</v>
      </c>
      <c r="F128" s="83">
        <f>(58.83+1.22*1.7)*10.764</f>
        <v>655.57065599999987</v>
      </c>
      <c r="G128" s="84"/>
      <c r="H128" s="20">
        <v>0</v>
      </c>
      <c r="I128" s="20">
        <f t="shared" si="2"/>
        <v>983.35598399999981</v>
      </c>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WZC128" s="35"/>
      <c r="WZD128" s="35"/>
      <c r="WZE128" s="35"/>
      <c r="WZF128" s="35"/>
      <c r="WZG128" s="35"/>
      <c r="WZH128" s="35"/>
      <c r="WZI128" s="35"/>
      <c r="WZJ128" s="35"/>
      <c r="WZK128" s="35"/>
      <c r="WZL128" s="35"/>
      <c r="WZM128" s="35"/>
      <c r="WZN128" s="35"/>
      <c r="WZO128" s="35"/>
      <c r="WZP128" s="35"/>
      <c r="WZQ128" s="35"/>
      <c r="WZR128" s="35"/>
      <c r="WZS128" s="35"/>
      <c r="WZT128" s="35"/>
      <c r="WZU128" s="35"/>
      <c r="WZV128" s="35"/>
      <c r="WZW128" s="35"/>
      <c r="WZX128" s="35"/>
      <c r="WZY128" s="35"/>
      <c r="WZZ128" s="35"/>
      <c r="XAA128" s="35"/>
      <c r="XAB128" s="35"/>
      <c r="XAC128" s="35"/>
      <c r="XAD128" s="35"/>
      <c r="XAE128" s="35"/>
      <c r="XAF128" s="35"/>
      <c r="XAG128" s="35"/>
      <c r="XAH128" s="35"/>
      <c r="XAI128" s="35"/>
      <c r="XAJ128" s="35"/>
      <c r="XAK128" s="35"/>
      <c r="XAL128" s="35"/>
      <c r="XAM128" s="35"/>
      <c r="XAN128" s="35"/>
      <c r="XAO128" s="35"/>
      <c r="XAP128" s="35"/>
      <c r="XAQ128" s="35"/>
      <c r="XAR128" s="35"/>
      <c r="XAS128" s="35"/>
      <c r="XAT128" s="35"/>
      <c r="XAU128" s="35"/>
      <c r="XAV128" s="35"/>
      <c r="XAW128" s="35"/>
      <c r="XAX128" s="35"/>
      <c r="XAY128" s="35"/>
      <c r="XAZ128" s="35"/>
      <c r="XBA128" s="35"/>
      <c r="XBB128" s="35"/>
      <c r="XBC128" s="35"/>
      <c r="XBD128" s="35"/>
      <c r="XBE128" s="35"/>
      <c r="XBF128" s="35"/>
      <c r="XBG128" s="35"/>
      <c r="XBH128" s="35"/>
      <c r="XBI128" s="35"/>
      <c r="XBJ128" s="35"/>
      <c r="XBK128" s="35"/>
      <c r="XBL128" s="35"/>
      <c r="XBM128" s="35"/>
      <c r="XBN128" s="35"/>
      <c r="XBO128" s="35"/>
      <c r="XBP128" s="35"/>
      <c r="XBQ128" s="35"/>
      <c r="XBR128" s="35"/>
      <c r="XBS128" s="35"/>
      <c r="XBT128" s="35"/>
      <c r="XBU128" s="35"/>
      <c r="XBV128" s="35"/>
      <c r="XBW128" s="35"/>
      <c r="XBX128" s="35"/>
      <c r="XBY128" s="35"/>
      <c r="XBZ128" s="35"/>
      <c r="XCA128" s="35"/>
      <c r="XCB128" s="35"/>
      <c r="XCC128" s="35"/>
      <c r="XCD128" s="35"/>
      <c r="XCE128" s="35"/>
      <c r="XCF128" s="35"/>
      <c r="XCG128" s="35"/>
      <c r="XCH128" s="35"/>
      <c r="XCI128" s="35"/>
      <c r="XCJ128" s="35"/>
      <c r="XCK128" s="35"/>
      <c r="XCL128" s="35"/>
      <c r="XCM128" s="35"/>
      <c r="XCN128" s="35"/>
      <c r="XCO128" s="35"/>
      <c r="XCP128" s="35"/>
      <c r="XCQ128" s="35"/>
      <c r="XCR128" s="35"/>
      <c r="XCS128" s="35"/>
      <c r="XCT128" s="35"/>
      <c r="XCU128" s="35"/>
      <c r="XCV128" s="35"/>
      <c r="XCW128" s="35"/>
      <c r="XCX128" s="35"/>
      <c r="XCY128" s="35"/>
      <c r="XCZ128" s="35"/>
      <c r="XDA128" s="35"/>
      <c r="XDB128" s="35"/>
      <c r="XDC128" s="35"/>
      <c r="XDD128" s="35"/>
      <c r="XDE128" s="35"/>
      <c r="XDF128" s="35"/>
      <c r="XDG128" s="35"/>
      <c r="XDH128" s="35"/>
      <c r="XDI128" s="35"/>
      <c r="XDJ128" s="35"/>
      <c r="XDK128" s="35"/>
      <c r="XDL128" s="35"/>
      <c r="XDM128" s="35"/>
      <c r="XDN128" s="35"/>
      <c r="XDO128" s="35"/>
      <c r="XDP128" s="35"/>
      <c r="XDQ128" s="35"/>
      <c r="XDR128" s="35"/>
      <c r="XDS128" s="35"/>
      <c r="XDT128" s="35"/>
      <c r="XDU128" s="35"/>
      <c r="XDV128" s="35"/>
      <c r="XDW128" s="35"/>
      <c r="XDX128" s="35"/>
      <c r="XDY128" s="35"/>
      <c r="XDZ128" s="35"/>
      <c r="XEA128" s="35"/>
      <c r="XEB128" s="35"/>
      <c r="XEC128" s="35"/>
      <c r="XED128" s="35"/>
      <c r="XEE128" s="35"/>
      <c r="XEF128" s="35"/>
      <c r="XEG128" s="35"/>
      <c r="XEH128" s="35"/>
      <c r="XEI128" s="35"/>
      <c r="XEJ128" s="35"/>
      <c r="XEK128" s="35"/>
      <c r="XEL128" s="35"/>
      <c r="XEM128" s="35"/>
      <c r="XEN128" s="35"/>
      <c r="XEO128" s="35"/>
      <c r="XEP128" s="35"/>
      <c r="XEQ128" s="35"/>
      <c r="XER128" s="35"/>
      <c r="XES128" s="35"/>
      <c r="XET128" s="35"/>
      <c r="XEU128" s="35"/>
      <c r="XEV128" s="35"/>
      <c r="XEW128" s="35"/>
      <c r="XEX128" s="35"/>
      <c r="XEY128" s="35"/>
      <c r="XEZ128" s="35"/>
      <c r="XFA128" s="35"/>
      <c r="XFB128" s="35"/>
      <c r="XFC128" s="35"/>
      <c r="XFD128" s="35"/>
    </row>
    <row r="129" spans="1:151 16227:16384" s="12" customFormat="1" ht="20.25" customHeight="1" x14ac:dyDescent="0.25">
      <c r="A129" s="82" t="str">
        <f t="shared" si="3"/>
        <v>Ground Floor For Residential &amp; Parking</v>
      </c>
      <c r="B129" s="82"/>
      <c r="C129" s="82">
        <v>12</v>
      </c>
      <c r="D129" s="82"/>
      <c r="E129" s="20" t="s">
        <v>214</v>
      </c>
      <c r="F129" s="83">
        <f>(41.53+1.4*1)*10.764</f>
        <v>462.09851999999995</v>
      </c>
      <c r="G129" s="84"/>
      <c r="H129" s="20">
        <v>0</v>
      </c>
      <c r="I129" s="20">
        <f t="shared" si="2"/>
        <v>693.1477799999999</v>
      </c>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WZC129" s="35"/>
      <c r="WZD129" s="35"/>
      <c r="WZE129" s="35"/>
      <c r="WZF129" s="35"/>
      <c r="WZG129" s="35"/>
      <c r="WZH129" s="35"/>
      <c r="WZI129" s="35"/>
      <c r="WZJ129" s="35"/>
      <c r="WZK129" s="35"/>
      <c r="WZL129" s="35"/>
      <c r="WZM129" s="35"/>
      <c r="WZN129" s="35"/>
      <c r="WZO129" s="35"/>
      <c r="WZP129" s="35"/>
      <c r="WZQ129" s="35"/>
      <c r="WZR129" s="35"/>
      <c r="WZS129" s="35"/>
      <c r="WZT129" s="35"/>
      <c r="WZU129" s="35"/>
      <c r="WZV129" s="35"/>
      <c r="WZW129" s="35"/>
      <c r="WZX129" s="35"/>
      <c r="WZY129" s="35"/>
      <c r="WZZ129" s="35"/>
      <c r="XAA129" s="35"/>
      <c r="XAB129" s="35"/>
      <c r="XAC129" s="35"/>
      <c r="XAD129" s="35"/>
      <c r="XAE129" s="35"/>
      <c r="XAF129" s="35"/>
      <c r="XAG129" s="35"/>
      <c r="XAH129" s="35"/>
      <c r="XAI129" s="35"/>
      <c r="XAJ129" s="35"/>
      <c r="XAK129" s="35"/>
      <c r="XAL129" s="35"/>
      <c r="XAM129" s="35"/>
      <c r="XAN129" s="35"/>
      <c r="XAO129" s="35"/>
      <c r="XAP129" s="35"/>
      <c r="XAQ129" s="35"/>
      <c r="XAR129" s="35"/>
      <c r="XAS129" s="35"/>
      <c r="XAT129" s="35"/>
      <c r="XAU129" s="35"/>
      <c r="XAV129" s="35"/>
      <c r="XAW129" s="35"/>
      <c r="XAX129" s="35"/>
      <c r="XAY129" s="35"/>
      <c r="XAZ129" s="35"/>
      <c r="XBA129" s="35"/>
      <c r="XBB129" s="35"/>
      <c r="XBC129" s="35"/>
      <c r="XBD129" s="35"/>
      <c r="XBE129" s="35"/>
      <c r="XBF129" s="35"/>
      <c r="XBG129" s="35"/>
      <c r="XBH129" s="35"/>
      <c r="XBI129" s="35"/>
      <c r="XBJ129" s="35"/>
      <c r="XBK129" s="35"/>
      <c r="XBL129" s="35"/>
      <c r="XBM129" s="35"/>
      <c r="XBN129" s="35"/>
      <c r="XBO129" s="35"/>
      <c r="XBP129" s="35"/>
      <c r="XBQ129" s="35"/>
      <c r="XBR129" s="35"/>
      <c r="XBS129" s="35"/>
      <c r="XBT129" s="35"/>
      <c r="XBU129" s="35"/>
      <c r="XBV129" s="35"/>
      <c r="XBW129" s="35"/>
      <c r="XBX129" s="35"/>
      <c r="XBY129" s="35"/>
      <c r="XBZ129" s="35"/>
      <c r="XCA129" s="35"/>
      <c r="XCB129" s="35"/>
      <c r="XCC129" s="35"/>
      <c r="XCD129" s="35"/>
      <c r="XCE129" s="35"/>
      <c r="XCF129" s="35"/>
      <c r="XCG129" s="35"/>
      <c r="XCH129" s="35"/>
      <c r="XCI129" s="35"/>
      <c r="XCJ129" s="35"/>
      <c r="XCK129" s="35"/>
      <c r="XCL129" s="35"/>
      <c r="XCM129" s="35"/>
      <c r="XCN129" s="35"/>
      <c r="XCO129" s="35"/>
      <c r="XCP129" s="35"/>
      <c r="XCQ129" s="35"/>
      <c r="XCR129" s="35"/>
      <c r="XCS129" s="35"/>
      <c r="XCT129" s="35"/>
      <c r="XCU129" s="35"/>
      <c r="XCV129" s="35"/>
      <c r="XCW129" s="35"/>
      <c r="XCX129" s="35"/>
      <c r="XCY129" s="35"/>
      <c r="XCZ129" s="35"/>
      <c r="XDA129" s="35"/>
      <c r="XDB129" s="35"/>
      <c r="XDC129" s="35"/>
      <c r="XDD129" s="35"/>
      <c r="XDE129" s="35"/>
      <c r="XDF129" s="35"/>
      <c r="XDG129" s="35"/>
      <c r="XDH129" s="35"/>
      <c r="XDI129" s="35"/>
      <c r="XDJ129" s="35"/>
      <c r="XDK129" s="35"/>
      <c r="XDL129" s="35"/>
      <c r="XDM129" s="35"/>
      <c r="XDN129" s="35"/>
      <c r="XDO129" s="35"/>
      <c r="XDP129" s="35"/>
      <c r="XDQ129" s="35"/>
      <c r="XDR129" s="35"/>
      <c r="XDS129" s="35"/>
      <c r="XDT129" s="35"/>
      <c r="XDU129" s="35"/>
      <c r="XDV129" s="35"/>
      <c r="XDW129" s="35"/>
      <c r="XDX129" s="35"/>
      <c r="XDY129" s="35"/>
      <c r="XDZ129" s="35"/>
      <c r="XEA129" s="35"/>
      <c r="XEB129" s="35"/>
      <c r="XEC129" s="35"/>
      <c r="XED129" s="35"/>
      <c r="XEE129" s="35"/>
      <c r="XEF129" s="35"/>
      <c r="XEG129" s="35"/>
      <c r="XEH129" s="35"/>
      <c r="XEI129" s="35"/>
      <c r="XEJ129" s="35"/>
      <c r="XEK129" s="35"/>
      <c r="XEL129" s="35"/>
      <c r="XEM129" s="35"/>
      <c r="XEN129" s="35"/>
      <c r="XEO129" s="35"/>
      <c r="XEP129" s="35"/>
      <c r="XEQ129" s="35"/>
      <c r="XER129" s="35"/>
      <c r="XES129" s="35"/>
      <c r="XET129" s="35"/>
      <c r="XEU129" s="35"/>
      <c r="XEV129" s="35"/>
      <c r="XEW129" s="35"/>
      <c r="XEX129" s="35"/>
      <c r="XEY129" s="35"/>
      <c r="XEZ129" s="35"/>
      <c r="XFA129" s="35"/>
      <c r="XFB129" s="35"/>
      <c r="XFC129" s="35"/>
      <c r="XFD129" s="35"/>
    </row>
    <row r="130" spans="1:151 16227:16384" s="12" customFormat="1" ht="20.25" customHeight="1" x14ac:dyDescent="0.25">
      <c r="A130" s="82" t="str">
        <f t="shared" si="3"/>
        <v>Ground Floor For Residential &amp; Parking</v>
      </c>
      <c r="B130" s="82"/>
      <c r="C130" s="82">
        <f t="shared" si="4"/>
        <v>13</v>
      </c>
      <c r="D130" s="82"/>
      <c r="E130" s="20" t="s">
        <v>214</v>
      </c>
      <c r="F130" s="83">
        <f>(41.53+1.4*1)*10.764</f>
        <v>462.09851999999995</v>
      </c>
      <c r="G130" s="84"/>
      <c r="H130" s="20">
        <v>0</v>
      </c>
      <c r="I130" s="20">
        <f t="shared" si="2"/>
        <v>693.1477799999999</v>
      </c>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WZC130" s="35"/>
      <c r="WZD130" s="35"/>
      <c r="WZE130" s="35"/>
      <c r="WZF130" s="35"/>
      <c r="WZG130" s="35"/>
      <c r="WZH130" s="35"/>
      <c r="WZI130" s="35"/>
      <c r="WZJ130" s="35"/>
      <c r="WZK130" s="35"/>
      <c r="WZL130" s="35"/>
      <c r="WZM130" s="35"/>
      <c r="WZN130" s="35"/>
      <c r="WZO130" s="35"/>
      <c r="WZP130" s="35"/>
      <c r="WZQ130" s="35"/>
      <c r="WZR130" s="35"/>
      <c r="WZS130" s="35"/>
      <c r="WZT130" s="35"/>
      <c r="WZU130" s="35"/>
      <c r="WZV130" s="35"/>
      <c r="WZW130" s="35"/>
      <c r="WZX130" s="35"/>
      <c r="WZY130" s="35"/>
      <c r="WZZ130" s="35"/>
      <c r="XAA130" s="35"/>
      <c r="XAB130" s="35"/>
      <c r="XAC130" s="35"/>
      <c r="XAD130" s="35"/>
      <c r="XAE130" s="35"/>
      <c r="XAF130" s="35"/>
      <c r="XAG130" s="35"/>
      <c r="XAH130" s="35"/>
      <c r="XAI130" s="35"/>
      <c r="XAJ130" s="35"/>
      <c r="XAK130" s="35"/>
      <c r="XAL130" s="35"/>
      <c r="XAM130" s="35"/>
      <c r="XAN130" s="35"/>
      <c r="XAO130" s="35"/>
      <c r="XAP130" s="35"/>
      <c r="XAQ130" s="35"/>
      <c r="XAR130" s="35"/>
      <c r="XAS130" s="35"/>
      <c r="XAT130" s="35"/>
      <c r="XAU130" s="35"/>
      <c r="XAV130" s="35"/>
      <c r="XAW130" s="35"/>
      <c r="XAX130" s="35"/>
      <c r="XAY130" s="35"/>
      <c r="XAZ130" s="35"/>
      <c r="XBA130" s="35"/>
      <c r="XBB130" s="35"/>
      <c r="XBC130" s="35"/>
      <c r="XBD130" s="35"/>
      <c r="XBE130" s="35"/>
      <c r="XBF130" s="35"/>
      <c r="XBG130" s="35"/>
      <c r="XBH130" s="35"/>
      <c r="XBI130" s="35"/>
      <c r="XBJ130" s="35"/>
      <c r="XBK130" s="35"/>
      <c r="XBL130" s="35"/>
      <c r="XBM130" s="35"/>
      <c r="XBN130" s="35"/>
      <c r="XBO130" s="35"/>
      <c r="XBP130" s="35"/>
      <c r="XBQ130" s="35"/>
      <c r="XBR130" s="35"/>
      <c r="XBS130" s="35"/>
      <c r="XBT130" s="35"/>
      <c r="XBU130" s="35"/>
      <c r="XBV130" s="35"/>
      <c r="XBW130" s="35"/>
      <c r="XBX130" s="35"/>
      <c r="XBY130" s="35"/>
      <c r="XBZ130" s="35"/>
      <c r="XCA130" s="35"/>
      <c r="XCB130" s="35"/>
      <c r="XCC130" s="35"/>
      <c r="XCD130" s="35"/>
      <c r="XCE130" s="35"/>
      <c r="XCF130" s="35"/>
      <c r="XCG130" s="35"/>
      <c r="XCH130" s="35"/>
      <c r="XCI130" s="35"/>
      <c r="XCJ130" s="35"/>
      <c r="XCK130" s="35"/>
      <c r="XCL130" s="35"/>
      <c r="XCM130" s="35"/>
      <c r="XCN130" s="35"/>
      <c r="XCO130" s="35"/>
      <c r="XCP130" s="35"/>
      <c r="XCQ130" s="35"/>
      <c r="XCR130" s="35"/>
      <c r="XCS130" s="35"/>
      <c r="XCT130" s="35"/>
      <c r="XCU130" s="35"/>
      <c r="XCV130" s="35"/>
      <c r="XCW130" s="35"/>
      <c r="XCX130" s="35"/>
      <c r="XCY130" s="35"/>
      <c r="XCZ130" s="35"/>
      <c r="XDA130" s="35"/>
      <c r="XDB130" s="35"/>
      <c r="XDC130" s="35"/>
      <c r="XDD130" s="35"/>
      <c r="XDE130" s="35"/>
      <c r="XDF130" s="35"/>
      <c r="XDG130" s="35"/>
      <c r="XDH130" s="35"/>
      <c r="XDI130" s="35"/>
      <c r="XDJ130" s="35"/>
      <c r="XDK130" s="35"/>
      <c r="XDL130" s="35"/>
      <c r="XDM130" s="35"/>
      <c r="XDN130" s="35"/>
      <c r="XDO130" s="35"/>
      <c r="XDP130" s="35"/>
      <c r="XDQ130" s="35"/>
      <c r="XDR130" s="35"/>
      <c r="XDS130" s="35"/>
      <c r="XDT130" s="35"/>
      <c r="XDU130" s="35"/>
      <c r="XDV130" s="35"/>
      <c r="XDW130" s="35"/>
      <c r="XDX130" s="35"/>
      <c r="XDY130" s="35"/>
      <c r="XDZ130" s="35"/>
      <c r="XEA130" s="35"/>
      <c r="XEB130" s="35"/>
      <c r="XEC130" s="35"/>
      <c r="XED130" s="35"/>
      <c r="XEE130" s="35"/>
      <c r="XEF130" s="35"/>
      <c r="XEG130" s="35"/>
      <c r="XEH130" s="35"/>
      <c r="XEI130" s="35"/>
      <c r="XEJ130" s="35"/>
      <c r="XEK130" s="35"/>
      <c r="XEL130" s="35"/>
      <c r="XEM130" s="35"/>
      <c r="XEN130" s="35"/>
      <c r="XEO130" s="35"/>
      <c r="XEP130" s="35"/>
      <c r="XEQ130" s="35"/>
      <c r="XER130" s="35"/>
      <c r="XES130" s="35"/>
      <c r="XET130" s="35"/>
      <c r="XEU130" s="35"/>
      <c r="XEV130" s="35"/>
      <c r="XEW130" s="35"/>
      <c r="XEX130" s="35"/>
      <c r="XEY130" s="35"/>
      <c r="XEZ130" s="35"/>
      <c r="XFA130" s="35"/>
      <c r="XFB130" s="35"/>
      <c r="XFC130" s="35"/>
      <c r="XFD130" s="35"/>
    </row>
    <row r="131" spans="1:151 16227:16384" s="12" customFormat="1" ht="20.25" customHeight="1" x14ac:dyDescent="0.25">
      <c r="A131" s="82" t="str">
        <f t="shared" si="3"/>
        <v>Ground Floor For Residential &amp; Parking</v>
      </c>
      <c r="B131" s="82"/>
      <c r="C131" s="82">
        <f t="shared" si="4"/>
        <v>14</v>
      </c>
      <c r="D131" s="82"/>
      <c r="E131" s="20" t="s">
        <v>214</v>
      </c>
      <c r="F131" s="83">
        <f>(41.53+1.4*1)*10.764</f>
        <v>462.09851999999995</v>
      </c>
      <c r="G131" s="84"/>
      <c r="H131" s="20">
        <v>0</v>
      </c>
      <c r="I131" s="20">
        <f t="shared" si="2"/>
        <v>693.1477799999999</v>
      </c>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WZC131" s="35"/>
      <c r="WZD131" s="35"/>
      <c r="WZE131" s="35"/>
      <c r="WZF131" s="35"/>
      <c r="WZG131" s="35"/>
      <c r="WZH131" s="35"/>
      <c r="WZI131" s="35"/>
      <c r="WZJ131" s="35"/>
      <c r="WZK131" s="35"/>
      <c r="WZL131" s="35"/>
      <c r="WZM131" s="35"/>
      <c r="WZN131" s="35"/>
      <c r="WZO131" s="35"/>
      <c r="WZP131" s="35"/>
      <c r="WZQ131" s="35"/>
      <c r="WZR131" s="35"/>
      <c r="WZS131" s="35"/>
      <c r="WZT131" s="35"/>
      <c r="WZU131" s="35"/>
      <c r="WZV131" s="35"/>
      <c r="WZW131" s="35"/>
      <c r="WZX131" s="35"/>
      <c r="WZY131" s="35"/>
      <c r="WZZ131" s="35"/>
      <c r="XAA131" s="35"/>
      <c r="XAB131" s="35"/>
      <c r="XAC131" s="35"/>
      <c r="XAD131" s="35"/>
      <c r="XAE131" s="35"/>
      <c r="XAF131" s="35"/>
      <c r="XAG131" s="35"/>
      <c r="XAH131" s="35"/>
      <c r="XAI131" s="35"/>
      <c r="XAJ131" s="35"/>
      <c r="XAK131" s="35"/>
      <c r="XAL131" s="35"/>
      <c r="XAM131" s="35"/>
      <c r="XAN131" s="35"/>
      <c r="XAO131" s="35"/>
      <c r="XAP131" s="35"/>
      <c r="XAQ131" s="35"/>
      <c r="XAR131" s="35"/>
      <c r="XAS131" s="35"/>
      <c r="XAT131" s="35"/>
      <c r="XAU131" s="35"/>
      <c r="XAV131" s="35"/>
      <c r="XAW131" s="35"/>
      <c r="XAX131" s="35"/>
      <c r="XAY131" s="35"/>
      <c r="XAZ131" s="35"/>
      <c r="XBA131" s="35"/>
      <c r="XBB131" s="35"/>
      <c r="XBC131" s="35"/>
      <c r="XBD131" s="35"/>
      <c r="XBE131" s="35"/>
      <c r="XBF131" s="35"/>
      <c r="XBG131" s="35"/>
      <c r="XBH131" s="35"/>
      <c r="XBI131" s="35"/>
      <c r="XBJ131" s="35"/>
      <c r="XBK131" s="35"/>
      <c r="XBL131" s="35"/>
      <c r="XBM131" s="35"/>
      <c r="XBN131" s="35"/>
      <c r="XBO131" s="35"/>
      <c r="XBP131" s="35"/>
      <c r="XBQ131" s="35"/>
      <c r="XBR131" s="35"/>
      <c r="XBS131" s="35"/>
      <c r="XBT131" s="35"/>
      <c r="XBU131" s="35"/>
      <c r="XBV131" s="35"/>
      <c r="XBW131" s="35"/>
      <c r="XBX131" s="35"/>
      <c r="XBY131" s="35"/>
      <c r="XBZ131" s="35"/>
      <c r="XCA131" s="35"/>
      <c r="XCB131" s="35"/>
      <c r="XCC131" s="35"/>
      <c r="XCD131" s="35"/>
      <c r="XCE131" s="35"/>
      <c r="XCF131" s="35"/>
      <c r="XCG131" s="35"/>
      <c r="XCH131" s="35"/>
      <c r="XCI131" s="35"/>
      <c r="XCJ131" s="35"/>
      <c r="XCK131" s="35"/>
      <c r="XCL131" s="35"/>
      <c r="XCM131" s="35"/>
      <c r="XCN131" s="35"/>
      <c r="XCO131" s="35"/>
      <c r="XCP131" s="35"/>
      <c r="XCQ131" s="35"/>
      <c r="XCR131" s="35"/>
      <c r="XCS131" s="35"/>
      <c r="XCT131" s="35"/>
      <c r="XCU131" s="35"/>
      <c r="XCV131" s="35"/>
      <c r="XCW131" s="35"/>
      <c r="XCX131" s="35"/>
      <c r="XCY131" s="35"/>
      <c r="XCZ131" s="35"/>
      <c r="XDA131" s="35"/>
      <c r="XDB131" s="35"/>
      <c r="XDC131" s="35"/>
      <c r="XDD131" s="35"/>
      <c r="XDE131" s="35"/>
      <c r="XDF131" s="35"/>
      <c r="XDG131" s="35"/>
      <c r="XDH131" s="35"/>
      <c r="XDI131" s="35"/>
      <c r="XDJ131" s="35"/>
      <c r="XDK131" s="35"/>
      <c r="XDL131" s="35"/>
      <c r="XDM131" s="35"/>
      <c r="XDN131" s="35"/>
      <c r="XDO131" s="35"/>
      <c r="XDP131" s="35"/>
      <c r="XDQ131" s="35"/>
      <c r="XDR131" s="35"/>
      <c r="XDS131" s="35"/>
      <c r="XDT131" s="35"/>
      <c r="XDU131" s="35"/>
      <c r="XDV131" s="35"/>
      <c r="XDW131" s="35"/>
      <c r="XDX131" s="35"/>
      <c r="XDY131" s="35"/>
      <c r="XDZ131" s="35"/>
      <c r="XEA131" s="35"/>
      <c r="XEB131" s="35"/>
      <c r="XEC131" s="35"/>
      <c r="XED131" s="35"/>
      <c r="XEE131" s="35"/>
      <c r="XEF131" s="35"/>
      <c r="XEG131" s="35"/>
      <c r="XEH131" s="35"/>
      <c r="XEI131" s="35"/>
      <c r="XEJ131" s="35"/>
      <c r="XEK131" s="35"/>
      <c r="XEL131" s="35"/>
      <c r="XEM131" s="35"/>
      <c r="XEN131" s="35"/>
      <c r="XEO131" s="35"/>
      <c r="XEP131" s="35"/>
      <c r="XEQ131" s="35"/>
      <c r="XER131" s="35"/>
      <c r="XES131" s="35"/>
      <c r="XET131" s="35"/>
      <c r="XEU131" s="35"/>
      <c r="XEV131" s="35"/>
      <c r="XEW131" s="35"/>
      <c r="XEX131" s="35"/>
      <c r="XEY131" s="35"/>
      <c r="XEZ131" s="35"/>
      <c r="XFA131" s="35"/>
      <c r="XFB131" s="35"/>
      <c r="XFC131" s="35"/>
      <c r="XFD131" s="35"/>
    </row>
    <row r="132" spans="1:151 16227:16384" s="12" customFormat="1" ht="20.25" customHeight="1" x14ac:dyDescent="0.25">
      <c r="A132" s="82" t="str">
        <f t="shared" si="3"/>
        <v>Ground Floor For Residential &amp; Parking</v>
      </c>
      <c r="B132" s="82"/>
      <c r="C132" s="82">
        <f t="shared" si="4"/>
        <v>15</v>
      </c>
      <c r="D132" s="82"/>
      <c r="E132" s="20" t="s">
        <v>216</v>
      </c>
      <c r="F132" s="83">
        <f>(78.16+1.35*4.85)*10.764</f>
        <v>911.79152999999985</v>
      </c>
      <c r="G132" s="84"/>
      <c r="H132" s="20">
        <v>0</v>
      </c>
      <c r="I132" s="20">
        <f t="shared" si="2"/>
        <v>1367.6872949999997</v>
      </c>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WZC132" s="35"/>
      <c r="WZD132" s="35"/>
      <c r="WZE132" s="35"/>
      <c r="WZF132" s="35"/>
      <c r="WZG132" s="35"/>
      <c r="WZH132" s="35"/>
      <c r="WZI132" s="35"/>
      <c r="WZJ132" s="35"/>
      <c r="WZK132" s="35"/>
      <c r="WZL132" s="35"/>
      <c r="WZM132" s="35"/>
      <c r="WZN132" s="35"/>
      <c r="WZO132" s="35"/>
      <c r="WZP132" s="35"/>
      <c r="WZQ132" s="35"/>
      <c r="WZR132" s="35"/>
      <c r="WZS132" s="35"/>
      <c r="WZT132" s="35"/>
      <c r="WZU132" s="35"/>
      <c r="WZV132" s="35"/>
      <c r="WZW132" s="35"/>
      <c r="WZX132" s="35"/>
      <c r="WZY132" s="35"/>
      <c r="WZZ132" s="35"/>
      <c r="XAA132" s="35"/>
      <c r="XAB132" s="35"/>
      <c r="XAC132" s="35"/>
      <c r="XAD132" s="35"/>
      <c r="XAE132" s="35"/>
      <c r="XAF132" s="35"/>
      <c r="XAG132" s="35"/>
      <c r="XAH132" s="35"/>
      <c r="XAI132" s="35"/>
      <c r="XAJ132" s="35"/>
      <c r="XAK132" s="35"/>
      <c r="XAL132" s="35"/>
      <c r="XAM132" s="35"/>
      <c r="XAN132" s="35"/>
      <c r="XAO132" s="35"/>
      <c r="XAP132" s="35"/>
      <c r="XAQ132" s="35"/>
      <c r="XAR132" s="35"/>
      <c r="XAS132" s="35"/>
      <c r="XAT132" s="35"/>
      <c r="XAU132" s="35"/>
      <c r="XAV132" s="35"/>
      <c r="XAW132" s="35"/>
      <c r="XAX132" s="35"/>
      <c r="XAY132" s="35"/>
      <c r="XAZ132" s="35"/>
      <c r="XBA132" s="35"/>
      <c r="XBB132" s="35"/>
      <c r="XBC132" s="35"/>
      <c r="XBD132" s="35"/>
      <c r="XBE132" s="35"/>
      <c r="XBF132" s="35"/>
      <c r="XBG132" s="35"/>
      <c r="XBH132" s="35"/>
      <c r="XBI132" s="35"/>
      <c r="XBJ132" s="35"/>
      <c r="XBK132" s="35"/>
      <c r="XBL132" s="35"/>
      <c r="XBM132" s="35"/>
      <c r="XBN132" s="35"/>
      <c r="XBO132" s="35"/>
      <c r="XBP132" s="35"/>
      <c r="XBQ132" s="35"/>
      <c r="XBR132" s="35"/>
      <c r="XBS132" s="35"/>
      <c r="XBT132" s="35"/>
      <c r="XBU132" s="35"/>
      <c r="XBV132" s="35"/>
      <c r="XBW132" s="35"/>
      <c r="XBX132" s="35"/>
      <c r="XBY132" s="35"/>
      <c r="XBZ132" s="35"/>
      <c r="XCA132" s="35"/>
      <c r="XCB132" s="35"/>
      <c r="XCC132" s="35"/>
      <c r="XCD132" s="35"/>
      <c r="XCE132" s="35"/>
      <c r="XCF132" s="35"/>
      <c r="XCG132" s="35"/>
      <c r="XCH132" s="35"/>
      <c r="XCI132" s="35"/>
      <c r="XCJ132" s="35"/>
      <c r="XCK132" s="35"/>
      <c r="XCL132" s="35"/>
      <c r="XCM132" s="35"/>
      <c r="XCN132" s="35"/>
      <c r="XCO132" s="35"/>
      <c r="XCP132" s="35"/>
      <c r="XCQ132" s="35"/>
      <c r="XCR132" s="35"/>
      <c r="XCS132" s="35"/>
      <c r="XCT132" s="35"/>
      <c r="XCU132" s="35"/>
      <c r="XCV132" s="35"/>
      <c r="XCW132" s="35"/>
      <c r="XCX132" s="35"/>
      <c r="XCY132" s="35"/>
      <c r="XCZ132" s="35"/>
      <c r="XDA132" s="35"/>
      <c r="XDB132" s="35"/>
      <c r="XDC132" s="35"/>
      <c r="XDD132" s="35"/>
      <c r="XDE132" s="35"/>
      <c r="XDF132" s="35"/>
      <c r="XDG132" s="35"/>
      <c r="XDH132" s="35"/>
      <c r="XDI132" s="35"/>
      <c r="XDJ132" s="35"/>
      <c r="XDK132" s="35"/>
      <c r="XDL132" s="35"/>
      <c r="XDM132" s="35"/>
      <c r="XDN132" s="35"/>
      <c r="XDO132" s="35"/>
      <c r="XDP132" s="35"/>
      <c r="XDQ132" s="35"/>
      <c r="XDR132" s="35"/>
      <c r="XDS132" s="35"/>
      <c r="XDT132" s="35"/>
      <c r="XDU132" s="35"/>
      <c r="XDV132" s="35"/>
      <c r="XDW132" s="35"/>
      <c r="XDX132" s="35"/>
      <c r="XDY132" s="35"/>
      <c r="XDZ132" s="35"/>
      <c r="XEA132" s="35"/>
      <c r="XEB132" s="35"/>
      <c r="XEC132" s="35"/>
      <c r="XED132" s="35"/>
      <c r="XEE132" s="35"/>
      <c r="XEF132" s="35"/>
      <c r="XEG132" s="35"/>
      <c r="XEH132" s="35"/>
      <c r="XEI132" s="35"/>
      <c r="XEJ132" s="35"/>
      <c r="XEK132" s="35"/>
      <c r="XEL132" s="35"/>
      <c r="XEM132" s="35"/>
      <c r="XEN132" s="35"/>
      <c r="XEO132" s="35"/>
      <c r="XEP132" s="35"/>
      <c r="XEQ132" s="35"/>
      <c r="XER132" s="35"/>
      <c r="XES132" s="35"/>
      <c r="XET132" s="35"/>
      <c r="XEU132" s="35"/>
      <c r="XEV132" s="35"/>
      <c r="XEW132" s="35"/>
      <c r="XEX132" s="35"/>
      <c r="XEY132" s="35"/>
      <c r="XEZ132" s="35"/>
      <c r="XFA132" s="35"/>
      <c r="XFB132" s="35"/>
      <c r="XFC132" s="35"/>
      <c r="XFD132" s="35"/>
    </row>
    <row r="133" spans="1:151 16227:16384" s="12" customFormat="1" ht="20.25" customHeight="1" x14ac:dyDescent="0.25">
      <c r="A133" s="82" t="str">
        <f t="shared" si="3"/>
        <v>Ground Floor For Residential &amp; Parking</v>
      </c>
      <c r="B133" s="82"/>
      <c r="C133" s="82">
        <f t="shared" si="4"/>
        <v>16</v>
      </c>
      <c r="D133" s="82"/>
      <c r="E133" s="51" t="s">
        <v>214</v>
      </c>
      <c r="F133" s="83">
        <f>(41.53+1.4*1)*10.764</f>
        <v>462.09851999999995</v>
      </c>
      <c r="G133" s="84"/>
      <c r="H133" s="51">
        <v>0</v>
      </c>
      <c r="I133" s="51">
        <f>F133*(($I$122)+1)+H133</f>
        <v>693.1477799999999</v>
      </c>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WZC133" s="35"/>
      <c r="WZD133" s="35"/>
      <c r="WZE133" s="35"/>
      <c r="WZF133" s="35"/>
      <c r="WZG133" s="35"/>
      <c r="WZH133" s="35"/>
      <c r="WZI133" s="35"/>
      <c r="WZJ133" s="35"/>
      <c r="WZK133" s="35"/>
      <c r="WZL133" s="35"/>
      <c r="WZM133" s="35"/>
      <c r="WZN133" s="35"/>
      <c r="WZO133" s="35"/>
      <c r="WZP133" s="35"/>
      <c r="WZQ133" s="35"/>
      <c r="WZR133" s="35"/>
      <c r="WZS133" s="35"/>
      <c r="WZT133" s="35"/>
      <c r="WZU133" s="35"/>
      <c r="WZV133" s="35"/>
      <c r="WZW133" s="35"/>
      <c r="WZX133" s="35"/>
      <c r="WZY133" s="35"/>
      <c r="WZZ133" s="35"/>
      <c r="XAA133" s="35"/>
      <c r="XAB133" s="35"/>
      <c r="XAC133" s="35"/>
      <c r="XAD133" s="35"/>
      <c r="XAE133" s="35"/>
      <c r="XAF133" s="35"/>
      <c r="XAG133" s="35"/>
      <c r="XAH133" s="35"/>
      <c r="XAI133" s="35"/>
      <c r="XAJ133" s="35"/>
      <c r="XAK133" s="35"/>
      <c r="XAL133" s="35"/>
      <c r="XAM133" s="35"/>
      <c r="XAN133" s="35"/>
      <c r="XAO133" s="35"/>
      <c r="XAP133" s="35"/>
      <c r="XAQ133" s="35"/>
      <c r="XAR133" s="35"/>
      <c r="XAS133" s="35"/>
      <c r="XAT133" s="35"/>
      <c r="XAU133" s="35"/>
      <c r="XAV133" s="35"/>
      <c r="XAW133" s="35"/>
      <c r="XAX133" s="35"/>
      <c r="XAY133" s="35"/>
      <c r="XAZ133" s="35"/>
      <c r="XBA133" s="35"/>
      <c r="XBB133" s="35"/>
      <c r="XBC133" s="35"/>
      <c r="XBD133" s="35"/>
      <c r="XBE133" s="35"/>
      <c r="XBF133" s="35"/>
      <c r="XBG133" s="35"/>
      <c r="XBH133" s="35"/>
      <c r="XBI133" s="35"/>
      <c r="XBJ133" s="35"/>
      <c r="XBK133" s="35"/>
      <c r="XBL133" s="35"/>
      <c r="XBM133" s="35"/>
      <c r="XBN133" s="35"/>
      <c r="XBO133" s="35"/>
      <c r="XBP133" s="35"/>
      <c r="XBQ133" s="35"/>
      <c r="XBR133" s="35"/>
      <c r="XBS133" s="35"/>
      <c r="XBT133" s="35"/>
      <c r="XBU133" s="35"/>
      <c r="XBV133" s="35"/>
      <c r="XBW133" s="35"/>
      <c r="XBX133" s="35"/>
      <c r="XBY133" s="35"/>
      <c r="XBZ133" s="35"/>
      <c r="XCA133" s="35"/>
      <c r="XCB133" s="35"/>
      <c r="XCC133" s="35"/>
      <c r="XCD133" s="35"/>
      <c r="XCE133" s="35"/>
      <c r="XCF133" s="35"/>
      <c r="XCG133" s="35"/>
      <c r="XCH133" s="35"/>
      <c r="XCI133" s="35"/>
      <c r="XCJ133" s="35"/>
      <c r="XCK133" s="35"/>
      <c r="XCL133" s="35"/>
      <c r="XCM133" s="35"/>
      <c r="XCN133" s="35"/>
      <c r="XCO133" s="35"/>
      <c r="XCP133" s="35"/>
      <c r="XCQ133" s="35"/>
      <c r="XCR133" s="35"/>
      <c r="XCS133" s="35"/>
      <c r="XCT133" s="35"/>
      <c r="XCU133" s="35"/>
      <c r="XCV133" s="35"/>
      <c r="XCW133" s="35"/>
      <c r="XCX133" s="35"/>
      <c r="XCY133" s="35"/>
      <c r="XCZ133" s="35"/>
      <c r="XDA133" s="35"/>
      <c r="XDB133" s="35"/>
      <c r="XDC133" s="35"/>
      <c r="XDD133" s="35"/>
      <c r="XDE133" s="35"/>
      <c r="XDF133" s="35"/>
      <c r="XDG133" s="35"/>
      <c r="XDH133" s="35"/>
      <c r="XDI133" s="35"/>
      <c r="XDJ133" s="35"/>
      <c r="XDK133" s="35"/>
      <c r="XDL133" s="35"/>
      <c r="XDM133" s="35"/>
      <c r="XDN133" s="35"/>
      <c r="XDO133" s="35"/>
      <c r="XDP133" s="35"/>
      <c r="XDQ133" s="35"/>
      <c r="XDR133" s="35"/>
      <c r="XDS133" s="35"/>
      <c r="XDT133" s="35"/>
      <c r="XDU133" s="35"/>
      <c r="XDV133" s="35"/>
      <c r="XDW133" s="35"/>
      <c r="XDX133" s="35"/>
      <c r="XDY133" s="35"/>
      <c r="XDZ133" s="35"/>
      <c r="XEA133" s="35"/>
      <c r="XEB133" s="35"/>
      <c r="XEC133" s="35"/>
      <c r="XED133" s="35"/>
      <c r="XEE133" s="35"/>
      <c r="XEF133" s="35"/>
      <c r="XEG133" s="35"/>
      <c r="XEH133" s="35"/>
      <c r="XEI133" s="35"/>
      <c r="XEJ133" s="35"/>
      <c r="XEK133" s="35"/>
      <c r="XEL133" s="35"/>
      <c r="XEM133" s="35"/>
      <c r="XEN133" s="35"/>
      <c r="XEO133" s="35"/>
      <c r="XEP133" s="35"/>
      <c r="XEQ133" s="35"/>
      <c r="XER133" s="35"/>
      <c r="XES133" s="35"/>
      <c r="XET133" s="35"/>
      <c r="XEU133" s="35"/>
      <c r="XEV133" s="35"/>
      <c r="XEW133" s="35"/>
      <c r="XEX133" s="35"/>
      <c r="XEY133" s="35"/>
      <c r="XEZ133" s="35"/>
      <c r="XFA133" s="35"/>
      <c r="XFB133" s="35"/>
      <c r="XFC133" s="35"/>
      <c r="XFD133" s="35"/>
    </row>
    <row r="134" spans="1:151 16227:16384" s="12" customFormat="1" ht="20.25" customHeight="1" x14ac:dyDescent="0.25">
      <c r="A134" s="82" t="str">
        <f t="shared" si="3"/>
        <v>Ground Floor For Residential &amp; Parking</v>
      </c>
      <c r="B134" s="82"/>
      <c r="C134" s="82">
        <f t="shared" si="4"/>
        <v>17</v>
      </c>
      <c r="D134" s="82"/>
      <c r="E134" s="51" t="s">
        <v>214</v>
      </c>
      <c r="F134" s="83">
        <f>(41.53+1.4*1)*10.764</f>
        <v>462.09851999999995</v>
      </c>
      <c r="G134" s="84"/>
      <c r="H134" s="51">
        <v>0</v>
      </c>
      <c r="I134" s="51">
        <f>F134*(($I$122)+1)+H134</f>
        <v>693.1477799999999</v>
      </c>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WZC134" s="35"/>
      <c r="WZD134" s="35"/>
      <c r="WZE134" s="35"/>
      <c r="WZF134" s="35"/>
      <c r="WZG134" s="35"/>
      <c r="WZH134" s="35"/>
      <c r="WZI134" s="35"/>
      <c r="WZJ134" s="35"/>
      <c r="WZK134" s="35"/>
      <c r="WZL134" s="35"/>
      <c r="WZM134" s="35"/>
      <c r="WZN134" s="35"/>
      <c r="WZO134" s="35"/>
      <c r="WZP134" s="35"/>
      <c r="WZQ134" s="35"/>
      <c r="WZR134" s="35"/>
      <c r="WZS134" s="35"/>
      <c r="WZT134" s="35"/>
      <c r="WZU134" s="35"/>
      <c r="WZV134" s="35"/>
      <c r="WZW134" s="35"/>
      <c r="WZX134" s="35"/>
      <c r="WZY134" s="35"/>
      <c r="WZZ134" s="35"/>
      <c r="XAA134" s="35"/>
      <c r="XAB134" s="35"/>
      <c r="XAC134" s="35"/>
      <c r="XAD134" s="35"/>
      <c r="XAE134" s="35"/>
      <c r="XAF134" s="35"/>
      <c r="XAG134" s="35"/>
      <c r="XAH134" s="35"/>
      <c r="XAI134" s="35"/>
      <c r="XAJ134" s="35"/>
      <c r="XAK134" s="35"/>
      <c r="XAL134" s="35"/>
      <c r="XAM134" s="35"/>
      <c r="XAN134" s="35"/>
      <c r="XAO134" s="35"/>
      <c r="XAP134" s="35"/>
      <c r="XAQ134" s="35"/>
      <c r="XAR134" s="35"/>
      <c r="XAS134" s="35"/>
      <c r="XAT134" s="35"/>
      <c r="XAU134" s="35"/>
      <c r="XAV134" s="35"/>
      <c r="XAW134" s="35"/>
      <c r="XAX134" s="35"/>
      <c r="XAY134" s="35"/>
      <c r="XAZ134" s="35"/>
      <c r="XBA134" s="35"/>
      <c r="XBB134" s="35"/>
      <c r="XBC134" s="35"/>
      <c r="XBD134" s="35"/>
      <c r="XBE134" s="35"/>
      <c r="XBF134" s="35"/>
      <c r="XBG134" s="35"/>
      <c r="XBH134" s="35"/>
      <c r="XBI134" s="35"/>
      <c r="XBJ134" s="35"/>
      <c r="XBK134" s="35"/>
      <c r="XBL134" s="35"/>
      <c r="XBM134" s="35"/>
      <c r="XBN134" s="35"/>
      <c r="XBO134" s="35"/>
      <c r="XBP134" s="35"/>
      <c r="XBQ134" s="35"/>
      <c r="XBR134" s="35"/>
      <c r="XBS134" s="35"/>
      <c r="XBT134" s="35"/>
      <c r="XBU134" s="35"/>
      <c r="XBV134" s="35"/>
      <c r="XBW134" s="35"/>
      <c r="XBX134" s="35"/>
      <c r="XBY134" s="35"/>
      <c r="XBZ134" s="35"/>
      <c r="XCA134" s="35"/>
      <c r="XCB134" s="35"/>
      <c r="XCC134" s="35"/>
      <c r="XCD134" s="35"/>
      <c r="XCE134" s="35"/>
      <c r="XCF134" s="35"/>
      <c r="XCG134" s="35"/>
      <c r="XCH134" s="35"/>
      <c r="XCI134" s="35"/>
      <c r="XCJ134" s="35"/>
      <c r="XCK134" s="35"/>
      <c r="XCL134" s="35"/>
      <c r="XCM134" s="35"/>
      <c r="XCN134" s="35"/>
      <c r="XCO134" s="35"/>
      <c r="XCP134" s="35"/>
      <c r="XCQ134" s="35"/>
      <c r="XCR134" s="35"/>
      <c r="XCS134" s="35"/>
      <c r="XCT134" s="35"/>
      <c r="XCU134" s="35"/>
      <c r="XCV134" s="35"/>
      <c r="XCW134" s="35"/>
      <c r="XCX134" s="35"/>
      <c r="XCY134" s="35"/>
      <c r="XCZ134" s="35"/>
      <c r="XDA134" s="35"/>
      <c r="XDB134" s="35"/>
      <c r="XDC134" s="35"/>
      <c r="XDD134" s="35"/>
      <c r="XDE134" s="35"/>
      <c r="XDF134" s="35"/>
      <c r="XDG134" s="35"/>
      <c r="XDH134" s="35"/>
      <c r="XDI134" s="35"/>
      <c r="XDJ134" s="35"/>
      <c r="XDK134" s="35"/>
      <c r="XDL134" s="35"/>
      <c r="XDM134" s="35"/>
      <c r="XDN134" s="35"/>
      <c r="XDO134" s="35"/>
      <c r="XDP134" s="35"/>
      <c r="XDQ134" s="35"/>
      <c r="XDR134" s="35"/>
      <c r="XDS134" s="35"/>
      <c r="XDT134" s="35"/>
      <c r="XDU134" s="35"/>
      <c r="XDV134" s="35"/>
      <c r="XDW134" s="35"/>
      <c r="XDX134" s="35"/>
      <c r="XDY134" s="35"/>
      <c r="XDZ134" s="35"/>
      <c r="XEA134" s="35"/>
      <c r="XEB134" s="35"/>
      <c r="XEC134" s="35"/>
      <c r="XED134" s="35"/>
      <c r="XEE134" s="35"/>
      <c r="XEF134" s="35"/>
      <c r="XEG134" s="35"/>
      <c r="XEH134" s="35"/>
      <c r="XEI134" s="35"/>
      <c r="XEJ134" s="35"/>
      <c r="XEK134" s="35"/>
      <c r="XEL134" s="35"/>
      <c r="XEM134" s="35"/>
      <c r="XEN134" s="35"/>
      <c r="XEO134" s="35"/>
      <c r="XEP134" s="35"/>
      <c r="XEQ134" s="35"/>
      <c r="XER134" s="35"/>
      <c r="XES134" s="35"/>
      <c r="XET134" s="35"/>
      <c r="XEU134" s="35"/>
      <c r="XEV134" s="35"/>
      <c r="XEW134" s="35"/>
      <c r="XEX134" s="35"/>
      <c r="XEY134" s="35"/>
      <c r="XEZ134" s="35"/>
      <c r="XFA134" s="35"/>
      <c r="XFB134" s="35"/>
      <c r="XFC134" s="35"/>
      <c r="XFD134" s="35"/>
    </row>
    <row r="135" spans="1:151 16227:16384" s="12" customFormat="1" ht="20.25" x14ac:dyDescent="0.25">
      <c r="A135" s="86" t="s">
        <v>217</v>
      </c>
      <c r="B135" s="87"/>
      <c r="C135" s="87"/>
      <c r="D135" s="87"/>
      <c r="E135" s="87"/>
      <c r="F135" s="87"/>
      <c r="G135" s="87"/>
      <c r="H135" s="87"/>
      <c r="I135" s="88"/>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WZC135" s="35"/>
      <c r="WZD135" s="35"/>
      <c r="WZE135" s="35"/>
      <c r="WZF135" s="35"/>
      <c r="WZG135" s="35"/>
      <c r="WZH135" s="35"/>
      <c r="WZI135" s="35"/>
      <c r="WZJ135" s="35"/>
      <c r="WZK135" s="35"/>
      <c r="WZL135" s="35"/>
      <c r="WZM135" s="35"/>
      <c r="WZN135" s="35"/>
      <c r="WZO135" s="35"/>
      <c r="WZP135" s="35"/>
      <c r="WZQ135" s="35"/>
      <c r="WZR135" s="35"/>
      <c r="WZS135" s="35"/>
      <c r="WZT135" s="35"/>
      <c r="WZU135" s="35"/>
      <c r="WZV135" s="35"/>
      <c r="WZW135" s="35"/>
      <c r="WZX135" s="35"/>
      <c r="WZY135" s="35"/>
      <c r="WZZ135" s="35"/>
      <c r="XAA135" s="35"/>
      <c r="XAB135" s="35"/>
      <c r="XAC135" s="35"/>
      <c r="XAD135" s="35"/>
      <c r="XAE135" s="35"/>
      <c r="XAF135" s="35"/>
      <c r="XAG135" s="35"/>
      <c r="XAH135" s="35"/>
      <c r="XAI135" s="35"/>
      <c r="XAJ135" s="35"/>
      <c r="XAK135" s="35"/>
      <c r="XAL135" s="35"/>
      <c r="XAM135" s="35"/>
      <c r="XAN135" s="35"/>
      <c r="XAO135" s="35"/>
      <c r="XAP135" s="35"/>
      <c r="XAQ135" s="35"/>
      <c r="XAR135" s="35"/>
      <c r="XAS135" s="35"/>
      <c r="XAT135" s="35"/>
      <c r="XAU135" s="35"/>
      <c r="XAV135" s="35"/>
      <c r="XAW135" s="35"/>
      <c r="XAX135" s="35"/>
      <c r="XAY135" s="35"/>
      <c r="XAZ135" s="35"/>
      <c r="XBA135" s="35"/>
      <c r="XBB135" s="35"/>
      <c r="XBC135" s="35"/>
      <c r="XBD135" s="35"/>
      <c r="XBE135" s="35"/>
      <c r="XBF135" s="35"/>
      <c r="XBG135" s="35"/>
      <c r="XBH135" s="35"/>
      <c r="XBI135" s="35"/>
      <c r="XBJ135" s="35"/>
      <c r="XBK135" s="35"/>
      <c r="XBL135" s="35"/>
      <c r="XBM135" s="35"/>
      <c r="XBN135" s="35"/>
      <c r="XBO135" s="35"/>
      <c r="XBP135" s="35"/>
      <c r="XBQ135" s="35"/>
      <c r="XBR135" s="35"/>
      <c r="XBS135" s="35"/>
      <c r="XBT135" s="35"/>
      <c r="XBU135" s="35"/>
      <c r="XBV135" s="35"/>
      <c r="XBW135" s="35"/>
      <c r="XBX135" s="35"/>
      <c r="XBY135" s="35"/>
      <c r="XBZ135" s="35"/>
      <c r="XCA135" s="35"/>
      <c r="XCB135" s="35"/>
      <c r="XCC135" s="35"/>
      <c r="XCD135" s="35"/>
      <c r="XCE135" s="35"/>
      <c r="XCF135" s="35"/>
      <c r="XCG135" s="35"/>
      <c r="XCH135" s="35"/>
      <c r="XCI135" s="35"/>
      <c r="XCJ135" s="35"/>
      <c r="XCK135" s="35"/>
      <c r="XCL135" s="35"/>
      <c r="XCM135" s="35"/>
      <c r="XCN135" s="35"/>
      <c r="XCO135" s="35"/>
      <c r="XCP135" s="35"/>
      <c r="XCQ135" s="35"/>
      <c r="XCR135" s="35"/>
      <c r="XCS135" s="35"/>
      <c r="XCT135" s="35"/>
      <c r="XCU135" s="35"/>
      <c r="XCV135" s="35"/>
      <c r="XCW135" s="35"/>
      <c r="XCX135" s="35"/>
      <c r="XCY135" s="35"/>
      <c r="XCZ135" s="35"/>
      <c r="XDA135" s="35"/>
      <c r="XDB135" s="35"/>
      <c r="XDC135" s="35"/>
      <c r="XDD135" s="35"/>
      <c r="XDE135" s="35"/>
      <c r="XDF135" s="35"/>
      <c r="XDG135" s="35"/>
      <c r="XDH135" s="35"/>
      <c r="XDI135" s="35"/>
      <c r="XDJ135" s="35"/>
      <c r="XDK135" s="35"/>
      <c r="XDL135" s="35"/>
      <c r="XDM135" s="35"/>
      <c r="XDN135" s="35"/>
      <c r="XDO135" s="35"/>
      <c r="XDP135" s="35"/>
      <c r="XDQ135" s="35"/>
      <c r="XDR135" s="35"/>
      <c r="XDS135" s="35"/>
      <c r="XDT135" s="35"/>
      <c r="XDU135" s="35"/>
      <c r="XDV135" s="35"/>
      <c r="XDW135" s="35"/>
      <c r="XDX135" s="35"/>
      <c r="XDY135" s="35"/>
      <c r="XDZ135" s="35"/>
      <c r="XEA135" s="35"/>
      <c r="XEB135" s="35"/>
      <c r="XEC135" s="35"/>
      <c r="XED135" s="35"/>
      <c r="XEE135" s="35"/>
      <c r="XEF135" s="35"/>
      <c r="XEG135" s="35"/>
      <c r="XEH135" s="35"/>
      <c r="XEI135" s="35"/>
      <c r="XEJ135" s="35"/>
      <c r="XEK135" s="35"/>
      <c r="XEL135" s="35"/>
      <c r="XEM135" s="35"/>
      <c r="XEN135" s="35"/>
      <c r="XEO135" s="35"/>
      <c r="XEP135" s="35"/>
      <c r="XEQ135" s="35"/>
      <c r="XER135" s="35"/>
      <c r="XES135" s="35"/>
      <c r="XET135" s="35"/>
      <c r="XEU135" s="35"/>
      <c r="XEV135" s="35"/>
      <c r="XEW135" s="35"/>
      <c r="XEX135" s="35"/>
      <c r="XEY135" s="35"/>
      <c r="XEZ135" s="35"/>
      <c r="XFA135" s="35"/>
      <c r="XFB135" s="35"/>
      <c r="XFC135" s="35"/>
      <c r="XFD135" s="35"/>
    </row>
    <row r="136" spans="1:151 16227:16384" s="12" customFormat="1" ht="20.25" x14ac:dyDescent="0.25">
      <c r="A136" s="82" t="str">
        <f>A135</f>
        <v xml:space="preserve">1st Floor For Residential </v>
      </c>
      <c r="B136" s="82"/>
      <c r="C136" s="82">
        <v>1</v>
      </c>
      <c r="D136" s="82"/>
      <c r="E136" s="51" t="s">
        <v>214</v>
      </c>
      <c r="F136" s="83">
        <f>(41.53+1.4*1)*10.764</f>
        <v>462.09851999999995</v>
      </c>
      <c r="G136" s="84"/>
      <c r="H136" s="51">
        <v>0</v>
      </c>
      <c r="I136" s="51">
        <f>F136*(($I$122)+1)+H136</f>
        <v>693.1477799999999</v>
      </c>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WZC136" s="35"/>
      <c r="WZD136" s="35"/>
      <c r="WZE136" s="35"/>
      <c r="WZF136" s="35"/>
      <c r="WZG136" s="35"/>
      <c r="WZH136" s="35"/>
      <c r="WZI136" s="35"/>
      <c r="WZJ136" s="35"/>
      <c r="WZK136" s="35"/>
      <c r="WZL136" s="35"/>
      <c r="WZM136" s="35"/>
      <c r="WZN136" s="35"/>
      <c r="WZO136" s="35"/>
      <c r="WZP136" s="35"/>
      <c r="WZQ136" s="35"/>
      <c r="WZR136" s="35"/>
      <c r="WZS136" s="35"/>
      <c r="WZT136" s="35"/>
      <c r="WZU136" s="35"/>
      <c r="WZV136" s="35"/>
      <c r="WZW136" s="35"/>
      <c r="WZX136" s="35"/>
      <c r="WZY136" s="35"/>
      <c r="WZZ136" s="35"/>
      <c r="XAA136" s="35"/>
      <c r="XAB136" s="35"/>
      <c r="XAC136" s="35"/>
      <c r="XAD136" s="35"/>
      <c r="XAE136" s="35"/>
      <c r="XAF136" s="35"/>
      <c r="XAG136" s="35"/>
      <c r="XAH136" s="35"/>
      <c r="XAI136" s="35"/>
      <c r="XAJ136" s="35"/>
      <c r="XAK136" s="35"/>
      <c r="XAL136" s="35"/>
      <c r="XAM136" s="35"/>
      <c r="XAN136" s="35"/>
      <c r="XAO136" s="35"/>
      <c r="XAP136" s="35"/>
      <c r="XAQ136" s="35"/>
      <c r="XAR136" s="35"/>
      <c r="XAS136" s="35"/>
      <c r="XAT136" s="35"/>
      <c r="XAU136" s="35"/>
      <c r="XAV136" s="35"/>
      <c r="XAW136" s="35"/>
      <c r="XAX136" s="35"/>
      <c r="XAY136" s="35"/>
      <c r="XAZ136" s="35"/>
      <c r="XBA136" s="35"/>
      <c r="XBB136" s="35"/>
      <c r="XBC136" s="35"/>
      <c r="XBD136" s="35"/>
      <c r="XBE136" s="35"/>
      <c r="XBF136" s="35"/>
      <c r="XBG136" s="35"/>
      <c r="XBH136" s="35"/>
      <c r="XBI136" s="35"/>
      <c r="XBJ136" s="35"/>
      <c r="XBK136" s="35"/>
      <c r="XBL136" s="35"/>
      <c r="XBM136" s="35"/>
      <c r="XBN136" s="35"/>
      <c r="XBO136" s="35"/>
      <c r="XBP136" s="35"/>
      <c r="XBQ136" s="35"/>
      <c r="XBR136" s="35"/>
      <c r="XBS136" s="35"/>
      <c r="XBT136" s="35"/>
      <c r="XBU136" s="35"/>
      <c r="XBV136" s="35"/>
      <c r="XBW136" s="35"/>
      <c r="XBX136" s="35"/>
      <c r="XBY136" s="35"/>
      <c r="XBZ136" s="35"/>
      <c r="XCA136" s="35"/>
      <c r="XCB136" s="35"/>
      <c r="XCC136" s="35"/>
      <c r="XCD136" s="35"/>
      <c r="XCE136" s="35"/>
      <c r="XCF136" s="35"/>
      <c r="XCG136" s="35"/>
      <c r="XCH136" s="35"/>
      <c r="XCI136" s="35"/>
      <c r="XCJ136" s="35"/>
      <c r="XCK136" s="35"/>
      <c r="XCL136" s="35"/>
      <c r="XCM136" s="35"/>
      <c r="XCN136" s="35"/>
      <c r="XCO136" s="35"/>
      <c r="XCP136" s="35"/>
      <c r="XCQ136" s="35"/>
      <c r="XCR136" s="35"/>
      <c r="XCS136" s="35"/>
      <c r="XCT136" s="35"/>
      <c r="XCU136" s="35"/>
      <c r="XCV136" s="35"/>
      <c r="XCW136" s="35"/>
      <c r="XCX136" s="35"/>
      <c r="XCY136" s="35"/>
      <c r="XCZ136" s="35"/>
      <c r="XDA136" s="35"/>
      <c r="XDB136" s="35"/>
      <c r="XDC136" s="35"/>
      <c r="XDD136" s="35"/>
      <c r="XDE136" s="35"/>
      <c r="XDF136" s="35"/>
      <c r="XDG136" s="35"/>
      <c r="XDH136" s="35"/>
      <c r="XDI136" s="35"/>
      <c r="XDJ136" s="35"/>
      <c r="XDK136" s="35"/>
      <c r="XDL136" s="35"/>
      <c r="XDM136" s="35"/>
      <c r="XDN136" s="35"/>
      <c r="XDO136" s="35"/>
      <c r="XDP136" s="35"/>
      <c r="XDQ136" s="35"/>
      <c r="XDR136" s="35"/>
      <c r="XDS136" s="35"/>
      <c r="XDT136" s="35"/>
      <c r="XDU136" s="35"/>
      <c r="XDV136" s="35"/>
      <c r="XDW136" s="35"/>
      <c r="XDX136" s="35"/>
      <c r="XDY136" s="35"/>
      <c r="XDZ136" s="35"/>
      <c r="XEA136" s="35"/>
      <c r="XEB136" s="35"/>
      <c r="XEC136" s="35"/>
      <c r="XED136" s="35"/>
      <c r="XEE136" s="35"/>
      <c r="XEF136" s="35"/>
      <c r="XEG136" s="35"/>
      <c r="XEH136" s="35"/>
      <c r="XEI136" s="35"/>
      <c r="XEJ136" s="35"/>
      <c r="XEK136" s="35"/>
      <c r="XEL136" s="35"/>
      <c r="XEM136" s="35"/>
      <c r="XEN136" s="35"/>
      <c r="XEO136" s="35"/>
      <c r="XEP136" s="35"/>
      <c r="XEQ136" s="35"/>
      <c r="XER136" s="35"/>
      <c r="XES136" s="35"/>
      <c r="XET136" s="35"/>
      <c r="XEU136" s="35"/>
      <c r="XEV136" s="35"/>
      <c r="XEW136" s="35"/>
      <c r="XEX136" s="35"/>
      <c r="XEY136" s="35"/>
      <c r="XEZ136" s="35"/>
      <c r="XFA136" s="35"/>
      <c r="XFB136" s="35"/>
      <c r="XFC136" s="35"/>
      <c r="XFD136" s="35"/>
    </row>
    <row r="137" spans="1:151 16227:16384" s="12" customFormat="1" ht="20.25" x14ac:dyDescent="0.25">
      <c r="A137" s="82" t="str">
        <f t="shared" ref="A137:A152" si="5">A136</f>
        <v xml:space="preserve">1st Floor For Residential </v>
      </c>
      <c r="B137" s="82"/>
      <c r="C137" s="82">
        <f>C136+1</f>
        <v>2</v>
      </c>
      <c r="D137" s="82"/>
      <c r="E137" s="51" t="s">
        <v>214</v>
      </c>
      <c r="F137" s="83">
        <f>(41.53+1.4*1)*10.764</f>
        <v>462.09851999999995</v>
      </c>
      <c r="G137" s="84"/>
      <c r="H137" s="51">
        <v>0</v>
      </c>
      <c r="I137" s="51">
        <f t="shared" ref="I137:I152" si="6">F137*(($I$122)+1)+H137</f>
        <v>693.1477799999999</v>
      </c>
      <c r="J137" s="35">
        <f>6000*1.5</f>
        <v>9000</v>
      </c>
      <c r="K137" s="35" t="s">
        <v>239</v>
      </c>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WZC137" s="35"/>
      <c r="WZD137" s="35"/>
      <c r="WZE137" s="35"/>
      <c r="WZF137" s="35"/>
      <c r="WZG137" s="35"/>
      <c r="WZH137" s="35"/>
      <c r="WZI137" s="35"/>
      <c r="WZJ137" s="35"/>
      <c r="WZK137" s="35"/>
      <c r="WZL137" s="35"/>
      <c r="WZM137" s="35"/>
      <c r="WZN137" s="35"/>
      <c r="WZO137" s="35"/>
      <c r="WZP137" s="35"/>
      <c r="WZQ137" s="35"/>
      <c r="WZR137" s="35"/>
      <c r="WZS137" s="35"/>
      <c r="WZT137" s="35"/>
      <c r="WZU137" s="35"/>
      <c r="WZV137" s="35"/>
      <c r="WZW137" s="35"/>
      <c r="WZX137" s="35"/>
      <c r="WZY137" s="35"/>
      <c r="WZZ137" s="35"/>
      <c r="XAA137" s="35"/>
      <c r="XAB137" s="35"/>
      <c r="XAC137" s="35"/>
      <c r="XAD137" s="35"/>
      <c r="XAE137" s="35"/>
      <c r="XAF137" s="35"/>
      <c r="XAG137" s="35"/>
      <c r="XAH137" s="35"/>
      <c r="XAI137" s="35"/>
      <c r="XAJ137" s="35"/>
      <c r="XAK137" s="35"/>
      <c r="XAL137" s="35"/>
      <c r="XAM137" s="35"/>
      <c r="XAN137" s="35"/>
      <c r="XAO137" s="35"/>
      <c r="XAP137" s="35"/>
      <c r="XAQ137" s="35"/>
      <c r="XAR137" s="35"/>
      <c r="XAS137" s="35"/>
      <c r="XAT137" s="35"/>
      <c r="XAU137" s="35"/>
      <c r="XAV137" s="35"/>
      <c r="XAW137" s="35"/>
      <c r="XAX137" s="35"/>
      <c r="XAY137" s="35"/>
      <c r="XAZ137" s="35"/>
      <c r="XBA137" s="35"/>
      <c r="XBB137" s="35"/>
      <c r="XBC137" s="35"/>
      <c r="XBD137" s="35"/>
      <c r="XBE137" s="35"/>
      <c r="XBF137" s="35"/>
      <c r="XBG137" s="35"/>
      <c r="XBH137" s="35"/>
      <c r="XBI137" s="35"/>
      <c r="XBJ137" s="35"/>
      <c r="XBK137" s="35"/>
      <c r="XBL137" s="35"/>
      <c r="XBM137" s="35"/>
      <c r="XBN137" s="35"/>
      <c r="XBO137" s="35"/>
      <c r="XBP137" s="35"/>
      <c r="XBQ137" s="35"/>
      <c r="XBR137" s="35"/>
      <c r="XBS137" s="35"/>
      <c r="XBT137" s="35"/>
      <c r="XBU137" s="35"/>
      <c r="XBV137" s="35"/>
      <c r="XBW137" s="35"/>
      <c r="XBX137" s="35"/>
      <c r="XBY137" s="35"/>
      <c r="XBZ137" s="35"/>
      <c r="XCA137" s="35"/>
      <c r="XCB137" s="35"/>
      <c r="XCC137" s="35"/>
      <c r="XCD137" s="35"/>
      <c r="XCE137" s="35"/>
      <c r="XCF137" s="35"/>
      <c r="XCG137" s="35"/>
      <c r="XCH137" s="35"/>
      <c r="XCI137" s="35"/>
      <c r="XCJ137" s="35"/>
      <c r="XCK137" s="35"/>
      <c r="XCL137" s="35"/>
      <c r="XCM137" s="35"/>
      <c r="XCN137" s="35"/>
      <c r="XCO137" s="35"/>
      <c r="XCP137" s="35"/>
      <c r="XCQ137" s="35"/>
      <c r="XCR137" s="35"/>
      <c r="XCS137" s="35"/>
      <c r="XCT137" s="35"/>
      <c r="XCU137" s="35"/>
      <c r="XCV137" s="35"/>
      <c r="XCW137" s="35"/>
      <c r="XCX137" s="35"/>
      <c r="XCY137" s="35"/>
      <c r="XCZ137" s="35"/>
      <c r="XDA137" s="35"/>
      <c r="XDB137" s="35"/>
      <c r="XDC137" s="35"/>
      <c r="XDD137" s="35"/>
      <c r="XDE137" s="35"/>
      <c r="XDF137" s="35"/>
      <c r="XDG137" s="35"/>
      <c r="XDH137" s="35"/>
      <c r="XDI137" s="35"/>
      <c r="XDJ137" s="35"/>
      <c r="XDK137" s="35"/>
      <c r="XDL137" s="35"/>
      <c r="XDM137" s="35"/>
      <c r="XDN137" s="35"/>
      <c r="XDO137" s="35"/>
      <c r="XDP137" s="35"/>
      <c r="XDQ137" s="35"/>
      <c r="XDR137" s="35"/>
      <c r="XDS137" s="35"/>
      <c r="XDT137" s="35"/>
      <c r="XDU137" s="35"/>
      <c r="XDV137" s="35"/>
      <c r="XDW137" s="35"/>
      <c r="XDX137" s="35"/>
      <c r="XDY137" s="35"/>
      <c r="XDZ137" s="35"/>
      <c r="XEA137" s="35"/>
      <c r="XEB137" s="35"/>
      <c r="XEC137" s="35"/>
      <c r="XED137" s="35"/>
      <c r="XEE137" s="35"/>
      <c r="XEF137" s="35"/>
      <c r="XEG137" s="35"/>
      <c r="XEH137" s="35"/>
      <c r="XEI137" s="35"/>
      <c r="XEJ137" s="35"/>
      <c r="XEK137" s="35"/>
      <c r="XEL137" s="35"/>
      <c r="XEM137" s="35"/>
      <c r="XEN137" s="35"/>
      <c r="XEO137" s="35"/>
      <c r="XEP137" s="35"/>
      <c r="XEQ137" s="35"/>
      <c r="XER137" s="35"/>
      <c r="XES137" s="35"/>
      <c r="XET137" s="35"/>
      <c r="XEU137" s="35"/>
      <c r="XEV137" s="35"/>
      <c r="XEW137" s="35"/>
      <c r="XEX137" s="35"/>
      <c r="XEY137" s="35"/>
      <c r="XEZ137" s="35"/>
      <c r="XFA137" s="35"/>
      <c r="XFB137" s="35"/>
      <c r="XFC137" s="35"/>
      <c r="XFD137" s="35"/>
    </row>
    <row r="138" spans="1:151 16227:16384" s="12" customFormat="1" ht="20.25" x14ac:dyDescent="0.25">
      <c r="A138" s="82" t="str">
        <f t="shared" si="5"/>
        <v xml:space="preserve">1st Floor For Residential </v>
      </c>
      <c r="B138" s="82"/>
      <c r="C138" s="82">
        <f t="shared" ref="C138:C152" si="7">C137+1</f>
        <v>3</v>
      </c>
      <c r="D138" s="82"/>
      <c r="E138" s="51" t="s">
        <v>214</v>
      </c>
      <c r="F138" s="83">
        <f>(41.9+1*1.4)*10.764</f>
        <v>466.08119999999997</v>
      </c>
      <c r="G138" s="84"/>
      <c r="H138" s="51">
        <v>0</v>
      </c>
      <c r="I138" s="51">
        <f t="shared" si="6"/>
        <v>699.12179999999989</v>
      </c>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WZC138" s="35"/>
      <c r="WZD138" s="35"/>
      <c r="WZE138" s="35"/>
      <c r="WZF138" s="35"/>
      <c r="WZG138" s="35"/>
      <c r="WZH138" s="35"/>
      <c r="WZI138" s="35"/>
      <c r="WZJ138" s="35"/>
      <c r="WZK138" s="35"/>
      <c r="WZL138" s="35"/>
      <c r="WZM138" s="35"/>
      <c r="WZN138" s="35"/>
      <c r="WZO138" s="35"/>
      <c r="WZP138" s="35"/>
      <c r="WZQ138" s="35"/>
      <c r="WZR138" s="35"/>
      <c r="WZS138" s="35"/>
      <c r="WZT138" s="35"/>
      <c r="WZU138" s="35"/>
      <c r="WZV138" s="35"/>
      <c r="WZW138" s="35"/>
      <c r="WZX138" s="35"/>
      <c r="WZY138" s="35"/>
      <c r="WZZ138" s="35"/>
      <c r="XAA138" s="35"/>
      <c r="XAB138" s="35"/>
      <c r="XAC138" s="35"/>
      <c r="XAD138" s="35"/>
      <c r="XAE138" s="35"/>
      <c r="XAF138" s="35"/>
      <c r="XAG138" s="35"/>
      <c r="XAH138" s="35"/>
      <c r="XAI138" s="35"/>
      <c r="XAJ138" s="35"/>
      <c r="XAK138" s="35"/>
      <c r="XAL138" s="35"/>
      <c r="XAM138" s="35"/>
      <c r="XAN138" s="35"/>
      <c r="XAO138" s="35"/>
      <c r="XAP138" s="35"/>
      <c r="XAQ138" s="35"/>
      <c r="XAR138" s="35"/>
      <c r="XAS138" s="35"/>
      <c r="XAT138" s="35"/>
      <c r="XAU138" s="35"/>
      <c r="XAV138" s="35"/>
      <c r="XAW138" s="35"/>
      <c r="XAX138" s="35"/>
      <c r="XAY138" s="35"/>
      <c r="XAZ138" s="35"/>
      <c r="XBA138" s="35"/>
      <c r="XBB138" s="35"/>
      <c r="XBC138" s="35"/>
      <c r="XBD138" s="35"/>
      <c r="XBE138" s="35"/>
      <c r="XBF138" s="35"/>
      <c r="XBG138" s="35"/>
      <c r="XBH138" s="35"/>
      <c r="XBI138" s="35"/>
      <c r="XBJ138" s="35"/>
      <c r="XBK138" s="35"/>
      <c r="XBL138" s="35"/>
      <c r="XBM138" s="35"/>
      <c r="XBN138" s="35"/>
      <c r="XBO138" s="35"/>
      <c r="XBP138" s="35"/>
      <c r="XBQ138" s="35"/>
      <c r="XBR138" s="35"/>
      <c r="XBS138" s="35"/>
      <c r="XBT138" s="35"/>
      <c r="XBU138" s="35"/>
      <c r="XBV138" s="35"/>
      <c r="XBW138" s="35"/>
      <c r="XBX138" s="35"/>
      <c r="XBY138" s="35"/>
      <c r="XBZ138" s="35"/>
      <c r="XCA138" s="35"/>
      <c r="XCB138" s="35"/>
      <c r="XCC138" s="35"/>
      <c r="XCD138" s="35"/>
      <c r="XCE138" s="35"/>
      <c r="XCF138" s="35"/>
      <c r="XCG138" s="35"/>
      <c r="XCH138" s="35"/>
      <c r="XCI138" s="35"/>
      <c r="XCJ138" s="35"/>
      <c r="XCK138" s="35"/>
      <c r="XCL138" s="35"/>
      <c r="XCM138" s="35"/>
      <c r="XCN138" s="35"/>
      <c r="XCO138" s="35"/>
      <c r="XCP138" s="35"/>
      <c r="XCQ138" s="35"/>
      <c r="XCR138" s="35"/>
      <c r="XCS138" s="35"/>
      <c r="XCT138" s="35"/>
      <c r="XCU138" s="35"/>
      <c r="XCV138" s="35"/>
      <c r="XCW138" s="35"/>
      <c r="XCX138" s="35"/>
      <c r="XCY138" s="35"/>
      <c r="XCZ138" s="35"/>
      <c r="XDA138" s="35"/>
      <c r="XDB138" s="35"/>
      <c r="XDC138" s="35"/>
      <c r="XDD138" s="35"/>
      <c r="XDE138" s="35"/>
      <c r="XDF138" s="35"/>
      <c r="XDG138" s="35"/>
      <c r="XDH138" s="35"/>
      <c r="XDI138" s="35"/>
      <c r="XDJ138" s="35"/>
      <c r="XDK138" s="35"/>
      <c r="XDL138" s="35"/>
      <c r="XDM138" s="35"/>
      <c r="XDN138" s="35"/>
      <c r="XDO138" s="35"/>
      <c r="XDP138" s="35"/>
      <c r="XDQ138" s="35"/>
      <c r="XDR138" s="35"/>
      <c r="XDS138" s="35"/>
      <c r="XDT138" s="35"/>
      <c r="XDU138" s="35"/>
      <c r="XDV138" s="35"/>
      <c r="XDW138" s="35"/>
      <c r="XDX138" s="35"/>
      <c r="XDY138" s="35"/>
      <c r="XDZ138" s="35"/>
      <c r="XEA138" s="35"/>
      <c r="XEB138" s="35"/>
      <c r="XEC138" s="35"/>
      <c r="XED138" s="35"/>
      <c r="XEE138" s="35"/>
      <c r="XEF138" s="35"/>
      <c r="XEG138" s="35"/>
      <c r="XEH138" s="35"/>
      <c r="XEI138" s="35"/>
      <c r="XEJ138" s="35"/>
      <c r="XEK138" s="35"/>
      <c r="XEL138" s="35"/>
      <c r="XEM138" s="35"/>
      <c r="XEN138" s="35"/>
      <c r="XEO138" s="35"/>
      <c r="XEP138" s="35"/>
      <c r="XEQ138" s="35"/>
      <c r="XER138" s="35"/>
      <c r="XES138" s="35"/>
      <c r="XET138" s="35"/>
      <c r="XEU138" s="35"/>
      <c r="XEV138" s="35"/>
      <c r="XEW138" s="35"/>
      <c r="XEX138" s="35"/>
      <c r="XEY138" s="35"/>
      <c r="XEZ138" s="35"/>
      <c r="XFA138" s="35"/>
      <c r="XFB138" s="35"/>
      <c r="XFC138" s="35"/>
      <c r="XFD138" s="35"/>
    </row>
    <row r="139" spans="1:151 16227:16384" s="12" customFormat="1" ht="20.25" customHeight="1" x14ac:dyDescent="0.25">
      <c r="A139" s="82" t="str">
        <f t="shared" si="5"/>
        <v xml:space="preserve">1st Floor For Residential </v>
      </c>
      <c r="B139" s="82"/>
      <c r="C139" s="82">
        <f t="shared" si="7"/>
        <v>4</v>
      </c>
      <c r="D139" s="82"/>
      <c r="E139" s="51" t="s">
        <v>214</v>
      </c>
      <c r="F139" s="83">
        <f>(37.99+1*1.7)*10.764</f>
        <v>427.22316000000001</v>
      </c>
      <c r="G139" s="84"/>
      <c r="H139" s="51">
        <v>0</v>
      </c>
      <c r="I139" s="51">
        <f>F139*(($I$122)+1)+H139</f>
        <v>640.83474000000001</v>
      </c>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WZC139" s="35"/>
      <c r="WZD139" s="35"/>
      <c r="WZE139" s="35"/>
      <c r="WZF139" s="35"/>
      <c r="WZG139" s="35"/>
      <c r="WZH139" s="35"/>
      <c r="WZI139" s="35"/>
      <c r="WZJ139" s="35"/>
      <c r="WZK139" s="35"/>
      <c r="WZL139" s="35"/>
      <c r="WZM139" s="35"/>
      <c r="WZN139" s="35"/>
      <c r="WZO139" s="35"/>
      <c r="WZP139" s="35"/>
      <c r="WZQ139" s="35"/>
      <c r="WZR139" s="35"/>
      <c r="WZS139" s="35"/>
      <c r="WZT139" s="35"/>
      <c r="WZU139" s="35"/>
      <c r="WZV139" s="35"/>
      <c r="WZW139" s="35"/>
      <c r="WZX139" s="35"/>
      <c r="WZY139" s="35"/>
      <c r="WZZ139" s="35"/>
      <c r="XAA139" s="35"/>
      <c r="XAB139" s="35"/>
      <c r="XAC139" s="35"/>
      <c r="XAD139" s="35"/>
      <c r="XAE139" s="35"/>
      <c r="XAF139" s="35"/>
      <c r="XAG139" s="35"/>
      <c r="XAH139" s="35"/>
      <c r="XAI139" s="35"/>
      <c r="XAJ139" s="35"/>
      <c r="XAK139" s="35"/>
      <c r="XAL139" s="35"/>
      <c r="XAM139" s="35"/>
      <c r="XAN139" s="35"/>
      <c r="XAO139" s="35"/>
      <c r="XAP139" s="35"/>
      <c r="XAQ139" s="35"/>
      <c r="XAR139" s="35"/>
      <c r="XAS139" s="35"/>
      <c r="XAT139" s="35"/>
      <c r="XAU139" s="35"/>
      <c r="XAV139" s="35"/>
      <c r="XAW139" s="35"/>
      <c r="XAX139" s="35"/>
      <c r="XAY139" s="35"/>
      <c r="XAZ139" s="35"/>
      <c r="XBA139" s="35"/>
      <c r="XBB139" s="35"/>
      <c r="XBC139" s="35"/>
      <c r="XBD139" s="35"/>
      <c r="XBE139" s="35"/>
      <c r="XBF139" s="35"/>
      <c r="XBG139" s="35"/>
      <c r="XBH139" s="35"/>
      <c r="XBI139" s="35"/>
      <c r="XBJ139" s="35"/>
      <c r="XBK139" s="35"/>
      <c r="XBL139" s="35"/>
      <c r="XBM139" s="35"/>
      <c r="XBN139" s="35"/>
      <c r="XBO139" s="35"/>
      <c r="XBP139" s="35"/>
      <c r="XBQ139" s="35"/>
      <c r="XBR139" s="35"/>
      <c r="XBS139" s="35"/>
      <c r="XBT139" s="35"/>
      <c r="XBU139" s="35"/>
      <c r="XBV139" s="35"/>
      <c r="XBW139" s="35"/>
      <c r="XBX139" s="35"/>
      <c r="XBY139" s="35"/>
      <c r="XBZ139" s="35"/>
      <c r="XCA139" s="35"/>
      <c r="XCB139" s="35"/>
      <c r="XCC139" s="35"/>
      <c r="XCD139" s="35"/>
      <c r="XCE139" s="35"/>
      <c r="XCF139" s="35"/>
      <c r="XCG139" s="35"/>
      <c r="XCH139" s="35"/>
      <c r="XCI139" s="35"/>
      <c r="XCJ139" s="35"/>
      <c r="XCK139" s="35"/>
      <c r="XCL139" s="35"/>
      <c r="XCM139" s="35"/>
      <c r="XCN139" s="35"/>
      <c r="XCO139" s="35"/>
      <c r="XCP139" s="35"/>
      <c r="XCQ139" s="35"/>
      <c r="XCR139" s="35"/>
      <c r="XCS139" s="35"/>
      <c r="XCT139" s="35"/>
      <c r="XCU139" s="35"/>
      <c r="XCV139" s="35"/>
      <c r="XCW139" s="35"/>
      <c r="XCX139" s="35"/>
      <c r="XCY139" s="35"/>
      <c r="XCZ139" s="35"/>
      <c r="XDA139" s="35"/>
      <c r="XDB139" s="35"/>
      <c r="XDC139" s="35"/>
      <c r="XDD139" s="35"/>
      <c r="XDE139" s="35"/>
      <c r="XDF139" s="35"/>
      <c r="XDG139" s="35"/>
      <c r="XDH139" s="35"/>
      <c r="XDI139" s="35"/>
      <c r="XDJ139" s="35"/>
      <c r="XDK139" s="35"/>
      <c r="XDL139" s="35"/>
      <c r="XDM139" s="35"/>
      <c r="XDN139" s="35"/>
      <c r="XDO139" s="35"/>
      <c r="XDP139" s="35"/>
      <c r="XDQ139" s="35"/>
      <c r="XDR139" s="35"/>
      <c r="XDS139" s="35"/>
      <c r="XDT139" s="35"/>
      <c r="XDU139" s="35"/>
      <c r="XDV139" s="35"/>
      <c r="XDW139" s="35"/>
      <c r="XDX139" s="35"/>
      <c r="XDY139" s="35"/>
      <c r="XDZ139" s="35"/>
      <c r="XEA139" s="35"/>
      <c r="XEB139" s="35"/>
      <c r="XEC139" s="35"/>
      <c r="XED139" s="35"/>
      <c r="XEE139" s="35"/>
      <c r="XEF139" s="35"/>
      <c r="XEG139" s="35"/>
      <c r="XEH139" s="35"/>
      <c r="XEI139" s="35"/>
      <c r="XEJ139" s="35"/>
      <c r="XEK139" s="35"/>
      <c r="XEL139" s="35"/>
      <c r="XEM139" s="35"/>
      <c r="XEN139" s="35"/>
      <c r="XEO139" s="35"/>
      <c r="XEP139" s="35"/>
      <c r="XEQ139" s="35"/>
      <c r="XER139" s="35"/>
      <c r="XES139" s="35"/>
      <c r="XET139" s="35"/>
      <c r="XEU139" s="35"/>
      <c r="XEV139" s="35"/>
      <c r="XEW139" s="35"/>
      <c r="XEX139" s="35"/>
      <c r="XEY139" s="35"/>
      <c r="XEZ139" s="35"/>
      <c r="XFA139" s="35"/>
      <c r="XFB139" s="35"/>
      <c r="XFC139" s="35"/>
      <c r="XFD139" s="35"/>
    </row>
    <row r="140" spans="1:151 16227:16384" s="12" customFormat="1" ht="20.25" customHeight="1" x14ac:dyDescent="0.25">
      <c r="A140" s="82" t="str">
        <f t="shared" si="5"/>
        <v xml:space="preserve">1st Floor For Residential </v>
      </c>
      <c r="B140" s="82"/>
      <c r="C140" s="82">
        <f t="shared" si="7"/>
        <v>5</v>
      </c>
      <c r="D140" s="82"/>
      <c r="E140" s="51" t="s">
        <v>214</v>
      </c>
      <c r="F140" s="83">
        <f>36.89*10.764</f>
        <v>397.08395999999999</v>
      </c>
      <c r="G140" s="84"/>
      <c r="H140" s="51">
        <v>0</v>
      </c>
      <c r="I140" s="51">
        <f>F140*(($I$122)+1)+H140</f>
        <v>595.62594000000001</v>
      </c>
      <c r="J140" s="35" t="s">
        <v>237</v>
      </c>
      <c r="K140" s="35"/>
      <c r="L140" s="35" t="s">
        <v>238</v>
      </c>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WZC140" s="35"/>
      <c r="WZD140" s="35"/>
      <c r="WZE140" s="35"/>
      <c r="WZF140" s="35"/>
      <c r="WZG140" s="35"/>
      <c r="WZH140" s="35"/>
      <c r="WZI140" s="35"/>
      <c r="WZJ140" s="35"/>
      <c r="WZK140" s="35"/>
      <c r="WZL140" s="35"/>
      <c r="WZM140" s="35"/>
      <c r="WZN140" s="35"/>
      <c r="WZO140" s="35"/>
      <c r="WZP140" s="35"/>
      <c r="WZQ140" s="35"/>
      <c r="WZR140" s="35"/>
      <c r="WZS140" s="35"/>
      <c r="WZT140" s="35"/>
      <c r="WZU140" s="35"/>
      <c r="WZV140" s="35"/>
      <c r="WZW140" s="35"/>
      <c r="WZX140" s="35"/>
      <c r="WZY140" s="35"/>
      <c r="WZZ140" s="35"/>
      <c r="XAA140" s="35"/>
      <c r="XAB140" s="35"/>
      <c r="XAC140" s="35"/>
      <c r="XAD140" s="35"/>
      <c r="XAE140" s="35"/>
      <c r="XAF140" s="35"/>
      <c r="XAG140" s="35"/>
      <c r="XAH140" s="35"/>
      <c r="XAI140" s="35"/>
      <c r="XAJ140" s="35"/>
      <c r="XAK140" s="35"/>
      <c r="XAL140" s="35"/>
      <c r="XAM140" s="35"/>
      <c r="XAN140" s="35"/>
      <c r="XAO140" s="35"/>
      <c r="XAP140" s="35"/>
      <c r="XAQ140" s="35"/>
      <c r="XAR140" s="35"/>
      <c r="XAS140" s="35"/>
      <c r="XAT140" s="35"/>
      <c r="XAU140" s="35"/>
      <c r="XAV140" s="35"/>
      <c r="XAW140" s="35"/>
      <c r="XAX140" s="35"/>
      <c r="XAY140" s="35"/>
      <c r="XAZ140" s="35"/>
      <c r="XBA140" s="35"/>
      <c r="XBB140" s="35"/>
      <c r="XBC140" s="35"/>
      <c r="XBD140" s="35"/>
      <c r="XBE140" s="35"/>
      <c r="XBF140" s="35"/>
      <c r="XBG140" s="35"/>
      <c r="XBH140" s="35"/>
      <c r="XBI140" s="35"/>
      <c r="XBJ140" s="35"/>
      <c r="XBK140" s="35"/>
      <c r="XBL140" s="35"/>
      <c r="XBM140" s="35"/>
      <c r="XBN140" s="35"/>
      <c r="XBO140" s="35"/>
      <c r="XBP140" s="35"/>
      <c r="XBQ140" s="35"/>
      <c r="XBR140" s="35"/>
      <c r="XBS140" s="35"/>
      <c r="XBT140" s="35"/>
      <c r="XBU140" s="35"/>
      <c r="XBV140" s="35"/>
      <c r="XBW140" s="35"/>
      <c r="XBX140" s="35"/>
      <c r="XBY140" s="35"/>
      <c r="XBZ140" s="35"/>
      <c r="XCA140" s="35"/>
      <c r="XCB140" s="35"/>
      <c r="XCC140" s="35"/>
      <c r="XCD140" s="35"/>
      <c r="XCE140" s="35"/>
      <c r="XCF140" s="35"/>
      <c r="XCG140" s="35"/>
      <c r="XCH140" s="35"/>
      <c r="XCI140" s="35"/>
      <c r="XCJ140" s="35"/>
      <c r="XCK140" s="35"/>
      <c r="XCL140" s="35"/>
      <c r="XCM140" s="35"/>
      <c r="XCN140" s="35"/>
      <c r="XCO140" s="35"/>
      <c r="XCP140" s="35"/>
      <c r="XCQ140" s="35"/>
      <c r="XCR140" s="35"/>
      <c r="XCS140" s="35"/>
      <c r="XCT140" s="35"/>
      <c r="XCU140" s="35"/>
      <c r="XCV140" s="35"/>
      <c r="XCW140" s="35"/>
      <c r="XCX140" s="35"/>
      <c r="XCY140" s="35"/>
      <c r="XCZ140" s="35"/>
      <c r="XDA140" s="35"/>
      <c r="XDB140" s="35"/>
      <c r="XDC140" s="35"/>
      <c r="XDD140" s="35"/>
      <c r="XDE140" s="35"/>
      <c r="XDF140" s="35"/>
      <c r="XDG140" s="35"/>
      <c r="XDH140" s="35"/>
      <c r="XDI140" s="35"/>
      <c r="XDJ140" s="35"/>
      <c r="XDK140" s="35"/>
      <c r="XDL140" s="35"/>
      <c r="XDM140" s="35"/>
      <c r="XDN140" s="35"/>
      <c r="XDO140" s="35"/>
      <c r="XDP140" s="35"/>
      <c r="XDQ140" s="35"/>
      <c r="XDR140" s="35"/>
      <c r="XDS140" s="35"/>
      <c r="XDT140" s="35"/>
      <c r="XDU140" s="35"/>
      <c r="XDV140" s="35"/>
      <c r="XDW140" s="35"/>
      <c r="XDX140" s="35"/>
      <c r="XDY140" s="35"/>
      <c r="XDZ140" s="35"/>
      <c r="XEA140" s="35"/>
      <c r="XEB140" s="35"/>
      <c r="XEC140" s="35"/>
      <c r="XED140" s="35"/>
      <c r="XEE140" s="35"/>
      <c r="XEF140" s="35"/>
      <c r="XEG140" s="35"/>
      <c r="XEH140" s="35"/>
      <c r="XEI140" s="35"/>
      <c r="XEJ140" s="35"/>
      <c r="XEK140" s="35"/>
      <c r="XEL140" s="35"/>
      <c r="XEM140" s="35"/>
      <c r="XEN140" s="35"/>
      <c r="XEO140" s="35"/>
      <c r="XEP140" s="35"/>
      <c r="XEQ140" s="35"/>
      <c r="XER140" s="35"/>
      <c r="XES140" s="35"/>
      <c r="XET140" s="35"/>
      <c r="XEU140" s="35"/>
      <c r="XEV140" s="35"/>
      <c r="XEW140" s="35"/>
      <c r="XEX140" s="35"/>
      <c r="XEY140" s="35"/>
      <c r="XEZ140" s="35"/>
      <c r="XFA140" s="35"/>
      <c r="XFB140" s="35"/>
      <c r="XFC140" s="35"/>
      <c r="XFD140" s="35"/>
    </row>
    <row r="141" spans="1:151 16227:16384" s="12" customFormat="1" ht="20.25" customHeight="1" x14ac:dyDescent="0.25">
      <c r="A141" s="82" t="str">
        <f t="shared" si="5"/>
        <v xml:space="preserve">1st Floor For Residential </v>
      </c>
      <c r="B141" s="82"/>
      <c r="C141" s="82">
        <f t="shared" si="7"/>
        <v>6</v>
      </c>
      <c r="D141" s="82"/>
      <c r="E141" s="51" t="s">
        <v>214</v>
      </c>
      <c r="F141" s="83">
        <f>36.89*10.764</f>
        <v>397.08395999999999</v>
      </c>
      <c r="G141" s="84"/>
      <c r="H141" s="51">
        <v>0</v>
      </c>
      <c r="I141" s="51">
        <f>F141*(($I$122)+1)+H141</f>
        <v>595.62594000000001</v>
      </c>
      <c r="J141" s="54">
        <f>3216000/F141</f>
        <v>8099.0428321506615</v>
      </c>
      <c r="K141" s="35"/>
      <c r="L141" s="35">
        <f>3550000/F141</f>
        <v>8940.1747680767567</v>
      </c>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WZC141" s="35"/>
      <c r="WZD141" s="35"/>
      <c r="WZE141" s="35"/>
      <c r="WZF141" s="35"/>
      <c r="WZG141" s="35"/>
      <c r="WZH141" s="35"/>
      <c r="WZI141" s="35"/>
      <c r="WZJ141" s="35"/>
      <c r="WZK141" s="35"/>
      <c r="WZL141" s="35"/>
      <c r="WZM141" s="35"/>
      <c r="WZN141" s="35"/>
      <c r="WZO141" s="35"/>
      <c r="WZP141" s="35"/>
      <c r="WZQ141" s="35"/>
      <c r="WZR141" s="35"/>
      <c r="WZS141" s="35"/>
      <c r="WZT141" s="35"/>
      <c r="WZU141" s="35"/>
      <c r="WZV141" s="35"/>
      <c r="WZW141" s="35"/>
      <c r="WZX141" s="35"/>
      <c r="WZY141" s="35"/>
      <c r="WZZ141" s="35"/>
      <c r="XAA141" s="35"/>
      <c r="XAB141" s="35"/>
      <c r="XAC141" s="35"/>
      <c r="XAD141" s="35"/>
      <c r="XAE141" s="35"/>
      <c r="XAF141" s="35"/>
      <c r="XAG141" s="35"/>
      <c r="XAH141" s="35"/>
      <c r="XAI141" s="35"/>
      <c r="XAJ141" s="35"/>
      <c r="XAK141" s="35"/>
      <c r="XAL141" s="35"/>
      <c r="XAM141" s="35"/>
      <c r="XAN141" s="35"/>
      <c r="XAO141" s="35"/>
      <c r="XAP141" s="35"/>
      <c r="XAQ141" s="35"/>
      <c r="XAR141" s="35"/>
      <c r="XAS141" s="35"/>
      <c r="XAT141" s="35"/>
      <c r="XAU141" s="35"/>
      <c r="XAV141" s="35"/>
      <c r="XAW141" s="35"/>
      <c r="XAX141" s="35"/>
      <c r="XAY141" s="35"/>
      <c r="XAZ141" s="35"/>
      <c r="XBA141" s="35"/>
      <c r="XBB141" s="35"/>
      <c r="XBC141" s="35"/>
      <c r="XBD141" s="35"/>
      <c r="XBE141" s="35"/>
      <c r="XBF141" s="35"/>
      <c r="XBG141" s="35"/>
      <c r="XBH141" s="35"/>
      <c r="XBI141" s="35"/>
      <c r="XBJ141" s="35"/>
      <c r="XBK141" s="35"/>
      <c r="XBL141" s="35"/>
      <c r="XBM141" s="35"/>
      <c r="XBN141" s="35"/>
      <c r="XBO141" s="35"/>
      <c r="XBP141" s="35"/>
      <c r="XBQ141" s="35"/>
      <c r="XBR141" s="35"/>
      <c r="XBS141" s="35"/>
      <c r="XBT141" s="35"/>
      <c r="XBU141" s="35"/>
      <c r="XBV141" s="35"/>
      <c r="XBW141" s="35"/>
      <c r="XBX141" s="35"/>
      <c r="XBY141" s="35"/>
      <c r="XBZ141" s="35"/>
      <c r="XCA141" s="35"/>
      <c r="XCB141" s="35"/>
      <c r="XCC141" s="35"/>
      <c r="XCD141" s="35"/>
      <c r="XCE141" s="35"/>
      <c r="XCF141" s="35"/>
      <c r="XCG141" s="35"/>
      <c r="XCH141" s="35"/>
      <c r="XCI141" s="35"/>
      <c r="XCJ141" s="35"/>
      <c r="XCK141" s="35"/>
      <c r="XCL141" s="35"/>
      <c r="XCM141" s="35"/>
      <c r="XCN141" s="35"/>
      <c r="XCO141" s="35"/>
      <c r="XCP141" s="35"/>
      <c r="XCQ141" s="35"/>
      <c r="XCR141" s="35"/>
      <c r="XCS141" s="35"/>
      <c r="XCT141" s="35"/>
      <c r="XCU141" s="35"/>
      <c r="XCV141" s="35"/>
      <c r="XCW141" s="35"/>
      <c r="XCX141" s="35"/>
      <c r="XCY141" s="35"/>
      <c r="XCZ141" s="35"/>
      <c r="XDA141" s="35"/>
      <c r="XDB141" s="35"/>
      <c r="XDC141" s="35"/>
      <c r="XDD141" s="35"/>
      <c r="XDE141" s="35"/>
      <c r="XDF141" s="35"/>
      <c r="XDG141" s="35"/>
      <c r="XDH141" s="35"/>
      <c r="XDI141" s="35"/>
      <c r="XDJ141" s="35"/>
      <c r="XDK141" s="35"/>
      <c r="XDL141" s="35"/>
      <c r="XDM141" s="35"/>
      <c r="XDN141" s="35"/>
      <c r="XDO141" s="35"/>
      <c r="XDP141" s="35"/>
      <c r="XDQ141" s="35"/>
      <c r="XDR141" s="35"/>
      <c r="XDS141" s="35"/>
      <c r="XDT141" s="35"/>
      <c r="XDU141" s="35"/>
      <c r="XDV141" s="35"/>
      <c r="XDW141" s="35"/>
      <c r="XDX141" s="35"/>
      <c r="XDY141" s="35"/>
      <c r="XDZ141" s="35"/>
      <c r="XEA141" s="35"/>
      <c r="XEB141" s="35"/>
      <c r="XEC141" s="35"/>
      <c r="XED141" s="35"/>
      <c r="XEE141" s="35"/>
      <c r="XEF141" s="35"/>
      <c r="XEG141" s="35"/>
      <c r="XEH141" s="35"/>
      <c r="XEI141" s="35"/>
      <c r="XEJ141" s="35"/>
      <c r="XEK141" s="35"/>
      <c r="XEL141" s="35"/>
      <c r="XEM141" s="35"/>
      <c r="XEN141" s="35"/>
      <c r="XEO141" s="35"/>
      <c r="XEP141" s="35"/>
      <c r="XEQ141" s="35"/>
      <c r="XER141" s="35"/>
      <c r="XES141" s="35"/>
      <c r="XET141" s="35"/>
      <c r="XEU141" s="35"/>
      <c r="XEV141" s="35"/>
      <c r="XEW141" s="35"/>
      <c r="XEX141" s="35"/>
      <c r="XEY141" s="35"/>
      <c r="XEZ141" s="35"/>
      <c r="XFA141" s="35"/>
      <c r="XFB141" s="35"/>
      <c r="XFC141" s="35"/>
      <c r="XFD141" s="35"/>
    </row>
    <row r="142" spans="1:151 16227:16384" s="12" customFormat="1" ht="20.25" customHeight="1" x14ac:dyDescent="0.25">
      <c r="A142" s="82" t="str">
        <f t="shared" si="5"/>
        <v xml:space="preserve">1st Floor For Residential </v>
      </c>
      <c r="B142" s="82"/>
      <c r="C142" s="82">
        <f t="shared" si="7"/>
        <v>7</v>
      </c>
      <c r="D142" s="82"/>
      <c r="E142" s="51" t="s">
        <v>214</v>
      </c>
      <c r="F142" s="83">
        <f>36.89*10.764</f>
        <v>397.08395999999999</v>
      </c>
      <c r="G142" s="84"/>
      <c r="H142" s="51">
        <v>0</v>
      </c>
      <c r="I142" s="51">
        <f>F142*(($I$122)+1)+H142</f>
        <v>595.62594000000001</v>
      </c>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WZC142" s="35"/>
      <c r="WZD142" s="35"/>
      <c r="WZE142" s="35"/>
      <c r="WZF142" s="35"/>
      <c r="WZG142" s="35"/>
      <c r="WZH142" s="35"/>
      <c r="WZI142" s="35"/>
      <c r="WZJ142" s="35"/>
      <c r="WZK142" s="35"/>
      <c r="WZL142" s="35"/>
      <c r="WZM142" s="35"/>
      <c r="WZN142" s="35"/>
      <c r="WZO142" s="35"/>
      <c r="WZP142" s="35"/>
      <c r="WZQ142" s="35"/>
      <c r="WZR142" s="35"/>
      <c r="WZS142" s="35"/>
      <c r="WZT142" s="35"/>
      <c r="WZU142" s="35"/>
      <c r="WZV142" s="35"/>
      <c r="WZW142" s="35"/>
      <c r="WZX142" s="35"/>
      <c r="WZY142" s="35"/>
      <c r="WZZ142" s="35"/>
      <c r="XAA142" s="35"/>
      <c r="XAB142" s="35"/>
      <c r="XAC142" s="35"/>
      <c r="XAD142" s="35"/>
      <c r="XAE142" s="35"/>
      <c r="XAF142" s="35"/>
      <c r="XAG142" s="35"/>
      <c r="XAH142" s="35"/>
      <c r="XAI142" s="35"/>
      <c r="XAJ142" s="35"/>
      <c r="XAK142" s="35"/>
      <c r="XAL142" s="35"/>
      <c r="XAM142" s="35"/>
      <c r="XAN142" s="35"/>
      <c r="XAO142" s="35"/>
      <c r="XAP142" s="35"/>
      <c r="XAQ142" s="35"/>
      <c r="XAR142" s="35"/>
      <c r="XAS142" s="35"/>
      <c r="XAT142" s="35"/>
      <c r="XAU142" s="35"/>
      <c r="XAV142" s="35"/>
      <c r="XAW142" s="35"/>
      <c r="XAX142" s="35"/>
      <c r="XAY142" s="35"/>
      <c r="XAZ142" s="35"/>
      <c r="XBA142" s="35"/>
      <c r="XBB142" s="35"/>
      <c r="XBC142" s="35"/>
      <c r="XBD142" s="35"/>
      <c r="XBE142" s="35"/>
      <c r="XBF142" s="35"/>
      <c r="XBG142" s="35"/>
      <c r="XBH142" s="35"/>
      <c r="XBI142" s="35"/>
      <c r="XBJ142" s="35"/>
      <c r="XBK142" s="35"/>
      <c r="XBL142" s="35"/>
      <c r="XBM142" s="35"/>
      <c r="XBN142" s="35"/>
      <c r="XBO142" s="35"/>
      <c r="XBP142" s="35"/>
      <c r="XBQ142" s="35"/>
      <c r="XBR142" s="35"/>
      <c r="XBS142" s="35"/>
      <c r="XBT142" s="35"/>
      <c r="XBU142" s="35"/>
      <c r="XBV142" s="35"/>
      <c r="XBW142" s="35"/>
      <c r="XBX142" s="35"/>
      <c r="XBY142" s="35"/>
      <c r="XBZ142" s="35"/>
      <c r="XCA142" s="35"/>
      <c r="XCB142" s="35"/>
      <c r="XCC142" s="35"/>
      <c r="XCD142" s="35"/>
      <c r="XCE142" s="35"/>
      <c r="XCF142" s="35"/>
      <c r="XCG142" s="35"/>
      <c r="XCH142" s="35"/>
      <c r="XCI142" s="35"/>
      <c r="XCJ142" s="35"/>
      <c r="XCK142" s="35"/>
      <c r="XCL142" s="35"/>
      <c r="XCM142" s="35"/>
      <c r="XCN142" s="35"/>
      <c r="XCO142" s="35"/>
      <c r="XCP142" s="35"/>
      <c r="XCQ142" s="35"/>
      <c r="XCR142" s="35"/>
      <c r="XCS142" s="35"/>
      <c r="XCT142" s="35"/>
      <c r="XCU142" s="35"/>
      <c r="XCV142" s="35"/>
      <c r="XCW142" s="35"/>
      <c r="XCX142" s="35"/>
      <c r="XCY142" s="35"/>
      <c r="XCZ142" s="35"/>
      <c r="XDA142" s="35"/>
      <c r="XDB142" s="35"/>
      <c r="XDC142" s="35"/>
      <c r="XDD142" s="35"/>
      <c r="XDE142" s="35"/>
      <c r="XDF142" s="35"/>
      <c r="XDG142" s="35"/>
      <c r="XDH142" s="35"/>
      <c r="XDI142" s="35"/>
      <c r="XDJ142" s="35"/>
      <c r="XDK142" s="35"/>
      <c r="XDL142" s="35"/>
      <c r="XDM142" s="35"/>
      <c r="XDN142" s="35"/>
      <c r="XDO142" s="35"/>
      <c r="XDP142" s="35"/>
      <c r="XDQ142" s="35"/>
      <c r="XDR142" s="35"/>
      <c r="XDS142" s="35"/>
      <c r="XDT142" s="35"/>
      <c r="XDU142" s="35"/>
      <c r="XDV142" s="35"/>
      <c r="XDW142" s="35"/>
      <c r="XDX142" s="35"/>
      <c r="XDY142" s="35"/>
      <c r="XDZ142" s="35"/>
      <c r="XEA142" s="35"/>
      <c r="XEB142" s="35"/>
      <c r="XEC142" s="35"/>
      <c r="XED142" s="35"/>
      <c r="XEE142" s="35"/>
      <c r="XEF142" s="35"/>
      <c r="XEG142" s="35"/>
      <c r="XEH142" s="35"/>
      <c r="XEI142" s="35"/>
      <c r="XEJ142" s="35"/>
      <c r="XEK142" s="35"/>
      <c r="XEL142" s="35"/>
      <c r="XEM142" s="35"/>
      <c r="XEN142" s="35"/>
      <c r="XEO142" s="35"/>
      <c r="XEP142" s="35"/>
      <c r="XEQ142" s="35"/>
      <c r="XER142" s="35"/>
      <c r="XES142" s="35"/>
      <c r="XET142" s="35"/>
      <c r="XEU142" s="35"/>
      <c r="XEV142" s="35"/>
      <c r="XEW142" s="35"/>
      <c r="XEX142" s="35"/>
      <c r="XEY142" s="35"/>
      <c r="XEZ142" s="35"/>
      <c r="XFA142" s="35"/>
      <c r="XFB142" s="35"/>
      <c r="XFC142" s="35"/>
      <c r="XFD142" s="35"/>
    </row>
    <row r="143" spans="1:151 16227:16384" s="12" customFormat="1" ht="20.25" customHeight="1" x14ac:dyDescent="0.25">
      <c r="A143" s="82" t="str">
        <f t="shared" si="5"/>
        <v xml:space="preserve">1st Floor For Residential </v>
      </c>
      <c r="B143" s="82"/>
      <c r="C143" s="82">
        <f t="shared" si="7"/>
        <v>8</v>
      </c>
      <c r="D143" s="82"/>
      <c r="E143" s="83" t="s">
        <v>218</v>
      </c>
      <c r="F143" s="85"/>
      <c r="G143" s="85"/>
      <c r="H143" s="85"/>
      <c r="I143" s="84"/>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WZC143" s="35"/>
      <c r="WZD143" s="35"/>
      <c r="WZE143" s="35"/>
      <c r="WZF143" s="35"/>
      <c r="WZG143" s="35"/>
      <c r="WZH143" s="35"/>
      <c r="WZI143" s="35"/>
      <c r="WZJ143" s="35"/>
      <c r="WZK143" s="35"/>
      <c r="WZL143" s="35"/>
      <c r="WZM143" s="35"/>
      <c r="WZN143" s="35"/>
      <c r="WZO143" s="35"/>
      <c r="WZP143" s="35"/>
      <c r="WZQ143" s="35"/>
      <c r="WZR143" s="35"/>
      <c r="WZS143" s="35"/>
      <c r="WZT143" s="35"/>
      <c r="WZU143" s="35"/>
      <c r="WZV143" s="35"/>
      <c r="WZW143" s="35"/>
      <c r="WZX143" s="35"/>
      <c r="WZY143" s="35"/>
      <c r="WZZ143" s="35"/>
      <c r="XAA143" s="35"/>
      <c r="XAB143" s="35"/>
      <c r="XAC143" s="35"/>
      <c r="XAD143" s="35"/>
      <c r="XAE143" s="35"/>
      <c r="XAF143" s="35"/>
      <c r="XAG143" s="35"/>
      <c r="XAH143" s="35"/>
      <c r="XAI143" s="35"/>
      <c r="XAJ143" s="35"/>
      <c r="XAK143" s="35"/>
      <c r="XAL143" s="35"/>
      <c r="XAM143" s="35"/>
      <c r="XAN143" s="35"/>
      <c r="XAO143" s="35"/>
      <c r="XAP143" s="35"/>
      <c r="XAQ143" s="35"/>
      <c r="XAR143" s="35"/>
      <c r="XAS143" s="35"/>
      <c r="XAT143" s="35"/>
      <c r="XAU143" s="35"/>
      <c r="XAV143" s="35"/>
      <c r="XAW143" s="35"/>
      <c r="XAX143" s="35"/>
      <c r="XAY143" s="35"/>
      <c r="XAZ143" s="35"/>
      <c r="XBA143" s="35"/>
      <c r="XBB143" s="35"/>
      <c r="XBC143" s="35"/>
      <c r="XBD143" s="35"/>
      <c r="XBE143" s="35"/>
      <c r="XBF143" s="35"/>
      <c r="XBG143" s="35"/>
      <c r="XBH143" s="35"/>
      <c r="XBI143" s="35"/>
      <c r="XBJ143" s="35"/>
      <c r="XBK143" s="35"/>
      <c r="XBL143" s="35"/>
      <c r="XBM143" s="35"/>
      <c r="XBN143" s="35"/>
      <c r="XBO143" s="35"/>
      <c r="XBP143" s="35"/>
      <c r="XBQ143" s="35"/>
      <c r="XBR143" s="35"/>
      <c r="XBS143" s="35"/>
      <c r="XBT143" s="35"/>
      <c r="XBU143" s="35"/>
      <c r="XBV143" s="35"/>
      <c r="XBW143" s="35"/>
      <c r="XBX143" s="35"/>
      <c r="XBY143" s="35"/>
      <c r="XBZ143" s="35"/>
      <c r="XCA143" s="35"/>
      <c r="XCB143" s="35"/>
      <c r="XCC143" s="35"/>
      <c r="XCD143" s="35"/>
      <c r="XCE143" s="35"/>
      <c r="XCF143" s="35"/>
      <c r="XCG143" s="35"/>
      <c r="XCH143" s="35"/>
      <c r="XCI143" s="35"/>
      <c r="XCJ143" s="35"/>
      <c r="XCK143" s="35"/>
      <c r="XCL143" s="35"/>
      <c r="XCM143" s="35"/>
      <c r="XCN143" s="35"/>
      <c r="XCO143" s="35"/>
      <c r="XCP143" s="35"/>
      <c r="XCQ143" s="35"/>
      <c r="XCR143" s="35"/>
      <c r="XCS143" s="35"/>
      <c r="XCT143" s="35"/>
      <c r="XCU143" s="35"/>
      <c r="XCV143" s="35"/>
      <c r="XCW143" s="35"/>
      <c r="XCX143" s="35"/>
      <c r="XCY143" s="35"/>
      <c r="XCZ143" s="35"/>
      <c r="XDA143" s="35"/>
      <c r="XDB143" s="35"/>
      <c r="XDC143" s="35"/>
      <c r="XDD143" s="35"/>
      <c r="XDE143" s="35"/>
      <c r="XDF143" s="35"/>
      <c r="XDG143" s="35"/>
      <c r="XDH143" s="35"/>
      <c r="XDI143" s="35"/>
      <c r="XDJ143" s="35"/>
      <c r="XDK143" s="35"/>
      <c r="XDL143" s="35"/>
      <c r="XDM143" s="35"/>
      <c r="XDN143" s="35"/>
      <c r="XDO143" s="35"/>
      <c r="XDP143" s="35"/>
      <c r="XDQ143" s="35"/>
      <c r="XDR143" s="35"/>
      <c r="XDS143" s="35"/>
      <c r="XDT143" s="35"/>
      <c r="XDU143" s="35"/>
      <c r="XDV143" s="35"/>
      <c r="XDW143" s="35"/>
      <c r="XDX143" s="35"/>
      <c r="XDY143" s="35"/>
      <c r="XDZ143" s="35"/>
      <c r="XEA143" s="35"/>
      <c r="XEB143" s="35"/>
      <c r="XEC143" s="35"/>
      <c r="XED143" s="35"/>
      <c r="XEE143" s="35"/>
      <c r="XEF143" s="35"/>
      <c r="XEG143" s="35"/>
      <c r="XEH143" s="35"/>
      <c r="XEI143" s="35"/>
      <c r="XEJ143" s="35"/>
      <c r="XEK143" s="35"/>
      <c r="XEL143" s="35"/>
      <c r="XEM143" s="35"/>
      <c r="XEN143" s="35"/>
      <c r="XEO143" s="35"/>
      <c r="XEP143" s="35"/>
      <c r="XEQ143" s="35"/>
      <c r="XER143" s="35"/>
      <c r="XES143" s="35"/>
      <c r="XET143" s="35"/>
      <c r="XEU143" s="35"/>
      <c r="XEV143" s="35"/>
      <c r="XEW143" s="35"/>
      <c r="XEX143" s="35"/>
      <c r="XEY143" s="35"/>
      <c r="XEZ143" s="35"/>
      <c r="XFA143" s="35"/>
      <c r="XFB143" s="35"/>
      <c r="XFC143" s="35"/>
      <c r="XFD143" s="35"/>
    </row>
    <row r="144" spans="1:151 16227:16384" s="12" customFormat="1" ht="20.25" customHeight="1" x14ac:dyDescent="0.25">
      <c r="A144" s="82" t="str">
        <f>A136</f>
        <v xml:space="preserve">1st Floor For Residential </v>
      </c>
      <c r="B144" s="82"/>
      <c r="C144" s="82">
        <v>9</v>
      </c>
      <c r="D144" s="82"/>
      <c r="E144" s="51" t="s">
        <v>214</v>
      </c>
      <c r="F144" s="83">
        <f>36.89*10.764</f>
        <v>397.08395999999999</v>
      </c>
      <c r="G144" s="84"/>
      <c r="H144" s="51">
        <v>0</v>
      </c>
      <c r="I144" s="51">
        <f>F144*(($I$122)+1)+H144</f>
        <v>595.62594000000001</v>
      </c>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WZC144" s="35"/>
      <c r="WZD144" s="35"/>
      <c r="WZE144" s="35"/>
      <c r="WZF144" s="35"/>
      <c r="WZG144" s="35"/>
      <c r="WZH144" s="35"/>
      <c r="WZI144" s="35"/>
      <c r="WZJ144" s="35"/>
      <c r="WZK144" s="35"/>
      <c r="WZL144" s="35"/>
      <c r="WZM144" s="35"/>
      <c r="WZN144" s="35"/>
      <c r="WZO144" s="35"/>
      <c r="WZP144" s="35"/>
      <c r="WZQ144" s="35"/>
      <c r="WZR144" s="35"/>
      <c r="WZS144" s="35"/>
      <c r="WZT144" s="35"/>
      <c r="WZU144" s="35"/>
      <c r="WZV144" s="35"/>
      <c r="WZW144" s="35"/>
      <c r="WZX144" s="35"/>
      <c r="WZY144" s="35"/>
      <c r="WZZ144" s="35"/>
      <c r="XAA144" s="35"/>
      <c r="XAB144" s="35"/>
      <c r="XAC144" s="35"/>
      <c r="XAD144" s="35"/>
      <c r="XAE144" s="35"/>
      <c r="XAF144" s="35"/>
      <c r="XAG144" s="35"/>
      <c r="XAH144" s="35"/>
      <c r="XAI144" s="35"/>
      <c r="XAJ144" s="35"/>
      <c r="XAK144" s="35"/>
      <c r="XAL144" s="35"/>
      <c r="XAM144" s="35"/>
      <c r="XAN144" s="35"/>
      <c r="XAO144" s="35"/>
      <c r="XAP144" s="35"/>
      <c r="XAQ144" s="35"/>
      <c r="XAR144" s="35"/>
      <c r="XAS144" s="35"/>
      <c r="XAT144" s="35"/>
      <c r="XAU144" s="35"/>
      <c r="XAV144" s="35"/>
      <c r="XAW144" s="35"/>
      <c r="XAX144" s="35"/>
      <c r="XAY144" s="35"/>
      <c r="XAZ144" s="35"/>
      <c r="XBA144" s="35"/>
      <c r="XBB144" s="35"/>
      <c r="XBC144" s="35"/>
      <c r="XBD144" s="35"/>
      <c r="XBE144" s="35"/>
      <c r="XBF144" s="35"/>
      <c r="XBG144" s="35"/>
      <c r="XBH144" s="35"/>
      <c r="XBI144" s="35"/>
      <c r="XBJ144" s="35"/>
      <c r="XBK144" s="35"/>
      <c r="XBL144" s="35"/>
      <c r="XBM144" s="35"/>
      <c r="XBN144" s="35"/>
      <c r="XBO144" s="35"/>
      <c r="XBP144" s="35"/>
      <c r="XBQ144" s="35"/>
      <c r="XBR144" s="35"/>
      <c r="XBS144" s="35"/>
      <c r="XBT144" s="35"/>
      <c r="XBU144" s="35"/>
      <c r="XBV144" s="35"/>
      <c r="XBW144" s="35"/>
      <c r="XBX144" s="35"/>
      <c r="XBY144" s="35"/>
      <c r="XBZ144" s="35"/>
      <c r="XCA144" s="35"/>
      <c r="XCB144" s="35"/>
      <c r="XCC144" s="35"/>
      <c r="XCD144" s="35"/>
      <c r="XCE144" s="35"/>
      <c r="XCF144" s="35"/>
      <c r="XCG144" s="35"/>
      <c r="XCH144" s="35"/>
      <c r="XCI144" s="35"/>
      <c r="XCJ144" s="35"/>
      <c r="XCK144" s="35"/>
      <c r="XCL144" s="35"/>
      <c r="XCM144" s="35"/>
      <c r="XCN144" s="35"/>
      <c r="XCO144" s="35"/>
      <c r="XCP144" s="35"/>
      <c r="XCQ144" s="35"/>
      <c r="XCR144" s="35"/>
      <c r="XCS144" s="35"/>
      <c r="XCT144" s="35"/>
      <c r="XCU144" s="35"/>
      <c r="XCV144" s="35"/>
      <c r="XCW144" s="35"/>
      <c r="XCX144" s="35"/>
      <c r="XCY144" s="35"/>
      <c r="XCZ144" s="35"/>
      <c r="XDA144" s="35"/>
      <c r="XDB144" s="35"/>
      <c r="XDC144" s="35"/>
      <c r="XDD144" s="35"/>
      <c r="XDE144" s="35"/>
      <c r="XDF144" s="35"/>
      <c r="XDG144" s="35"/>
      <c r="XDH144" s="35"/>
      <c r="XDI144" s="35"/>
      <c r="XDJ144" s="35"/>
      <c r="XDK144" s="35"/>
      <c r="XDL144" s="35"/>
      <c r="XDM144" s="35"/>
      <c r="XDN144" s="35"/>
      <c r="XDO144" s="35"/>
      <c r="XDP144" s="35"/>
      <c r="XDQ144" s="35"/>
      <c r="XDR144" s="35"/>
      <c r="XDS144" s="35"/>
      <c r="XDT144" s="35"/>
      <c r="XDU144" s="35"/>
      <c r="XDV144" s="35"/>
      <c r="XDW144" s="35"/>
      <c r="XDX144" s="35"/>
      <c r="XDY144" s="35"/>
      <c r="XDZ144" s="35"/>
      <c r="XEA144" s="35"/>
      <c r="XEB144" s="35"/>
      <c r="XEC144" s="35"/>
      <c r="XED144" s="35"/>
      <c r="XEE144" s="35"/>
      <c r="XEF144" s="35"/>
      <c r="XEG144" s="35"/>
      <c r="XEH144" s="35"/>
      <c r="XEI144" s="35"/>
      <c r="XEJ144" s="35"/>
      <c r="XEK144" s="35"/>
      <c r="XEL144" s="35"/>
      <c r="XEM144" s="35"/>
      <c r="XEN144" s="35"/>
      <c r="XEO144" s="35"/>
      <c r="XEP144" s="35"/>
      <c r="XEQ144" s="35"/>
      <c r="XER144" s="35"/>
      <c r="XES144" s="35"/>
      <c r="XET144" s="35"/>
      <c r="XEU144" s="35"/>
      <c r="XEV144" s="35"/>
      <c r="XEW144" s="35"/>
      <c r="XEX144" s="35"/>
      <c r="XEY144" s="35"/>
      <c r="XEZ144" s="35"/>
      <c r="XFA144" s="35"/>
      <c r="XFB144" s="35"/>
      <c r="XFC144" s="35"/>
      <c r="XFD144" s="35"/>
    </row>
    <row r="145" spans="1:151 16227:16384" s="12" customFormat="1" ht="20.25" customHeight="1" x14ac:dyDescent="0.25">
      <c r="A145" s="82" t="str">
        <f t="shared" si="5"/>
        <v xml:space="preserve">1st Floor For Residential </v>
      </c>
      <c r="B145" s="82"/>
      <c r="C145" s="82">
        <v>10</v>
      </c>
      <c r="D145" s="82"/>
      <c r="E145" s="51" t="s">
        <v>215</v>
      </c>
      <c r="F145" s="83">
        <f>(52.54+1.22*1.85)*10.764</f>
        <v>589.83490799999993</v>
      </c>
      <c r="G145" s="84"/>
      <c r="H145" s="51">
        <v>0</v>
      </c>
      <c r="I145" s="51">
        <f>F145*(($I$122)+1)+H145</f>
        <v>884.75236199999995</v>
      </c>
      <c r="J145" s="55">
        <f>4700000/F145</f>
        <v>7968.3313690887899</v>
      </c>
      <c r="K145" s="35"/>
      <c r="L145" s="35">
        <f>6400000/F146</f>
        <v>9733.2412398380329</v>
      </c>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WZC145" s="35"/>
      <c r="WZD145" s="35"/>
      <c r="WZE145" s="35"/>
      <c r="WZF145" s="35"/>
      <c r="WZG145" s="35"/>
      <c r="WZH145" s="35"/>
      <c r="WZI145" s="35"/>
      <c r="WZJ145" s="35"/>
      <c r="WZK145" s="35"/>
      <c r="WZL145" s="35"/>
      <c r="WZM145" s="35"/>
      <c r="WZN145" s="35"/>
      <c r="WZO145" s="35"/>
      <c r="WZP145" s="35"/>
      <c r="WZQ145" s="35"/>
      <c r="WZR145" s="35"/>
      <c r="WZS145" s="35"/>
      <c r="WZT145" s="35"/>
      <c r="WZU145" s="35"/>
      <c r="WZV145" s="35"/>
      <c r="WZW145" s="35"/>
      <c r="WZX145" s="35"/>
      <c r="WZY145" s="35"/>
      <c r="WZZ145" s="35"/>
      <c r="XAA145" s="35"/>
      <c r="XAB145" s="35"/>
      <c r="XAC145" s="35"/>
      <c r="XAD145" s="35"/>
      <c r="XAE145" s="35"/>
      <c r="XAF145" s="35"/>
      <c r="XAG145" s="35"/>
      <c r="XAH145" s="35"/>
      <c r="XAI145" s="35"/>
      <c r="XAJ145" s="35"/>
      <c r="XAK145" s="35"/>
      <c r="XAL145" s="35"/>
      <c r="XAM145" s="35"/>
      <c r="XAN145" s="35"/>
      <c r="XAO145" s="35"/>
      <c r="XAP145" s="35"/>
      <c r="XAQ145" s="35"/>
      <c r="XAR145" s="35"/>
      <c r="XAS145" s="35"/>
      <c r="XAT145" s="35"/>
      <c r="XAU145" s="35"/>
      <c r="XAV145" s="35"/>
      <c r="XAW145" s="35"/>
      <c r="XAX145" s="35"/>
      <c r="XAY145" s="35"/>
      <c r="XAZ145" s="35"/>
      <c r="XBA145" s="35"/>
      <c r="XBB145" s="35"/>
      <c r="XBC145" s="35"/>
      <c r="XBD145" s="35"/>
      <c r="XBE145" s="35"/>
      <c r="XBF145" s="35"/>
      <c r="XBG145" s="35"/>
      <c r="XBH145" s="35"/>
      <c r="XBI145" s="35"/>
      <c r="XBJ145" s="35"/>
      <c r="XBK145" s="35"/>
      <c r="XBL145" s="35"/>
      <c r="XBM145" s="35"/>
      <c r="XBN145" s="35"/>
      <c r="XBO145" s="35"/>
      <c r="XBP145" s="35"/>
      <c r="XBQ145" s="35"/>
      <c r="XBR145" s="35"/>
      <c r="XBS145" s="35"/>
      <c r="XBT145" s="35"/>
      <c r="XBU145" s="35"/>
      <c r="XBV145" s="35"/>
      <c r="XBW145" s="35"/>
      <c r="XBX145" s="35"/>
      <c r="XBY145" s="35"/>
      <c r="XBZ145" s="35"/>
      <c r="XCA145" s="35"/>
      <c r="XCB145" s="35"/>
      <c r="XCC145" s="35"/>
      <c r="XCD145" s="35"/>
      <c r="XCE145" s="35"/>
      <c r="XCF145" s="35"/>
      <c r="XCG145" s="35"/>
      <c r="XCH145" s="35"/>
      <c r="XCI145" s="35"/>
      <c r="XCJ145" s="35"/>
      <c r="XCK145" s="35"/>
      <c r="XCL145" s="35"/>
      <c r="XCM145" s="35"/>
      <c r="XCN145" s="35"/>
      <c r="XCO145" s="35"/>
      <c r="XCP145" s="35"/>
      <c r="XCQ145" s="35"/>
      <c r="XCR145" s="35"/>
      <c r="XCS145" s="35"/>
      <c r="XCT145" s="35"/>
      <c r="XCU145" s="35"/>
      <c r="XCV145" s="35"/>
      <c r="XCW145" s="35"/>
      <c r="XCX145" s="35"/>
      <c r="XCY145" s="35"/>
      <c r="XCZ145" s="35"/>
      <c r="XDA145" s="35"/>
      <c r="XDB145" s="35"/>
      <c r="XDC145" s="35"/>
      <c r="XDD145" s="35"/>
      <c r="XDE145" s="35"/>
      <c r="XDF145" s="35"/>
      <c r="XDG145" s="35"/>
      <c r="XDH145" s="35"/>
      <c r="XDI145" s="35"/>
      <c r="XDJ145" s="35"/>
      <c r="XDK145" s="35"/>
      <c r="XDL145" s="35"/>
      <c r="XDM145" s="35"/>
      <c r="XDN145" s="35"/>
      <c r="XDO145" s="35"/>
      <c r="XDP145" s="35"/>
      <c r="XDQ145" s="35"/>
      <c r="XDR145" s="35"/>
      <c r="XDS145" s="35"/>
      <c r="XDT145" s="35"/>
      <c r="XDU145" s="35"/>
      <c r="XDV145" s="35"/>
      <c r="XDW145" s="35"/>
      <c r="XDX145" s="35"/>
      <c r="XDY145" s="35"/>
      <c r="XDZ145" s="35"/>
      <c r="XEA145" s="35"/>
      <c r="XEB145" s="35"/>
      <c r="XEC145" s="35"/>
      <c r="XED145" s="35"/>
      <c r="XEE145" s="35"/>
      <c r="XEF145" s="35"/>
      <c r="XEG145" s="35"/>
      <c r="XEH145" s="35"/>
      <c r="XEI145" s="35"/>
      <c r="XEJ145" s="35"/>
      <c r="XEK145" s="35"/>
      <c r="XEL145" s="35"/>
      <c r="XEM145" s="35"/>
      <c r="XEN145" s="35"/>
      <c r="XEO145" s="35"/>
      <c r="XEP145" s="35"/>
      <c r="XEQ145" s="35"/>
      <c r="XER145" s="35"/>
      <c r="XES145" s="35"/>
      <c r="XET145" s="35"/>
      <c r="XEU145" s="35"/>
      <c r="XEV145" s="35"/>
      <c r="XEW145" s="35"/>
      <c r="XEX145" s="35"/>
      <c r="XEY145" s="35"/>
      <c r="XEZ145" s="35"/>
      <c r="XFA145" s="35"/>
      <c r="XFB145" s="35"/>
      <c r="XFC145" s="35"/>
      <c r="XFD145" s="35"/>
    </row>
    <row r="146" spans="1:151 16227:16384" s="12" customFormat="1" ht="20.25" customHeight="1" x14ac:dyDescent="0.25">
      <c r="A146" s="82" t="str">
        <f>A138</f>
        <v xml:space="preserve">1st Floor For Residential </v>
      </c>
      <c r="B146" s="82"/>
      <c r="C146" s="82">
        <v>11</v>
      </c>
      <c r="D146" s="82"/>
      <c r="E146" s="51" t="s">
        <v>215</v>
      </c>
      <c r="F146" s="83">
        <f>(58.83+1.22*1.85)*10.764</f>
        <v>657.54046799999992</v>
      </c>
      <c r="G146" s="84"/>
      <c r="H146" s="51">
        <v>0</v>
      </c>
      <c r="I146" s="51">
        <f t="shared" si="6"/>
        <v>986.31070199999988</v>
      </c>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WZC146" s="35"/>
      <c r="WZD146" s="35"/>
      <c r="WZE146" s="35"/>
      <c r="WZF146" s="35"/>
      <c r="WZG146" s="35"/>
      <c r="WZH146" s="35"/>
      <c r="WZI146" s="35"/>
      <c r="WZJ146" s="35"/>
      <c r="WZK146" s="35"/>
      <c r="WZL146" s="35"/>
      <c r="WZM146" s="35"/>
      <c r="WZN146" s="35"/>
      <c r="WZO146" s="35"/>
      <c r="WZP146" s="35"/>
      <c r="WZQ146" s="35"/>
      <c r="WZR146" s="35"/>
      <c r="WZS146" s="35"/>
      <c r="WZT146" s="35"/>
      <c r="WZU146" s="35"/>
      <c r="WZV146" s="35"/>
      <c r="WZW146" s="35"/>
      <c r="WZX146" s="35"/>
      <c r="WZY146" s="35"/>
      <c r="WZZ146" s="35"/>
      <c r="XAA146" s="35"/>
      <c r="XAB146" s="35"/>
      <c r="XAC146" s="35"/>
      <c r="XAD146" s="35"/>
      <c r="XAE146" s="35"/>
      <c r="XAF146" s="35"/>
      <c r="XAG146" s="35"/>
      <c r="XAH146" s="35"/>
      <c r="XAI146" s="35"/>
      <c r="XAJ146" s="35"/>
      <c r="XAK146" s="35"/>
      <c r="XAL146" s="35"/>
      <c r="XAM146" s="35"/>
      <c r="XAN146" s="35"/>
      <c r="XAO146" s="35"/>
      <c r="XAP146" s="35"/>
      <c r="XAQ146" s="35"/>
      <c r="XAR146" s="35"/>
      <c r="XAS146" s="35"/>
      <c r="XAT146" s="35"/>
      <c r="XAU146" s="35"/>
      <c r="XAV146" s="35"/>
      <c r="XAW146" s="35"/>
      <c r="XAX146" s="35"/>
      <c r="XAY146" s="35"/>
      <c r="XAZ146" s="35"/>
      <c r="XBA146" s="35"/>
      <c r="XBB146" s="35"/>
      <c r="XBC146" s="35"/>
      <c r="XBD146" s="35"/>
      <c r="XBE146" s="35"/>
      <c r="XBF146" s="35"/>
      <c r="XBG146" s="35"/>
      <c r="XBH146" s="35"/>
      <c r="XBI146" s="35"/>
      <c r="XBJ146" s="35"/>
      <c r="XBK146" s="35"/>
      <c r="XBL146" s="35"/>
      <c r="XBM146" s="35"/>
      <c r="XBN146" s="35"/>
      <c r="XBO146" s="35"/>
      <c r="XBP146" s="35"/>
      <c r="XBQ146" s="35"/>
      <c r="XBR146" s="35"/>
      <c r="XBS146" s="35"/>
      <c r="XBT146" s="35"/>
      <c r="XBU146" s="35"/>
      <c r="XBV146" s="35"/>
      <c r="XBW146" s="35"/>
      <c r="XBX146" s="35"/>
      <c r="XBY146" s="35"/>
      <c r="XBZ146" s="35"/>
      <c r="XCA146" s="35"/>
      <c r="XCB146" s="35"/>
      <c r="XCC146" s="35"/>
      <c r="XCD146" s="35"/>
      <c r="XCE146" s="35"/>
      <c r="XCF146" s="35"/>
      <c r="XCG146" s="35"/>
      <c r="XCH146" s="35"/>
      <c r="XCI146" s="35"/>
      <c r="XCJ146" s="35"/>
      <c r="XCK146" s="35"/>
      <c r="XCL146" s="35"/>
      <c r="XCM146" s="35"/>
      <c r="XCN146" s="35"/>
      <c r="XCO146" s="35"/>
      <c r="XCP146" s="35"/>
      <c r="XCQ146" s="35"/>
      <c r="XCR146" s="35"/>
      <c r="XCS146" s="35"/>
      <c r="XCT146" s="35"/>
      <c r="XCU146" s="35"/>
      <c r="XCV146" s="35"/>
      <c r="XCW146" s="35"/>
      <c r="XCX146" s="35"/>
      <c r="XCY146" s="35"/>
      <c r="XCZ146" s="35"/>
      <c r="XDA146" s="35"/>
      <c r="XDB146" s="35"/>
      <c r="XDC146" s="35"/>
      <c r="XDD146" s="35"/>
      <c r="XDE146" s="35"/>
      <c r="XDF146" s="35"/>
      <c r="XDG146" s="35"/>
      <c r="XDH146" s="35"/>
      <c r="XDI146" s="35"/>
      <c r="XDJ146" s="35"/>
      <c r="XDK146" s="35"/>
      <c r="XDL146" s="35"/>
      <c r="XDM146" s="35"/>
      <c r="XDN146" s="35"/>
      <c r="XDO146" s="35"/>
      <c r="XDP146" s="35"/>
      <c r="XDQ146" s="35"/>
      <c r="XDR146" s="35"/>
      <c r="XDS146" s="35"/>
      <c r="XDT146" s="35"/>
      <c r="XDU146" s="35"/>
      <c r="XDV146" s="35"/>
      <c r="XDW146" s="35"/>
      <c r="XDX146" s="35"/>
      <c r="XDY146" s="35"/>
      <c r="XDZ146" s="35"/>
      <c r="XEA146" s="35"/>
      <c r="XEB146" s="35"/>
      <c r="XEC146" s="35"/>
      <c r="XED146" s="35"/>
      <c r="XEE146" s="35"/>
      <c r="XEF146" s="35"/>
      <c r="XEG146" s="35"/>
      <c r="XEH146" s="35"/>
      <c r="XEI146" s="35"/>
      <c r="XEJ146" s="35"/>
      <c r="XEK146" s="35"/>
      <c r="XEL146" s="35"/>
      <c r="XEM146" s="35"/>
      <c r="XEN146" s="35"/>
      <c r="XEO146" s="35"/>
      <c r="XEP146" s="35"/>
      <c r="XEQ146" s="35"/>
      <c r="XER146" s="35"/>
      <c r="XES146" s="35"/>
      <c r="XET146" s="35"/>
      <c r="XEU146" s="35"/>
      <c r="XEV146" s="35"/>
      <c r="XEW146" s="35"/>
      <c r="XEX146" s="35"/>
      <c r="XEY146" s="35"/>
      <c r="XEZ146" s="35"/>
      <c r="XFA146" s="35"/>
      <c r="XFB146" s="35"/>
      <c r="XFC146" s="35"/>
      <c r="XFD146" s="35"/>
    </row>
    <row r="147" spans="1:151 16227:16384" s="12" customFormat="1" ht="20.25" customHeight="1" x14ac:dyDescent="0.25">
      <c r="A147" s="82" t="str">
        <f t="shared" si="5"/>
        <v xml:space="preserve">1st Floor For Residential </v>
      </c>
      <c r="B147" s="82"/>
      <c r="C147" s="82">
        <v>12</v>
      </c>
      <c r="D147" s="82"/>
      <c r="E147" s="51" t="s">
        <v>214</v>
      </c>
      <c r="F147" s="83">
        <f>(41.53+1.4*1)*10.764</f>
        <v>462.09851999999995</v>
      </c>
      <c r="G147" s="84"/>
      <c r="H147" s="51">
        <v>0</v>
      </c>
      <c r="I147" s="51">
        <f t="shared" si="6"/>
        <v>693.1477799999999</v>
      </c>
      <c r="J147" s="55">
        <f>3641000/F148</f>
        <v>7879.2721517480741</v>
      </c>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WZC147" s="35"/>
      <c r="WZD147" s="35"/>
      <c r="WZE147" s="35"/>
      <c r="WZF147" s="35"/>
      <c r="WZG147" s="35"/>
      <c r="WZH147" s="35"/>
      <c r="WZI147" s="35"/>
      <c r="WZJ147" s="35"/>
      <c r="WZK147" s="35"/>
      <c r="WZL147" s="35"/>
      <c r="WZM147" s="35"/>
      <c r="WZN147" s="35"/>
      <c r="WZO147" s="35"/>
      <c r="WZP147" s="35"/>
      <c r="WZQ147" s="35"/>
      <c r="WZR147" s="35"/>
      <c r="WZS147" s="35"/>
      <c r="WZT147" s="35"/>
      <c r="WZU147" s="35"/>
      <c r="WZV147" s="35"/>
      <c r="WZW147" s="35"/>
      <c r="WZX147" s="35"/>
      <c r="WZY147" s="35"/>
      <c r="WZZ147" s="35"/>
      <c r="XAA147" s="35"/>
      <c r="XAB147" s="35"/>
      <c r="XAC147" s="35"/>
      <c r="XAD147" s="35"/>
      <c r="XAE147" s="35"/>
      <c r="XAF147" s="35"/>
      <c r="XAG147" s="35"/>
      <c r="XAH147" s="35"/>
      <c r="XAI147" s="35"/>
      <c r="XAJ147" s="35"/>
      <c r="XAK147" s="35"/>
      <c r="XAL147" s="35"/>
      <c r="XAM147" s="35"/>
      <c r="XAN147" s="35"/>
      <c r="XAO147" s="35"/>
      <c r="XAP147" s="35"/>
      <c r="XAQ147" s="35"/>
      <c r="XAR147" s="35"/>
      <c r="XAS147" s="35"/>
      <c r="XAT147" s="35"/>
      <c r="XAU147" s="35"/>
      <c r="XAV147" s="35"/>
      <c r="XAW147" s="35"/>
      <c r="XAX147" s="35"/>
      <c r="XAY147" s="35"/>
      <c r="XAZ147" s="35"/>
      <c r="XBA147" s="35"/>
      <c r="XBB147" s="35"/>
      <c r="XBC147" s="35"/>
      <c r="XBD147" s="35"/>
      <c r="XBE147" s="35"/>
      <c r="XBF147" s="35"/>
      <c r="XBG147" s="35"/>
      <c r="XBH147" s="35"/>
      <c r="XBI147" s="35"/>
      <c r="XBJ147" s="35"/>
      <c r="XBK147" s="35"/>
      <c r="XBL147" s="35"/>
      <c r="XBM147" s="35"/>
      <c r="XBN147" s="35"/>
      <c r="XBO147" s="35"/>
      <c r="XBP147" s="35"/>
      <c r="XBQ147" s="35"/>
      <c r="XBR147" s="35"/>
      <c r="XBS147" s="35"/>
      <c r="XBT147" s="35"/>
      <c r="XBU147" s="35"/>
      <c r="XBV147" s="35"/>
      <c r="XBW147" s="35"/>
      <c r="XBX147" s="35"/>
      <c r="XBY147" s="35"/>
      <c r="XBZ147" s="35"/>
      <c r="XCA147" s="35"/>
      <c r="XCB147" s="35"/>
      <c r="XCC147" s="35"/>
      <c r="XCD147" s="35"/>
      <c r="XCE147" s="35"/>
      <c r="XCF147" s="35"/>
      <c r="XCG147" s="35"/>
      <c r="XCH147" s="35"/>
      <c r="XCI147" s="35"/>
      <c r="XCJ147" s="35"/>
      <c r="XCK147" s="35"/>
      <c r="XCL147" s="35"/>
      <c r="XCM147" s="35"/>
      <c r="XCN147" s="35"/>
      <c r="XCO147" s="35"/>
      <c r="XCP147" s="35"/>
      <c r="XCQ147" s="35"/>
      <c r="XCR147" s="35"/>
      <c r="XCS147" s="35"/>
      <c r="XCT147" s="35"/>
      <c r="XCU147" s="35"/>
      <c r="XCV147" s="35"/>
      <c r="XCW147" s="35"/>
      <c r="XCX147" s="35"/>
      <c r="XCY147" s="35"/>
      <c r="XCZ147" s="35"/>
      <c r="XDA147" s="35"/>
      <c r="XDB147" s="35"/>
      <c r="XDC147" s="35"/>
      <c r="XDD147" s="35"/>
      <c r="XDE147" s="35"/>
      <c r="XDF147" s="35"/>
      <c r="XDG147" s="35"/>
      <c r="XDH147" s="35"/>
      <c r="XDI147" s="35"/>
      <c r="XDJ147" s="35"/>
      <c r="XDK147" s="35"/>
      <c r="XDL147" s="35"/>
      <c r="XDM147" s="35"/>
      <c r="XDN147" s="35"/>
      <c r="XDO147" s="35"/>
      <c r="XDP147" s="35"/>
      <c r="XDQ147" s="35"/>
      <c r="XDR147" s="35"/>
      <c r="XDS147" s="35"/>
      <c r="XDT147" s="35"/>
      <c r="XDU147" s="35"/>
      <c r="XDV147" s="35"/>
      <c r="XDW147" s="35"/>
      <c r="XDX147" s="35"/>
      <c r="XDY147" s="35"/>
      <c r="XDZ147" s="35"/>
      <c r="XEA147" s="35"/>
      <c r="XEB147" s="35"/>
      <c r="XEC147" s="35"/>
      <c r="XED147" s="35"/>
      <c r="XEE147" s="35"/>
      <c r="XEF147" s="35"/>
      <c r="XEG147" s="35"/>
      <c r="XEH147" s="35"/>
      <c r="XEI147" s="35"/>
      <c r="XEJ147" s="35"/>
      <c r="XEK147" s="35"/>
      <c r="XEL147" s="35"/>
      <c r="XEM147" s="35"/>
      <c r="XEN147" s="35"/>
      <c r="XEO147" s="35"/>
      <c r="XEP147" s="35"/>
      <c r="XEQ147" s="35"/>
      <c r="XER147" s="35"/>
      <c r="XES147" s="35"/>
      <c r="XET147" s="35"/>
      <c r="XEU147" s="35"/>
      <c r="XEV147" s="35"/>
      <c r="XEW147" s="35"/>
      <c r="XEX147" s="35"/>
      <c r="XEY147" s="35"/>
      <c r="XEZ147" s="35"/>
      <c r="XFA147" s="35"/>
      <c r="XFB147" s="35"/>
      <c r="XFC147" s="35"/>
      <c r="XFD147" s="35"/>
    </row>
    <row r="148" spans="1:151 16227:16384" s="12" customFormat="1" ht="20.25" customHeight="1" x14ac:dyDescent="0.25">
      <c r="A148" s="82" t="str">
        <f t="shared" si="5"/>
        <v xml:space="preserve">1st Floor For Residential </v>
      </c>
      <c r="B148" s="82"/>
      <c r="C148" s="82">
        <f t="shared" si="7"/>
        <v>13</v>
      </c>
      <c r="D148" s="82"/>
      <c r="E148" s="51" t="s">
        <v>214</v>
      </c>
      <c r="F148" s="83">
        <f>(41.53+1.4*1)*10.764</f>
        <v>462.09851999999995</v>
      </c>
      <c r="G148" s="84"/>
      <c r="H148" s="51">
        <v>0</v>
      </c>
      <c r="I148" s="51">
        <f t="shared" si="6"/>
        <v>693.1477799999999</v>
      </c>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WZC148" s="35"/>
      <c r="WZD148" s="35"/>
      <c r="WZE148" s="35"/>
      <c r="WZF148" s="35"/>
      <c r="WZG148" s="35"/>
      <c r="WZH148" s="35"/>
      <c r="WZI148" s="35"/>
      <c r="WZJ148" s="35"/>
      <c r="WZK148" s="35"/>
      <c r="WZL148" s="35"/>
      <c r="WZM148" s="35"/>
      <c r="WZN148" s="35"/>
      <c r="WZO148" s="35"/>
      <c r="WZP148" s="35"/>
      <c r="WZQ148" s="35"/>
      <c r="WZR148" s="35"/>
      <c r="WZS148" s="35"/>
      <c r="WZT148" s="35"/>
      <c r="WZU148" s="35"/>
      <c r="WZV148" s="35"/>
      <c r="WZW148" s="35"/>
      <c r="WZX148" s="35"/>
      <c r="WZY148" s="35"/>
      <c r="WZZ148" s="35"/>
      <c r="XAA148" s="35"/>
      <c r="XAB148" s="35"/>
      <c r="XAC148" s="35"/>
      <c r="XAD148" s="35"/>
      <c r="XAE148" s="35"/>
      <c r="XAF148" s="35"/>
      <c r="XAG148" s="35"/>
      <c r="XAH148" s="35"/>
      <c r="XAI148" s="35"/>
      <c r="XAJ148" s="35"/>
      <c r="XAK148" s="35"/>
      <c r="XAL148" s="35"/>
      <c r="XAM148" s="35"/>
      <c r="XAN148" s="35"/>
      <c r="XAO148" s="35"/>
      <c r="XAP148" s="35"/>
      <c r="XAQ148" s="35"/>
      <c r="XAR148" s="35"/>
      <c r="XAS148" s="35"/>
      <c r="XAT148" s="35"/>
      <c r="XAU148" s="35"/>
      <c r="XAV148" s="35"/>
      <c r="XAW148" s="35"/>
      <c r="XAX148" s="35"/>
      <c r="XAY148" s="35"/>
      <c r="XAZ148" s="35"/>
      <c r="XBA148" s="35"/>
      <c r="XBB148" s="35"/>
      <c r="XBC148" s="35"/>
      <c r="XBD148" s="35"/>
      <c r="XBE148" s="35"/>
      <c r="XBF148" s="35"/>
      <c r="XBG148" s="35"/>
      <c r="XBH148" s="35"/>
      <c r="XBI148" s="35"/>
      <c r="XBJ148" s="35"/>
      <c r="XBK148" s="35"/>
      <c r="XBL148" s="35"/>
      <c r="XBM148" s="35"/>
      <c r="XBN148" s="35"/>
      <c r="XBO148" s="35"/>
      <c r="XBP148" s="35"/>
      <c r="XBQ148" s="35"/>
      <c r="XBR148" s="35"/>
      <c r="XBS148" s="35"/>
      <c r="XBT148" s="35"/>
      <c r="XBU148" s="35"/>
      <c r="XBV148" s="35"/>
      <c r="XBW148" s="35"/>
      <c r="XBX148" s="35"/>
      <c r="XBY148" s="35"/>
      <c r="XBZ148" s="35"/>
      <c r="XCA148" s="35"/>
      <c r="XCB148" s="35"/>
      <c r="XCC148" s="35"/>
      <c r="XCD148" s="35"/>
      <c r="XCE148" s="35"/>
      <c r="XCF148" s="35"/>
      <c r="XCG148" s="35"/>
      <c r="XCH148" s="35"/>
      <c r="XCI148" s="35"/>
      <c r="XCJ148" s="35"/>
      <c r="XCK148" s="35"/>
      <c r="XCL148" s="35"/>
      <c r="XCM148" s="35"/>
      <c r="XCN148" s="35"/>
      <c r="XCO148" s="35"/>
      <c r="XCP148" s="35"/>
      <c r="XCQ148" s="35"/>
      <c r="XCR148" s="35"/>
      <c r="XCS148" s="35"/>
      <c r="XCT148" s="35"/>
      <c r="XCU148" s="35"/>
      <c r="XCV148" s="35"/>
      <c r="XCW148" s="35"/>
      <c r="XCX148" s="35"/>
      <c r="XCY148" s="35"/>
      <c r="XCZ148" s="35"/>
      <c r="XDA148" s="35"/>
      <c r="XDB148" s="35"/>
      <c r="XDC148" s="35"/>
      <c r="XDD148" s="35"/>
      <c r="XDE148" s="35"/>
      <c r="XDF148" s="35"/>
      <c r="XDG148" s="35"/>
      <c r="XDH148" s="35"/>
      <c r="XDI148" s="35"/>
      <c r="XDJ148" s="35"/>
      <c r="XDK148" s="35"/>
      <c r="XDL148" s="35"/>
      <c r="XDM148" s="35"/>
      <c r="XDN148" s="35"/>
      <c r="XDO148" s="35"/>
      <c r="XDP148" s="35"/>
      <c r="XDQ148" s="35"/>
      <c r="XDR148" s="35"/>
      <c r="XDS148" s="35"/>
      <c r="XDT148" s="35"/>
      <c r="XDU148" s="35"/>
      <c r="XDV148" s="35"/>
      <c r="XDW148" s="35"/>
      <c r="XDX148" s="35"/>
      <c r="XDY148" s="35"/>
      <c r="XDZ148" s="35"/>
      <c r="XEA148" s="35"/>
      <c r="XEB148" s="35"/>
      <c r="XEC148" s="35"/>
      <c r="XED148" s="35"/>
      <c r="XEE148" s="35"/>
      <c r="XEF148" s="35"/>
      <c r="XEG148" s="35"/>
      <c r="XEH148" s="35"/>
      <c r="XEI148" s="35"/>
      <c r="XEJ148" s="35"/>
      <c r="XEK148" s="35"/>
      <c r="XEL148" s="35"/>
      <c r="XEM148" s="35"/>
      <c r="XEN148" s="35"/>
      <c r="XEO148" s="35"/>
      <c r="XEP148" s="35"/>
      <c r="XEQ148" s="35"/>
      <c r="XER148" s="35"/>
      <c r="XES148" s="35"/>
      <c r="XET148" s="35"/>
      <c r="XEU148" s="35"/>
      <c r="XEV148" s="35"/>
      <c r="XEW148" s="35"/>
      <c r="XEX148" s="35"/>
      <c r="XEY148" s="35"/>
      <c r="XEZ148" s="35"/>
      <c r="XFA148" s="35"/>
      <c r="XFB148" s="35"/>
      <c r="XFC148" s="35"/>
      <c r="XFD148" s="35"/>
    </row>
    <row r="149" spans="1:151 16227:16384" s="12" customFormat="1" ht="20.25" customHeight="1" x14ac:dyDescent="0.25">
      <c r="A149" s="82" t="str">
        <f t="shared" si="5"/>
        <v xml:space="preserve">1st Floor For Residential </v>
      </c>
      <c r="B149" s="82"/>
      <c r="C149" s="82">
        <f t="shared" si="7"/>
        <v>14</v>
      </c>
      <c r="D149" s="82"/>
      <c r="E149" s="51" t="s">
        <v>214</v>
      </c>
      <c r="F149" s="83">
        <f>(41.53+1.4*1)*10.764</f>
        <v>462.09851999999995</v>
      </c>
      <c r="G149" s="84"/>
      <c r="H149" s="51">
        <v>0</v>
      </c>
      <c r="I149" s="51">
        <f t="shared" si="6"/>
        <v>693.1477799999999</v>
      </c>
      <c r="J149" s="56">
        <f>AVERAGE(J141,J145,J147)</f>
        <v>7982.2154509958418</v>
      </c>
      <c r="K149" s="35"/>
      <c r="L149" s="35">
        <f>AVERAGE(L141,L145)</f>
        <v>9336.7080039573957</v>
      </c>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WZC149" s="35"/>
      <c r="WZD149" s="35"/>
      <c r="WZE149" s="35"/>
      <c r="WZF149" s="35"/>
      <c r="WZG149" s="35"/>
      <c r="WZH149" s="35"/>
      <c r="WZI149" s="35"/>
      <c r="WZJ149" s="35"/>
      <c r="WZK149" s="35"/>
      <c r="WZL149" s="35"/>
      <c r="WZM149" s="35"/>
      <c r="WZN149" s="35"/>
      <c r="WZO149" s="35"/>
      <c r="WZP149" s="35"/>
      <c r="WZQ149" s="35"/>
      <c r="WZR149" s="35"/>
      <c r="WZS149" s="35"/>
      <c r="WZT149" s="35"/>
      <c r="WZU149" s="35"/>
      <c r="WZV149" s="35"/>
      <c r="WZW149" s="35"/>
      <c r="WZX149" s="35"/>
      <c r="WZY149" s="35"/>
      <c r="WZZ149" s="35"/>
      <c r="XAA149" s="35"/>
      <c r="XAB149" s="35"/>
      <c r="XAC149" s="35"/>
      <c r="XAD149" s="35"/>
      <c r="XAE149" s="35"/>
      <c r="XAF149" s="35"/>
      <c r="XAG149" s="35"/>
      <c r="XAH149" s="35"/>
      <c r="XAI149" s="35"/>
      <c r="XAJ149" s="35"/>
      <c r="XAK149" s="35"/>
      <c r="XAL149" s="35"/>
      <c r="XAM149" s="35"/>
      <c r="XAN149" s="35"/>
      <c r="XAO149" s="35"/>
      <c r="XAP149" s="35"/>
      <c r="XAQ149" s="35"/>
      <c r="XAR149" s="35"/>
      <c r="XAS149" s="35"/>
      <c r="XAT149" s="35"/>
      <c r="XAU149" s="35"/>
      <c r="XAV149" s="35"/>
      <c r="XAW149" s="35"/>
      <c r="XAX149" s="35"/>
      <c r="XAY149" s="35"/>
      <c r="XAZ149" s="35"/>
      <c r="XBA149" s="35"/>
      <c r="XBB149" s="35"/>
      <c r="XBC149" s="35"/>
      <c r="XBD149" s="35"/>
      <c r="XBE149" s="35"/>
      <c r="XBF149" s="35"/>
      <c r="XBG149" s="35"/>
      <c r="XBH149" s="35"/>
      <c r="XBI149" s="35"/>
      <c r="XBJ149" s="35"/>
      <c r="XBK149" s="35"/>
      <c r="XBL149" s="35"/>
      <c r="XBM149" s="35"/>
      <c r="XBN149" s="35"/>
      <c r="XBO149" s="35"/>
      <c r="XBP149" s="35"/>
      <c r="XBQ149" s="35"/>
      <c r="XBR149" s="35"/>
      <c r="XBS149" s="35"/>
      <c r="XBT149" s="35"/>
      <c r="XBU149" s="35"/>
      <c r="XBV149" s="35"/>
      <c r="XBW149" s="35"/>
      <c r="XBX149" s="35"/>
      <c r="XBY149" s="35"/>
      <c r="XBZ149" s="35"/>
      <c r="XCA149" s="35"/>
      <c r="XCB149" s="35"/>
      <c r="XCC149" s="35"/>
      <c r="XCD149" s="35"/>
      <c r="XCE149" s="35"/>
      <c r="XCF149" s="35"/>
      <c r="XCG149" s="35"/>
      <c r="XCH149" s="35"/>
      <c r="XCI149" s="35"/>
      <c r="XCJ149" s="35"/>
      <c r="XCK149" s="35"/>
      <c r="XCL149" s="35"/>
      <c r="XCM149" s="35"/>
      <c r="XCN149" s="35"/>
      <c r="XCO149" s="35"/>
      <c r="XCP149" s="35"/>
      <c r="XCQ149" s="35"/>
      <c r="XCR149" s="35"/>
      <c r="XCS149" s="35"/>
      <c r="XCT149" s="35"/>
      <c r="XCU149" s="35"/>
      <c r="XCV149" s="35"/>
      <c r="XCW149" s="35"/>
      <c r="XCX149" s="35"/>
      <c r="XCY149" s="35"/>
      <c r="XCZ149" s="35"/>
      <c r="XDA149" s="35"/>
      <c r="XDB149" s="35"/>
      <c r="XDC149" s="35"/>
      <c r="XDD149" s="35"/>
      <c r="XDE149" s="35"/>
      <c r="XDF149" s="35"/>
      <c r="XDG149" s="35"/>
      <c r="XDH149" s="35"/>
      <c r="XDI149" s="35"/>
      <c r="XDJ149" s="35"/>
      <c r="XDK149" s="35"/>
      <c r="XDL149" s="35"/>
      <c r="XDM149" s="35"/>
      <c r="XDN149" s="35"/>
      <c r="XDO149" s="35"/>
      <c r="XDP149" s="35"/>
      <c r="XDQ149" s="35"/>
      <c r="XDR149" s="35"/>
      <c r="XDS149" s="35"/>
      <c r="XDT149" s="35"/>
      <c r="XDU149" s="35"/>
      <c r="XDV149" s="35"/>
      <c r="XDW149" s="35"/>
      <c r="XDX149" s="35"/>
      <c r="XDY149" s="35"/>
      <c r="XDZ149" s="35"/>
      <c r="XEA149" s="35"/>
      <c r="XEB149" s="35"/>
      <c r="XEC149" s="35"/>
      <c r="XED149" s="35"/>
      <c r="XEE149" s="35"/>
      <c r="XEF149" s="35"/>
      <c r="XEG149" s="35"/>
      <c r="XEH149" s="35"/>
      <c r="XEI149" s="35"/>
      <c r="XEJ149" s="35"/>
      <c r="XEK149" s="35"/>
      <c r="XEL149" s="35"/>
      <c r="XEM149" s="35"/>
      <c r="XEN149" s="35"/>
      <c r="XEO149" s="35"/>
      <c r="XEP149" s="35"/>
      <c r="XEQ149" s="35"/>
      <c r="XER149" s="35"/>
      <c r="XES149" s="35"/>
      <c r="XET149" s="35"/>
      <c r="XEU149" s="35"/>
      <c r="XEV149" s="35"/>
      <c r="XEW149" s="35"/>
      <c r="XEX149" s="35"/>
      <c r="XEY149" s="35"/>
      <c r="XEZ149" s="35"/>
      <c r="XFA149" s="35"/>
      <c r="XFB149" s="35"/>
      <c r="XFC149" s="35"/>
      <c r="XFD149" s="35"/>
    </row>
    <row r="150" spans="1:151 16227:16384" s="12" customFormat="1" ht="20.25" customHeight="1" x14ac:dyDescent="0.25">
      <c r="A150" s="82" t="str">
        <f t="shared" si="5"/>
        <v xml:space="preserve">1st Floor For Residential </v>
      </c>
      <c r="B150" s="82"/>
      <c r="C150" s="82">
        <f t="shared" si="7"/>
        <v>15</v>
      </c>
      <c r="D150" s="82"/>
      <c r="E150" s="51" t="s">
        <v>216</v>
      </c>
      <c r="F150" s="83">
        <f>(78.16+1.35*4.85)*10.764</f>
        <v>911.79152999999985</v>
      </c>
      <c r="G150" s="84"/>
      <c r="H150" s="51">
        <v>0</v>
      </c>
      <c r="I150" s="51">
        <f t="shared" si="6"/>
        <v>1367.6872949999997</v>
      </c>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WZC150" s="35"/>
      <c r="WZD150" s="35"/>
      <c r="WZE150" s="35"/>
      <c r="WZF150" s="35"/>
      <c r="WZG150" s="35"/>
      <c r="WZH150" s="35"/>
      <c r="WZI150" s="35"/>
      <c r="WZJ150" s="35"/>
      <c r="WZK150" s="35"/>
      <c r="WZL150" s="35"/>
      <c r="WZM150" s="35"/>
      <c r="WZN150" s="35"/>
      <c r="WZO150" s="35"/>
      <c r="WZP150" s="35"/>
      <c r="WZQ150" s="35"/>
      <c r="WZR150" s="35"/>
      <c r="WZS150" s="35"/>
      <c r="WZT150" s="35"/>
      <c r="WZU150" s="35"/>
      <c r="WZV150" s="35"/>
      <c r="WZW150" s="35"/>
      <c r="WZX150" s="35"/>
      <c r="WZY150" s="35"/>
      <c r="WZZ150" s="35"/>
      <c r="XAA150" s="35"/>
      <c r="XAB150" s="35"/>
      <c r="XAC150" s="35"/>
      <c r="XAD150" s="35"/>
      <c r="XAE150" s="35"/>
      <c r="XAF150" s="35"/>
      <c r="XAG150" s="35"/>
      <c r="XAH150" s="35"/>
      <c r="XAI150" s="35"/>
      <c r="XAJ150" s="35"/>
      <c r="XAK150" s="35"/>
      <c r="XAL150" s="35"/>
      <c r="XAM150" s="35"/>
      <c r="XAN150" s="35"/>
      <c r="XAO150" s="35"/>
      <c r="XAP150" s="35"/>
      <c r="XAQ150" s="35"/>
      <c r="XAR150" s="35"/>
      <c r="XAS150" s="35"/>
      <c r="XAT150" s="35"/>
      <c r="XAU150" s="35"/>
      <c r="XAV150" s="35"/>
      <c r="XAW150" s="35"/>
      <c r="XAX150" s="35"/>
      <c r="XAY150" s="35"/>
      <c r="XAZ150" s="35"/>
      <c r="XBA150" s="35"/>
      <c r="XBB150" s="35"/>
      <c r="XBC150" s="35"/>
      <c r="XBD150" s="35"/>
      <c r="XBE150" s="35"/>
      <c r="XBF150" s="35"/>
      <c r="XBG150" s="35"/>
      <c r="XBH150" s="35"/>
      <c r="XBI150" s="35"/>
      <c r="XBJ150" s="35"/>
      <c r="XBK150" s="35"/>
      <c r="XBL150" s="35"/>
      <c r="XBM150" s="35"/>
      <c r="XBN150" s="35"/>
      <c r="XBO150" s="35"/>
      <c r="XBP150" s="35"/>
      <c r="XBQ150" s="35"/>
      <c r="XBR150" s="35"/>
      <c r="XBS150" s="35"/>
      <c r="XBT150" s="35"/>
      <c r="XBU150" s="35"/>
      <c r="XBV150" s="35"/>
      <c r="XBW150" s="35"/>
      <c r="XBX150" s="35"/>
      <c r="XBY150" s="35"/>
      <c r="XBZ150" s="35"/>
      <c r="XCA150" s="35"/>
      <c r="XCB150" s="35"/>
      <c r="XCC150" s="35"/>
      <c r="XCD150" s="35"/>
      <c r="XCE150" s="35"/>
      <c r="XCF150" s="35"/>
      <c r="XCG150" s="35"/>
      <c r="XCH150" s="35"/>
      <c r="XCI150" s="35"/>
      <c r="XCJ150" s="35"/>
      <c r="XCK150" s="35"/>
      <c r="XCL150" s="35"/>
      <c r="XCM150" s="35"/>
      <c r="XCN150" s="35"/>
      <c r="XCO150" s="35"/>
      <c r="XCP150" s="35"/>
      <c r="XCQ150" s="35"/>
      <c r="XCR150" s="35"/>
      <c r="XCS150" s="35"/>
      <c r="XCT150" s="35"/>
      <c r="XCU150" s="35"/>
      <c r="XCV150" s="35"/>
      <c r="XCW150" s="35"/>
      <c r="XCX150" s="35"/>
      <c r="XCY150" s="35"/>
      <c r="XCZ150" s="35"/>
      <c r="XDA150" s="35"/>
      <c r="XDB150" s="35"/>
      <c r="XDC150" s="35"/>
      <c r="XDD150" s="35"/>
      <c r="XDE150" s="35"/>
      <c r="XDF150" s="35"/>
      <c r="XDG150" s="35"/>
      <c r="XDH150" s="35"/>
      <c r="XDI150" s="35"/>
      <c r="XDJ150" s="35"/>
      <c r="XDK150" s="35"/>
      <c r="XDL150" s="35"/>
      <c r="XDM150" s="35"/>
      <c r="XDN150" s="35"/>
      <c r="XDO150" s="35"/>
      <c r="XDP150" s="35"/>
      <c r="XDQ150" s="35"/>
      <c r="XDR150" s="35"/>
      <c r="XDS150" s="35"/>
      <c r="XDT150" s="35"/>
      <c r="XDU150" s="35"/>
      <c r="XDV150" s="35"/>
      <c r="XDW150" s="35"/>
      <c r="XDX150" s="35"/>
      <c r="XDY150" s="35"/>
      <c r="XDZ150" s="35"/>
      <c r="XEA150" s="35"/>
      <c r="XEB150" s="35"/>
      <c r="XEC150" s="35"/>
      <c r="XED150" s="35"/>
      <c r="XEE150" s="35"/>
      <c r="XEF150" s="35"/>
      <c r="XEG150" s="35"/>
      <c r="XEH150" s="35"/>
      <c r="XEI150" s="35"/>
      <c r="XEJ150" s="35"/>
      <c r="XEK150" s="35"/>
      <c r="XEL150" s="35"/>
      <c r="XEM150" s="35"/>
      <c r="XEN150" s="35"/>
      <c r="XEO150" s="35"/>
      <c r="XEP150" s="35"/>
      <c r="XEQ150" s="35"/>
      <c r="XER150" s="35"/>
      <c r="XES150" s="35"/>
      <c r="XET150" s="35"/>
      <c r="XEU150" s="35"/>
      <c r="XEV150" s="35"/>
      <c r="XEW150" s="35"/>
      <c r="XEX150" s="35"/>
      <c r="XEY150" s="35"/>
      <c r="XEZ150" s="35"/>
      <c r="XFA150" s="35"/>
      <c r="XFB150" s="35"/>
      <c r="XFC150" s="35"/>
      <c r="XFD150" s="35"/>
    </row>
    <row r="151" spans="1:151 16227:16384" s="12" customFormat="1" ht="20.25" customHeight="1" x14ac:dyDescent="0.25">
      <c r="A151" s="82" t="str">
        <f t="shared" si="5"/>
        <v xml:space="preserve">1st Floor For Residential </v>
      </c>
      <c r="B151" s="82"/>
      <c r="C151" s="82">
        <f t="shared" si="7"/>
        <v>16</v>
      </c>
      <c r="D151" s="82"/>
      <c r="E151" s="51" t="s">
        <v>214</v>
      </c>
      <c r="F151" s="83">
        <f>(41.53+1.4*1)*10.764</f>
        <v>462.09851999999995</v>
      </c>
      <c r="G151" s="84"/>
      <c r="H151" s="51">
        <v>0</v>
      </c>
      <c r="I151" s="51">
        <f t="shared" si="6"/>
        <v>693.1477799999999</v>
      </c>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WZC151" s="35"/>
      <c r="WZD151" s="35"/>
      <c r="WZE151" s="35"/>
      <c r="WZF151" s="35"/>
      <c r="WZG151" s="35"/>
      <c r="WZH151" s="35"/>
      <c r="WZI151" s="35"/>
      <c r="WZJ151" s="35"/>
      <c r="WZK151" s="35"/>
      <c r="WZL151" s="35"/>
      <c r="WZM151" s="35"/>
      <c r="WZN151" s="35"/>
      <c r="WZO151" s="35"/>
      <c r="WZP151" s="35"/>
      <c r="WZQ151" s="35"/>
      <c r="WZR151" s="35"/>
      <c r="WZS151" s="35"/>
      <c r="WZT151" s="35"/>
      <c r="WZU151" s="35"/>
      <c r="WZV151" s="35"/>
      <c r="WZW151" s="35"/>
      <c r="WZX151" s="35"/>
      <c r="WZY151" s="35"/>
      <c r="WZZ151" s="35"/>
      <c r="XAA151" s="35"/>
      <c r="XAB151" s="35"/>
      <c r="XAC151" s="35"/>
      <c r="XAD151" s="35"/>
      <c r="XAE151" s="35"/>
      <c r="XAF151" s="35"/>
      <c r="XAG151" s="35"/>
      <c r="XAH151" s="35"/>
      <c r="XAI151" s="35"/>
      <c r="XAJ151" s="35"/>
      <c r="XAK151" s="35"/>
      <c r="XAL151" s="35"/>
      <c r="XAM151" s="35"/>
      <c r="XAN151" s="35"/>
      <c r="XAO151" s="35"/>
      <c r="XAP151" s="35"/>
      <c r="XAQ151" s="35"/>
      <c r="XAR151" s="35"/>
      <c r="XAS151" s="35"/>
      <c r="XAT151" s="35"/>
      <c r="XAU151" s="35"/>
      <c r="XAV151" s="35"/>
      <c r="XAW151" s="35"/>
      <c r="XAX151" s="35"/>
      <c r="XAY151" s="35"/>
      <c r="XAZ151" s="35"/>
      <c r="XBA151" s="35"/>
      <c r="XBB151" s="35"/>
      <c r="XBC151" s="35"/>
      <c r="XBD151" s="35"/>
      <c r="XBE151" s="35"/>
      <c r="XBF151" s="35"/>
      <c r="XBG151" s="35"/>
      <c r="XBH151" s="35"/>
      <c r="XBI151" s="35"/>
      <c r="XBJ151" s="35"/>
      <c r="XBK151" s="35"/>
      <c r="XBL151" s="35"/>
      <c r="XBM151" s="35"/>
      <c r="XBN151" s="35"/>
      <c r="XBO151" s="35"/>
      <c r="XBP151" s="35"/>
      <c r="XBQ151" s="35"/>
      <c r="XBR151" s="35"/>
      <c r="XBS151" s="35"/>
      <c r="XBT151" s="35"/>
      <c r="XBU151" s="35"/>
      <c r="XBV151" s="35"/>
      <c r="XBW151" s="35"/>
      <c r="XBX151" s="35"/>
      <c r="XBY151" s="35"/>
      <c r="XBZ151" s="35"/>
      <c r="XCA151" s="35"/>
      <c r="XCB151" s="35"/>
      <c r="XCC151" s="35"/>
      <c r="XCD151" s="35"/>
      <c r="XCE151" s="35"/>
      <c r="XCF151" s="35"/>
      <c r="XCG151" s="35"/>
      <c r="XCH151" s="35"/>
      <c r="XCI151" s="35"/>
      <c r="XCJ151" s="35"/>
      <c r="XCK151" s="35"/>
      <c r="XCL151" s="35"/>
      <c r="XCM151" s="35"/>
      <c r="XCN151" s="35"/>
      <c r="XCO151" s="35"/>
      <c r="XCP151" s="35"/>
      <c r="XCQ151" s="35"/>
      <c r="XCR151" s="35"/>
      <c r="XCS151" s="35"/>
      <c r="XCT151" s="35"/>
      <c r="XCU151" s="35"/>
      <c r="XCV151" s="35"/>
      <c r="XCW151" s="35"/>
      <c r="XCX151" s="35"/>
      <c r="XCY151" s="35"/>
      <c r="XCZ151" s="35"/>
      <c r="XDA151" s="35"/>
      <c r="XDB151" s="35"/>
      <c r="XDC151" s="35"/>
      <c r="XDD151" s="35"/>
      <c r="XDE151" s="35"/>
      <c r="XDF151" s="35"/>
      <c r="XDG151" s="35"/>
      <c r="XDH151" s="35"/>
      <c r="XDI151" s="35"/>
      <c r="XDJ151" s="35"/>
      <c r="XDK151" s="35"/>
      <c r="XDL151" s="35"/>
      <c r="XDM151" s="35"/>
      <c r="XDN151" s="35"/>
      <c r="XDO151" s="35"/>
      <c r="XDP151" s="35"/>
      <c r="XDQ151" s="35"/>
      <c r="XDR151" s="35"/>
      <c r="XDS151" s="35"/>
      <c r="XDT151" s="35"/>
      <c r="XDU151" s="35"/>
      <c r="XDV151" s="35"/>
      <c r="XDW151" s="35"/>
      <c r="XDX151" s="35"/>
      <c r="XDY151" s="35"/>
      <c r="XDZ151" s="35"/>
      <c r="XEA151" s="35"/>
      <c r="XEB151" s="35"/>
      <c r="XEC151" s="35"/>
      <c r="XED151" s="35"/>
      <c r="XEE151" s="35"/>
      <c r="XEF151" s="35"/>
      <c r="XEG151" s="35"/>
      <c r="XEH151" s="35"/>
      <c r="XEI151" s="35"/>
      <c r="XEJ151" s="35"/>
      <c r="XEK151" s="35"/>
      <c r="XEL151" s="35"/>
      <c r="XEM151" s="35"/>
      <c r="XEN151" s="35"/>
      <c r="XEO151" s="35"/>
      <c r="XEP151" s="35"/>
      <c r="XEQ151" s="35"/>
      <c r="XER151" s="35"/>
      <c r="XES151" s="35"/>
      <c r="XET151" s="35"/>
      <c r="XEU151" s="35"/>
      <c r="XEV151" s="35"/>
      <c r="XEW151" s="35"/>
      <c r="XEX151" s="35"/>
      <c r="XEY151" s="35"/>
      <c r="XEZ151" s="35"/>
      <c r="XFA151" s="35"/>
      <c r="XFB151" s="35"/>
      <c r="XFC151" s="35"/>
      <c r="XFD151" s="35"/>
    </row>
    <row r="152" spans="1:151 16227:16384" s="12" customFormat="1" ht="20.25" customHeight="1" x14ac:dyDescent="0.25">
      <c r="A152" s="82" t="str">
        <f t="shared" si="5"/>
        <v xml:space="preserve">1st Floor For Residential </v>
      </c>
      <c r="B152" s="82"/>
      <c r="C152" s="82">
        <f t="shared" si="7"/>
        <v>17</v>
      </c>
      <c r="D152" s="82"/>
      <c r="E152" s="51" t="s">
        <v>214</v>
      </c>
      <c r="F152" s="83">
        <f>(41.53+1.4*1)*10.764</f>
        <v>462.09851999999995</v>
      </c>
      <c r="G152" s="84"/>
      <c r="H152" s="51">
        <v>0</v>
      </c>
      <c r="I152" s="51">
        <f t="shared" si="6"/>
        <v>693.1477799999999</v>
      </c>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WZC152" s="35"/>
      <c r="WZD152" s="35"/>
      <c r="WZE152" s="35"/>
      <c r="WZF152" s="35"/>
      <c r="WZG152" s="35"/>
      <c r="WZH152" s="35"/>
      <c r="WZI152" s="35"/>
      <c r="WZJ152" s="35"/>
      <c r="WZK152" s="35"/>
      <c r="WZL152" s="35"/>
      <c r="WZM152" s="35"/>
      <c r="WZN152" s="35"/>
      <c r="WZO152" s="35"/>
      <c r="WZP152" s="35"/>
      <c r="WZQ152" s="35"/>
      <c r="WZR152" s="35"/>
      <c r="WZS152" s="35"/>
      <c r="WZT152" s="35"/>
      <c r="WZU152" s="35"/>
      <c r="WZV152" s="35"/>
      <c r="WZW152" s="35"/>
      <c r="WZX152" s="35"/>
      <c r="WZY152" s="35"/>
      <c r="WZZ152" s="35"/>
      <c r="XAA152" s="35"/>
      <c r="XAB152" s="35"/>
      <c r="XAC152" s="35"/>
      <c r="XAD152" s="35"/>
      <c r="XAE152" s="35"/>
      <c r="XAF152" s="35"/>
      <c r="XAG152" s="35"/>
      <c r="XAH152" s="35"/>
      <c r="XAI152" s="35"/>
      <c r="XAJ152" s="35"/>
      <c r="XAK152" s="35"/>
      <c r="XAL152" s="35"/>
      <c r="XAM152" s="35"/>
      <c r="XAN152" s="35"/>
      <c r="XAO152" s="35"/>
      <c r="XAP152" s="35"/>
      <c r="XAQ152" s="35"/>
      <c r="XAR152" s="35"/>
      <c r="XAS152" s="35"/>
      <c r="XAT152" s="35"/>
      <c r="XAU152" s="35"/>
      <c r="XAV152" s="35"/>
      <c r="XAW152" s="35"/>
      <c r="XAX152" s="35"/>
      <c r="XAY152" s="35"/>
      <c r="XAZ152" s="35"/>
      <c r="XBA152" s="35"/>
      <c r="XBB152" s="35"/>
      <c r="XBC152" s="35"/>
      <c r="XBD152" s="35"/>
      <c r="XBE152" s="35"/>
      <c r="XBF152" s="35"/>
      <c r="XBG152" s="35"/>
      <c r="XBH152" s="35"/>
      <c r="XBI152" s="35"/>
      <c r="XBJ152" s="35"/>
      <c r="XBK152" s="35"/>
      <c r="XBL152" s="35"/>
      <c r="XBM152" s="35"/>
      <c r="XBN152" s="35"/>
      <c r="XBO152" s="35"/>
      <c r="XBP152" s="35"/>
      <c r="XBQ152" s="35"/>
      <c r="XBR152" s="35"/>
      <c r="XBS152" s="35"/>
      <c r="XBT152" s="35"/>
      <c r="XBU152" s="35"/>
      <c r="XBV152" s="35"/>
      <c r="XBW152" s="35"/>
      <c r="XBX152" s="35"/>
      <c r="XBY152" s="35"/>
      <c r="XBZ152" s="35"/>
      <c r="XCA152" s="35"/>
      <c r="XCB152" s="35"/>
      <c r="XCC152" s="35"/>
      <c r="XCD152" s="35"/>
      <c r="XCE152" s="35"/>
      <c r="XCF152" s="35"/>
      <c r="XCG152" s="35"/>
      <c r="XCH152" s="35"/>
      <c r="XCI152" s="35"/>
      <c r="XCJ152" s="35"/>
      <c r="XCK152" s="35"/>
      <c r="XCL152" s="35"/>
      <c r="XCM152" s="35"/>
      <c r="XCN152" s="35"/>
      <c r="XCO152" s="35"/>
      <c r="XCP152" s="35"/>
      <c r="XCQ152" s="35"/>
      <c r="XCR152" s="35"/>
      <c r="XCS152" s="35"/>
      <c r="XCT152" s="35"/>
      <c r="XCU152" s="35"/>
      <c r="XCV152" s="35"/>
      <c r="XCW152" s="35"/>
      <c r="XCX152" s="35"/>
      <c r="XCY152" s="35"/>
      <c r="XCZ152" s="35"/>
      <c r="XDA152" s="35"/>
      <c r="XDB152" s="35"/>
      <c r="XDC152" s="35"/>
      <c r="XDD152" s="35"/>
      <c r="XDE152" s="35"/>
      <c r="XDF152" s="35"/>
      <c r="XDG152" s="35"/>
      <c r="XDH152" s="35"/>
      <c r="XDI152" s="35"/>
      <c r="XDJ152" s="35"/>
      <c r="XDK152" s="35"/>
      <c r="XDL152" s="35"/>
      <c r="XDM152" s="35"/>
      <c r="XDN152" s="35"/>
      <c r="XDO152" s="35"/>
      <c r="XDP152" s="35"/>
      <c r="XDQ152" s="35"/>
      <c r="XDR152" s="35"/>
      <c r="XDS152" s="35"/>
      <c r="XDT152" s="35"/>
      <c r="XDU152" s="35"/>
      <c r="XDV152" s="35"/>
      <c r="XDW152" s="35"/>
      <c r="XDX152" s="35"/>
      <c r="XDY152" s="35"/>
      <c r="XDZ152" s="35"/>
      <c r="XEA152" s="35"/>
      <c r="XEB152" s="35"/>
      <c r="XEC152" s="35"/>
      <c r="XED152" s="35"/>
      <c r="XEE152" s="35"/>
      <c r="XEF152" s="35"/>
      <c r="XEG152" s="35"/>
      <c r="XEH152" s="35"/>
      <c r="XEI152" s="35"/>
      <c r="XEJ152" s="35"/>
      <c r="XEK152" s="35"/>
      <c r="XEL152" s="35"/>
      <c r="XEM152" s="35"/>
      <c r="XEN152" s="35"/>
      <c r="XEO152" s="35"/>
      <c r="XEP152" s="35"/>
      <c r="XEQ152" s="35"/>
      <c r="XER152" s="35"/>
      <c r="XES152" s="35"/>
      <c r="XET152" s="35"/>
      <c r="XEU152" s="35"/>
      <c r="XEV152" s="35"/>
      <c r="XEW152" s="35"/>
      <c r="XEX152" s="35"/>
      <c r="XEY152" s="35"/>
      <c r="XEZ152" s="35"/>
      <c r="XFA152" s="35"/>
      <c r="XFB152" s="35"/>
      <c r="XFC152" s="35"/>
      <c r="XFD152" s="35"/>
    </row>
    <row r="153" spans="1:151 16227:16384" s="12" customFormat="1" ht="20.25" x14ac:dyDescent="0.25">
      <c r="A153" s="86" t="s">
        <v>242</v>
      </c>
      <c r="B153" s="87"/>
      <c r="C153" s="87"/>
      <c r="D153" s="87"/>
      <c r="E153" s="87"/>
      <c r="F153" s="87"/>
      <c r="G153" s="87"/>
      <c r="H153" s="87"/>
      <c r="I153" s="88"/>
      <c r="J153" s="35">
        <f>14-1-1</f>
        <v>12</v>
      </c>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WZC153" s="35"/>
      <c r="WZD153" s="35"/>
      <c r="WZE153" s="35"/>
      <c r="WZF153" s="35"/>
      <c r="WZG153" s="35"/>
      <c r="WZH153" s="35"/>
      <c r="WZI153" s="35"/>
      <c r="WZJ153" s="35"/>
      <c r="WZK153" s="35"/>
      <c r="WZL153" s="35"/>
      <c r="WZM153" s="35"/>
      <c r="WZN153" s="35"/>
      <c r="WZO153" s="35"/>
      <c r="WZP153" s="35"/>
      <c r="WZQ153" s="35"/>
      <c r="WZR153" s="35"/>
      <c r="WZS153" s="35"/>
      <c r="WZT153" s="35"/>
      <c r="WZU153" s="35"/>
      <c r="WZV153" s="35"/>
      <c r="WZW153" s="35"/>
      <c r="WZX153" s="35"/>
      <c r="WZY153" s="35"/>
      <c r="WZZ153" s="35"/>
      <c r="XAA153" s="35"/>
      <c r="XAB153" s="35"/>
      <c r="XAC153" s="35"/>
      <c r="XAD153" s="35"/>
      <c r="XAE153" s="35"/>
      <c r="XAF153" s="35"/>
      <c r="XAG153" s="35"/>
      <c r="XAH153" s="35"/>
      <c r="XAI153" s="35"/>
      <c r="XAJ153" s="35"/>
      <c r="XAK153" s="35"/>
      <c r="XAL153" s="35"/>
      <c r="XAM153" s="35"/>
      <c r="XAN153" s="35"/>
      <c r="XAO153" s="35"/>
      <c r="XAP153" s="35"/>
      <c r="XAQ153" s="35"/>
      <c r="XAR153" s="35"/>
      <c r="XAS153" s="35"/>
      <c r="XAT153" s="35"/>
      <c r="XAU153" s="35"/>
      <c r="XAV153" s="35"/>
      <c r="XAW153" s="35"/>
      <c r="XAX153" s="35"/>
      <c r="XAY153" s="35"/>
      <c r="XAZ153" s="35"/>
      <c r="XBA153" s="35"/>
      <c r="XBB153" s="35"/>
      <c r="XBC153" s="35"/>
      <c r="XBD153" s="35"/>
      <c r="XBE153" s="35"/>
      <c r="XBF153" s="35"/>
      <c r="XBG153" s="35"/>
      <c r="XBH153" s="35"/>
      <c r="XBI153" s="35"/>
      <c r="XBJ153" s="35"/>
      <c r="XBK153" s="35"/>
      <c r="XBL153" s="35"/>
      <c r="XBM153" s="35"/>
      <c r="XBN153" s="35"/>
      <c r="XBO153" s="35"/>
      <c r="XBP153" s="35"/>
      <c r="XBQ153" s="35"/>
      <c r="XBR153" s="35"/>
      <c r="XBS153" s="35"/>
      <c r="XBT153" s="35"/>
      <c r="XBU153" s="35"/>
      <c r="XBV153" s="35"/>
      <c r="XBW153" s="35"/>
      <c r="XBX153" s="35"/>
      <c r="XBY153" s="35"/>
      <c r="XBZ153" s="35"/>
      <c r="XCA153" s="35"/>
      <c r="XCB153" s="35"/>
      <c r="XCC153" s="35"/>
      <c r="XCD153" s="35"/>
      <c r="XCE153" s="35"/>
      <c r="XCF153" s="35"/>
      <c r="XCG153" s="35"/>
      <c r="XCH153" s="35"/>
      <c r="XCI153" s="35"/>
      <c r="XCJ153" s="35"/>
      <c r="XCK153" s="35"/>
      <c r="XCL153" s="35"/>
      <c r="XCM153" s="35"/>
      <c r="XCN153" s="35"/>
      <c r="XCO153" s="35"/>
      <c r="XCP153" s="35"/>
      <c r="XCQ153" s="35"/>
      <c r="XCR153" s="35"/>
      <c r="XCS153" s="35"/>
      <c r="XCT153" s="35"/>
      <c r="XCU153" s="35"/>
      <c r="XCV153" s="35"/>
      <c r="XCW153" s="35"/>
      <c r="XCX153" s="35"/>
      <c r="XCY153" s="35"/>
      <c r="XCZ153" s="35"/>
      <c r="XDA153" s="35"/>
      <c r="XDB153" s="35"/>
      <c r="XDC153" s="35"/>
      <c r="XDD153" s="35"/>
      <c r="XDE153" s="35"/>
      <c r="XDF153" s="35"/>
      <c r="XDG153" s="35"/>
      <c r="XDH153" s="35"/>
      <c r="XDI153" s="35"/>
      <c r="XDJ153" s="35"/>
      <c r="XDK153" s="35"/>
      <c r="XDL153" s="35"/>
      <c r="XDM153" s="35"/>
      <c r="XDN153" s="35"/>
      <c r="XDO153" s="35"/>
      <c r="XDP153" s="35"/>
      <c r="XDQ153" s="35"/>
      <c r="XDR153" s="35"/>
      <c r="XDS153" s="35"/>
      <c r="XDT153" s="35"/>
      <c r="XDU153" s="35"/>
      <c r="XDV153" s="35"/>
      <c r="XDW153" s="35"/>
      <c r="XDX153" s="35"/>
      <c r="XDY153" s="35"/>
      <c r="XDZ153" s="35"/>
      <c r="XEA153" s="35"/>
      <c r="XEB153" s="35"/>
      <c r="XEC153" s="35"/>
      <c r="XED153" s="35"/>
      <c r="XEE153" s="35"/>
      <c r="XEF153" s="35"/>
      <c r="XEG153" s="35"/>
      <c r="XEH153" s="35"/>
      <c r="XEI153" s="35"/>
      <c r="XEJ153" s="35"/>
      <c r="XEK153" s="35"/>
      <c r="XEL153" s="35"/>
      <c r="XEM153" s="35"/>
      <c r="XEN153" s="35"/>
      <c r="XEO153" s="35"/>
      <c r="XEP153" s="35"/>
      <c r="XEQ153" s="35"/>
      <c r="XER153" s="35"/>
      <c r="XES153" s="35"/>
      <c r="XET153" s="35"/>
      <c r="XEU153" s="35"/>
      <c r="XEV153" s="35"/>
      <c r="XEW153" s="35"/>
      <c r="XEX153" s="35"/>
      <c r="XEY153" s="35"/>
      <c r="XEZ153" s="35"/>
      <c r="XFA153" s="35"/>
      <c r="XFB153" s="35"/>
      <c r="XFC153" s="35"/>
      <c r="XFD153" s="35"/>
    </row>
    <row r="154" spans="1:151 16227:16384" s="12" customFormat="1" ht="20.25" x14ac:dyDescent="0.25">
      <c r="A154" s="82" t="str">
        <f>A153</f>
        <v xml:space="preserve">2nd to 8th &amp; 10th to 14th Floor For Residential </v>
      </c>
      <c r="B154" s="82"/>
      <c r="C154" s="82">
        <v>1</v>
      </c>
      <c r="D154" s="82"/>
      <c r="E154" s="51" t="s">
        <v>214</v>
      </c>
      <c r="F154" s="83">
        <f>(41.53+1.4*1)*10.764</f>
        <v>462.09851999999995</v>
      </c>
      <c r="G154" s="84"/>
      <c r="H154" s="51">
        <v>0</v>
      </c>
      <c r="I154" s="51">
        <f>F154*(($I$122)+1)+H154</f>
        <v>693.1477799999999</v>
      </c>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WZC154" s="35"/>
      <c r="WZD154" s="35"/>
      <c r="WZE154" s="35"/>
      <c r="WZF154" s="35"/>
      <c r="WZG154" s="35"/>
      <c r="WZH154" s="35"/>
      <c r="WZI154" s="35"/>
      <c r="WZJ154" s="35"/>
      <c r="WZK154" s="35"/>
      <c r="WZL154" s="35"/>
      <c r="WZM154" s="35"/>
      <c r="WZN154" s="35"/>
      <c r="WZO154" s="35"/>
      <c r="WZP154" s="35"/>
      <c r="WZQ154" s="35"/>
      <c r="WZR154" s="35"/>
      <c r="WZS154" s="35"/>
      <c r="WZT154" s="35"/>
      <c r="WZU154" s="35"/>
      <c r="WZV154" s="35"/>
      <c r="WZW154" s="35"/>
      <c r="WZX154" s="35"/>
      <c r="WZY154" s="35"/>
      <c r="WZZ154" s="35"/>
      <c r="XAA154" s="35"/>
      <c r="XAB154" s="35"/>
      <c r="XAC154" s="35"/>
      <c r="XAD154" s="35"/>
      <c r="XAE154" s="35"/>
      <c r="XAF154" s="35"/>
      <c r="XAG154" s="35"/>
      <c r="XAH154" s="35"/>
      <c r="XAI154" s="35"/>
      <c r="XAJ154" s="35"/>
      <c r="XAK154" s="35"/>
      <c r="XAL154" s="35"/>
      <c r="XAM154" s="35"/>
      <c r="XAN154" s="35"/>
      <c r="XAO154" s="35"/>
      <c r="XAP154" s="35"/>
      <c r="XAQ154" s="35"/>
      <c r="XAR154" s="35"/>
      <c r="XAS154" s="35"/>
      <c r="XAT154" s="35"/>
      <c r="XAU154" s="35"/>
      <c r="XAV154" s="35"/>
      <c r="XAW154" s="35"/>
      <c r="XAX154" s="35"/>
      <c r="XAY154" s="35"/>
      <c r="XAZ154" s="35"/>
      <c r="XBA154" s="35"/>
      <c r="XBB154" s="35"/>
      <c r="XBC154" s="35"/>
      <c r="XBD154" s="35"/>
      <c r="XBE154" s="35"/>
      <c r="XBF154" s="35"/>
      <c r="XBG154" s="35"/>
      <c r="XBH154" s="35"/>
      <c r="XBI154" s="35"/>
      <c r="XBJ154" s="35"/>
      <c r="XBK154" s="35"/>
      <c r="XBL154" s="35"/>
      <c r="XBM154" s="35"/>
      <c r="XBN154" s="35"/>
      <c r="XBO154" s="35"/>
      <c r="XBP154" s="35"/>
      <c r="XBQ154" s="35"/>
      <c r="XBR154" s="35"/>
      <c r="XBS154" s="35"/>
      <c r="XBT154" s="35"/>
      <c r="XBU154" s="35"/>
      <c r="XBV154" s="35"/>
      <c r="XBW154" s="35"/>
      <c r="XBX154" s="35"/>
      <c r="XBY154" s="35"/>
      <c r="XBZ154" s="35"/>
      <c r="XCA154" s="35"/>
      <c r="XCB154" s="35"/>
      <c r="XCC154" s="35"/>
      <c r="XCD154" s="35"/>
      <c r="XCE154" s="35"/>
      <c r="XCF154" s="35"/>
      <c r="XCG154" s="35"/>
      <c r="XCH154" s="35"/>
      <c r="XCI154" s="35"/>
      <c r="XCJ154" s="35"/>
      <c r="XCK154" s="35"/>
      <c r="XCL154" s="35"/>
      <c r="XCM154" s="35"/>
      <c r="XCN154" s="35"/>
      <c r="XCO154" s="35"/>
      <c r="XCP154" s="35"/>
      <c r="XCQ154" s="35"/>
      <c r="XCR154" s="35"/>
      <c r="XCS154" s="35"/>
      <c r="XCT154" s="35"/>
      <c r="XCU154" s="35"/>
      <c r="XCV154" s="35"/>
      <c r="XCW154" s="35"/>
      <c r="XCX154" s="35"/>
      <c r="XCY154" s="35"/>
      <c r="XCZ154" s="35"/>
      <c r="XDA154" s="35"/>
      <c r="XDB154" s="35"/>
      <c r="XDC154" s="35"/>
      <c r="XDD154" s="35"/>
      <c r="XDE154" s="35"/>
      <c r="XDF154" s="35"/>
      <c r="XDG154" s="35"/>
      <c r="XDH154" s="35"/>
      <c r="XDI154" s="35"/>
      <c r="XDJ154" s="35"/>
      <c r="XDK154" s="35"/>
      <c r="XDL154" s="35"/>
      <c r="XDM154" s="35"/>
      <c r="XDN154" s="35"/>
      <c r="XDO154" s="35"/>
      <c r="XDP154" s="35"/>
      <c r="XDQ154" s="35"/>
      <c r="XDR154" s="35"/>
      <c r="XDS154" s="35"/>
      <c r="XDT154" s="35"/>
      <c r="XDU154" s="35"/>
      <c r="XDV154" s="35"/>
      <c r="XDW154" s="35"/>
      <c r="XDX154" s="35"/>
      <c r="XDY154" s="35"/>
      <c r="XDZ154" s="35"/>
      <c r="XEA154" s="35"/>
      <c r="XEB154" s="35"/>
      <c r="XEC154" s="35"/>
      <c r="XED154" s="35"/>
      <c r="XEE154" s="35"/>
      <c r="XEF154" s="35"/>
      <c r="XEG154" s="35"/>
      <c r="XEH154" s="35"/>
      <c r="XEI154" s="35"/>
      <c r="XEJ154" s="35"/>
      <c r="XEK154" s="35"/>
      <c r="XEL154" s="35"/>
      <c r="XEM154" s="35"/>
      <c r="XEN154" s="35"/>
      <c r="XEO154" s="35"/>
      <c r="XEP154" s="35"/>
      <c r="XEQ154" s="35"/>
      <c r="XER154" s="35"/>
      <c r="XES154" s="35"/>
      <c r="XET154" s="35"/>
      <c r="XEU154" s="35"/>
      <c r="XEV154" s="35"/>
      <c r="XEW154" s="35"/>
      <c r="XEX154" s="35"/>
      <c r="XEY154" s="35"/>
      <c r="XEZ154" s="35"/>
      <c r="XFA154" s="35"/>
      <c r="XFB154" s="35"/>
      <c r="XFC154" s="35"/>
      <c r="XFD154" s="35"/>
    </row>
    <row r="155" spans="1:151 16227:16384" s="12" customFormat="1" ht="20.25" x14ac:dyDescent="0.25">
      <c r="A155" s="82" t="str">
        <f t="shared" ref="A155:A170" si="8">A154</f>
        <v xml:space="preserve">2nd to 8th &amp; 10th to 14th Floor For Residential </v>
      </c>
      <c r="B155" s="82"/>
      <c r="C155" s="82">
        <f>C154+1</f>
        <v>2</v>
      </c>
      <c r="D155" s="82"/>
      <c r="E155" s="51" t="s">
        <v>214</v>
      </c>
      <c r="F155" s="83">
        <f>(41.53+1.4*1)*10.764</f>
        <v>462.09851999999995</v>
      </c>
      <c r="G155" s="84"/>
      <c r="H155" s="51">
        <v>0</v>
      </c>
      <c r="I155" s="51">
        <f t="shared" ref="I155:I160" si="9">F155*(($I$122)+1)+H155</f>
        <v>693.1477799999999</v>
      </c>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WZC155" s="35"/>
      <c r="WZD155" s="35"/>
      <c r="WZE155" s="35"/>
      <c r="WZF155" s="35"/>
      <c r="WZG155" s="35"/>
      <c r="WZH155" s="35"/>
      <c r="WZI155" s="35"/>
      <c r="WZJ155" s="35"/>
      <c r="WZK155" s="35"/>
      <c r="WZL155" s="35"/>
      <c r="WZM155" s="35"/>
      <c r="WZN155" s="35"/>
      <c r="WZO155" s="35"/>
      <c r="WZP155" s="35"/>
      <c r="WZQ155" s="35"/>
      <c r="WZR155" s="35"/>
      <c r="WZS155" s="35"/>
      <c r="WZT155" s="35"/>
      <c r="WZU155" s="35"/>
      <c r="WZV155" s="35"/>
      <c r="WZW155" s="35"/>
      <c r="WZX155" s="35"/>
      <c r="WZY155" s="35"/>
      <c r="WZZ155" s="35"/>
      <c r="XAA155" s="35"/>
      <c r="XAB155" s="35"/>
      <c r="XAC155" s="35"/>
      <c r="XAD155" s="35"/>
      <c r="XAE155" s="35"/>
      <c r="XAF155" s="35"/>
      <c r="XAG155" s="35"/>
      <c r="XAH155" s="35"/>
      <c r="XAI155" s="35"/>
      <c r="XAJ155" s="35"/>
      <c r="XAK155" s="35"/>
      <c r="XAL155" s="35"/>
      <c r="XAM155" s="35"/>
      <c r="XAN155" s="35"/>
      <c r="XAO155" s="35"/>
      <c r="XAP155" s="35"/>
      <c r="XAQ155" s="35"/>
      <c r="XAR155" s="35"/>
      <c r="XAS155" s="35"/>
      <c r="XAT155" s="35"/>
      <c r="XAU155" s="35"/>
      <c r="XAV155" s="35"/>
      <c r="XAW155" s="35"/>
      <c r="XAX155" s="35"/>
      <c r="XAY155" s="35"/>
      <c r="XAZ155" s="35"/>
      <c r="XBA155" s="35"/>
      <c r="XBB155" s="35"/>
      <c r="XBC155" s="35"/>
      <c r="XBD155" s="35"/>
      <c r="XBE155" s="35"/>
      <c r="XBF155" s="35"/>
      <c r="XBG155" s="35"/>
      <c r="XBH155" s="35"/>
      <c r="XBI155" s="35"/>
      <c r="XBJ155" s="35"/>
      <c r="XBK155" s="35"/>
      <c r="XBL155" s="35"/>
      <c r="XBM155" s="35"/>
      <c r="XBN155" s="35"/>
      <c r="XBO155" s="35"/>
      <c r="XBP155" s="35"/>
      <c r="XBQ155" s="35"/>
      <c r="XBR155" s="35"/>
      <c r="XBS155" s="35"/>
      <c r="XBT155" s="35"/>
      <c r="XBU155" s="35"/>
      <c r="XBV155" s="35"/>
      <c r="XBW155" s="35"/>
      <c r="XBX155" s="35"/>
      <c r="XBY155" s="35"/>
      <c r="XBZ155" s="35"/>
      <c r="XCA155" s="35"/>
      <c r="XCB155" s="35"/>
      <c r="XCC155" s="35"/>
      <c r="XCD155" s="35"/>
      <c r="XCE155" s="35"/>
      <c r="XCF155" s="35"/>
      <c r="XCG155" s="35"/>
      <c r="XCH155" s="35"/>
      <c r="XCI155" s="35"/>
      <c r="XCJ155" s="35"/>
      <c r="XCK155" s="35"/>
      <c r="XCL155" s="35"/>
      <c r="XCM155" s="35"/>
      <c r="XCN155" s="35"/>
      <c r="XCO155" s="35"/>
      <c r="XCP155" s="35"/>
      <c r="XCQ155" s="35"/>
      <c r="XCR155" s="35"/>
      <c r="XCS155" s="35"/>
      <c r="XCT155" s="35"/>
      <c r="XCU155" s="35"/>
      <c r="XCV155" s="35"/>
      <c r="XCW155" s="35"/>
      <c r="XCX155" s="35"/>
      <c r="XCY155" s="35"/>
      <c r="XCZ155" s="35"/>
      <c r="XDA155" s="35"/>
      <c r="XDB155" s="35"/>
      <c r="XDC155" s="35"/>
      <c r="XDD155" s="35"/>
      <c r="XDE155" s="35"/>
      <c r="XDF155" s="35"/>
      <c r="XDG155" s="35"/>
      <c r="XDH155" s="35"/>
      <c r="XDI155" s="35"/>
      <c r="XDJ155" s="35"/>
      <c r="XDK155" s="35"/>
      <c r="XDL155" s="35"/>
      <c r="XDM155" s="35"/>
      <c r="XDN155" s="35"/>
      <c r="XDO155" s="35"/>
      <c r="XDP155" s="35"/>
      <c r="XDQ155" s="35"/>
      <c r="XDR155" s="35"/>
      <c r="XDS155" s="35"/>
      <c r="XDT155" s="35"/>
      <c r="XDU155" s="35"/>
      <c r="XDV155" s="35"/>
      <c r="XDW155" s="35"/>
      <c r="XDX155" s="35"/>
      <c r="XDY155" s="35"/>
      <c r="XDZ155" s="35"/>
      <c r="XEA155" s="35"/>
      <c r="XEB155" s="35"/>
      <c r="XEC155" s="35"/>
      <c r="XED155" s="35"/>
      <c r="XEE155" s="35"/>
      <c r="XEF155" s="35"/>
      <c r="XEG155" s="35"/>
      <c r="XEH155" s="35"/>
      <c r="XEI155" s="35"/>
      <c r="XEJ155" s="35"/>
      <c r="XEK155" s="35"/>
      <c r="XEL155" s="35"/>
      <c r="XEM155" s="35"/>
      <c r="XEN155" s="35"/>
      <c r="XEO155" s="35"/>
      <c r="XEP155" s="35"/>
      <c r="XEQ155" s="35"/>
      <c r="XER155" s="35"/>
      <c r="XES155" s="35"/>
      <c r="XET155" s="35"/>
      <c r="XEU155" s="35"/>
      <c r="XEV155" s="35"/>
      <c r="XEW155" s="35"/>
      <c r="XEX155" s="35"/>
      <c r="XEY155" s="35"/>
      <c r="XEZ155" s="35"/>
      <c r="XFA155" s="35"/>
      <c r="XFB155" s="35"/>
      <c r="XFC155" s="35"/>
      <c r="XFD155" s="35"/>
    </row>
    <row r="156" spans="1:151 16227:16384" s="12" customFormat="1" ht="20.25" x14ac:dyDescent="0.25">
      <c r="A156" s="82" t="str">
        <f t="shared" si="8"/>
        <v xml:space="preserve">2nd to 8th &amp; 10th to 14th Floor For Residential </v>
      </c>
      <c r="B156" s="82"/>
      <c r="C156" s="82">
        <f t="shared" ref="C156:C170" si="10">C155+1</f>
        <v>3</v>
      </c>
      <c r="D156" s="82"/>
      <c r="E156" s="51" t="s">
        <v>214</v>
      </c>
      <c r="F156" s="83">
        <f>(41.9+1*1.4)*10.764</f>
        <v>466.08119999999997</v>
      </c>
      <c r="G156" s="84"/>
      <c r="H156" s="51">
        <v>0</v>
      </c>
      <c r="I156" s="51">
        <f t="shared" si="9"/>
        <v>699.12179999999989</v>
      </c>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WZC156" s="35"/>
      <c r="WZD156" s="35"/>
      <c r="WZE156" s="35"/>
      <c r="WZF156" s="35"/>
      <c r="WZG156" s="35"/>
      <c r="WZH156" s="35"/>
      <c r="WZI156" s="35"/>
      <c r="WZJ156" s="35"/>
      <c r="WZK156" s="35"/>
      <c r="WZL156" s="35"/>
      <c r="WZM156" s="35"/>
      <c r="WZN156" s="35"/>
      <c r="WZO156" s="35"/>
      <c r="WZP156" s="35"/>
      <c r="WZQ156" s="35"/>
      <c r="WZR156" s="35"/>
      <c r="WZS156" s="35"/>
      <c r="WZT156" s="35"/>
      <c r="WZU156" s="35"/>
      <c r="WZV156" s="35"/>
      <c r="WZW156" s="35"/>
      <c r="WZX156" s="35"/>
      <c r="WZY156" s="35"/>
      <c r="WZZ156" s="35"/>
      <c r="XAA156" s="35"/>
      <c r="XAB156" s="35"/>
      <c r="XAC156" s="35"/>
      <c r="XAD156" s="35"/>
      <c r="XAE156" s="35"/>
      <c r="XAF156" s="35"/>
      <c r="XAG156" s="35"/>
      <c r="XAH156" s="35"/>
      <c r="XAI156" s="35"/>
      <c r="XAJ156" s="35"/>
      <c r="XAK156" s="35"/>
      <c r="XAL156" s="35"/>
      <c r="XAM156" s="35"/>
      <c r="XAN156" s="35"/>
      <c r="XAO156" s="35"/>
      <c r="XAP156" s="35"/>
      <c r="XAQ156" s="35"/>
      <c r="XAR156" s="35"/>
      <c r="XAS156" s="35"/>
      <c r="XAT156" s="35"/>
      <c r="XAU156" s="35"/>
      <c r="XAV156" s="35"/>
      <c r="XAW156" s="35"/>
      <c r="XAX156" s="35"/>
      <c r="XAY156" s="35"/>
      <c r="XAZ156" s="35"/>
      <c r="XBA156" s="35"/>
      <c r="XBB156" s="35"/>
      <c r="XBC156" s="35"/>
      <c r="XBD156" s="35"/>
      <c r="XBE156" s="35"/>
      <c r="XBF156" s="35"/>
      <c r="XBG156" s="35"/>
      <c r="XBH156" s="35"/>
      <c r="XBI156" s="35"/>
      <c r="XBJ156" s="35"/>
      <c r="XBK156" s="35"/>
      <c r="XBL156" s="35"/>
      <c r="XBM156" s="35"/>
      <c r="XBN156" s="35"/>
      <c r="XBO156" s="35"/>
      <c r="XBP156" s="35"/>
      <c r="XBQ156" s="35"/>
      <c r="XBR156" s="35"/>
      <c r="XBS156" s="35"/>
      <c r="XBT156" s="35"/>
      <c r="XBU156" s="35"/>
      <c r="XBV156" s="35"/>
      <c r="XBW156" s="35"/>
      <c r="XBX156" s="35"/>
      <c r="XBY156" s="35"/>
      <c r="XBZ156" s="35"/>
      <c r="XCA156" s="35"/>
      <c r="XCB156" s="35"/>
      <c r="XCC156" s="35"/>
      <c r="XCD156" s="35"/>
      <c r="XCE156" s="35"/>
      <c r="XCF156" s="35"/>
      <c r="XCG156" s="35"/>
      <c r="XCH156" s="35"/>
      <c r="XCI156" s="35"/>
      <c r="XCJ156" s="35"/>
      <c r="XCK156" s="35"/>
      <c r="XCL156" s="35"/>
      <c r="XCM156" s="35"/>
      <c r="XCN156" s="35"/>
      <c r="XCO156" s="35"/>
      <c r="XCP156" s="35"/>
      <c r="XCQ156" s="35"/>
      <c r="XCR156" s="35"/>
      <c r="XCS156" s="35"/>
      <c r="XCT156" s="35"/>
      <c r="XCU156" s="35"/>
      <c r="XCV156" s="35"/>
      <c r="XCW156" s="35"/>
      <c r="XCX156" s="35"/>
      <c r="XCY156" s="35"/>
      <c r="XCZ156" s="35"/>
      <c r="XDA156" s="35"/>
      <c r="XDB156" s="35"/>
      <c r="XDC156" s="35"/>
      <c r="XDD156" s="35"/>
      <c r="XDE156" s="35"/>
      <c r="XDF156" s="35"/>
      <c r="XDG156" s="35"/>
      <c r="XDH156" s="35"/>
      <c r="XDI156" s="35"/>
      <c r="XDJ156" s="35"/>
      <c r="XDK156" s="35"/>
      <c r="XDL156" s="35"/>
      <c r="XDM156" s="35"/>
      <c r="XDN156" s="35"/>
      <c r="XDO156" s="35"/>
      <c r="XDP156" s="35"/>
      <c r="XDQ156" s="35"/>
      <c r="XDR156" s="35"/>
      <c r="XDS156" s="35"/>
      <c r="XDT156" s="35"/>
      <c r="XDU156" s="35"/>
      <c r="XDV156" s="35"/>
      <c r="XDW156" s="35"/>
      <c r="XDX156" s="35"/>
      <c r="XDY156" s="35"/>
      <c r="XDZ156" s="35"/>
      <c r="XEA156" s="35"/>
      <c r="XEB156" s="35"/>
      <c r="XEC156" s="35"/>
      <c r="XED156" s="35"/>
      <c r="XEE156" s="35"/>
      <c r="XEF156" s="35"/>
      <c r="XEG156" s="35"/>
      <c r="XEH156" s="35"/>
      <c r="XEI156" s="35"/>
      <c r="XEJ156" s="35"/>
      <c r="XEK156" s="35"/>
      <c r="XEL156" s="35"/>
      <c r="XEM156" s="35"/>
      <c r="XEN156" s="35"/>
      <c r="XEO156" s="35"/>
      <c r="XEP156" s="35"/>
      <c r="XEQ156" s="35"/>
      <c r="XER156" s="35"/>
      <c r="XES156" s="35"/>
      <c r="XET156" s="35"/>
      <c r="XEU156" s="35"/>
      <c r="XEV156" s="35"/>
      <c r="XEW156" s="35"/>
      <c r="XEX156" s="35"/>
      <c r="XEY156" s="35"/>
      <c r="XEZ156" s="35"/>
      <c r="XFA156" s="35"/>
      <c r="XFB156" s="35"/>
      <c r="XFC156" s="35"/>
      <c r="XFD156" s="35"/>
    </row>
    <row r="157" spans="1:151 16227:16384" s="12" customFormat="1" ht="20.25" customHeight="1" x14ac:dyDescent="0.25">
      <c r="A157" s="82" t="str">
        <f t="shared" si="8"/>
        <v xml:space="preserve">2nd to 8th &amp; 10th to 14th Floor For Residential </v>
      </c>
      <c r="B157" s="82"/>
      <c r="C157" s="82">
        <f t="shared" si="10"/>
        <v>4</v>
      </c>
      <c r="D157" s="82"/>
      <c r="E157" s="51" t="s">
        <v>214</v>
      </c>
      <c r="F157" s="83">
        <f>(37.99+1*1.7)*10.764</f>
        <v>427.22316000000001</v>
      </c>
      <c r="G157" s="84"/>
      <c r="H157" s="51">
        <v>0</v>
      </c>
      <c r="I157" s="51">
        <f t="shared" si="9"/>
        <v>640.83474000000001</v>
      </c>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WZC157" s="35"/>
      <c r="WZD157" s="35"/>
      <c r="WZE157" s="35"/>
      <c r="WZF157" s="35"/>
      <c r="WZG157" s="35"/>
      <c r="WZH157" s="35"/>
      <c r="WZI157" s="35"/>
      <c r="WZJ157" s="35"/>
      <c r="WZK157" s="35"/>
      <c r="WZL157" s="35"/>
      <c r="WZM157" s="35"/>
      <c r="WZN157" s="35"/>
      <c r="WZO157" s="35"/>
      <c r="WZP157" s="35"/>
      <c r="WZQ157" s="35"/>
      <c r="WZR157" s="35"/>
      <c r="WZS157" s="35"/>
      <c r="WZT157" s="35"/>
      <c r="WZU157" s="35"/>
      <c r="WZV157" s="35"/>
      <c r="WZW157" s="35"/>
      <c r="WZX157" s="35"/>
      <c r="WZY157" s="35"/>
      <c r="WZZ157" s="35"/>
      <c r="XAA157" s="35"/>
      <c r="XAB157" s="35"/>
      <c r="XAC157" s="35"/>
      <c r="XAD157" s="35"/>
      <c r="XAE157" s="35"/>
      <c r="XAF157" s="35"/>
      <c r="XAG157" s="35"/>
      <c r="XAH157" s="35"/>
      <c r="XAI157" s="35"/>
      <c r="XAJ157" s="35"/>
      <c r="XAK157" s="35"/>
      <c r="XAL157" s="35"/>
      <c r="XAM157" s="35"/>
      <c r="XAN157" s="35"/>
      <c r="XAO157" s="35"/>
      <c r="XAP157" s="35"/>
      <c r="XAQ157" s="35"/>
      <c r="XAR157" s="35"/>
      <c r="XAS157" s="35"/>
      <c r="XAT157" s="35"/>
      <c r="XAU157" s="35"/>
      <c r="XAV157" s="35"/>
      <c r="XAW157" s="35"/>
      <c r="XAX157" s="35"/>
      <c r="XAY157" s="35"/>
      <c r="XAZ157" s="35"/>
      <c r="XBA157" s="35"/>
      <c r="XBB157" s="35"/>
      <c r="XBC157" s="35"/>
      <c r="XBD157" s="35"/>
      <c r="XBE157" s="35"/>
      <c r="XBF157" s="35"/>
      <c r="XBG157" s="35"/>
      <c r="XBH157" s="35"/>
      <c r="XBI157" s="35"/>
      <c r="XBJ157" s="35"/>
      <c r="XBK157" s="35"/>
      <c r="XBL157" s="35"/>
      <c r="XBM157" s="35"/>
      <c r="XBN157" s="35"/>
      <c r="XBO157" s="35"/>
      <c r="XBP157" s="35"/>
      <c r="XBQ157" s="35"/>
      <c r="XBR157" s="35"/>
      <c r="XBS157" s="35"/>
      <c r="XBT157" s="35"/>
      <c r="XBU157" s="35"/>
      <c r="XBV157" s="35"/>
      <c r="XBW157" s="35"/>
      <c r="XBX157" s="35"/>
      <c r="XBY157" s="35"/>
      <c r="XBZ157" s="35"/>
      <c r="XCA157" s="35"/>
      <c r="XCB157" s="35"/>
      <c r="XCC157" s="35"/>
      <c r="XCD157" s="35"/>
      <c r="XCE157" s="35"/>
      <c r="XCF157" s="35"/>
      <c r="XCG157" s="35"/>
      <c r="XCH157" s="35"/>
      <c r="XCI157" s="35"/>
      <c r="XCJ157" s="35"/>
      <c r="XCK157" s="35"/>
      <c r="XCL157" s="35"/>
      <c r="XCM157" s="35"/>
      <c r="XCN157" s="35"/>
      <c r="XCO157" s="35"/>
      <c r="XCP157" s="35"/>
      <c r="XCQ157" s="35"/>
      <c r="XCR157" s="35"/>
      <c r="XCS157" s="35"/>
      <c r="XCT157" s="35"/>
      <c r="XCU157" s="35"/>
      <c r="XCV157" s="35"/>
      <c r="XCW157" s="35"/>
      <c r="XCX157" s="35"/>
      <c r="XCY157" s="35"/>
      <c r="XCZ157" s="35"/>
      <c r="XDA157" s="35"/>
      <c r="XDB157" s="35"/>
      <c r="XDC157" s="35"/>
      <c r="XDD157" s="35"/>
      <c r="XDE157" s="35"/>
      <c r="XDF157" s="35"/>
      <c r="XDG157" s="35"/>
      <c r="XDH157" s="35"/>
      <c r="XDI157" s="35"/>
      <c r="XDJ157" s="35"/>
      <c r="XDK157" s="35"/>
      <c r="XDL157" s="35"/>
      <c r="XDM157" s="35"/>
      <c r="XDN157" s="35"/>
      <c r="XDO157" s="35"/>
      <c r="XDP157" s="35"/>
      <c r="XDQ157" s="35"/>
      <c r="XDR157" s="35"/>
      <c r="XDS157" s="35"/>
      <c r="XDT157" s="35"/>
      <c r="XDU157" s="35"/>
      <c r="XDV157" s="35"/>
      <c r="XDW157" s="35"/>
      <c r="XDX157" s="35"/>
      <c r="XDY157" s="35"/>
      <c r="XDZ157" s="35"/>
      <c r="XEA157" s="35"/>
      <c r="XEB157" s="35"/>
      <c r="XEC157" s="35"/>
      <c r="XED157" s="35"/>
      <c r="XEE157" s="35"/>
      <c r="XEF157" s="35"/>
      <c r="XEG157" s="35"/>
      <c r="XEH157" s="35"/>
      <c r="XEI157" s="35"/>
      <c r="XEJ157" s="35"/>
      <c r="XEK157" s="35"/>
      <c r="XEL157" s="35"/>
      <c r="XEM157" s="35"/>
      <c r="XEN157" s="35"/>
      <c r="XEO157" s="35"/>
      <c r="XEP157" s="35"/>
      <c r="XEQ157" s="35"/>
      <c r="XER157" s="35"/>
      <c r="XES157" s="35"/>
      <c r="XET157" s="35"/>
      <c r="XEU157" s="35"/>
      <c r="XEV157" s="35"/>
      <c r="XEW157" s="35"/>
      <c r="XEX157" s="35"/>
      <c r="XEY157" s="35"/>
      <c r="XEZ157" s="35"/>
      <c r="XFA157" s="35"/>
      <c r="XFB157" s="35"/>
      <c r="XFC157" s="35"/>
      <c r="XFD157" s="35"/>
    </row>
    <row r="158" spans="1:151 16227:16384" s="12" customFormat="1" ht="20.25" customHeight="1" x14ac:dyDescent="0.25">
      <c r="A158" s="82" t="str">
        <f t="shared" si="8"/>
        <v xml:space="preserve">2nd to 8th &amp; 10th to 14th Floor For Residential </v>
      </c>
      <c r="B158" s="82"/>
      <c r="C158" s="82">
        <f t="shared" si="10"/>
        <v>5</v>
      </c>
      <c r="D158" s="82"/>
      <c r="E158" s="51" t="s">
        <v>214</v>
      </c>
      <c r="F158" s="83">
        <f>36.89*10.764</f>
        <v>397.08395999999999</v>
      </c>
      <c r="G158" s="84"/>
      <c r="H158" s="51">
        <v>0</v>
      </c>
      <c r="I158" s="51">
        <f t="shared" si="9"/>
        <v>595.62594000000001</v>
      </c>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WZC158" s="35"/>
      <c r="WZD158" s="35"/>
      <c r="WZE158" s="35"/>
      <c r="WZF158" s="35"/>
      <c r="WZG158" s="35"/>
      <c r="WZH158" s="35"/>
      <c r="WZI158" s="35"/>
      <c r="WZJ158" s="35"/>
      <c r="WZK158" s="35"/>
      <c r="WZL158" s="35"/>
      <c r="WZM158" s="35"/>
      <c r="WZN158" s="35"/>
      <c r="WZO158" s="35"/>
      <c r="WZP158" s="35"/>
      <c r="WZQ158" s="35"/>
      <c r="WZR158" s="35"/>
      <c r="WZS158" s="35"/>
      <c r="WZT158" s="35"/>
      <c r="WZU158" s="35"/>
      <c r="WZV158" s="35"/>
      <c r="WZW158" s="35"/>
      <c r="WZX158" s="35"/>
      <c r="WZY158" s="35"/>
      <c r="WZZ158" s="35"/>
      <c r="XAA158" s="35"/>
      <c r="XAB158" s="35"/>
      <c r="XAC158" s="35"/>
      <c r="XAD158" s="35"/>
      <c r="XAE158" s="35"/>
      <c r="XAF158" s="35"/>
      <c r="XAG158" s="35"/>
      <c r="XAH158" s="35"/>
      <c r="XAI158" s="35"/>
      <c r="XAJ158" s="35"/>
      <c r="XAK158" s="35"/>
      <c r="XAL158" s="35"/>
      <c r="XAM158" s="35"/>
      <c r="XAN158" s="35"/>
      <c r="XAO158" s="35"/>
      <c r="XAP158" s="35"/>
      <c r="XAQ158" s="35"/>
      <c r="XAR158" s="35"/>
      <c r="XAS158" s="35"/>
      <c r="XAT158" s="35"/>
      <c r="XAU158" s="35"/>
      <c r="XAV158" s="35"/>
      <c r="XAW158" s="35"/>
      <c r="XAX158" s="35"/>
      <c r="XAY158" s="35"/>
      <c r="XAZ158" s="35"/>
      <c r="XBA158" s="35"/>
      <c r="XBB158" s="35"/>
      <c r="XBC158" s="35"/>
      <c r="XBD158" s="35"/>
      <c r="XBE158" s="35"/>
      <c r="XBF158" s="35"/>
      <c r="XBG158" s="35"/>
      <c r="XBH158" s="35"/>
      <c r="XBI158" s="35"/>
      <c r="XBJ158" s="35"/>
      <c r="XBK158" s="35"/>
      <c r="XBL158" s="35"/>
      <c r="XBM158" s="35"/>
      <c r="XBN158" s="35"/>
      <c r="XBO158" s="35"/>
      <c r="XBP158" s="35"/>
      <c r="XBQ158" s="35"/>
      <c r="XBR158" s="35"/>
      <c r="XBS158" s="35"/>
      <c r="XBT158" s="35"/>
      <c r="XBU158" s="35"/>
      <c r="XBV158" s="35"/>
      <c r="XBW158" s="35"/>
      <c r="XBX158" s="35"/>
      <c r="XBY158" s="35"/>
      <c r="XBZ158" s="35"/>
      <c r="XCA158" s="35"/>
      <c r="XCB158" s="35"/>
      <c r="XCC158" s="35"/>
      <c r="XCD158" s="35"/>
      <c r="XCE158" s="35"/>
      <c r="XCF158" s="35"/>
      <c r="XCG158" s="35"/>
      <c r="XCH158" s="35"/>
      <c r="XCI158" s="35"/>
      <c r="XCJ158" s="35"/>
      <c r="XCK158" s="35"/>
      <c r="XCL158" s="35"/>
      <c r="XCM158" s="35"/>
      <c r="XCN158" s="35"/>
      <c r="XCO158" s="35"/>
      <c r="XCP158" s="35"/>
      <c r="XCQ158" s="35"/>
      <c r="XCR158" s="35"/>
      <c r="XCS158" s="35"/>
      <c r="XCT158" s="35"/>
      <c r="XCU158" s="35"/>
      <c r="XCV158" s="35"/>
      <c r="XCW158" s="35"/>
      <c r="XCX158" s="35"/>
      <c r="XCY158" s="35"/>
      <c r="XCZ158" s="35"/>
      <c r="XDA158" s="35"/>
      <c r="XDB158" s="35"/>
      <c r="XDC158" s="35"/>
      <c r="XDD158" s="35"/>
      <c r="XDE158" s="35"/>
      <c r="XDF158" s="35"/>
      <c r="XDG158" s="35"/>
      <c r="XDH158" s="35"/>
      <c r="XDI158" s="35"/>
      <c r="XDJ158" s="35"/>
      <c r="XDK158" s="35"/>
      <c r="XDL158" s="35"/>
      <c r="XDM158" s="35"/>
      <c r="XDN158" s="35"/>
      <c r="XDO158" s="35"/>
      <c r="XDP158" s="35"/>
      <c r="XDQ158" s="35"/>
      <c r="XDR158" s="35"/>
      <c r="XDS158" s="35"/>
      <c r="XDT158" s="35"/>
      <c r="XDU158" s="35"/>
      <c r="XDV158" s="35"/>
      <c r="XDW158" s="35"/>
      <c r="XDX158" s="35"/>
      <c r="XDY158" s="35"/>
      <c r="XDZ158" s="35"/>
      <c r="XEA158" s="35"/>
      <c r="XEB158" s="35"/>
      <c r="XEC158" s="35"/>
      <c r="XED158" s="35"/>
      <c r="XEE158" s="35"/>
      <c r="XEF158" s="35"/>
      <c r="XEG158" s="35"/>
      <c r="XEH158" s="35"/>
      <c r="XEI158" s="35"/>
      <c r="XEJ158" s="35"/>
      <c r="XEK158" s="35"/>
      <c r="XEL158" s="35"/>
      <c r="XEM158" s="35"/>
      <c r="XEN158" s="35"/>
      <c r="XEO158" s="35"/>
      <c r="XEP158" s="35"/>
      <c r="XEQ158" s="35"/>
      <c r="XER158" s="35"/>
      <c r="XES158" s="35"/>
      <c r="XET158" s="35"/>
      <c r="XEU158" s="35"/>
      <c r="XEV158" s="35"/>
      <c r="XEW158" s="35"/>
      <c r="XEX158" s="35"/>
      <c r="XEY158" s="35"/>
      <c r="XEZ158" s="35"/>
      <c r="XFA158" s="35"/>
      <c r="XFB158" s="35"/>
      <c r="XFC158" s="35"/>
      <c r="XFD158" s="35"/>
    </row>
    <row r="159" spans="1:151 16227:16384" s="12" customFormat="1" ht="20.25" customHeight="1" x14ac:dyDescent="0.25">
      <c r="A159" s="82" t="str">
        <f t="shared" si="8"/>
        <v xml:space="preserve">2nd to 8th &amp; 10th to 14th Floor For Residential </v>
      </c>
      <c r="B159" s="82"/>
      <c r="C159" s="82">
        <f t="shared" si="10"/>
        <v>6</v>
      </c>
      <c r="D159" s="82"/>
      <c r="E159" s="51" t="s">
        <v>214</v>
      </c>
      <c r="F159" s="83">
        <f>36.89*10.764</f>
        <v>397.08395999999999</v>
      </c>
      <c r="G159" s="84"/>
      <c r="H159" s="51">
        <v>0</v>
      </c>
      <c r="I159" s="51">
        <f t="shared" si="9"/>
        <v>595.62594000000001</v>
      </c>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WZC159" s="35"/>
      <c r="WZD159" s="35"/>
      <c r="WZE159" s="35"/>
      <c r="WZF159" s="35"/>
      <c r="WZG159" s="35"/>
      <c r="WZH159" s="35"/>
      <c r="WZI159" s="35"/>
      <c r="WZJ159" s="35"/>
      <c r="WZK159" s="35"/>
      <c r="WZL159" s="35"/>
      <c r="WZM159" s="35"/>
      <c r="WZN159" s="35"/>
      <c r="WZO159" s="35"/>
      <c r="WZP159" s="35"/>
      <c r="WZQ159" s="35"/>
      <c r="WZR159" s="35"/>
      <c r="WZS159" s="35"/>
      <c r="WZT159" s="35"/>
      <c r="WZU159" s="35"/>
      <c r="WZV159" s="35"/>
      <c r="WZW159" s="35"/>
      <c r="WZX159" s="35"/>
      <c r="WZY159" s="35"/>
      <c r="WZZ159" s="35"/>
      <c r="XAA159" s="35"/>
      <c r="XAB159" s="35"/>
      <c r="XAC159" s="35"/>
      <c r="XAD159" s="35"/>
      <c r="XAE159" s="35"/>
      <c r="XAF159" s="35"/>
      <c r="XAG159" s="35"/>
      <c r="XAH159" s="35"/>
      <c r="XAI159" s="35"/>
      <c r="XAJ159" s="35"/>
      <c r="XAK159" s="35"/>
      <c r="XAL159" s="35"/>
      <c r="XAM159" s="35"/>
      <c r="XAN159" s="35"/>
      <c r="XAO159" s="35"/>
      <c r="XAP159" s="35"/>
      <c r="XAQ159" s="35"/>
      <c r="XAR159" s="35"/>
      <c r="XAS159" s="35"/>
      <c r="XAT159" s="35"/>
      <c r="XAU159" s="35"/>
      <c r="XAV159" s="35"/>
      <c r="XAW159" s="35"/>
      <c r="XAX159" s="35"/>
      <c r="XAY159" s="35"/>
      <c r="XAZ159" s="35"/>
      <c r="XBA159" s="35"/>
      <c r="XBB159" s="35"/>
      <c r="XBC159" s="35"/>
      <c r="XBD159" s="35"/>
      <c r="XBE159" s="35"/>
      <c r="XBF159" s="35"/>
      <c r="XBG159" s="35"/>
      <c r="XBH159" s="35"/>
      <c r="XBI159" s="35"/>
      <c r="XBJ159" s="35"/>
      <c r="XBK159" s="35"/>
      <c r="XBL159" s="35"/>
      <c r="XBM159" s="35"/>
      <c r="XBN159" s="35"/>
      <c r="XBO159" s="35"/>
      <c r="XBP159" s="35"/>
      <c r="XBQ159" s="35"/>
      <c r="XBR159" s="35"/>
      <c r="XBS159" s="35"/>
      <c r="XBT159" s="35"/>
      <c r="XBU159" s="35"/>
      <c r="XBV159" s="35"/>
      <c r="XBW159" s="35"/>
      <c r="XBX159" s="35"/>
      <c r="XBY159" s="35"/>
      <c r="XBZ159" s="35"/>
      <c r="XCA159" s="35"/>
      <c r="XCB159" s="35"/>
      <c r="XCC159" s="35"/>
      <c r="XCD159" s="35"/>
      <c r="XCE159" s="35"/>
      <c r="XCF159" s="35"/>
      <c r="XCG159" s="35"/>
      <c r="XCH159" s="35"/>
      <c r="XCI159" s="35"/>
      <c r="XCJ159" s="35"/>
      <c r="XCK159" s="35"/>
      <c r="XCL159" s="35"/>
      <c r="XCM159" s="35"/>
      <c r="XCN159" s="35"/>
      <c r="XCO159" s="35"/>
      <c r="XCP159" s="35"/>
      <c r="XCQ159" s="35"/>
      <c r="XCR159" s="35"/>
      <c r="XCS159" s="35"/>
      <c r="XCT159" s="35"/>
      <c r="XCU159" s="35"/>
      <c r="XCV159" s="35"/>
      <c r="XCW159" s="35"/>
      <c r="XCX159" s="35"/>
      <c r="XCY159" s="35"/>
      <c r="XCZ159" s="35"/>
      <c r="XDA159" s="35"/>
      <c r="XDB159" s="35"/>
      <c r="XDC159" s="35"/>
      <c r="XDD159" s="35"/>
      <c r="XDE159" s="35"/>
      <c r="XDF159" s="35"/>
      <c r="XDG159" s="35"/>
      <c r="XDH159" s="35"/>
      <c r="XDI159" s="35"/>
      <c r="XDJ159" s="35"/>
      <c r="XDK159" s="35"/>
      <c r="XDL159" s="35"/>
      <c r="XDM159" s="35"/>
      <c r="XDN159" s="35"/>
      <c r="XDO159" s="35"/>
      <c r="XDP159" s="35"/>
      <c r="XDQ159" s="35"/>
      <c r="XDR159" s="35"/>
      <c r="XDS159" s="35"/>
      <c r="XDT159" s="35"/>
      <c r="XDU159" s="35"/>
      <c r="XDV159" s="35"/>
      <c r="XDW159" s="35"/>
      <c r="XDX159" s="35"/>
      <c r="XDY159" s="35"/>
      <c r="XDZ159" s="35"/>
      <c r="XEA159" s="35"/>
      <c r="XEB159" s="35"/>
      <c r="XEC159" s="35"/>
      <c r="XED159" s="35"/>
      <c r="XEE159" s="35"/>
      <c r="XEF159" s="35"/>
      <c r="XEG159" s="35"/>
      <c r="XEH159" s="35"/>
      <c r="XEI159" s="35"/>
      <c r="XEJ159" s="35"/>
      <c r="XEK159" s="35"/>
      <c r="XEL159" s="35"/>
      <c r="XEM159" s="35"/>
      <c r="XEN159" s="35"/>
      <c r="XEO159" s="35"/>
      <c r="XEP159" s="35"/>
      <c r="XEQ159" s="35"/>
      <c r="XER159" s="35"/>
      <c r="XES159" s="35"/>
      <c r="XET159" s="35"/>
      <c r="XEU159" s="35"/>
      <c r="XEV159" s="35"/>
      <c r="XEW159" s="35"/>
      <c r="XEX159" s="35"/>
      <c r="XEY159" s="35"/>
      <c r="XEZ159" s="35"/>
      <c r="XFA159" s="35"/>
      <c r="XFB159" s="35"/>
      <c r="XFC159" s="35"/>
      <c r="XFD159" s="35"/>
    </row>
    <row r="160" spans="1:151 16227:16384" s="12" customFormat="1" ht="20.25" customHeight="1" x14ac:dyDescent="0.25">
      <c r="A160" s="82" t="str">
        <f t="shared" si="8"/>
        <v xml:space="preserve">2nd to 8th &amp; 10th to 14th Floor For Residential </v>
      </c>
      <c r="B160" s="82"/>
      <c r="C160" s="82">
        <f t="shared" si="10"/>
        <v>7</v>
      </c>
      <c r="D160" s="82"/>
      <c r="E160" s="51" t="s">
        <v>214</v>
      </c>
      <c r="F160" s="83">
        <f>36.89*10.764</f>
        <v>397.08395999999999</v>
      </c>
      <c r="G160" s="84"/>
      <c r="H160" s="51">
        <v>0</v>
      </c>
      <c r="I160" s="51">
        <f t="shared" si="9"/>
        <v>595.62594000000001</v>
      </c>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WZC160" s="35"/>
      <c r="WZD160" s="35"/>
      <c r="WZE160" s="35"/>
      <c r="WZF160" s="35"/>
      <c r="WZG160" s="35"/>
      <c r="WZH160" s="35"/>
      <c r="WZI160" s="35"/>
      <c r="WZJ160" s="35"/>
      <c r="WZK160" s="35"/>
      <c r="WZL160" s="35"/>
      <c r="WZM160" s="35"/>
      <c r="WZN160" s="35"/>
      <c r="WZO160" s="35"/>
      <c r="WZP160" s="35"/>
      <c r="WZQ160" s="35"/>
      <c r="WZR160" s="35"/>
      <c r="WZS160" s="35"/>
      <c r="WZT160" s="35"/>
      <c r="WZU160" s="35"/>
      <c r="WZV160" s="35"/>
      <c r="WZW160" s="35"/>
      <c r="WZX160" s="35"/>
      <c r="WZY160" s="35"/>
      <c r="WZZ160" s="35"/>
      <c r="XAA160" s="35"/>
      <c r="XAB160" s="35"/>
      <c r="XAC160" s="35"/>
      <c r="XAD160" s="35"/>
      <c r="XAE160" s="35"/>
      <c r="XAF160" s="35"/>
      <c r="XAG160" s="35"/>
      <c r="XAH160" s="35"/>
      <c r="XAI160" s="35"/>
      <c r="XAJ160" s="35"/>
      <c r="XAK160" s="35"/>
      <c r="XAL160" s="35"/>
      <c r="XAM160" s="35"/>
      <c r="XAN160" s="35"/>
      <c r="XAO160" s="35"/>
      <c r="XAP160" s="35"/>
      <c r="XAQ160" s="35"/>
      <c r="XAR160" s="35"/>
      <c r="XAS160" s="35"/>
      <c r="XAT160" s="35"/>
      <c r="XAU160" s="35"/>
      <c r="XAV160" s="35"/>
      <c r="XAW160" s="35"/>
      <c r="XAX160" s="35"/>
      <c r="XAY160" s="35"/>
      <c r="XAZ160" s="35"/>
      <c r="XBA160" s="35"/>
      <c r="XBB160" s="35"/>
      <c r="XBC160" s="35"/>
      <c r="XBD160" s="35"/>
      <c r="XBE160" s="35"/>
      <c r="XBF160" s="35"/>
      <c r="XBG160" s="35"/>
      <c r="XBH160" s="35"/>
      <c r="XBI160" s="35"/>
      <c r="XBJ160" s="35"/>
      <c r="XBK160" s="35"/>
      <c r="XBL160" s="35"/>
      <c r="XBM160" s="35"/>
      <c r="XBN160" s="35"/>
      <c r="XBO160" s="35"/>
      <c r="XBP160" s="35"/>
      <c r="XBQ160" s="35"/>
      <c r="XBR160" s="35"/>
      <c r="XBS160" s="35"/>
      <c r="XBT160" s="35"/>
      <c r="XBU160" s="35"/>
      <c r="XBV160" s="35"/>
      <c r="XBW160" s="35"/>
      <c r="XBX160" s="35"/>
      <c r="XBY160" s="35"/>
      <c r="XBZ160" s="35"/>
      <c r="XCA160" s="35"/>
      <c r="XCB160" s="35"/>
      <c r="XCC160" s="35"/>
      <c r="XCD160" s="35"/>
      <c r="XCE160" s="35"/>
      <c r="XCF160" s="35"/>
      <c r="XCG160" s="35"/>
      <c r="XCH160" s="35"/>
      <c r="XCI160" s="35"/>
      <c r="XCJ160" s="35"/>
      <c r="XCK160" s="35"/>
      <c r="XCL160" s="35"/>
      <c r="XCM160" s="35"/>
      <c r="XCN160" s="35"/>
      <c r="XCO160" s="35"/>
      <c r="XCP160" s="35"/>
      <c r="XCQ160" s="35"/>
      <c r="XCR160" s="35"/>
      <c r="XCS160" s="35"/>
      <c r="XCT160" s="35"/>
      <c r="XCU160" s="35"/>
      <c r="XCV160" s="35"/>
      <c r="XCW160" s="35"/>
      <c r="XCX160" s="35"/>
      <c r="XCY160" s="35"/>
      <c r="XCZ160" s="35"/>
      <c r="XDA160" s="35"/>
      <c r="XDB160" s="35"/>
      <c r="XDC160" s="35"/>
      <c r="XDD160" s="35"/>
      <c r="XDE160" s="35"/>
      <c r="XDF160" s="35"/>
      <c r="XDG160" s="35"/>
      <c r="XDH160" s="35"/>
      <c r="XDI160" s="35"/>
      <c r="XDJ160" s="35"/>
      <c r="XDK160" s="35"/>
      <c r="XDL160" s="35"/>
      <c r="XDM160" s="35"/>
      <c r="XDN160" s="35"/>
      <c r="XDO160" s="35"/>
      <c r="XDP160" s="35"/>
      <c r="XDQ160" s="35"/>
      <c r="XDR160" s="35"/>
      <c r="XDS160" s="35"/>
      <c r="XDT160" s="35"/>
      <c r="XDU160" s="35"/>
      <c r="XDV160" s="35"/>
      <c r="XDW160" s="35"/>
      <c r="XDX160" s="35"/>
      <c r="XDY160" s="35"/>
      <c r="XDZ160" s="35"/>
      <c r="XEA160" s="35"/>
      <c r="XEB160" s="35"/>
      <c r="XEC160" s="35"/>
      <c r="XED160" s="35"/>
      <c r="XEE160" s="35"/>
      <c r="XEF160" s="35"/>
      <c r="XEG160" s="35"/>
      <c r="XEH160" s="35"/>
      <c r="XEI160" s="35"/>
      <c r="XEJ160" s="35"/>
      <c r="XEK160" s="35"/>
      <c r="XEL160" s="35"/>
      <c r="XEM160" s="35"/>
      <c r="XEN160" s="35"/>
      <c r="XEO160" s="35"/>
      <c r="XEP160" s="35"/>
      <c r="XEQ160" s="35"/>
      <c r="XER160" s="35"/>
      <c r="XES160" s="35"/>
      <c r="XET160" s="35"/>
      <c r="XEU160" s="35"/>
      <c r="XEV160" s="35"/>
      <c r="XEW160" s="35"/>
      <c r="XEX160" s="35"/>
      <c r="XEY160" s="35"/>
      <c r="XEZ160" s="35"/>
      <c r="XFA160" s="35"/>
      <c r="XFB160" s="35"/>
      <c r="XFC160" s="35"/>
      <c r="XFD160" s="35"/>
    </row>
    <row r="161" spans="1:151 16227:16384" s="12" customFormat="1" ht="20.25" customHeight="1" x14ac:dyDescent="0.25">
      <c r="A161" s="82" t="str">
        <f t="shared" si="8"/>
        <v xml:space="preserve">2nd to 8th &amp; 10th to 14th Floor For Residential </v>
      </c>
      <c r="B161" s="82"/>
      <c r="C161" s="82">
        <f t="shared" si="10"/>
        <v>8</v>
      </c>
      <c r="D161" s="82"/>
      <c r="E161" s="51" t="s">
        <v>214</v>
      </c>
      <c r="F161" s="83">
        <f>36.89*10.764</f>
        <v>397.08395999999999</v>
      </c>
      <c r="G161" s="84"/>
      <c r="H161" s="51">
        <v>0</v>
      </c>
      <c r="I161" s="51">
        <f>F161*(($I$122)+1)+H161</f>
        <v>595.62594000000001</v>
      </c>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WZC161" s="35"/>
      <c r="WZD161" s="35"/>
      <c r="WZE161" s="35"/>
      <c r="WZF161" s="35"/>
      <c r="WZG161" s="35"/>
      <c r="WZH161" s="35"/>
      <c r="WZI161" s="35"/>
      <c r="WZJ161" s="35"/>
      <c r="WZK161" s="35"/>
      <c r="WZL161" s="35"/>
      <c r="WZM161" s="35"/>
      <c r="WZN161" s="35"/>
      <c r="WZO161" s="35"/>
      <c r="WZP161" s="35"/>
      <c r="WZQ161" s="35"/>
      <c r="WZR161" s="35"/>
      <c r="WZS161" s="35"/>
      <c r="WZT161" s="35"/>
      <c r="WZU161" s="35"/>
      <c r="WZV161" s="35"/>
      <c r="WZW161" s="35"/>
      <c r="WZX161" s="35"/>
      <c r="WZY161" s="35"/>
      <c r="WZZ161" s="35"/>
      <c r="XAA161" s="35"/>
      <c r="XAB161" s="35"/>
      <c r="XAC161" s="35"/>
      <c r="XAD161" s="35"/>
      <c r="XAE161" s="35"/>
      <c r="XAF161" s="35"/>
      <c r="XAG161" s="35"/>
      <c r="XAH161" s="35"/>
      <c r="XAI161" s="35"/>
      <c r="XAJ161" s="35"/>
      <c r="XAK161" s="35"/>
      <c r="XAL161" s="35"/>
      <c r="XAM161" s="35"/>
      <c r="XAN161" s="35"/>
      <c r="XAO161" s="35"/>
      <c r="XAP161" s="35"/>
      <c r="XAQ161" s="35"/>
      <c r="XAR161" s="35"/>
      <c r="XAS161" s="35"/>
      <c r="XAT161" s="35"/>
      <c r="XAU161" s="35"/>
      <c r="XAV161" s="35"/>
      <c r="XAW161" s="35"/>
      <c r="XAX161" s="35"/>
      <c r="XAY161" s="35"/>
      <c r="XAZ161" s="35"/>
      <c r="XBA161" s="35"/>
      <c r="XBB161" s="35"/>
      <c r="XBC161" s="35"/>
      <c r="XBD161" s="35"/>
      <c r="XBE161" s="35"/>
      <c r="XBF161" s="35"/>
      <c r="XBG161" s="35"/>
      <c r="XBH161" s="35"/>
      <c r="XBI161" s="35"/>
      <c r="XBJ161" s="35"/>
      <c r="XBK161" s="35"/>
      <c r="XBL161" s="35"/>
      <c r="XBM161" s="35"/>
      <c r="XBN161" s="35"/>
      <c r="XBO161" s="35"/>
      <c r="XBP161" s="35"/>
      <c r="XBQ161" s="35"/>
      <c r="XBR161" s="35"/>
      <c r="XBS161" s="35"/>
      <c r="XBT161" s="35"/>
      <c r="XBU161" s="35"/>
      <c r="XBV161" s="35"/>
      <c r="XBW161" s="35"/>
      <c r="XBX161" s="35"/>
      <c r="XBY161" s="35"/>
      <c r="XBZ161" s="35"/>
      <c r="XCA161" s="35"/>
      <c r="XCB161" s="35"/>
      <c r="XCC161" s="35"/>
      <c r="XCD161" s="35"/>
      <c r="XCE161" s="35"/>
      <c r="XCF161" s="35"/>
      <c r="XCG161" s="35"/>
      <c r="XCH161" s="35"/>
      <c r="XCI161" s="35"/>
      <c r="XCJ161" s="35"/>
      <c r="XCK161" s="35"/>
      <c r="XCL161" s="35"/>
      <c r="XCM161" s="35"/>
      <c r="XCN161" s="35"/>
      <c r="XCO161" s="35"/>
      <c r="XCP161" s="35"/>
      <c r="XCQ161" s="35"/>
      <c r="XCR161" s="35"/>
      <c r="XCS161" s="35"/>
      <c r="XCT161" s="35"/>
      <c r="XCU161" s="35"/>
      <c r="XCV161" s="35"/>
      <c r="XCW161" s="35"/>
      <c r="XCX161" s="35"/>
      <c r="XCY161" s="35"/>
      <c r="XCZ161" s="35"/>
      <c r="XDA161" s="35"/>
      <c r="XDB161" s="35"/>
      <c r="XDC161" s="35"/>
      <c r="XDD161" s="35"/>
      <c r="XDE161" s="35"/>
      <c r="XDF161" s="35"/>
      <c r="XDG161" s="35"/>
      <c r="XDH161" s="35"/>
      <c r="XDI161" s="35"/>
      <c r="XDJ161" s="35"/>
      <c r="XDK161" s="35"/>
      <c r="XDL161" s="35"/>
      <c r="XDM161" s="35"/>
      <c r="XDN161" s="35"/>
      <c r="XDO161" s="35"/>
      <c r="XDP161" s="35"/>
      <c r="XDQ161" s="35"/>
      <c r="XDR161" s="35"/>
      <c r="XDS161" s="35"/>
      <c r="XDT161" s="35"/>
      <c r="XDU161" s="35"/>
      <c r="XDV161" s="35"/>
      <c r="XDW161" s="35"/>
      <c r="XDX161" s="35"/>
      <c r="XDY161" s="35"/>
      <c r="XDZ161" s="35"/>
      <c r="XEA161" s="35"/>
      <c r="XEB161" s="35"/>
      <c r="XEC161" s="35"/>
      <c r="XED161" s="35"/>
      <c r="XEE161" s="35"/>
      <c r="XEF161" s="35"/>
      <c r="XEG161" s="35"/>
      <c r="XEH161" s="35"/>
      <c r="XEI161" s="35"/>
      <c r="XEJ161" s="35"/>
      <c r="XEK161" s="35"/>
      <c r="XEL161" s="35"/>
      <c r="XEM161" s="35"/>
      <c r="XEN161" s="35"/>
      <c r="XEO161" s="35"/>
      <c r="XEP161" s="35"/>
      <c r="XEQ161" s="35"/>
      <c r="XER161" s="35"/>
      <c r="XES161" s="35"/>
      <c r="XET161" s="35"/>
      <c r="XEU161" s="35"/>
      <c r="XEV161" s="35"/>
      <c r="XEW161" s="35"/>
      <c r="XEX161" s="35"/>
      <c r="XEY161" s="35"/>
      <c r="XEZ161" s="35"/>
      <c r="XFA161" s="35"/>
      <c r="XFB161" s="35"/>
      <c r="XFC161" s="35"/>
      <c r="XFD161" s="35"/>
    </row>
    <row r="162" spans="1:151 16227:16384" s="12" customFormat="1" ht="20.25" customHeight="1" x14ac:dyDescent="0.25">
      <c r="A162" s="82" t="str">
        <f>A154</f>
        <v xml:space="preserve">2nd to 8th &amp; 10th to 14th Floor For Residential </v>
      </c>
      <c r="B162" s="82"/>
      <c r="C162" s="82">
        <v>9</v>
      </c>
      <c r="D162" s="82"/>
      <c r="E162" s="51" t="s">
        <v>214</v>
      </c>
      <c r="F162" s="83">
        <f>36.89*10.764</f>
        <v>397.08395999999999</v>
      </c>
      <c r="G162" s="84"/>
      <c r="H162" s="51">
        <v>0</v>
      </c>
      <c r="I162" s="51">
        <f t="shared" ref="I162:I170" si="11">F162*(($I$122)+1)+H162</f>
        <v>595.62594000000001</v>
      </c>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WZC162" s="35"/>
      <c r="WZD162" s="35"/>
      <c r="WZE162" s="35"/>
      <c r="WZF162" s="35"/>
      <c r="WZG162" s="35"/>
      <c r="WZH162" s="35"/>
      <c r="WZI162" s="35"/>
      <c r="WZJ162" s="35"/>
      <c r="WZK162" s="35"/>
      <c r="WZL162" s="35"/>
      <c r="WZM162" s="35"/>
      <c r="WZN162" s="35"/>
      <c r="WZO162" s="35"/>
      <c r="WZP162" s="35"/>
      <c r="WZQ162" s="35"/>
      <c r="WZR162" s="35"/>
      <c r="WZS162" s="35"/>
      <c r="WZT162" s="35"/>
      <c r="WZU162" s="35"/>
      <c r="WZV162" s="35"/>
      <c r="WZW162" s="35"/>
      <c r="WZX162" s="35"/>
      <c r="WZY162" s="35"/>
      <c r="WZZ162" s="35"/>
      <c r="XAA162" s="35"/>
      <c r="XAB162" s="35"/>
      <c r="XAC162" s="35"/>
      <c r="XAD162" s="35"/>
      <c r="XAE162" s="35"/>
      <c r="XAF162" s="35"/>
      <c r="XAG162" s="35"/>
      <c r="XAH162" s="35"/>
      <c r="XAI162" s="35"/>
      <c r="XAJ162" s="35"/>
      <c r="XAK162" s="35"/>
      <c r="XAL162" s="35"/>
      <c r="XAM162" s="35"/>
      <c r="XAN162" s="35"/>
      <c r="XAO162" s="35"/>
      <c r="XAP162" s="35"/>
      <c r="XAQ162" s="35"/>
      <c r="XAR162" s="35"/>
      <c r="XAS162" s="35"/>
      <c r="XAT162" s="35"/>
      <c r="XAU162" s="35"/>
      <c r="XAV162" s="35"/>
      <c r="XAW162" s="35"/>
      <c r="XAX162" s="35"/>
      <c r="XAY162" s="35"/>
      <c r="XAZ162" s="35"/>
      <c r="XBA162" s="35"/>
      <c r="XBB162" s="35"/>
      <c r="XBC162" s="35"/>
      <c r="XBD162" s="35"/>
      <c r="XBE162" s="35"/>
      <c r="XBF162" s="35"/>
      <c r="XBG162" s="35"/>
      <c r="XBH162" s="35"/>
      <c r="XBI162" s="35"/>
      <c r="XBJ162" s="35"/>
      <c r="XBK162" s="35"/>
      <c r="XBL162" s="35"/>
      <c r="XBM162" s="35"/>
      <c r="XBN162" s="35"/>
      <c r="XBO162" s="35"/>
      <c r="XBP162" s="35"/>
      <c r="XBQ162" s="35"/>
      <c r="XBR162" s="35"/>
      <c r="XBS162" s="35"/>
      <c r="XBT162" s="35"/>
      <c r="XBU162" s="35"/>
      <c r="XBV162" s="35"/>
      <c r="XBW162" s="35"/>
      <c r="XBX162" s="35"/>
      <c r="XBY162" s="35"/>
      <c r="XBZ162" s="35"/>
      <c r="XCA162" s="35"/>
      <c r="XCB162" s="35"/>
      <c r="XCC162" s="35"/>
      <c r="XCD162" s="35"/>
      <c r="XCE162" s="35"/>
      <c r="XCF162" s="35"/>
      <c r="XCG162" s="35"/>
      <c r="XCH162" s="35"/>
      <c r="XCI162" s="35"/>
      <c r="XCJ162" s="35"/>
      <c r="XCK162" s="35"/>
      <c r="XCL162" s="35"/>
      <c r="XCM162" s="35"/>
      <c r="XCN162" s="35"/>
      <c r="XCO162" s="35"/>
      <c r="XCP162" s="35"/>
      <c r="XCQ162" s="35"/>
      <c r="XCR162" s="35"/>
      <c r="XCS162" s="35"/>
      <c r="XCT162" s="35"/>
      <c r="XCU162" s="35"/>
      <c r="XCV162" s="35"/>
      <c r="XCW162" s="35"/>
      <c r="XCX162" s="35"/>
      <c r="XCY162" s="35"/>
      <c r="XCZ162" s="35"/>
      <c r="XDA162" s="35"/>
      <c r="XDB162" s="35"/>
      <c r="XDC162" s="35"/>
      <c r="XDD162" s="35"/>
      <c r="XDE162" s="35"/>
      <c r="XDF162" s="35"/>
      <c r="XDG162" s="35"/>
      <c r="XDH162" s="35"/>
      <c r="XDI162" s="35"/>
      <c r="XDJ162" s="35"/>
      <c r="XDK162" s="35"/>
      <c r="XDL162" s="35"/>
      <c r="XDM162" s="35"/>
      <c r="XDN162" s="35"/>
      <c r="XDO162" s="35"/>
      <c r="XDP162" s="35"/>
      <c r="XDQ162" s="35"/>
      <c r="XDR162" s="35"/>
      <c r="XDS162" s="35"/>
      <c r="XDT162" s="35"/>
      <c r="XDU162" s="35"/>
      <c r="XDV162" s="35"/>
      <c r="XDW162" s="35"/>
      <c r="XDX162" s="35"/>
      <c r="XDY162" s="35"/>
      <c r="XDZ162" s="35"/>
      <c r="XEA162" s="35"/>
      <c r="XEB162" s="35"/>
      <c r="XEC162" s="35"/>
      <c r="XED162" s="35"/>
      <c r="XEE162" s="35"/>
      <c r="XEF162" s="35"/>
      <c r="XEG162" s="35"/>
      <c r="XEH162" s="35"/>
      <c r="XEI162" s="35"/>
      <c r="XEJ162" s="35"/>
      <c r="XEK162" s="35"/>
      <c r="XEL162" s="35"/>
      <c r="XEM162" s="35"/>
      <c r="XEN162" s="35"/>
      <c r="XEO162" s="35"/>
      <c r="XEP162" s="35"/>
      <c r="XEQ162" s="35"/>
      <c r="XER162" s="35"/>
      <c r="XES162" s="35"/>
      <c r="XET162" s="35"/>
      <c r="XEU162" s="35"/>
      <c r="XEV162" s="35"/>
      <c r="XEW162" s="35"/>
      <c r="XEX162" s="35"/>
      <c r="XEY162" s="35"/>
      <c r="XEZ162" s="35"/>
      <c r="XFA162" s="35"/>
      <c r="XFB162" s="35"/>
      <c r="XFC162" s="35"/>
      <c r="XFD162" s="35"/>
    </row>
    <row r="163" spans="1:151 16227:16384" s="12" customFormat="1" ht="20.25" customHeight="1" x14ac:dyDescent="0.25">
      <c r="A163" s="82" t="str">
        <f t="shared" si="8"/>
        <v xml:space="preserve">2nd to 8th &amp; 10th to 14th Floor For Residential </v>
      </c>
      <c r="B163" s="82"/>
      <c r="C163" s="82">
        <v>10</v>
      </c>
      <c r="D163" s="82"/>
      <c r="E163" s="51" t="s">
        <v>215</v>
      </c>
      <c r="F163" s="83">
        <f>(52.54+1.22*1.85)*10.764</f>
        <v>589.83490799999993</v>
      </c>
      <c r="G163" s="84"/>
      <c r="H163" s="51">
        <v>0</v>
      </c>
      <c r="I163" s="51">
        <f t="shared" si="11"/>
        <v>884.75236199999995</v>
      </c>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WZC163" s="35"/>
      <c r="WZD163" s="35"/>
      <c r="WZE163" s="35"/>
      <c r="WZF163" s="35"/>
      <c r="WZG163" s="35"/>
      <c r="WZH163" s="35"/>
      <c r="WZI163" s="35"/>
      <c r="WZJ163" s="35"/>
      <c r="WZK163" s="35"/>
      <c r="WZL163" s="35"/>
      <c r="WZM163" s="35"/>
      <c r="WZN163" s="35"/>
      <c r="WZO163" s="35"/>
      <c r="WZP163" s="35"/>
      <c r="WZQ163" s="35"/>
      <c r="WZR163" s="35"/>
      <c r="WZS163" s="35"/>
      <c r="WZT163" s="35"/>
      <c r="WZU163" s="35"/>
      <c r="WZV163" s="35"/>
      <c r="WZW163" s="35"/>
      <c r="WZX163" s="35"/>
      <c r="WZY163" s="35"/>
      <c r="WZZ163" s="35"/>
      <c r="XAA163" s="35"/>
      <c r="XAB163" s="35"/>
      <c r="XAC163" s="35"/>
      <c r="XAD163" s="35"/>
      <c r="XAE163" s="35"/>
      <c r="XAF163" s="35"/>
      <c r="XAG163" s="35"/>
      <c r="XAH163" s="35"/>
      <c r="XAI163" s="35"/>
      <c r="XAJ163" s="35"/>
      <c r="XAK163" s="35"/>
      <c r="XAL163" s="35"/>
      <c r="XAM163" s="35"/>
      <c r="XAN163" s="35"/>
      <c r="XAO163" s="35"/>
      <c r="XAP163" s="35"/>
      <c r="XAQ163" s="35"/>
      <c r="XAR163" s="35"/>
      <c r="XAS163" s="35"/>
      <c r="XAT163" s="35"/>
      <c r="XAU163" s="35"/>
      <c r="XAV163" s="35"/>
      <c r="XAW163" s="35"/>
      <c r="XAX163" s="35"/>
      <c r="XAY163" s="35"/>
      <c r="XAZ163" s="35"/>
      <c r="XBA163" s="35"/>
      <c r="XBB163" s="35"/>
      <c r="XBC163" s="35"/>
      <c r="XBD163" s="35"/>
      <c r="XBE163" s="35"/>
      <c r="XBF163" s="35"/>
      <c r="XBG163" s="35"/>
      <c r="XBH163" s="35"/>
      <c r="XBI163" s="35"/>
      <c r="XBJ163" s="35"/>
      <c r="XBK163" s="35"/>
      <c r="XBL163" s="35"/>
      <c r="XBM163" s="35"/>
      <c r="XBN163" s="35"/>
      <c r="XBO163" s="35"/>
      <c r="XBP163" s="35"/>
      <c r="XBQ163" s="35"/>
      <c r="XBR163" s="35"/>
      <c r="XBS163" s="35"/>
      <c r="XBT163" s="35"/>
      <c r="XBU163" s="35"/>
      <c r="XBV163" s="35"/>
      <c r="XBW163" s="35"/>
      <c r="XBX163" s="35"/>
      <c r="XBY163" s="35"/>
      <c r="XBZ163" s="35"/>
      <c r="XCA163" s="35"/>
      <c r="XCB163" s="35"/>
      <c r="XCC163" s="35"/>
      <c r="XCD163" s="35"/>
      <c r="XCE163" s="35"/>
      <c r="XCF163" s="35"/>
      <c r="XCG163" s="35"/>
      <c r="XCH163" s="35"/>
      <c r="XCI163" s="35"/>
      <c r="XCJ163" s="35"/>
      <c r="XCK163" s="35"/>
      <c r="XCL163" s="35"/>
      <c r="XCM163" s="35"/>
      <c r="XCN163" s="35"/>
      <c r="XCO163" s="35"/>
      <c r="XCP163" s="35"/>
      <c r="XCQ163" s="35"/>
      <c r="XCR163" s="35"/>
      <c r="XCS163" s="35"/>
      <c r="XCT163" s="35"/>
      <c r="XCU163" s="35"/>
      <c r="XCV163" s="35"/>
      <c r="XCW163" s="35"/>
      <c r="XCX163" s="35"/>
      <c r="XCY163" s="35"/>
      <c r="XCZ163" s="35"/>
      <c r="XDA163" s="35"/>
      <c r="XDB163" s="35"/>
      <c r="XDC163" s="35"/>
      <c r="XDD163" s="35"/>
      <c r="XDE163" s="35"/>
      <c r="XDF163" s="35"/>
      <c r="XDG163" s="35"/>
      <c r="XDH163" s="35"/>
      <c r="XDI163" s="35"/>
      <c r="XDJ163" s="35"/>
      <c r="XDK163" s="35"/>
      <c r="XDL163" s="35"/>
      <c r="XDM163" s="35"/>
      <c r="XDN163" s="35"/>
      <c r="XDO163" s="35"/>
      <c r="XDP163" s="35"/>
      <c r="XDQ163" s="35"/>
      <c r="XDR163" s="35"/>
      <c r="XDS163" s="35"/>
      <c r="XDT163" s="35"/>
      <c r="XDU163" s="35"/>
      <c r="XDV163" s="35"/>
      <c r="XDW163" s="35"/>
      <c r="XDX163" s="35"/>
      <c r="XDY163" s="35"/>
      <c r="XDZ163" s="35"/>
      <c r="XEA163" s="35"/>
      <c r="XEB163" s="35"/>
      <c r="XEC163" s="35"/>
      <c r="XED163" s="35"/>
      <c r="XEE163" s="35"/>
      <c r="XEF163" s="35"/>
      <c r="XEG163" s="35"/>
      <c r="XEH163" s="35"/>
      <c r="XEI163" s="35"/>
      <c r="XEJ163" s="35"/>
      <c r="XEK163" s="35"/>
      <c r="XEL163" s="35"/>
      <c r="XEM163" s="35"/>
      <c r="XEN163" s="35"/>
      <c r="XEO163" s="35"/>
      <c r="XEP163" s="35"/>
      <c r="XEQ163" s="35"/>
      <c r="XER163" s="35"/>
      <c r="XES163" s="35"/>
      <c r="XET163" s="35"/>
      <c r="XEU163" s="35"/>
      <c r="XEV163" s="35"/>
      <c r="XEW163" s="35"/>
      <c r="XEX163" s="35"/>
      <c r="XEY163" s="35"/>
      <c r="XEZ163" s="35"/>
      <c r="XFA163" s="35"/>
      <c r="XFB163" s="35"/>
      <c r="XFC163" s="35"/>
      <c r="XFD163" s="35"/>
    </row>
    <row r="164" spans="1:151 16227:16384" s="12" customFormat="1" ht="20.25" customHeight="1" x14ac:dyDescent="0.25">
      <c r="A164" s="82" t="str">
        <f>A156</f>
        <v xml:space="preserve">2nd to 8th &amp; 10th to 14th Floor For Residential </v>
      </c>
      <c r="B164" s="82"/>
      <c r="C164" s="82">
        <v>11</v>
      </c>
      <c r="D164" s="82"/>
      <c r="E164" s="51" t="s">
        <v>215</v>
      </c>
      <c r="F164" s="83">
        <f>(58.83+1.22*1.85)*10.764</f>
        <v>657.54046799999992</v>
      </c>
      <c r="G164" s="84"/>
      <c r="H164" s="51">
        <v>0</v>
      </c>
      <c r="I164" s="51">
        <f t="shared" si="11"/>
        <v>986.31070199999988</v>
      </c>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WZC164" s="35"/>
      <c r="WZD164" s="35"/>
      <c r="WZE164" s="35"/>
      <c r="WZF164" s="35"/>
      <c r="WZG164" s="35"/>
      <c r="WZH164" s="35"/>
      <c r="WZI164" s="35"/>
      <c r="WZJ164" s="35"/>
      <c r="WZK164" s="35"/>
      <c r="WZL164" s="35"/>
      <c r="WZM164" s="35"/>
      <c r="WZN164" s="35"/>
      <c r="WZO164" s="35"/>
      <c r="WZP164" s="35"/>
      <c r="WZQ164" s="35"/>
      <c r="WZR164" s="35"/>
      <c r="WZS164" s="35"/>
      <c r="WZT164" s="35"/>
      <c r="WZU164" s="35"/>
      <c r="WZV164" s="35"/>
      <c r="WZW164" s="35"/>
      <c r="WZX164" s="35"/>
      <c r="WZY164" s="35"/>
      <c r="WZZ164" s="35"/>
      <c r="XAA164" s="35"/>
      <c r="XAB164" s="35"/>
      <c r="XAC164" s="35"/>
      <c r="XAD164" s="35"/>
      <c r="XAE164" s="35"/>
      <c r="XAF164" s="35"/>
      <c r="XAG164" s="35"/>
      <c r="XAH164" s="35"/>
      <c r="XAI164" s="35"/>
      <c r="XAJ164" s="35"/>
      <c r="XAK164" s="35"/>
      <c r="XAL164" s="35"/>
      <c r="XAM164" s="35"/>
      <c r="XAN164" s="35"/>
      <c r="XAO164" s="35"/>
      <c r="XAP164" s="35"/>
      <c r="XAQ164" s="35"/>
      <c r="XAR164" s="35"/>
      <c r="XAS164" s="35"/>
      <c r="XAT164" s="35"/>
      <c r="XAU164" s="35"/>
      <c r="XAV164" s="35"/>
      <c r="XAW164" s="35"/>
      <c r="XAX164" s="35"/>
      <c r="XAY164" s="35"/>
      <c r="XAZ164" s="35"/>
      <c r="XBA164" s="35"/>
      <c r="XBB164" s="35"/>
      <c r="XBC164" s="35"/>
      <c r="XBD164" s="35"/>
      <c r="XBE164" s="35"/>
      <c r="XBF164" s="35"/>
      <c r="XBG164" s="35"/>
      <c r="XBH164" s="35"/>
      <c r="XBI164" s="35"/>
      <c r="XBJ164" s="35"/>
      <c r="XBK164" s="35"/>
      <c r="XBL164" s="35"/>
      <c r="XBM164" s="35"/>
      <c r="XBN164" s="35"/>
      <c r="XBO164" s="35"/>
      <c r="XBP164" s="35"/>
      <c r="XBQ164" s="35"/>
      <c r="XBR164" s="35"/>
      <c r="XBS164" s="35"/>
      <c r="XBT164" s="35"/>
      <c r="XBU164" s="35"/>
      <c r="XBV164" s="35"/>
      <c r="XBW164" s="35"/>
      <c r="XBX164" s="35"/>
      <c r="XBY164" s="35"/>
      <c r="XBZ164" s="35"/>
      <c r="XCA164" s="35"/>
      <c r="XCB164" s="35"/>
      <c r="XCC164" s="35"/>
      <c r="XCD164" s="35"/>
      <c r="XCE164" s="35"/>
      <c r="XCF164" s="35"/>
      <c r="XCG164" s="35"/>
      <c r="XCH164" s="35"/>
      <c r="XCI164" s="35"/>
      <c r="XCJ164" s="35"/>
      <c r="XCK164" s="35"/>
      <c r="XCL164" s="35"/>
      <c r="XCM164" s="35"/>
      <c r="XCN164" s="35"/>
      <c r="XCO164" s="35"/>
      <c r="XCP164" s="35"/>
      <c r="XCQ164" s="35"/>
      <c r="XCR164" s="35"/>
      <c r="XCS164" s="35"/>
      <c r="XCT164" s="35"/>
      <c r="XCU164" s="35"/>
      <c r="XCV164" s="35"/>
      <c r="XCW164" s="35"/>
      <c r="XCX164" s="35"/>
      <c r="XCY164" s="35"/>
      <c r="XCZ164" s="35"/>
      <c r="XDA164" s="35"/>
      <c r="XDB164" s="35"/>
      <c r="XDC164" s="35"/>
      <c r="XDD164" s="35"/>
      <c r="XDE164" s="35"/>
      <c r="XDF164" s="35"/>
      <c r="XDG164" s="35"/>
      <c r="XDH164" s="35"/>
      <c r="XDI164" s="35"/>
      <c r="XDJ164" s="35"/>
      <c r="XDK164" s="35"/>
      <c r="XDL164" s="35"/>
      <c r="XDM164" s="35"/>
      <c r="XDN164" s="35"/>
      <c r="XDO164" s="35"/>
      <c r="XDP164" s="35"/>
      <c r="XDQ164" s="35"/>
      <c r="XDR164" s="35"/>
      <c r="XDS164" s="35"/>
      <c r="XDT164" s="35"/>
      <c r="XDU164" s="35"/>
      <c r="XDV164" s="35"/>
      <c r="XDW164" s="35"/>
      <c r="XDX164" s="35"/>
      <c r="XDY164" s="35"/>
      <c r="XDZ164" s="35"/>
      <c r="XEA164" s="35"/>
      <c r="XEB164" s="35"/>
      <c r="XEC164" s="35"/>
      <c r="XED164" s="35"/>
      <c r="XEE164" s="35"/>
      <c r="XEF164" s="35"/>
      <c r="XEG164" s="35"/>
      <c r="XEH164" s="35"/>
      <c r="XEI164" s="35"/>
      <c r="XEJ164" s="35"/>
      <c r="XEK164" s="35"/>
      <c r="XEL164" s="35"/>
      <c r="XEM164" s="35"/>
      <c r="XEN164" s="35"/>
      <c r="XEO164" s="35"/>
      <c r="XEP164" s="35"/>
      <c r="XEQ164" s="35"/>
      <c r="XER164" s="35"/>
      <c r="XES164" s="35"/>
      <c r="XET164" s="35"/>
      <c r="XEU164" s="35"/>
      <c r="XEV164" s="35"/>
      <c r="XEW164" s="35"/>
      <c r="XEX164" s="35"/>
      <c r="XEY164" s="35"/>
      <c r="XEZ164" s="35"/>
      <c r="XFA164" s="35"/>
      <c r="XFB164" s="35"/>
      <c r="XFC164" s="35"/>
      <c r="XFD164" s="35"/>
    </row>
    <row r="165" spans="1:151 16227:16384" s="12" customFormat="1" ht="20.25" customHeight="1" x14ac:dyDescent="0.25">
      <c r="A165" s="82" t="str">
        <f t="shared" si="8"/>
        <v xml:space="preserve">2nd to 8th &amp; 10th to 14th Floor For Residential </v>
      </c>
      <c r="B165" s="82"/>
      <c r="C165" s="82">
        <v>12</v>
      </c>
      <c r="D165" s="82"/>
      <c r="E165" s="51" t="s">
        <v>214</v>
      </c>
      <c r="F165" s="83">
        <f>(41.53+1.4*1)*10.764</f>
        <v>462.09851999999995</v>
      </c>
      <c r="G165" s="84"/>
      <c r="H165" s="51">
        <v>0</v>
      </c>
      <c r="I165" s="51">
        <f t="shared" si="11"/>
        <v>693.1477799999999</v>
      </c>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WZC165" s="35"/>
      <c r="WZD165" s="35"/>
      <c r="WZE165" s="35"/>
      <c r="WZF165" s="35"/>
      <c r="WZG165" s="35"/>
      <c r="WZH165" s="35"/>
      <c r="WZI165" s="35"/>
      <c r="WZJ165" s="35"/>
      <c r="WZK165" s="35"/>
      <c r="WZL165" s="35"/>
      <c r="WZM165" s="35"/>
      <c r="WZN165" s="35"/>
      <c r="WZO165" s="35"/>
      <c r="WZP165" s="35"/>
      <c r="WZQ165" s="35"/>
      <c r="WZR165" s="35"/>
      <c r="WZS165" s="35"/>
      <c r="WZT165" s="35"/>
      <c r="WZU165" s="35"/>
      <c r="WZV165" s="35"/>
      <c r="WZW165" s="35"/>
      <c r="WZX165" s="35"/>
      <c r="WZY165" s="35"/>
      <c r="WZZ165" s="35"/>
      <c r="XAA165" s="35"/>
      <c r="XAB165" s="35"/>
      <c r="XAC165" s="35"/>
      <c r="XAD165" s="35"/>
      <c r="XAE165" s="35"/>
      <c r="XAF165" s="35"/>
      <c r="XAG165" s="35"/>
      <c r="XAH165" s="35"/>
      <c r="XAI165" s="35"/>
      <c r="XAJ165" s="35"/>
      <c r="XAK165" s="35"/>
      <c r="XAL165" s="35"/>
      <c r="XAM165" s="35"/>
      <c r="XAN165" s="35"/>
      <c r="XAO165" s="35"/>
      <c r="XAP165" s="35"/>
      <c r="XAQ165" s="35"/>
      <c r="XAR165" s="35"/>
      <c r="XAS165" s="35"/>
      <c r="XAT165" s="35"/>
      <c r="XAU165" s="35"/>
      <c r="XAV165" s="35"/>
      <c r="XAW165" s="35"/>
      <c r="XAX165" s="35"/>
      <c r="XAY165" s="35"/>
      <c r="XAZ165" s="35"/>
      <c r="XBA165" s="35"/>
      <c r="XBB165" s="35"/>
      <c r="XBC165" s="35"/>
      <c r="XBD165" s="35"/>
      <c r="XBE165" s="35"/>
      <c r="XBF165" s="35"/>
      <c r="XBG165" s="35"/>
      <c r="XBH165" s="35"/>
      <c r="XBI165" s="35"/>
      <c r="XBJ165" s="35"/>
      <c r="XBK165" s="35"/>
      <c r="XBL165" s="35"/>
      <c r="XBM165" s="35"/>
      <c r="XBN165" s="35"/>
      <c r="XBO165" s="35"/>
      <c r="XBP165" s="35"/>
      <c r="XBQ165" s="35"/>
      <c r="XBR165" s="35"/>
      <c r="XBS165" s="35"/>
      <c r="XBT165" s="35"/>
      <c r="XBU165" s="35"/>
      <c r="XBV165" s="35"/>
      <c r="XBW165" s="35"/>
      <c r="XBX165" s="35"/>
      <c r="XBY165" s="35"/>
      <c r="XBZ165" s="35"/>
      <c r="XCA165" s="35"/>
      <c r="XCB165" s="35"/>
      <c r="XCC165" s="35"/>
      <c r="XCD165" s="35"/>
      <c r="XCE165" s="35"/>
      <c r="XCF165" s="35"/>
      <c r="XCG165" s="35"/>
      <c r="XCH165" s="35"/>
      <c r="XCI165" s="35"/>
      <c r="XCJ165" s="35"/>
      <c r="XCK165" s="35"/>
      <c r="XCL165" s="35"/>
      <c r="XCM165" s="35"/>
      <c r="XCN165" s="35"/>
      <c r="XCO165" s="35"/>
      <c r="XCP165" s="35"/>
      <c r="XCQ165" s="35"/>
      <c r="XCR165" s="35"/>
      <c r="XCS165" s="35"/>
      <c r="XCT165" s="35"/>
      <c r="XCU165" s="35"/>
      <c r="XCV165" s="35"/>
      <c r="XCW165" s="35"/>
      <c r="XCX165" s="35"/>
      <c r="XCY165" s="35"/>
      <c r="XCZ165" s="35"/>
      <c r="XDA165" s="35"/>
      <c r="XDB165" s="35"/>
      <c r="XDC165" s="35"/>
      <c r="XDD165" s="35"/>
      <c r="XDE165" s="35"/>
      <c r="XDF165" s="35"/>
      <c r="XDG165" s="35"/>
      <c r="XDH165" s="35"/>
      <c r="XDI165" s="35"/>
      <c r="XDJ165" s="35"/>
      <c r="XDK165" s="35"/>
      <c r="XDL165" s="35"/>
      <c r="XDM165" s="35"/>
      <c r="XDN165" s="35"/>
      <c r="XDO165" s="35"/>
      <c r="XDP165" s="35"/>
      <c r="XDQ165" s="35"/>
      <c r="XDR165" s="35"/>
      <c r="XDS165" s="35"/>
      <c r="XDT165" s="35"/>
      <c r="XDU165" s="35"/>
      <c r="XDV165" s="35"/>
      <c r="XDW165" s="35"/>
      <c r="XDX165" s="35"/>
      <c r="XDY165" s="35"/>
      <c r="XDZ165" s="35"/>
      <c r="XEA165" s="35"/>
      <c r="XEB165" s="35"/>
      <c r="XEC165" s="35"/>
      <c r="XED165" s="35"/>
      <c r="XEE165" s="35"/>
      <c r="XEF165" s="35"/>
      <c r="XEG165" s="35"/>
      <c r="XEH165" s="35"/>
      <c r="XEI165" s="35"/>
      <c r="XEJ165" s="35"/>
      <c r="XEK165" s="35"/>
      <c r="XEL165" s="35"/>
      <c r="XEM165" s="35"/>
      <c r="XEN165" s="35"/>
      <c r="XEO165" s="35"/>
      <c r="XEP165" s="35"/>
      <c r="XEQ165" s="35"/>
      <c r="XER165" s="35"/>
      <c r="XES165" s="35"/>
      <c r="XET165" s="35"/>
      <c r="XEU165" s="35"/>
      <c r="XEV165" s="35"/>
      <c r="XEW165" s="35"/>
      <c r="XEX165" s="35"/>
      <c r="XEY165" s="35"/>
      <c r="XEZ165" s="35"/>
      <c r="XFA165" s="35"/>
      <c r="XFB165" s="35"/>
      <c r="XFC165" s="35"/>
      <c r="XFD165" s="35"/>
    </row>
    <row r="166" spans="1:151 16227:16384" s="12" customFormat="1" ht="20.25" customHeight="1" x14ac:dyDescent="0.25">
      <c r="A166" s="82" t="str">
        <f t="shared" si="8"/>
        <v xml:space="preserve">2nd to 8th &amp; 10th to 14th Floor For Residential </v>
      </c>
      <c r="B166" s="82"/>
      <c r="C166" s="82">
        <f t="shared" si="10"/>
        <v>13</v>
      </c>
      <c r="D166" s="82"/>
      <c r="E166" s="51" t="s">
        <v>214</v>
      </c>
      <c r="F166" s="83">
        <f>(41.53+1.4*1)*10.764</f>
        <v>462.09851999999995</v>
      </c>
      <c r="G166" s="84"/>
      <c r="H166" s="51">
        <v>0</v>
      </c>
      <c r="I166" s="51">
        <f t="shared" si="11"/>
        <v>693.1477799999999</v>
      </c>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WZC166" s="35"/>
      <c r="WZD166" s="35"/>
      <c r="WZE166" s="35"/>
      <c r="WZF166" s="35"/>
      <c r="WZG166" s="35"/>
      <c r="WZH166" s="35"/>
      <c r="WZI166" s="35"/>
      <c r="WZJ166" s="35"/>
      <c r="WZK166" s="35"/>
      <c r="WZL166" s="35"/>
      <c r="WZM166" s="35"/>
      <c r="WZN166" s="35"/>
      <c r="WZO166" s="35"/>
      <c r="WZP166" s="35"/>
      <c r="WZQ166" s="35"/>
      <c r="WZR166" s="35"/>
      <c r="WZS166" s="35"/>
      <c r="WZT166" s="35"/>
      <c r="WZU166" s="35"/>
      <c r="WZV166" s="35"/>
      <c r="WZW166" s="35"/>
      <c r="WZX166" s="35"/>
      <c r="WZY166" s="35"/>
      <c r="WZZ166" s="35"/>
      <c r="XAA166" s="35"/>
      <c r="XAB166" s="35"/>
      <c r="XAC166" s="35"/>
      <c r="XAD166" s="35"/>
      <c r="XAE166" s="35"/>
      <c r="XAF166" s="35"/>
      <c r="XAG166" s="35"/>
      <c r="XAH166" s="35"/>
      <c r="XAI166" s="35"/>
      <c r="XAJ166" s="35"/>
      <c r="XAK166" s="35"/>
      <c r="XAL166" s="35"/>
      <c r="XAM166" s="35"/>
      <c r="XAN166" s="35"/>
      <c r="XAO166" s="35"/>
      <c r="XAP166" s="35"/>
      <c r="XAQ166" s="35"/>
      <c r="XAR166" s="35"/>
      <c r="XAS166" s="35"/>
      <c r="XAT166" s="35"/>
      <c r="XAU166" s="35"/>
      <c r="XAV166" s="35"/>
      <c r="XAW166" s="35"/>
      <c r="XAX166" s="35"/>
      <c r="XAY166" s="35"/>
      <c r="XAZ166" s="35"/>
      <c r="XBA166" s="35"/>
      <c r="XBB166" s="35"/>
      <c r="XBC166" s="35"/>
      <c r="XBD166" s="35"/>
      <c r="XBE166" s="35"/>
      <c r="XBF166" s="35"/>
      <c r="XBG166" s="35"/>
      <c r="XBH166" s="35"/>
      <c r="XBI166" s="35"/>
      <c r="XBJ166" s="35"/>
      <c r="XBK166" s="35"/>
      <c r="XBL166" s="35"/>
      <c r="XBM166" s="35"/>
      <c r="XBN166" s="35"/>
      <c r="XBO166" s="35"/>
      <c r="XBP166" s="35"/>
      <c r="XBQ166" s="35"/>
      <c r="XBR166" s="35"/>
      <c r="XBS166" s="35"/>
      <c r="XBT166" s="35"/>
      <c r="XBU166" s="35"/>
      <c r="XBV166" s="35"/>
      <c r="XBW166" s="35"/>
      <c r="XBX166" s="35"/>
      <c r="XBY166" s="35"/>
      <c r="XBZ166" s="35"/>
      <c r="XCA166" s="35"/>
      <c r="XCB166" s="35"/>
      <c r="XCC166" s="35"/>
      <c r="XCD166" s="35"/>
      <c r="XCE166" s="35"/>
      <c r="XCF166" s="35"/>
      <c r="XCG166" s="35"/>
      <c r="XCH166" s="35"/>
      <c r="XCI166" s="35"/>
      <c r="XCJ166" s="35"/>
      <c r="XCK166" s="35"/>
      <c r="XCL166" s="35"/>
      <c r="XCM166" s="35"/>
      <c r="XCN166" s="35"/>
      <c r="XCO166" s="35"/>
      <c r="XCP166" s="35"/>
      <c r="XCQ166" s="35"/>
      <c r="XCR166" s="35"/>
      <c r="XCS166" s="35"/>
      <c r="XCT166" s="35"/>
      <c r="XCU166" s="35"/>
      <c r="XCV166" s="35"/>
      <c r="XCW166" s="35"/>
      <c r="XCX166" s="35"/>
      <c r="XCY166" s="35"/>
      <c r="XCZ166" s="35"/>
      <c r="XDA166" s="35"/>
      <c r="XDB166" s="35"/>
      <c r="XDC166" s="35"/>
      <c r="XDD166" s="35"/>
      <c r="XDE166" s="35"/>
      <c r="XDF166" s="35"/>
      <c r="XDG166" s="35"/>
      <c r="XDH166" s="35"/>
      <c r="XDI166" s="35"/>
      <c r="XDJ166" s="35"/>
      <c r="XDK166" s="35"/>
      <c r="XDL166" s="35"/>
      <c r="XDM166" s="35"/>
      <c r="XDN166" s="35"/>
      <c r="XDO166" s="35"/>
      <c r="XDP166" s="35"/>
      <c r="XDQ166" s="35"/>
      <c r="XDR166" s="35"/>
      <c r="XDS166" s="35"/>
      <c r="XDT166" s="35"/>
      <c r="XDU166" s="35"/>
      <c r="XDV166" s="35"/>
      <c r="XDW166" s="35"/>
      <c r="XDX166" s="35"/>
      <c r="XDY166" s="35"/>
      <c r="XDZ166" s="35"/>
      <c r="XEA166" s="35"/>
      <c r="XEB166" s="35"/>
      <c r="XEC166" s="35"/>
      <c r="XED166" s="35"/>
      <c r="XEE166" s="35"/>
      <c r="XEF166" s="35"/>
      <c r="XEG166" s="35"/>
      <c r="XEH166" s="35"/>
      <c r="XEI166" s="35"/>
      <c r="XEJ166" s="35"/>
      <c r="XEK166" s="35"/>
      <c r="XEL166" s="35"/>
      <c r="XEM166" s="35"/>
      <c r="XEN166" s="35"/>
      <c r="XEO166" s="35"/>
      <c r="XEP166" s="35"/>
      <c r="XEQ166" s="35"/>
      <c r="XER166" s="35"/>
      <c r="XES166" s="35"/>
      <c r="XET166" s="35"/>
      <c r="XEU166" s="35"/>
      <c r="XEV166" s="35"/>
      <c r="XEW166" s="35"/>
      <c r="XEX166" s="35"/>
      <c r="XEY166" s="35"/>
      <c r="XEZ166" s="35"/>
      <c r="XFA166" s="35"/>
      <c r="XFB166" s="35"/>
      <c r="XFC166" s="35"/>
      <c r="XFD166" s="35"/>
    </row>
    <row r="167" spans="1:151 16227:16384" s="12" customFormat="1" ht="20.25" customHeight="1" x14ac:dyDescent="0.25">
      <c r="A167" s="82" t="str">
        <f t="shared" si="8"/>
        <v xml:space="preserve">2nd to 8th &amp; 10th to 14th Floor For Residential </v>
      </c>
      <c r="B167" s="82"/>
      <c r="C167" s="82">
        <f t="shared" si="10"/>
        <v>14</v>
      </c>
      <c r="D167" s="82"/>
      <c r="E167" s="51" t="s">
        <v>214</v>
      </c>
      <c r="F167" s="83">
        <f>(41.53+1.4*1)*10.764</f>
        <v>462.09851999999995</v>
      </c>
      <c r="G167" s="84"/>
      <c r="H167" s="51">
        <v>0</v>
      </c>
      <c r="I167" s="51">
        <f t="shared" si="11"/>
        <v>693.1477799999999</v>
      </c>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WZC167" s="35"/>
      <c r="WZD167" s="35"/>
      <c r="WZE167" s="35"/>
      <c r="WZF167" s="35"/>
      <c r="WZG167" s="35"/>
      <c r="WZH167" s="35"/>
      <c r="WZI167" s="35"/>
      <c r="WZJ167" s="35"/>
      <c r="WZK167" s="35"/>
      <c r="WZL167" s="35"/>
      <c r="WZM167" s="35"/>
      <c r="WZN167" s="35"/>
      <c r="WZO167" s="35"/>
      <c r="WZP167" s="35"/>
      <c r="WZQ167" s="35"/>
      <c r="WZR167" s="35"/>
      <c r="WZS167" s="35"/>
      <c r="WZT167" s="35"/>
      <c r="WZU167" s="35"/>
      <c r="WZV167" s="35"/>
      <c r="WZW167" s="35"/>
      <c r="WZX167" s="35"/>
      <c r="WZY167" s="35"/>
      <c r="WZZ167" s="35"/>
      <c r="XAA167" s="35"/>
      <c r="XAB167" s="35"/>
      <c r="XAC167" s="35"/>
      <c r="XAD167" s="35"/>
      <c r="XAE167" s="35"/>
      <c r="XAF167" s="35"/>
      <c r="XAG167" s="35"/>
      <c r="XAH167" s="35"/>
      <c r="XAI167" s="35"/>
      <c r="XAJ167" s="35"/>
      <c r="XAK167" s="35"/>
      <c r="XAL167" s="35"/>
      <c r="XAM167" s="35"/>
      <c r="XAN167" s="35"/>
      <c r="XAO167" s="35"/>
      <c r="XAP167" s="35"/>
      <c r="XAQ167" s="35"/>
      <c r="XAR167" s="35"/>
      <c r="XAS167" s="35"/>
      <c r="XAT167" s="35"/>
      <c r="XAU167" s="35"/>
      <c r="XAV167" s="35"/>
      <c r="XAW167" s="35"/>
      <c r="XAX167" s="35"/>
      <c r="XAY167" s="35"/>
      <c r="XAZ167" s="35"/>
      <c r="XBA167" s="35"/>
      <c r="XBB167" s="35"/>
      <c r="XBC167" s="35"/>
      <c r="XBD167" s="35"/>
      <c r="XBE167" s="35"/>
      <c r="XBF167" s="35"/>
      <c r="XBG167" s="35"/>
      <c r="XBH167" s="35"/>
      <c r="XBI167" s="35"/>
      <c r="XBJ167" s="35"/>
      <c r="XBK167" s="35"/>
      <c r="XBL167" s="35"/>
      <c r="XBM167" s="35"/>
      <c r="XBN167" s="35"/>
      <c r="XBO167" s="35"/>
      <c r="XBP167" s="35"/>
      <c r="XBQ167" s="35"/>
      <c r="XBR167" s="35"/>
      <c r="XBS167" s="35"/>
      <c r="XBT167" s="35"/>
      <c r="XBU167" s="35"/>
      <c r="XBV167" s="35"/>
      <c r="XBW167" s="35"/>
      <c r="XBX167" s="35"/>
      <c r="XBY167" s="35"/>
      <c r="XBZ167" s="35"/>
      <c r="XCA167" s="35"/>
      <c r="XCB167" s="35"/>
      <c r="XCC167" s="35"/>
      <c r="XCD167" s="35"/>
      <c r="XCE167" s="35"/>
      <c r="XCF167" s="35"/>
      <c r="XCG167" s="35"/>
      <c r="XCH167" s="35"/>
      <c r="XCI167" s="35"/>
      <c r="XCJ167" s="35"/>
      <c r="XCK167" s="35"/>
      <c r="XCL167" s="35"/>
      <c r="XCM167" s="35"/>
      <c r="XCN167" s="35"/>
      <c r="XCO167" s="35"/>
      <c r="XCP167" s="35"/>
      <c r="XCQ167" s="35"/>
      <c r="XCR167" s="35"/>
      <c r="XCS167" s="35"/>
      <c r="XCT167" s="35"/>
      <c r="XCU167" s="35"/>
      <c r="XCV167" s="35"/>
      <c r="XCW167" s="35"/>
      <c r="XCX167" s="35"/>
      <c r="XCY167" s="35"/>
      <c r="XCZ167" s="35"/>
      <c r="XDA167" s="35"/>
      <c r="XDB167" s="35"/>
      <c r="XDC167" s="35"/>
      <c r="XDD167" s="35"/>
      <c r="XDE167" s="35"/>
      <c r="XDF167" s="35"/>
      <c r="XDG167" s="35"/>
      <c r="XDH167" s="35"/>
      <c r="XDI167" s="35"/>
      <c r="XDJ167" s="35"/>
      <c r="XDK167" s="35"/>
      <c r="XDL167" s="35"/>
      <c r="XDM167" s="35"/>
      <c r="XDN167" s="35"/>
      <c r="XDO167" s="35"/>
      <c r="XDP167" s="35"/>
      <c r="XDQ167" s="35"/>
      <c r="XDR167" s="35"/>
      <c r="XDS167" s="35"/>
      <c r="XDT167" s="35"/>
      <c r="XDU167" s="35"/>
      <c r="XDV167" s="35"/>
      <c r="XDW167" s="35"/>
      <c r="XDX167" s="35"/>
      <c r="XDY167" s="35"/>
      <c r="XDZ167" s="35"/>
      <c r="XEA167" s="35"/>
      <c r="XEB167" s="35"/>
      <c r="XEC167" s="35"/>
      <c r="XED167" s="35"/>
      <c r="XEE167" s="35"/>
      <c r="XEF167" s="35"/>
      <c r="XEG167" s="35"/>
      <c r="XEH167" s="35"/>
      <c r="XEI167" s="35"/>
      <c r="XEJ167" s="35"/>
      <c r="XEK167" s="35"/>
      <c r="XEL167" s="35"/>
      <c r="XEM167" s="35"/>
      <c r="XEN167" s="35"/>
      <c r="XEO167" s="35"/>
      <c r="XEP167" s="35"/>
      <c r="XEQ167" s="35"/>
      <c r="XER167" s="35"/>
      <c r="XES167" s="35"/>
      <c r="XET167" s="35"/>
      <c r="XEU167" s="35"/>
      <c r="XEV167" s="35"/>
      <c r="XEW167" s="35"/>
      <c r="XEX167" s="35"/>
      <c r="XEY167" s="35"/>
      <c r="XEZ167" s="35"/>
      <c r="XFA167" s="35"/>
      <c r="XFB167" s="35"/>
      <c r="XFC167" s="35"/>
      <c r="XFD167" s="35"/>
    </row>
    <row r="168" spans="1:151 16227:16384" s="12" customFormat="1" ht="20.25" customHeight="1" x14ac:dyDescent="0.25">
      <c r="A168" s="82" t="str">
        <f t="shared" si="8"/>
        <v xml:space="preserve">2nd to 8th &amp; 10th to 14th Floor For Residential </v>
      </c>
      <c r="B168" s="82"/>
      <c r="C168" s="82">
        <f t="shared" si="10"/>
        <v>15</v>
      </c>
      <c r="D168" s="82"/>
      <c r="E168" s="51" t="s">
        <v>216</v>
      </c>
      <c r="F168" s="83">
        <f>(78.16+1.35*4.85)*10.764</f>
        <v>911.79152999999985</v>
      </c>
      <c r="G168" s="84"/>
      <c r="H168" s="51">
        <v>0</v>
      </c>
      <c r="I168" s="51">
        <f t="shared" si="11"/>
        <v>1367.6872949999997</v>
      </c>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WZC168" s="35"/>
      <c r="WZD168" s="35"/>
      <c r="WZE168" s="35"/>
      <c r="WZF168" s="35"/>
      <c r="WZG168" s="35"/>
      <c r="WZH168" s="35"/>
      <c r="WZI168" s="35"/>
      <c r="WZJ168" s="35"/>
      <c r="WZK168" s="35"/>
      <c r="WZL168" s="35"/>
      <c r="WZM168" s="35"/>
      <c r="WZN168" s="35"/>
      <c r="WZO168" s="35"/>
      <c r="WZP168" s="35"/>
      <c r="WZQ168" s="35"/>
      <c r="WZR168" s="35"/>
      <c r="WZS168" s="35"/>
      <c r="WZT168" s="35"/>
      <c r="WZU168" s="35"/>
      <c r="WZV168" s="35"/>
      <c r="WZW168" s="35"/>
      <c r="WZX168" s="35"/>
      <c r="WZY168" s="35"/>
      <c r="WZZ168" s="35"/>
      <c r="XAA168" s="35"/>
      <c r="XAB168" s="35"/>
      <c r="XAC168" s="35"/>
      <c r="XAD168" s="35"/>
      <c r="XAE168" s="35"/>
      <c r="XAF168" s="35"/>
      <c r="XAG168" s="35"/>
      <c r="XAH168" s="35"/>
      <c r="XAI168" s="35"/>
      <c r="XAJ168" s="35"/>
      <c r="XAK168" s="35"/>
      <c r="XAL168" s="35"/>
      <c r="XAM168" s="35"/>
      <c r="XAN168" s="35"/>
      <c r="XAO168" s="35"/>
      <c r="XAP168" s="35"/>
      <c r="XAQ168" s="35"/>
      <c r="XAR168" s="35"/>
      <c r="XAS168" s="35"/>
      <c r="XAT168" s="35"/>
      <c r="XAU168" s="35"/>
      <c r="XAV168" s="35"/>
      <c r="XAW168" s="35"/>
      <c r="XAX168" s="35"/>
      <c r="XAY168" s="35"/>
      <c r="XAZ168" s="35"/>
      <c r="XBA168" s="35"/>
      <c r="XBB168" s="35"/>
      <c r="XBC168" s="35"/>
      <c r="XBD168" s="35"/>
      <c r="XBE168" s="35"/>
      <c r="XBF168" s="35"/>
      <c r="XBG168" s="35"/>
      <c r="XBH168" s="35"/>
      <c r="XBI168" s="35"/>
      <c r="XBJ168" s="35"/>
      <c r="XBK168" s="35"/>
      <c r="XBL168" s="35"/>
      <c r="XBM168" s="35"/>
      <c r="XBN168" s="35"/>
      <c r="XBO168" s="35"/>
      <c r="XBP168" s="35"/>
      <c r="XBQ168" s="35"/>
      <c r="XBR168" s="35"/>
      <c r="XBS168" s="35"/>
      <c r="XBT168" s="35"/>
      <c r="XBU168" s="35"/>
      <c r="XBV168" s="35"/>
      <c r="XBW168" s="35"/>
      <c r="XBX168" s="35"/>
      <c r="XBY168" s="35"/>
      <c r="XBZ168" s="35"/>
      <c r="XCA168" s="35"/>
      <c r="XCB168" s="35"/>
      <c r="XCC168" s="35"/>
      <c r="XCD168" s="35"/>
      <c r="XCE168" s="35"/>
      <c r="XCF168" s="35"/>
      <c r="XCG168" s="35"/>
      <c r="XCH168" s="35"/>
      <c r="XCI168" s="35"/>
      <c r="XCJ168" s="35"/>
      <c r="XCK168" s="35"/>
      <c r="XCL168" s="35"/>
      <c r="XCM168" s="35"/>
      <c r="XCN168" s="35"/>
      <c r="XCO168" s="35"/>
      <c r="XCP168" s="35"/>
      <c r="XCQ168" s="35"/>
      <c r="XCR168" s="35"/>
      <c r="XCS168" s="35"/>
      <c r="XCT168" s="35"/>
      <c r="XCU168" s="35"/>
      <c r="XCV168" s="35"/>
      <c r="XCW168" s="35"/>
      <c r="XCX168" s="35"/>
      <c r="XCY168" s="35"/>
      <c r="XCZ168" s="35"/>
      <c r="XDA168" s="35"/>
      <c r="XDB168" s="35"/>
      <c r="XDC168" s="35"/>
      <c r="XDD168" s="35"/>
      <c r="XDE168" s="35"/>
      <c r="XDF168" s="35"/>
      <c r="XDG168" s="35"/>
      <c r="XDH168" s="35"/>
      <c r="XDI168" s="35"/>
      <c r="XDJ168" s="35"/>
      <c r="XDK168" s="35"/>
      <c r="XDL168" s="35"/>
      <c r="XDM168" s="35"/>
      <c r="XDN168" s="35"/>
      <c r="XDO168" s="35"/>
      <c r="XDP168" s="35"/>
      <c r="XDQ168" s="35"/>
      <c r="XDR168" s="35"/>
      <c r="XDS168" s="35"/>
      <c r="XDT168" s="35"/>
      <c r="XDU168" s="35"/>
      <c r="XDV168" s="35"/>
      <c r="XDW168" s="35"/>
      <c r="XDX168" s="35"/>
      <c r="XDY168" s="35"/>
      <c r="XDZ168" s="35"/>
      <c r="XEA168" s="35"/>
      <c r="XEB168" s="35"/>
      <c r="XEC168" s="35"/>
      <c r="XED168" s="35"/>
      <c r="XEE168" s="35"/>
      <c r="XEF168" s="35"/>
      <c r="XEG168" s="35"/>
      <c r="XEH168" s="35"/>
      <c r="XEI168" s="35"/>
      <c r="XEJ168" s="35"/>
      <c r="XEK168" s="35"/>
      <c r="XEL168" s="35"/>
      <c r="XEM168" s="35"/>
      <c r="XEN168" s="35"/>
      <c r="XEO168" s="35"/>
      <c r="XEP168" s="35"/>
      <c r="XEQ168" s="35"/>
      <c r="XER168" s="35"/>
      <c r="XES168" s="35"/>
      <c r="XET168" s="35"/>
      <c r="XEU168" s="35"/>
      <c r="XEV168" s="35"/>
      <c r="XEW168" s="35"/>
      <c r="XEX168" s="35"/>
      <c r="XEY168" s="35"/>
      <c r="XEZ168" s="35"/>
      <c r="XFA168" s="35"/>
      <c r="XFB168" s="35"/>
      <c r="XFC168" s="35"/>
      <c r="XFD168" s="35"/>
    </row>
    <row r="169" spans="1:151 16227:16384" s="12" customFormat="1" ht="20.25" customHeight="1" x14ac:dyDescent="0.25">
      <c r="A169" s="82" t="str">
        <f t="shared" si="8"/>
        <v xml:space="preserve">2nd to 8th &amp; 10th to 14th Floor For Residential </v>
      </c>
      <c r="B169" s="82"/>
      <c r="C169" s="82">
        <f t="shared" si="10"/>
        <v>16</v>
      </c>
      <c r="D169" s="82"/>
      <c r="E169" s="51" t="s">
        <v>214</v>
      </c>
      <c r="F169" s="83">
        <f>(41.53+1.4*1)*10.764</f>
        <v>462.09851999999995</v>
      </c>
      <c r="G169" s="84"/>
      <c r="H169" s="51">
        <v>0</v>
      </c>
      <c r="I169" s="51">
        <f t="shared" si="11"/>
        <v>693.1477799999999</v>
      </c>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WZC169" s="35"/>
      <c r="WZD169" s="35"/>
      <c r="WZE169" s="35"/>
      <c r="WZF169" s="35"/>
      <c r="WZG169" s="35"/>
      <c r="WZH169" s="35"/>
      <c r="WZI169" s="35"/>
      <c r="WZJ169" s="35"/>
      <c r="WZK169" s="35"/>
      <c r="WZL169" s="35"/>
      <c r="WZM169" s="35"/>
      <c r="WZN169" s="35"/>
      <c r="WZO169" s="35"/>
      <c r="WZP169" s="35"/>
      <c r="WZQ169" s="35"/>
      <c r="WZR169" s="35"/>
      <c r="WZS169" s="35"/>
      <c r="WZT169" s="35"/>
      <c r="WZU169" s="35"/>
      <c r="WZV169" s="35"/>
      <c r="WZW169" s="35"/>
      <c r="WZX169" s="35"/>
      <c r="WZY169" s="35"/>
      <c r="WZZ169" s="35"/>
      <c r="XAA169" s="35"/>
      <c r="XAB169" s="35"/>
      <c r="XAC169" s="35"/>
      <c r="XAD169" s="35"/>
      <c r="XAE169" s="35"/>
      <c r="XAF169" s="35"/>
      <c r="XAG169" s="35"/>
      <c r="XAH169" s="35"/>
      <c r="XAI169" s="35"/>
      <c r="XAJ169" s="35"/>
      <c r="XAK169" s="35"/>
      <c r="XAL169" s="35"/>
      <c r="XAM169" s="35"/>
      <c r="XAN169" s="35"/>
      <c r="XAO169" s="35"/>
      <c r="XAP169" s="35"/>
      <c r="XAQ169" s="35"/>
      <c r="XAR169" s="35"/>
      <c r="XAS169" s="35"/>
      <c r="XAT169" s="35"/>
      <c r="XAU169" s="35"/>
      <c r="XAV169" s="35"/>
      <c r="XAW169" s="35"/>
      <c r="XAX169" s="35"/>
      <c r="XAY169" s="35"/>
      <c r="XAZ169" s="35"/>
      <c r="XBA169" s="35"/>
      <c r="XBB169" s="35"/>
      <c r="XBC169" s="35"/>
      <c r="XBD169" s="35"/>
      <c r="XBE169" s="35"/>
      <c r="XBF169" s="35"/>
      <c r="XBG169" s="35"/>
      <c r="XBH169" s="35"/>
      <c r="XBI169" s="35"/>
      <c r="XBJ169" s="35"/>
      <c r="XBK169" s="35"/>
      <c r="XBL169" s="35"/>
      <c r="XBM169" s="35"/>
      <c r="XBN169" s="35"/>
      <c r="XBO169" s="35"/>
      <c r="XBP169" s="35"/>
      <c r="XBQ169" s="35"/>
      <c r="XBR169" s="35"/>
      <c r="XBS169" s="35"/>
      <c r="XBT169" s="35"/>
      <c r="XBU169" s="35"/>
      <c r="XBV169" s="35"/>
      <c r="XBW169" s="35"/>
      <c r="XBX169" s="35"/>
      <c r="XBY169" s="35"/>
      <c r="XBZ169" s="35"/>
      <c r="XCA169" s="35"/>
      <c r="XCB169" s="35"/>
      <c r="XCC169" s="35"/>
      <c r="XCD169" s="35"/>
      <c r="XCE169" s="35"/>
      <c r="XCF169" s="35"/>
      <c r="XCG169" s="35"/>
      <c r="XCH169" s="35"/>
      <c r="XCI169" s="35"/>
      <c r="XCJ169" s="35"/>
      <c r="XCK169" s="35"/>
      <c r="XCL169" s="35"/>
      <c r="XCM169" s="35"/>
      <c r="XCN169" s="35"/>
      <c r="XCO169" s="35"/>
      <c r="XCP169" s="35"/>
      <c r="XCQ169" s="35"/>
      <c r="XCR169" s="35"/>
      <c r="XCS169" s="35"/>
      <c r="XCT169" s="35"/>
      <c r="XCU169" s="35"/>
      <c r="XCV169" s="35"/>
      <c r="XCW169" s="35"/>
      <c r="XCX169" s="35"/>
      <c r="XCY169" s="35"/>
      <c r="XCZ169" s="35"/>
      <c r="XDA169" s="35"/>
      <c r="XDB169" s="35"/>
      <c r="XDC169" s="35"/>
      <c r="XDD169" s="35"/>
      <c r="XDE169" s="35"/>
      <c r="XDF169" s="35"/>
      <c r="XDG169" s="35"/>
      <c r="XDH169" s="35"/>
      <c r="XDI169" s="35"/>
      <c r="XDJ169" s="35"/>
      <c r="XDK169" s="35"/>
      <c r="XDL169" s="35"/>
      <c r="XDM169" s="35"/>
      <c r="XDN169" s="35"/>
      <c r="XDO169" s="35"/>
      <c r="XDP169" s="35"/>
      <c r="XDQ169" s="35"/>
      <c r="XDR169" s="35"/>
      <c r="XDS169" s="35"/>
      <c r="XDT169" s="35"/>
      <c r="XDU169" s="35"/>
      <c r="XDV169" s="35"/>
      <c r="XDW169" s="35"/>
      <c r="XDX169" s="35"/>
      <c r="XDY169" s="35"/>
      <c r="XDZ169" s="35"/>
      <c r="XEA169" s="35"/>
      <c r="XEB169" s="35"/>
      <c r="XEC169" s="35"/>
      <c r="XED169" s="35"/>
      <c r="XEE169" s="35"/>
      <c r="XEF169" s="35"/>
      <c r="XEG169" s="35"/>
      <c r="XEH169" s="35"/>
      <c r="XEI169" s="35"/>
      <c r="XEJ169" s="35"/>
      <c r="XEK169" s="35"/>
      <c r="XEL169" s="35"/>
      <c r="XEM169" s="35"/>
      <c r="XEN169" s="35"/>
      <c r="XEO169" s="35"/>
      <c r="XEP169" s="35"/>
      <c r="XEQ169" s="35"/>
      <c r="XER169" s="35"/>
      <c r="XES169" s="35"/>
      <c r="XET169" s="35"/>
      <c r="XEU169" s="35"/>
      <c r="XEV169" s="35"/>
      <c r="XEW169" s="35"/>
      <c r="XEX169" s="35"/>
      <c r="XEY169" s="35"/>
      <c r="XEZ169" s="35"/>
      <c r="XFA169" s="35"/>
      <c r="XFB169" s="35"/>
      <c r="XFC169" s="35"/>
      <c r="XFD169" s="35"/>
    </row>
    <row r="170" spans="1:151 16227:16384" s="12" customFormat="1" ht="20.25" customHeight="1" x14ac:dyDescent="0.25">
      <c r="A170" s="82" t="str">
        <f t="shared" si="8"/>
        <v xml:space="preserve">2nd to 8th &amp; 10th to 14th Floor For Residential </v>
      </c>
      <c r="B170" s="82"/>
      <c r="C170" s="82">
        <f t="shared" si="10"/>
        <v>17</v>
      </c>
      <c r="D170" s="82"/>
      <c r="E170" s="51" t="s">
        <v>214</v>
      </c>
      <c r="F170" s="83">
        <f>(41.53+1.4*1)*10.764</f>
        <v>462.09851999999995</v>
      </c>
      <c r="G170" s="84"/>
      <c r="H170" s="51">
        <v>0</v>
      </c>
      <c r="I170" s="51">
        <f t="shared" si="11"/>
        <v>693.1477799999999</v>
      </c>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WZC170" s="35"/>
      <c r="WZD170" s="35"/>
      <c r="WZE170" s="35"/>
      <c r="WZF170" s="35"/>
      <c r="WZG170" s="35"/>
      <c r="WZH170" s="35"/>
      <c r="WZI170" s="35"/>
      <c r="WZJ170" s="35"/>
      <c r="WZK170" s="35"/>
      <c r="WZL170" s="35"/>
      <c r="WZM170" s="35"/>
      <c r="WZN170" s="35"/>
      <c r="WZO170" s="35"/>
      <c r="WZP170" s="35"/>
      <c r="WZQ170" s="35"/>
      <c r="WZR170" s="35"/>
      <c r="WZS170" s="35"/>
      <c r="WZT170" s="35"/>
      <c r="WZU170" s="35"/>
      <c r="WZV170" s="35"/>
      <c r="WZW170" s="35"/>
      <c r="WZX170" s="35"/>
      <c r="WZY170" s="35"/>
      <c r="WZZ170" s="35"/>
      <c r="XAA170" s="35"/>
      <c r="XAB170" s="35"/>
      <c r="XAC170" s="35"/>
      <c r="XAD170" s="35"/>
      <c r="XAE170" s="35"/>
      <c r="XAF170" s="35"/>
      <c r="XAG170" s="35"/>
      <c r="XAH170" s="35"/>
      <c r="XAI170" s="35"/>
      <c r="XAJ170" s="35"/>
      <c r="XAK170" s="35"/>
      <c r="XAL170" s="35"/>
      <c r="XAM170" s="35"/>
      <c r="XAN170" s="35"/>
      <c r="XAO170" s="35"/>
      <c r="XAP170" s="35"/>
      <c r="XAQ170" s="35"/>
      <c r="XAR170" s="35"/>
      <c r="XAS170" s="35"/>
      <c r="XAT170" s="35"/>
      <c r="XAU170" s="35"/>
      <c r="XAV170" s="35"/>
      <c r="XAW170" s="35"/>
      <c r="XAX170" s="35"/>
      <c r="XAY170" s="35"/>
      <c r="XAZ170" s="35"/>
      <c r="XBA170" s="35"/>
      <c r="XBB170" s="35"/>
      <c r="XBC170" s="35"/>
      <c r="XBD170" s="35"/>
      <c r="XBE170" s="35"/>
      <c r="XBF170" s="35"/>
      <c r="XBG170" s="35"/>
      <c r="XBH170" s="35"/>
      <c r="XBI170" s="35"/>
      <c r="XBJ170" s="35"/>
      <c r="XBK170" s="35"/>
      <c r="XBL170" s="35"/>
      <c r="XBM170" s="35"/>
      <c r="XBN170" s="35"/>
      <c r="XBO170" s="35"/>
      <c r="XBP170" s="35"/>
      <c r="XBQ170" s="35"/>
      <c r="XBR170" s="35"/>
      <c r="XBS170" s="35"/>
      <c r="XBT170" s="35"/>
      <c r="XBU170" s="35"/>
      <c r="XBV170" s="35"/>
      <c r="XBW170" s="35"/>
      <c r="XBX170" s="35"/>
      <c r="XBY170" s="35"/>
      <c r="XBZ170" s="35"/>
      <c r="XCA170" s="35"/>
      <c r="XCB170" s="35"/>
      <c r="XCC170" s="35"/>
      <c r="XCD170" s="35"/>
      <c r="XCE170" s="35"/>
      <c r="XCF170" s="35"/>
      <c r="XCG170" s="35"/>
      <c r="XCH170" s="35"/>
      <c r="XCI170" s="35"/>
      <c r="XCJ170" s="35"/>
      <c r="XCK170" s="35"/>
      <c r="XCL170" s="35"/>
      <c r="XCM170" s="35"/>
      <c r="XCN170" s="35"/>
      <c r="XCO170" s="35"/>
      <c r="XCP170" s="35"/>
      <c r="XCQ170" s="35"/>
      <c r="XCR170" s="35"/>
      <c r="XCS170" s="35"/>
      <c r="XCT170" s="35"/>
      <c r="XCU170" s="35"/>
      <c r="XCV170" s="35"/>
      <c r="XCW170" s="35"/>
      <c r="XCX170" s="35"/>
      <c r="XCY170" s="35"/>
      <c r="XCZ170" s="35"/>
      <c r="XDA170" s="35"/>
      <c r="XDB170" s="35"/>
      <c r="XDC170" s="35"/>
      <c r="XDD170" s="35"/>
      <c r="XDE170" s="35"/>
      <c r="XDF170" s="35"/>
      <c r="XDG170" s="35"/>
      <c r="XDH170" s="35"/>
      <c r="XDI170" s="35"/>
      <c r="XDJ170" s="35"/>
      <c r="XDK170" s="35"/>
      <c r="XDL170" s="35"/>
      <c r="XDM170" s="35"/>
      <c r="XDN170" s="35"/>
      <c r="XDO170" s="35"/>
      <c r="XDP170" s="35"/>
      <c r="XDQ170" s="35"/>
      <c r="XDR170" s="35"/>
      <c r="XDS170" s="35"/>
      <c r="XDT170" s="35"/>
      <c r="XDU170" s="35"/>
      <c r="XDV170" s="35"/>
      <c r="XDW170" s="35"/>
      <c r="XDX170" s="35"/>
      <c r="XDY170" s="35"/>
      <c r="XDZ170" s="35"/>
      <c r="XEA170" s="35"/>
      <c r="XEB170" s="35"/>
      <c r="XEC170" s="35"/>
      <c r="XED170" s="35"/>
      <c r="XEE170" s="35"/>
      <c r="XEF170" s="35"/>
      <c r="XEG170" s="35"/>
      <c r="XEH170" s="35"/>
      <c r="XEI170" s="35"/>
      <c r="XEJ170" s="35"/>
      <c r="XEK170" s="35"/>
      <c r="XEL170" s="35"/>
      <c r="XEM170" s="35"/>
      <c r="XEN170" s="35"/>
      <c r="XEO170" s="35"/>
      <c r="XEP170" s="35"/>
      <c r="XEQ170" s="35"/>
      <c r="XER170" s="35"/>
      <c r="XES170" s="35"/>
      <c r="XET170" s="35"/>
      <c r="XEU170" s="35"/>
      <c r="XEV170" s="35"/>
      <c r="XEW170" s="35"/>
      <c r="XEX170" s="35"/>
      <c r="XEY170" s="35"/>
      <c r="XEZ170" s="35"/>
      <c r="XFA170" s="35"/>
      <c r="XFB170" s="35"/>
      <c r="XFC170" s="35"/>
      <c r="XFD170" s="35"/>
    </row>
    <row r="171" spans="1:151 16227:16384" s="12" customFormat="1" ht="20.25" x14ac:dyDescent="0.25">
      <c r="A171" s="86" t="s">
        <v>243</v>
      </c>
      <c r="B171" s="87"/>
      <c r="C171" s="87"/>
      <c r="D171" s="87"/>
      <c r="E171" s="87"/>
      <c r="F171" s="87"/>
      <c r="G171" s="87"/>
      <c r="H171" s="87"/>
      <c r="I171" s="88"/>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WZC171" s="35"/>
      <c r="WZD171" s="35"/>
      <c r="WZE171" s="35"/>
      <c r="WZF171" s="35"/>
      <c r="WZG171" s="35"/>
      <c r="WZH171" s="35"/>
      <c r="WZI171" s="35"/>
      <c r="WZJ171" s="35"/>
      <c r="WZK171" s="35"/>
      <c r="WZL171" s="35"/>
      <c r="WZM171" s="35"/>
      <c r="WZN171" s="35"/>
      <c r="WZO171" s="35"/>
      <c r="WZP171" s="35"/>
      <c r="WZQ171" s="35"/>
      <c r="WZR171" s="35"/>
      <c r="WZS171" s="35"/>
      <c r="WZT171" s="35"/>
      <c r="WZU171" s="35"/>
      <c r="WZV171" s="35"/>
      <c r="WZW171" s="35"/>
      <c r="WZX171" s="35"/>
      <c r="WZY171" s="35"/>
      <c r="WZZ171" s="35"/>
      <c r="XAA171" s="35"/>
      <c r="XAB171" s="35"/>
      <c r="XAC171" s="35"/>
      <c r="XAD171" s="35"/>
      <c r="XAE171" s="35"/>
      <c r="XAF171" s="35"/>
      <c r="XAG171" s="35"/>
      <c r="XAH171" s="35"/>
      <c r="XAI171" s="35"/>
      <c r="XAJ171" s="35"/>
      <c r="XAK171" s="35"/>
      <c r="XAL171" s="35"/>
      <c r="XAM171" s="35"/>
      <c r="XAN171" s="35"/>
      <c r="XAO171" s="35"/>
      <c r="XAP171" s="35"/>
      <c r="XAQ171" s="35"/>
      <c r="XAR171" s="35"/>
      <c r="XAS171" s="35"/>
      <c r="XAT171" s="35"/>
      <c r="XAU171" s="35"/>
      <c r="XAV171" s="35"/>
      <c r="XAW171" s="35"/>
      <c r="XAX171" s="35"/>
      <c r="XAY171" s="35"/>
      <c r="XAZ171" s="35"/>
      <c r="XBA171" s="35"/>
      <c r="XBB171" s="35"/>
      <c r="XBC171" s="35"/>
      <c r="XBD171" s="35"/>
      <c r="XBE171" s="35"/>
      <c r="XBF171" s="35"/>
      <c r="XBG171" s="35"/>
      <c r="XBH171" s="35"/>
      <c r="XBI171" s="35"/>
      <c r="XBJ171" s="35"/>
      <c r="XBK171" s="35"/>
      <c r="XBL171" s="35"/>
      <c r="XBM171" s="35"/>
      <c r="XBN171" s="35"/>
      <c r="XBO171" s="35"/>
      <c r="XBP171" s="35"/>
      <c r="XBQ171" s="35"/>
      <c r="XBR171" s="35"/>
      <c r="XBS171" s="35"/>
      <c r="XBT171" s="35"/>
      <c r="XBU171" s="35"/>
      <c r="XBV171" s="35"/>
      <c r="XBW171" s="35"/>
      <c r="XBX171" s="35"/>
      <c r="XBY171" s="35"/>
      <c r="XBZ171" s="35"/>
      <c r="XCA171" s="35"/>
      <c r="XCB171" s="35"/>
      <c r="XCC171" s="35"/>
      <c r="XCD171" s="35"/>
      <c r="XCE171" s="35"/>
      <c r="XCF171" s="35"/>
      <c r="XCG171" s="35"/>
      <c r="XCH171" s="35"/>
      <c r="XCI171" s="35"/>
      <c r="XCJ171" s="35"/>
      <c r="XCK171" s="35"/>
      <c r="XCL171" s="35"/>
      <c r="XCM171" s="35"/>
      <c r="XCN171" s="35"/>
      <c r="XCO171" s="35"/>
      <c r="XCP171" s="35"/>
      <c r="XCQ171" s="35"/>
      <c r="XCR171" s="35"/>
      <c r="XCS171" s="35"/>
      <c r="XCT171" s="35"/>
      <c r="XCU171" s="35"/>
      <c r="XCV171" s="35"/>
      <c r="XCW171" s="35"/>
      <c r="XCX171" s="35"/>
      <c r="XCY171" s="35"/>
      <c r="XCZ171" s="35"/>
      <c r="XDA171" s="35"/>
      <c r="XDB171" s="35"/>
      <c r="XDC171" s="35"/>
      <c r="XDD171" s="35"/>
      <c r="XDE171" s="35"/>
      <c r="XDF171" s="35"/>
      <c r="XDG171" s="35"/>
      <c r="XDH171" s="35"/>
      <c r="XDI171" s="35"/>
      <c r="XDJ171" s="35"/>
      <c r="XDK171" s="35"/>
      <c r="XDL171" s="35"/>
      <c r="XDM171" s="35"/>
      <c r="XDN171" s="35"/>
      <c r="XDO171" s="35"/>
      <c r="XDP171" s="35"/>
      <c r="XDQ171" s="35"/>
      <c r="XDR171" s="35"/>
      <c r="XDS171" s="35"/>
      <c r="XDT171" s="35"/>
      <c r="XDU171" s="35"/>
      <c r="XDV171" s="35"/>
      <c r="XDW171" s="35"/>
      <c r="XDX171" s="35"/>
      <c r="XDY171" s="35"/>
      <c r="XDZ171" s="35"/>
      <c r="XEA171" s="35"/>
      <c r="XEB171" s="35"/>
      <c r="XEC171" s="35"/>
      <c r="XED171" s="35"/>
      <c r="XEE171" s="35"/>
      <c r="XEF171" s="35"/>
      <c r="XEG171" s="35"/>
      <c r="XEH171" s="35"/>
      <c r="XEI171" s="35"/>
      <c r="XEJ171" s="35"/>
      <c r="XEK171" s="35"/>
      <c r="XEL171" s="35"/>
      <c r="XEM171" s="35"/>
      <c r="XEN171" s="35"/>
      <c r="XEO171" s="35"/>
      <c r="XEP171" s="35"/>
      <c r="XEQ171" s="35"/>
      <c r="XER171" s="35"/>
      <c r="XES171" s="35"/>
      <c r="XET171" s="35"/>
      <c r="XEU171" s="35"/>
      <c r="XEV171" s="35"/>
      <c r="XEW171" s="35"/>
      <c r="XEX171" s="35"/>
      <c r="XEY171" s="35"/>
      <c r="XEZ171" s="35"/>
      <c r="XFA171" s="35"/>
      <c r="XFB171" s="35"/>
      <c r="XFC171" s="35"/>
      <c r="XFD171" s="35"/>
    </row>
    <row r="172" spans="1:151 16227:16384" s="12" customFormat="1" ht="20.25" x14ac:dyDescent="0.25">
      <c r="A172" s="82" t="str">
        <f>A171</f>
        <v>9th Floor For Residential (Part Refuge Area)</v>
      </c>
      <c r="B172" s="82"/>
      <c r="C172" s="82">
        <v>1</v>
      </c>
      <c r="D172" s="82"/>
      <c r="E172" s="57" t="s">
        <v>214</v>
      </c>
      <c r="F172" s="83">
        <f>(41.53+1.4*1)*10.764</f>
        <v>462.09851999999995</v>
      </c>
      <c r="G172" s="84"/>
      <c r="H172" s="57">
        <v>0</v>
      </c>
      <c r="I172" s="57">
        <f>F172*(($I$122)+1)+H172</f>
        <v>693.1477799999999</v>
      </c>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WZC172" s="35"/>
      <c r="WZD172" s="35"/>
      <c r="WZE172" s="35"/>
      <c r="WZF172" s="35"/>
      <c r="WZG172" s="35"/>
      <c r="WZH172" s="35"/>
      <c r="WZI172" s="35"/>
      <c r="WZJ172" s="35"/>
      <c r="WZK172" s="35"/>
      <c r="WZL172" s="35"/>
      <c r="WZM172" s="35"/>
      <c r="WZN172" s="35"/>
      <c r="WZO172" s="35"/>
      <c r="WZP172" s="35"/>
      <c r="WZQ172" s="35"/>
      <c r="WZR172" s="35"/>
      <c r="WZS172" s="35"/>
      <c r="WZT172" s="35"/>
      <c r="WZU172" s="35"/>
      <c r="WZV172" s="35"/>
      <c r="WZW172" s="35"/>
      <c r="WZX172" s="35"/>
      <c r="WZY172" s="35"/>
      <c r="WZZ172" s="35"/>
      <c r="XAA172" s="35"/>
      <c r="XAB172" s="35"/>
      <c r="XAC172" s="35"/>
      <c r="XAD172" s="35"/>
      <c r="XAE172" s="35"/>
      <c r="XAF172" s="35"/>
      <c r="XAG172" s="35"/>
      <c r="XAH172" s="35"/>
      <c r="XAI172" s="35"/>
      <c r="XAJ172" s="35"/>
      <c r="XAK172" s="35"/>
      <c r="XAL172" s="35"/>
      <c r="XAM172" s="35"/>
      <c r="XAN172" s="35"/>
      <c r="XAO172" s="35"/>
      <c r="XAP172" s="35"/>
      <c r="XAQ172" s="35"/>
      <c r="XAR172" s="35"/>
      <c r="XAS172" s="35"/>
      <c r="XAT172" s="35"/>
      <c r="XAU172" s="35"/>
      <c r="XAV172" s="35"/>
      <c r="XAW172" s="35"/>
      <c r="XAX172" s="35"/>
      <c r="XAY172" s="35"/>
      <c r="XAZ172" s="35"/>
      <c r="XBA172" s="35"/>
      <c r="XBB172" s="35"/>
      <c r="XBC172" s="35"/>
      <c r="XBD172" s="35"/>
      <c r="XBE172" s="35"/>
      <c r="XBF172" s="35"/>
      <c r="XBG172" s="35"/>
      <c r="XBH172" s="35"/>
      <c r="XBI172" s="35"/>
      <c r="XBJ172" s="35"/>
      <c r="XBK172" s="35"/>
      <c r="XBL172" s="35"/>
      <c r="XBM172" s="35"/>
      <c r="XBN172" s="35"/>
      <c r="XBO172" s="35"/>
      <c r="XBP172" s="35"/>
      <c r="XBQ172" s="35"/>
      <c r="XBR172" s="35"/>
      <c r="XBS172" s="35"/>
      <c r="XBT172" s="35"/>
      <c r="XBU172" s="35"/>
      <c r="XBV172" s="35"/>
      <c r="XBW172" s="35"/>
      <c r="XBX172" s="35"/>
      <c r="XBY172" s="35"/>
      <c r="XBZ172" s="35"/>
      <c r="XCA172" s="35"/>
      <c r="XCB172" s="35"/>
      <c r="XCC172" s="35"/>
      <c r="XCD172" s="35"/>
      <c r="XCE172" s="35"/>
      <c r="XCF172" s="35"/>
      <c r="XCG172" s="35"/>
      <c r="XCH172" s="35"/>
      <c r="XCI172" s="35"/>
      <c r="XCJ172" s="35"/>
      <c r="XCK172" s="35"/>
      <c r="XCL172" s="35"/>
      <c r="XCM172" s="35"/>
      <c r="XCN172" s="35"/>
      <c r="XCO172" s="35"/>
      <c r="XCP172" s="35"/>
      <c r="XCQ172" s="35"/>
      <c r="XCR172" s="35"/>
      <c r="XCS172" s="35"/>
      <c r="XCT172" s="35"/>
      <c r="XCU172" s="35"/>
      <c r="XCV172" s="35"/>
      <c r="XCW172" s="35"/>
      <c r="XCX172" s="35"/>
      <c r="XCY172" s="35"/>
      <c r="XCZ172" s="35"/>
      <c r="XDA172" s="35"/>
      <c r="XDB172" s="35"/>
      <c r="XDC172" s="35"/>
      <c r="XDD172" s="35"/>
      <c r="XDE172" s="35"/>
      <c r="XDF172" s="35"/>
      <c r="XDG172" s="35"/>
      <c r="XDH172" s="35"/>
      <c r="XDI172" s="35"/>
      <c r="XDJ172" s="35"/>
      <c r="XDK172" s="35"/>
      <c r="XDL172" s="35"/>
      <c r="XDM172" s="35"/>
      <c r="XDN172" s="35"/>
      <c r="XDO172" s="35"/>
      <c r="XDP172" s="35"/>
      <c r="XDQ172" s="35"/>
      <c r="XDR172" s="35"/>
      <c r="XDS172" s="35"/>
      <c r="XDT172" s="35"/>
      <c r="XDU172" s="35"/>
      <c r="XDV172" s="35"/>
      <c r="XDW172" s="35"/>
      <c r="XDX172" s="35"/>
      <c r="XDY172" s="35"/>
      <c r="XDZ172" s="35"/>
      <c r="XEA172" s="35"/>
      <c r="XEB172" s="35"/>
      <c r="XEC172" s="35"/>
      <c r="XED172" s="35"/>
      <c r="XEE172" s="35"/>
      <c r="XEF172" s="35"/>
      <c r="XEG172" s="35"/>
      <c r="XEH172" s="35"/>
      <c r="XEI172" s="35"/>
      <c r="XEJ172" s="35"/>
      <c r="XEK172" s="35"/>
      <c r="XEL172" s="35"/>
      <c r="XEM172" s="35"/>
      <c r="XEN172" s="35"/>
      <c r="XEO172" s="35"/>
      <c r="XEP172" s="35"/>
      <c r="XEQ172" s="35"/>
      <c r="XER172" s="35"/>
      <c r="XES172" s="35"/>
      <c r="XET172" s="35"/>
      <c r="XEU172" s="35"/>
      <c r="XEV172" s="35"/>
      <c r="XEW172" s="35"/>
      <c r="XEX172" s="35"/>
      <c r="XEY172" s="35"/>
      <c r="XEZ172" s="35"/>
      <c r="XFA172" s="35"/>
      <c r="XFB172" s="35"/>
      <c r="XFC172" s="35"/>
      <c r="XFD172" s="35"/>
    </row>
    <row r="173" spans="1:151 16227:16384" s="12" customFormat="1" ht="20.25" x14ac:dyDescent="0.25">
      <c r="A173" s="82" t="str">
        <f t="shared" ref="A173:A188" si="12">A172</f>
        <v>9th Floor For Residential (Part Refuge Area)</v>
      </c>
      <c r="B173" s="82"/>
      <c r="C173" s="82">
        <f>C172+1</f>
        <v>2</v>
      </c>
      <c r="D173" s="82"/>
      <c r="E173" s="57" t="s">
        <v>214</v>
      </c>
      <c r="F173" s="83">
        <f>(41.53+1.4*1)*10.764</f>
        <v>462.09851999999995</v>
      </c>
      <c r="G173" s="84"/>
      <c r="H173" s="57">
        <v>0</v>
      </c>
      <c r="I173" s="57">
        <f t="shared" ref="I173:I178" si="13">F173*(($I$122)+1)+H173</f>
        <v>693.1477799999999</v>
      </c>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WZC173" s="35"/>
      <c r="WZD173" s="35"/>
      <c r="WZE173" s="35"/>
      <c r="WZF173" s="35"/>
      <c r="WZG173" s="35"/>
      <c r="WZH173" s="35"/>
      <c r="WZI173" s="35"/>
      <c r="WZJ173" s="35"/>
      <c r="WZK173" s="35"/>
      <c r="WZL173" s="35"/>
      <c r="WZM173" s="35"/>
      <c r="WZN173" s="35"/>
      <c r="WZO173" s="35"/>
      <c r="WZP173" s="35"/>
      <c r="WZQ173" s="35"/>
      <c r="WZR173" s="35"/>
      <c r="WZS173" s="35"/>
      <c r="WZT173" s="35"/>
      <c r="WZU173" s="35"/>
      <c r="WZV173" s="35"/>
      <c r="WZW173" s="35"/>
      <c r="WZX173" s="35"/>
      <c r="WZY173" s="35"/>
      <c r="WZZ173" s="35"/>
      <c r="XAA173" s="35"/>
      <c r="XAB173" s="35"/>
      <c r="XAC173" s="35"/>
      <c r="XAD173" s="35"/>
      <c r="XAE173" s="35"/>
      <c r="XAF173" s="35"/>
      <c r="XAG173" s="35"/>
      <c r="XAH173" s="35"/>
      <c r="XAI173" s="35"/>
      <c r="XAJ173" s="35"/>
      <c r="XAK173" s="35"/>
      <c r="XAL173" s="35"/>
      <c r="XAM173" s="35"/>
      <c r="XAN173" s="35"/>
      <c r="XAO173" s="35"/>
      <c r="XAP173" s="35"/>
      <c r="XAQ173" s="35"/>
      <c r="XAR173" s="35"/>
      <c r="XAS173" s="35"/>
      <c r="XAT173" s="35"/>
      <c r="XAU173" s="35"/>
      <c r="XAV173" s="35"/>
      <c r="XAW173" s="35"/>
      <c r="XAX173" s="35"/>
      <c r="XAY173" s="35"/>
      <c r="XAZ173" s="35"/>
      <c r="XBA173" s="35"/>
      <c r="XBB173" s="35"/>
      <c r="XBC173" s="35"/>
      <c r="XBD173" s="35"/>
      <c r="XBE173" s="35"/>
      <c r="XBF173" s="35"/>
      <c r="XBG173" s="35"/>
      <c r="XBH173" s="35"/>
      <c r="XBI173" s="35"/>
      <c r="XBJ173" s="35"/>
      <c r="XBK173" s="35"/>
      <c r="XBL173" s="35"/>
      <c r="XBM173" s="35"/>
      <c r="XBN173" s="35"/>
      <c r="XBO173" s="35"/>
      <c r="XBP173" s="35"/>
      <c r="XBQ173" s="35"/>
      <c r="XBR173" s="35"/>
      <c r="XBS173" s="35"/>
      <c r="XBT173" s="35"/>
      <c r="XBU173" s="35"/>
      <c r="XBV173" s="35"/>
      <c r="XBW173" s="35"/>
      <c r="XBX173" s="35"/>
      <c r="XBY173" s="35"/>
      <c r="XBZ173" s="35"/>
      <c r="XCA173" s="35"/>
      <c r="XCB173" s="35"/>
      <c r="XCC173" s="35"/>
      <c r="XCD173" s="35"/>
      <c r="XCE173" s="35"/>
      <c r="XCF173" s="35"/>
      <c r="XCG173" s="35"/>
      <c r="XCH173" s="35"/>
      <c r="XCI173" s="35"/>
      <c r="XCJ173" s="35"/>
      <c r="XCK173" s="35"/>
      <c r="XCL173" s="35"/>
      <c r="XCM173" s="35"/>
      <c r="XCN173" s="35"/>
      <c r="XCO173" s="35"/>
      <c r="XCP173" s="35"/>
      <c r="XCQ173" s="35"/>
      <c r="XCR173" s="35"/>
      <c r="XCS173" s="35"/>
      <c r="XCT173" s="35"/>
      <c r="XCU173" s="35"/>
      <c r="XCV173" s="35"/>
      <c r="XCW173" s="35"/>
      <c r="XCX173" s="35"/>
      <c r="XCY173" s="35"/>
      <c r="XCZ173" s="35"/>
      <c r="XDA173" s="35"/>
      <c r="XDB173" s="35"/>
      <c r="XDC173" s="35"/>
      <c r="XDD173" s="35"/>
      <c r="XDE173" s="35"/>
      <c r="XDF173" s="35"/>
      <c r="XDG173" s="35"/>
      <c r="XDH173" s="35"/>
      <c r="XDI173" s="35"/>
      <c r="XDJ173" s="35"/>
      <c r="XDK173" s="35"/>
      <c r="XDL173" s="35"/>
      <c r="XDM173" s="35"/>
      <c r="XDN173" s="35"/>
      <c r="XDO173" s="35"/>
      <c r="XDP173" s="35"/>
      <c r="XDQ173" s="35"/>
      <c r="XDR173" s="35"/>
      <c r="XDS173" s="35"/>
      <c r="XDT173" s="35"/>
      <c r="XDU173" s="35"/>
      <c r="XDV173" s="35"/>
      <c r="XDW173" s="35"/>
      <c r="XDX173" s="35"/>
      <c r="XDY173" s="35"/>
      <c r="XDZ173" s="35"/>
      <c r="XEA173" s="35"/>
      <c r="XEB173" s="35"/>
      <c r="XEC173" s="35"/>
      <c r="XED173" s="35"/>
      <c r="XEE173" s="35"/>
      <c r="XEF173" s="35"/>
      <c r="XEG173" s="35"/>
      <c r="XEH173" s="35"/>
      <c r="XEI173" s="35"/>
      <c r="XEJ173" s="35"/>
      <c r="XEK173" s="35"/>
      <c r="XEL173" s="35"/>
      <c r="XEM173" s="35"/>
      <c r="XEN173" s="35"/>
      <c r="XEO173" s="35"/>
      <c r="XEP173" s="35"/>
      <c r="XEQ173" s="35"/>
      <c r="XER173" s="35"/>
      <c r="XES173" s="35"/>
      <c r="XET173" s="35"/>
      <c r="XEU173" s="35"/>
      <c r="XEV173" s="35"/>
      <c r="XEW173" s="35"/>
      <c r="XEX173" s="35"/>
      <c r="XEY173" s="35"/>
      <c r="XEZ173" s="35"/>
      <c r="XFA173" s="35"/>
      <c r="XFB173" s="35"/>
      <c r="XFC173" s="35"/>
      <c r="XFD173" s="35"/>
    </row>
    <row r="174" spans="1:151 16227:16384" s="12" customFormat="1" ht="20.25" x14ac:dyDescent="0.25">
      <c r="A174" s="82" t="str">
        <f t="shared" si="12"/>
        <v>9th Floor For Residential (Part Refuge Area)</v>
      </c>
      <c r="B174" s="82"/>
      <c r="C174" s="82">
        <f t="shared" ref="C174:C188" si="14">C173+1</f>
        <v>3</v>
      </c>
      <c r="D174" s="82"/>
      <c r="E174" s="57" t="s">
        <v>214</v>
      </c>
      <c r="F174" s="83">
        <f>(41.9+1*1.4)*10.764</f>
        <v>466.08119999999997</v>
      </c>
      <c r="G174" s="84"/>
      <c r="H174" s="57">
        <v>0</v>
      </c>
      <c r="I174" s="57">
        <f t="shared" si="13"/>
        <v>699.12179999999989</v>
      </c>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WZC174" s="35"/>
      <c r="WZD174" s="35"/>
      <c r="WZE174" s="35"/>
      <c r="WZF174" s="35"/>
      <c r="WZG174" s="35"/>
      <c r="WZH174" s="35"/>
      <c r="WZI174" s="35"/>
      <c r="WZJ174" s="35"/>
      <c r="WZK174" s="35"/>
      <c r="WZL174" s="35"/>
      <c r="WZM174" s="35"/>
      <c r="WZN174" s="35"/>
      <c r="WZO174" s="35"/>
      <c r="WZP174" s="35"/>
      <c r="WZQ174" s="35"/>
      <c r="WZR174" s="35"/>
      <c r="WZS174" s="35"/>
      <c r="WZT174" s="35"/>
      <c r="WZU174" s="35"/>
      <c r="WZV174" s="35"/>
      <c r="WZW174" s="35"/>
      <c r="WZX174" s="35"/>
      <c r="WZY174" s="35"/>
      <c r="WZZ174" s="35"/>
      <c r="XAA174" s="35"/>
      <c r="XAB174" s="35"/>
      <c r="XAC174" s="35"/>
      <c r="XAD174" s="35"/>
      <c r="XAE174" s="35"/>
      <c r="XAF174" s="35"/>
      <c r="XAG174" s="35"/>
      <c r="XAH174" s="35"/>
      <c r="XAI174" s="35"/>
      <c r="XAJ174" s="35"/>
      <c r="XAK174" s="35"/>
      <c r="XAL174" s="35"/>
      <c r="XAM174" s="35"/>
      <c r="XAN174" s="35"/>
      <c r="XAO174" s="35"/>
      <c r="XAP174" s="35"/>
      <c r="XAQ174" s="35"/>
      <c r="XAR174" s="35"/>
      <c r="XAS174" s="35"/>
      <c r="XAT174" s="35"/>
      <c r="XAU174" s="35"/>
      <c r="XAV174" s="35"/>
      <c r="XAW174" s="35"/>
      <c r="XAX174" s="35"/>
      <c r="XAY174" s="35"/>
      <c r="XAZ174" s="35"/>
      <c r="XBA174" s="35"/>
      <c r="XBB174" s="35"/>
      <c r="XBC174" s="35"/>
      <c r="XBD174" s="35"/>
      <c r="XBE174" s="35"/>
      <c r="XBF174" s="35"/>
      <c r="XBG174" s="35"/>
      <c r="XBH174" s="35"/>
      <c r="XBI174" s="35"/>
      <c r="XBJ174" s="35"/>
      <c r="XBK174" s="35"/>
      <c r="XBL174" s="35"/>
      <c r="XBM174" s="35"/>
      <c r="XBN174" s="35"/>
      <c r="XBO174" s="35"/>
      <c r="XBP174" s="35"/>
      <c r="XBQ174" s="35"/>
      <c r="XBR174" s="35"/>
      <c r="XBS174" s="35"/>
      <c r="XBT174" s="35"/>
      <c r="XBU174" s="35"/>
      <c r="XBV174" s="35"/>
      <c r="XBW174" s="35"/>
      <c r="XBX174" s="35"/>
      <c r="XBY174" s="35"/>
      <c r="XBZ174" s="35"/>
      <c r="XCA174" s="35"/>
      <c r="XCB174" s="35"/>
      <c r="XCC174" s="35"/>
      <c r="XCD174" s="35"/>
      <c r="XCE174" s="35"/>
      <c r="XCF174" s="35"/>
      <c r="XCG174" s="35"/>
      <c r="XCH174" s="35"/>
      <c r="XCI174" s="35"/>
      <c r="XCJ174" s="35"/>
      <c r="XCK174" s="35"/>
      <c r="XCL174" s="35"/>
      <c r="XCM174" s="35"/>
      <c r="XCN174" s="35"/>
      <c r="XCO174" s="35"/>
      <c r="XCP174" s="35"/>
      <c r="XCQ174" s="35"/>
      <c r="XCR174" s="35"/>
      <c r="XCS174" s="35"/>
      <c r="XCT174" s="35"/>
      <c r="XCU174" s="35"/>
      <c r="XCV174" s="35"/>
      <c r="XCW174" s="35"/>
      <c r="XCX174" s="35"/>
      <c r="XCY174" s="35"/>
      <c r="XCZ174" s="35"/>
      <c r="XDA174" s="35"/>
      <c r="XDB174" s="35"/>
      <c r="XDC174" s="35"/>
      <c r="XDD174" s="35"/>
      <c r="XDE174" s="35"/>
      <c r="XDF174" s="35"/>
      <c r="XDG174" s="35"/>
      <c r="XDH174" s="35"/>
      <c r="XDI174" s="35"/>
      <c r="XDJ174" s="35"/>
      <c r="XDK174" s="35"/>
      <c r="XDL174" s="35"/>
      <c r="XDM174" s="35"/>
      <c r="XDN174" s="35"/>
      <c r="XDO174" s="35"/>
      <c r="XDP174" s="35"/>
      <c r="XDQ174" s="35"/>
      <c r="XDR174" s="35"/>
      <c r="XDS174" s="35"/>
      <c r="XDT174" s="35"/>
      <c r="XDU174" s="35"/>
      <c r="XDV174" s="35"/>
      <c r="XDW174" s="35"/>
      <c r="XDX174" s="35"/>
      <c r="XDY174" s="35"/>
      <c r="XDZ174" s="35"/>
      <c r="XEA174" s="35"/>
      <c r="XEB174" s="35"/>
      <c r="XEC174" s="35"/>
      <c r="XED174" s="35"/>
      <c r="XEE174" s="35"/>
      <c r="XEF174" s="35"/>
      <c r="XEG174" s="35"/>
      <c r="XEH174" s="35"/>
      <c r="XEI174" s="35"/>
      <c r="XEJ174" s="35"/>
      <c r="XEK174" s="35"/>
      <c r="XEL174" s="35"/>
      <c r="XEM174" s="35"/>
      <c r="XEN174" s="35"/>
      <c r="XEO174" s="35"/>
      <c r="XEP174" s="35"/>
      <c r="XEQ174" s="35"/>
      <c r="XER174" s="35"/>
      <c r="XES174" s="35"/>
      <c r="XET174" s="35"/>
      <c r="XEU174" s="35"/>
      <c r="XEV174" s="35"/>
      <c r="XEW174" s="35"/>
      <c r="XEX174" s="35"/>
      <c r="XEY174" s="35"/>
      <c r="XEZ174" s="35"/>
      <c r="XFA174" s="35"/>
      <c r="XFB174" s="35"/>
      <c r="XFC174" s="35"/>
      <c r="XFD174" s="35"/>
    </row>
    <row r="175" spans="1:151 16227:16384" s="12" customFormat="1" ht="20.25" customHeight="1" x14ac:dyDescent="0.25">
      <c r="A175" s="82" t="str">
        <f t="shared" si="12"/>
        <v>9th Floor For Residential (Part Refuge Area)</v>
      </c>
      <c r="B175" s="82"/>
      <c r="C175" s="82">
        <f t="shared" si="14"/>
        <v>4</v>
      </c>
      <c r="D175" s="82"/>
      <c r="E175" s="57" t="s">
        <v>214</v>
      </c>
      <c r="F175" s="83">
        <f>(37.99+1*1.7)*10.764</f>
        <v>427.22316000000001</v>
      </c>
      <c r="G175" s="84"/>
      <c r="H175" s="57">
        <v>0</v>
      </c>
      <c r="I175" s="57">
        <f t="shared" si="13"/>
        <v>640.83474000000001</v>
      </c>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WZC175" s="35"/>
      <c r="WZD175" s="35"/>
      <c r="WZE175" s="35"/>
      <c r="WZF175" s="35"/>
      <c r="WZG175" s="35"/>
      <c r="WZH175" s="35"/>
      <c r="WZI175" s="35"/>
      <c r="WZJ175" s="35"/>
      <c r="WZK175" s="35"/>
      <c r="WZL175" s="35"/>
      <c r="WZM175" s="35"/>
      <c r="WZN175" s="35"/>
      <c r="WZO175" s="35"/>
      <c r="WZP175" s="35"/>
      <c r="WZQ175" s="35"/>
      <c r="WZR175" s="35"/>
      <c r="WZS175" s="35"/>
      <c r="WZT175" s="35"/>
      <c r="WZU175" s="35"/>
      <c r="WZV175" s="35"/>
      <c r="WZW175" s="35"/>
      <c r="WZX175" s="35"/>
      <c r="WZY175" s="35"/>
      <c r="WZZ175" s="35"/>
      <c r="XAA175" s="35"/>
      <c r="XAB175" s="35"/>
      <c r="XAC175" s="35"/>
      <c r="XAD175" s="35"/>
      <c r="XAE175" s="35"/>
      <c r="XAF175" s="35"/>
      <c r="XAG175" s="35"/>
      <c r="XAH175" s="35"/>
      <c r="XAI175" s="35"/>
      <c r="XAJ175" s="35"/>
      <c r="XAK175" s="35"/>
      <c r="XAL175" s="35"/>
      <c r="XAM175" s="35"/>
      <c r="XAN175" s="35"/>
      <c r="XAO175" s="35"/>
      <c r="XAP175" s="35"/>
      <c r="XAQ175" s="35"/>
      <c r="XAR175" s="35"/>
      <c r="XAS175" s="35"/>
      <c r="XAT175" s="35"/>
      <c r="XAU175" s="35"/>
      <c r="XAV175" s="35"/>
      <c r="XAW175" s="35"/>
      <c r="XAX175" s="35"/>
      <c r="XAY175" s="35"/>
      <c r="XAZ175" s="35"/>
      <c r="XBA175" s="35"/>
      <c r="XBB175" s="35"/>
      <c r="XBC175" s="35"/>
      <c r="XBD175" s="35"/>
      <c r="XBE175" s="35"/>
      <c r="XBF175" s="35"/>
      <c r="XBG175" s="35"/>
      <c r="XBH175" s="35"/>
      <c r="XBI175" s="35"/>
      <c r="XBJ175" s="35"/>
      <c r="XBK175" s="35"/>
      <c r="XBL175" s="35"/>
      <c r="XBM175" s="35"/>
      <c r="XBN175" s="35"/>
      <c r="XBO175" s="35"/>
      <c r="XBP175" s="35"/>
      <c r="XBQ175" s="35"/>
      <c r="XBR175" s="35"/>
      <c r="XBS175" s="35"/>
      <c r="XBT175" s="35"/>
      <c r="XBU175" s="35"/>
      <c r="XBV175" s="35"/>
      <c r="XBW175" s="35"/>
      <c r="XBX175" s="35"/>
      <c r="XBY175" s="35"/>
      <c r="XBZ175" s="35"/>
      <c r="XCA175" s="35"/>
      <c r="XCB175" s="35"/>
      <c r="XCC175" s="35"/>
      <c r="XCD175" s="35"/>
      <c r="XCE175" s="35"/>
      <c r="XCF175" s="35"/>
      <c r="XCG175" s="35"/>
      <c r="XCH175" s="35"/>
      <c r="XCI175" s="35"/>
      <c r="XCJ175" s="35"/>
      <c r="XCK175" s="35"/>
      <c r="XCL175" s="35"/>
      <c r="XCM175" s="35"/>
      <c r="XCN175" s="35"/>
      <c r="XCO175" s="35"/>
      <c r="XCP175" s="35"/>
      <c r="XCQ175" s="35"/>
      <c r="XCR175" s="35"/>
      <c r="XCS175" s="35"/>
      <c r="XCT175" s="35"/>
      <c r="XCU175" s="35"/>
      <c r="XCV175" s="35"/>
      <c r="XCW175" s="35"/>
      <c r="XCX175" s="35"/>
      <c r="XCY175" s="35"/>
      <c r="XCZ175" s="35"/>
      <c r="XDA175" s="35"/>
      <c r="XDB175" s="35"/>
      <c r="XDC175" s="35"/>
      <c r="XDD175" s="35"/>
      <c r="XDE175" s="35"/>
      <c r="XDF175" s="35"/>
      <c r="XDG175" s="35"/>
      <c r="XDH175" s="35"/>
      <c r="XDI175" s="35"/>
      <c r="XDJ175" s="35"/>
      <c r="XDK175" s="35"/>
      <c r="XDL175" s="35"/>
      <c r="XDM175" s="35"/>
      <c r="XDN175" s="35"/>
      <c r="XDO175" s="35"/>
      <c r="XDP175" s="35"/>
      <c r="XDQ175" s="35"/>
      <c r="XDR175" s="35"/>
      <c r="XDS175" s="35"/>
      <c r="XDT175" s="35"/>
      <c r="XDU175" s="35"/>
      <c r="XDV175" s="35"/>
      <c r="XDW175" s="35"/>
      <c r="XDX175" s="35"/>
      <c r="XDY175" s="35"/>
      <c r="XDZ175" s="35"/>
      <c r="XEA175" s="35"/>
      <c r="XEB175" s="35"/>
      <c r="XEC175" s="35"/>
      <c r="XED175" s="35"/>
      <c r="XEE175" s="35"/>
      <c r="XEF175" s="35"/>
      <c r="XEG175" s="35"/>
      <c r="XEH175" s="35"/>
      <c r="XEI175" s="35"/>
      <c r="XEJ175" s="35"/>
      <c r="XEK175" s="35"/>
      <c r="XEL175" s="35"/>
      <c r="XEM175" s="35"/>
      <c r="XEN175" s="35"/>
      <c r="XEO175" s="35"/>
      <c r="XEP175" s="35"/>
      <c r="XEQ175" s="35"/>
      <c r="XER175" s="35"/>
      <c r="XES175" s="35"/>
      <c r="XET175" s="35"/>
      <c r="XEU175" s="35"/>
      <c r="XEV175" s="35"/>
      <c r="XEW175" s="35"/>
      <c r="XEX175" s="35"/>
      <c r="XEY175" s="35"/>
      <c r="XEZ175" s="35"/>
      <c r="XFA175" s="35"/>
      <c r="XFB175" s="35"/>
      <c r="XFC175" s="35"/>
      <c r="XFD175" s="35"/>
    </row>
    <row r="176" spans="1:151 16227:16384" s="12" customFormat="1" ht="20.25" customHeight="1" x14ac:dyDescent="0.25">
      <c r="A176" s="82" t="str">
        <f t="shared" si="12"/>
        <v>9th Floor For Residential (Part Refuge Area)</v>
      </c>
      <c r="B176" s="82"/>
      <c r="C176" s="82">
        <f t="shared" si="14"/>
        <v>5</v>
      </c>
      <c r="D176" s="82"/>
      <c r="E176" s="57" t="s">
        <v>214</v>
      </c>
      <c r="F176" s="83">
        <f>36.89*10.764</f>
        <v>397.08395999999999</v>
      </c>
      <c r="G176" s="84"/>
      <c r="H176" s="57">
        <v>0</v>
      </c>
      <c r="I176" s="57">
        <f t="shared" si="13"/>
        <v>595.62594000000001</v>
      </c>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WZC176" s="35"/>
      <c r="WZD176" s="35"/>
      <c r="WZE176" s="35"/>
      <c r="WZF176" s="35"/>
      <c r="WZG176" s="35"/>
      <c r="WZH176" s="35"/>
      <c r="WZI176" s="35"/>
      <c r="WZJ176" s="35"/>
      <c r="WZK176" s="35"/>
      <c r="WZL176" s="35"/>
      <c r="WZM176" s="35"/>
      <c r="WZN176" s="35"/>
      <c r="WZO176" s="35"/>
      <c r="WZP176" s="35"/>
      <c r="WZQ176" s="35"/>
      <c r="WZR176" s="35"/>
      <c r="WZS176" s="35"/>
      <c r="WZT176" s="35"/>
      <c r="WZU176" s="35"/>
      <c r="WZV176" s="35"/>
      <c r="WZW176" s="35"/>
      <c r="WZX176" s="35"/>
      <c r="WZY176" s="35"/>
      <c r="WZZ176" s="35"/>
      <c r="XAA176" s="35"/>
      <c r="XAB176" s="35"/>
      <c r="XAC176" s="35"/>
      <c r="XAD176" s="35"/>
      <c r="XAE176" s="35"/>
      <c r="XAF176" s="35"/>
      <c r="XAG176" s="35"/>
      <c r="XAH176" s="35"/>
      <c r="XAI176" s="35"/>
      <c r="XAJ176" s="35"/>
      <c r="XAK176" s="35"/>
      <c r="XAL176" s="35"/>
      <c r="XAM176" s="35"/>
      <c r="XAN176" s="35"/>
      <c r="XAO176" s="35"/>
      <c r="XAP176" s="35"/>
      <c r="XAQ176" s="35"/>
      <c r="XAR176" s="35"/>
      <c r="XAS176" s="35"/>
      <c r="XAT176" s="35"/>
      <c r="XAU176" s="35"/>
      <c r="XAV176" s="35"/>
      <c r="XAW176" s="35"/>
      <c r="XAX176" s="35"/>
      <c r="XAY176" s="35"/>
      <c r="XAZ176" s="35"/>
      <c r="XBA176" s="35"/>
      <c r="XBB176" s="35"/>
      <c r="XBC176" s="35"/>
      <c r="XBD176" s="35"/>
      <c r="XBE176" s="35"/>
      <c r="XBF176" s="35"/>
      <c r="XBG176" s="35"/>
      <c r="XBH176" s="35"/>
      <c r="XBI176" s="35"/>
      <c r="XBJ176" s="35"/>
      <c r="XBK176" s="35"/>
      <c r="XBL176" s="35"/>
      <c r="XBM176" s="35"/>
      <c r="XBN176" s="35"/>
      <c r="XBO176" s="35"/>
      <c r="XBP176" s="35"/>
      <c r="XBQ176" s="35"/>
      <c r="XBR176" s="35"/>
      <c r="XBS176" s="35"/>
      <c r="XBT176" s="35"/>
      <c r="XBU176" s="35"/>
      <c r="XBV176" s="35"/>
      <c r="XBW176" s="35"/>
      <c r="XBX176" s="35"/>
      <c r="XBY176" s="35"/>
      <c r="XBZ176" s="35"/>
      <c r="XCA176" s="35"/>
      <c r="XCB176" s="35"/>
      <c r="XCC176" s="35"/>
      <c r="XCD176" s="35"/>
      <c r="XCE176" s="35"/>
      <c r="XCF176" s="35"/>
      <c r="XCG176" s="35"/>
      <c r="XCH176" s="35"/>
      <c r="XCI176" s="35"/>
      <c r="XCJ176" s="35"/>
      <c r="XCK176" s="35"/>
      <c r="XCL176" s="35"/>
      <c r="XCM176" s="35"/>
      <c r="XCN176" s="35"/>
      <c r="XCO176" s="35"/>
      <c r="XCP176" s="35"/>
      <c r="XCQ176" s="35"/>
      <c r="XCR176" s="35"/>
      <c r="XCS176" s="35"/>
      <c r="XCT176" s="35"/>
      <c r="XCU176" s="35"/>
      <c r="XCV176" s="35"/>
      <c r="XCW176" s="35"/>
      <c r="XCX176" s="35"/>
      <c r="XCY176" s="35"/>
      <c r="XCZ176" s="35"/>
      <c r="XDA176" s="35"/>
      <c r="XDB176" s="35"/>
      <c r="XDC176" s="35"/>
      <c r="XDD176" s="35"/>
      <c r="XDE176" s="35"/>
      <c r="XDF176" s="35"/>
      <c r="XDG176" s="35"/>
      <c r="XDH176" s="35"/>
      <c r="XDI176" s="35"/>
      <c r="XDJ176" s="35"/>
      <c r="XDK176" s="35"/>
      <c r="XDL176" s="35"/>
      <c r="XDM176" s="35"/>
      <c r="XDN176" s="35"/>
      <c r="XDO176" s="35"/>
      <c r="XDP176" s="35"/>
      <c r="XDQ176" s="35"/>
      <c r="XDR176" s="35"/>
      <c r="XDS176" s="35"/>
      <c r="XDT176" s="35"/>
      <c r="XDU176" s="35"/>
      <c r="XDV176" s="35"/>
      <c r="XDW176" s="35"/>
      <c r="XDX176" s="35"/>
      <c r="XDY176" s="35"/>
      <c r="XDZ176" s="35"/>
      <c r="XEA176" s="35"/>
      <c r="XEB176" s="35"/>
      <c r="XEC176" s="35"/>
      <c r="XED176" s="35"/>
      <c r="XEE176" s="35"/>
      <c r="XEF176" s="35"/>
      <c r="XEG176" s="35"/>
      <c r="XEH176" s="35"/>
      <c r="XEI176" s="35"/>
      <c r="XEJ176" s="35"/>
      <c r="XEK176" s="35"/>
      <c r="XEL176" s="35"/>
      <c r="XEM176" s="35"/>
      <c r="XEN176" s="35"/>
      <c r="XEO176" s="35"/>
      <c r="XEP176" s="35"/>
      <c r="XEQ176" s="35"/>
      <c r="XER176" s="35"/>
      <c r="XES176" s="35"/>
      <c r="XET176" s="35"/>
      <c r="XEU176" s="35"/>
      <c r="XEV176" s="35"/>
      <c r="XEW176" s="35"/>
      <c r="XEX176" s="35"/>
      <c r="XEY176" s="35"/>
      <c r="XEZ176" s="35"/>
      <c r="XFA176" s="35"/>
      <c r="XFB176" s="35"/>
      <c r="XFC176" s="35"/>
      <c r="XFD176" s="35"/>
    </row>
    <row r="177" spans="1:151 16227:16384" s="12" customFormat="1" ht="20.25" customHeight="1" x14ac:dyDescent="0.25">
      <c r="A177" s="82" t="str">
        <f t="shared" si="12"/>
        <v>9th Floor For Residential (Part Refuge Area)</v>
      </c>
      <c r="B177" s="82"/>
      <c r="C177" s="82">
        <f t="shared" si="14"/>
        <v>6</v>
      </c>
      <c r="D177" s="82"/>
      <c r="E177" s="57" t="s">
        <v>214</v>
      </c>
      <c r="F177" s="83">
        <f>36.89*10.764</f>
        <v>397.08395999999999</v>
      </c>
      <c r="G177" s="84"/>
      <c r="H177" s="57">
        <v>0</v>
      </c>
      <c r="I177" s="57">
        <f t="shared" si="13"/>
        <v>595.62594000000001</v>
      </c>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WZC177" s="35"/>
      <c r="WZD177" s="35"/>
      <c r="WZE177" s="35"/>
      <c r="WZF177" s="35"/>
      <c r="WZG177" s="35"/>
      <c r="WZH177" s="35"/>
      <c r="WZI177" s="35"/>
      <c r="WZJ177" s="35"/>
      <c r="WZK177" s="35"/>
      <c r="WZL177" s="35"/>
      <c r="WZM177" s="35"/>
      <c r="WZN177" s="35"/>
      <c r="WZO177" s="35"/>
      <c r="WZP177" s="35"/>
      <c r="WZQ177" s="35"/>
      <c r="WZR177" s="35"/>
      <c r="WZS177" s="35"/>
      <c r="WZT177" s="35"/>
      <c r="WZU177" s="35"/>
      <c r="WZV177" s="35"/>
      <c r="WZW177" s="35"/>
      <c r="WZX177" s="35"/>
      <c r="WZY177" s="35"/>
      <c r="WZZ177" s="35"/>
      <c r="XAA177" s="35"/>
      <c r="XAB177" s="35"/>
      <c r="XAC177" s="35"/>
      <c r="XAD177" s="35"/>
      <c r="XAE177" s="35"/>
      <c r="XAF177" s="35"/>
      <c r="XAG177" s="35"/>
      <c r="XAH177" s="35"/>
      <c r="XAI177" s="35"/>
      <c r="XAJ177" s="35"/>
      <c r="XAK177" s="35"/>
      <c r="XAL177" s="35"/>
      <c r="XAM177" s="35"/>
      <c r="XAN177" s="35"/>
      <c r="XAO177" s="35"/>
      <c r="XAP177" s="35"/>
      <c r="XAQ177" s="35"/>
      <c r="XAR177" s="35"/>
      <c r="XAS177" s="35"/>
      <c r="XAT177" s="35"/>
      <c r="XAU177" s="35"/>
      <c r="XAV177" s="35"/>
      <c r="XAW177" s="35"/>
      <c r="XAX177" s="35"/>
      <c r="XAY177" s="35"/>
      <c r="XAZ177" s="35"/>
      <c r="XBA177" s="35"/>
      <c r="XBB177" s="35"/>
      <c r="XBC177" s="35"/>
      <c r="XBD177" s="35"/>
      <c r="XBE177" s="35"/>
      <c r="XBF177" s="35"/>
      <c r="XBG177" s="35"/>
      <c r="XBH177" s="35"/>
      <c r="XBI177" s="35"/>
      <c r="XBJ177" s="35"/>
      <c r="XBK177" s="35"/>
      <c r="XBL177" s="35"/>
      <c r="XBM177" s="35"/>
      <c r="XBN177" s="35"/>
      <c r="XBO177" s="35"/>
      <c r="XBP177" s="35"/>
      <c r="XBQ177" s="35"/>
      <c r="XBR177" s="35"/>
      <c r="XBS177" s="35"/>
      <c r="XBT177" s="35"/>
      <c r="XBU177" s="35"/>
      <c r="XBV177" s="35"/>
      <c r="XBW177" s="35"/>
      <c r="XBX177" s="35"/>
      <c r="XBY177" s="35"/>
      <c r="XBZ177" s="35"/>
      <c r="XCA177" s="35"/>
      <c r="XCB177" s="35"/>
      <c r="XCC177" s="35"/>
      <c r="XCD177" s="35"/>
      <c r="XCE177" s="35"/>
      <c r="XCF177" s="35"/>
      <c r="XCG177" s="35"/>
      <c r="XCH177" s="35"/>
      <c r="XCI177" s="35"/>
      <c r="XCJ177" s="35"/>
      <c r="XCK177" s="35"/>
      <c r="XCL177" s="35"/>
      <c r="XCM177" s="35"/>
      <c r="XCN177" s="35"/>
      <c r="XCO177" s="35"/>
      <c r="XCP177" s="35"/>
      <c r="XCQ177" s="35"/>
      <c r="XCR177" s="35"/>
      <c r="XCS177" s="35"/>
      <c r="XCT177" s="35"/>
      <c r="XCU177" s="35"/>
      <c r="XCV177" s="35"/>
      <c r="XCW177" s="35"/>
      <c r="XCX177" s="35"/>
      <c r="XCY177" s="35"/>
      <c r="XCZ177" s="35"/>
      <c r="XDA177" s="35"/>
      <c r="XDB177" s="35"/>
      <c r="XDC177" s="35"/>
      <c r="XDD177" s="35"/>
      <c r="XDE177" s="35"/>
      <c r="XDF177" s="35"/>
      <c r="XDG177" s="35"/>
      <c r="XDH177" s="35"/>
      <c r="XDI177" s="35"/>
      <c r="XDJ177" s="35"/>
      <c r="XDK177" s="35"/>
      <c r="XDL177" s="35"/>
      <c r="XDM177" s="35"/>
      <c r="XDN177" s="35"/>
      <c r="XDO177" s="35"/>
      <c r="XDP177" s="35"/>
      <c r="XDQ177" s="35"/>
      <c r="XDR177" s="35"/>
      <c r="XDS177" s="35"/>
      <c r="XDT177" s="35"/>
      <c r="XDU177" s="35"/>
      <c r="XDV177" s="35"/>
      <c r="XDW177" s="35"/>
      <c r="XDX177" s="35"/>
      <c r="XDY177" s="35"/>
      <c r="XDZ177" s="35"/>
      <c r="XEA177" s="35"/>
      <c r="XEB177" s="35"/>
      <c r="XEC177" s="35"/>
      <c r="XED177" s="35"/>
      <c r="XEE177" s="35"/>
      <c r="XEF177" s="35"/>
      <c r="XEG177" s="35"/>
      <c r="XEH177" s="35"/>
      <c r="XEI177" s="35"/>
      <c r="XEJ177" s="35"/>
      <c r="XEK177" s="35"/>
      <c r="XEL177" s="35"/>
      <c r="XEM177" s="35"/>
      <c r="XEN177" s="35"/>
      <c r="XEO177" s="35"/>
      <c r="XEP177" s="35"/>
      <c r="XEQ177" s="35"/>
      <c r="XER177" s="35"/>
      <c r="XES177" s="35"/>
      <c r="XET177" s="35"/>
      <c r="XEU177" s="35"/>
      <c r="XEV177" s="35"/>
      <c r="XEW177" s="35"/>
      <c r="XEX177" s="35"/>
      <c r="XEY177" s="35"/>
      <c r="XEZ177" s="35"/>
      <c r="XFA177" s="35"/>
      <c r="XFB177" s="35"/>
      <c r="XFC177" s="35"/>
      <c r="XFD177" s="35"/>
    </row>
    <row r="178" spans="1:151 16227:16384" s="12" customFormat="1" ht="20.25" customHeight="1" x14ac:dyDescent="0.25">
      <c r="A178" s="82" t="str">
        <f t="shared" si="12"/>
        <v>9th Floor For Residential (Part Refuge Area)</v>
      </c>
      <c r="B178" s="82"/>
      <c r="C178" s="82">
        <f t="shared" si="14"/>
        <v>7</v>
      </c>
      <c r="D178" s="82"/>
      <c r="E178" s="57" t="s">
        <v>214</v>
      </c>
      <c r="F178" s="83">
        <f>36.89*10.764</f>
        <v>397.08395999999999</v>
      </c>
      <c r="G178" s="84"/>
      <c r="H178" s="57">
        <v>0</v>
      </c>
      <c r="I178" s="57">
        <f t="shared" si="13"/>
        <v>595.62594000000001</v>
      </c>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WZC178" s="35"/>
      <c r="WZD178" s="35"/>
      <c r="WZE178" s="35"/>
      <c r="WZF178" s="35"/>
      <c r="WZG178" s="35"/>
      <c r="WZH178" s="35"/>
      <c r="WZI178" s="35"/>
      <c r="WZJ178" s="35"/>
      <c r="WZK178" s="35"/>
      <c r="WZL178" s="35"/>
      <c r="WZM178" s="35"/>
      <c r="WZN178" s="35"/>
      <c r="WZO178" s="35"/>
      <c r="WZP178" s="35"/>
      <c r="WZQ178" s="35"/>
      <c r="WZR178" s="35"/>
      <c r="WZS178" s="35"/>
      <c r="WZT178" s="35"/>
      <c r="WZU178" s="35"/>
      <c r="WZV178" s="35"/>
      <c r="WZW178" s="35"/>
      <c r="WZX178" s="35"/>
      <c r="WZY178" s="35"/>
      <c r="WZZ178" s="35"/>
      <c r="XAA178" s="35"/>
      <c r="XAB178" s="35"/>
      <c r="XAC178" s="35"/>
      <c r="XAD178" s="35"/>
      <c r="XAE178" s="35"/>
      <c r="XAF178" s="35"/>
      <c r="XAG178" s="35"/>
      <c r="XAH178" s="35"/>
      <c r="XAI178" s="35"/>
      <c r="XAJ178" s="35"/>
      <c r="XAK178" s="35"/>
      <c r="XAL178" s="35"/>
      <c r="XAM178" s="35"/>
      <c r="XAN178" s="35"/>
      <c r="XAO178" s="35"/>
      <c r="XAP178" s="35"/>
      <c r="XAQ178" s="35"/>
      <c r="XAR178" s="35"/>
      <c r="XAS178" s="35"/>
      <c r="XAT178" s="35"/>
      <c r="XAU178" s="35"/>
      <c r="XAV178" s="35"/>
      <c r="XAW178" s="35"/>
      <c r="XAX178" s="35"/>
      <c r="XAY178" s="35"/>
      <c r="XAZ178" s="35"/>
      <c r="XBA178" s="35"/>
      <c r="XBB178" s="35"/>
      <c r="XBC178" s="35"/>
      <c r="XBD178" s="35"/>
      <c r="XBE178" s="35"/>
      <c r="XBF178" s="35"/>
      <c r="XBG178" s="35"/>
      <c r="XBH178" s="35"/>
      <c r="XBI178" s="35"/>
      <c r="XBJ178" s="35"/>
      <c r="XBK178" s="35"/>
      <c r="XBL178" s="35"/>
      <c r="XBM178" s="35"/>
      <c r="XBN178" s="35"/>
      <c r="XBO178" s="35"/>
      <c r="XBP178" s="35"/>
      <c r="XBQ178" s="35"/>
      <c r="XBR178" s="35"/>
      <c r="XBS178" s="35"/>
      <c r="XBT178" s="35"/>
      <c r="XBU178" s="35"/>
      <c r="XBV178" s="35"/>
      <c r="XBW178" s="35"/>
      <c r="XBX178" s="35"/>
      <c r="XBY178" s="35"/>
      <c r="XBZ178" s="35"/>
      <c r="XCA178" s="35"/>
      <c r="XCB178" s="35"/>
      <c r="XCC178" s="35"/>
      <c r="XCD178" s="35"/>
      <c r="XCE178" s="35"/>
      <c r="XCF178" s="35"/>
      <c r="XCG178" s="35"/>
      <c r="XCH178" s="35"/>
      <c r="XCI178" s="35"/>
      <c r="XCJ178" s="35"/>
      <c r="XCK178" s="35"/>
      <c r="XCL178" s="35"/>
      <c r="XCM178" s="35"/>
      <c r="XCN178" s="35"/>
      <c r="XCO178" s="35"/>
      <c r="XCP178" s="35"/>
      <c r="XCQ178" s="35"/>
      <c r="XCR178" s="35"/>
      <c r="XCS178" s="35"/>
      <c r="XCT178" s="35"/>
      <c r="XCU178" s="35"/>
      <c r="XCV178" s="35"/>
      <c r="XCW178" s="35"/>
      <c r="XCX178" s="35"/>
      <c r="XCY178" s="35"/>
      <c r="XCZ178" s="35"/>
      <c r="XDA178" s="35"/>
      <c r="XDB178" s="35"/>
      <c r="XDC178" s="35"/>
      <c r="XDD178" s="35"/>
      <c r="XDE178" s="35"/>
      <c r="XDF178" s="35"/>
      <c r="XDG178" s="35"/>
      <c r="XDH178" s="35"/>
      <c r="XDI178" s="35"/>
      <c r="XDJ178" s="35"/>
      <c r="XDK178" s="35"/>
      <c r="XDL178" s="35"/>
      <c r="XDM178" s="35"/>
      <c r="XDN178" s="35"/>
      <c r="XDO178" s="35"/>
      <c r="XDP178" s="35"/>
      <c r="XDQ178" s="35"/>
      <c r="XDR178" s="35"/>
      <c r="XDS178" s="35"/>
      <c r="XDT178" s="35"/>
      <c r="XDU178" s="35"/>
      <c r="XDV178" s="35"/>
      <c r="XDW178" s="35"/>
      <c r="XDX178" s="35"/>
      <c r="XDY178" s="35"/>
      <c r="XDZ178" s="35"/>
      <c r="XEA178" s="35"/>
      <c r="XEB178" s="35"/>
      <c r="XEC178" s="35"/>
      <c r="XED178" s="35"/>
      <c r="XEE178" s="35"/>
      <c r="XEF178" s="35"/>
      <c r="XEG178" s="35"/>
      <c r="XEH178" s="35"/>
      <c r="XEI178" s="35"/>
      <c r="XEJ178" s="35"/>
      <c r="XEK178" s="35"/>
      <c r="XEL178" s="35"/>
      <c r="XEM178" s="35"/>
      <c r="XEN178" s="35"/>
      <c r="XEO178" s="35"/>
      <c r="XEP178" s="35"/>
      <c r="XEQ178" s="35"/>
      <c r="XER178" s="35"/>
      <c r="XES178" s="35"/>
      <c r="XET178" s="35"/>
      <c r="XEU178" s="35"/>
      <c r="XEV178" s="35"/>
      <c r="XEW178" s="35"/>
      <c r="XEX178" s="35"/>
      <c r="XEY178" s="35"/>
      <c r="XEZ178" s="35"/>
      <c r="XFA178" s="35"/>
      <c r="XFB178" s="35"/>
      <c r="XFC178" s="35"/>
      <c r="XFD178" s="35"/>
    </row>
    <row r="179" spans="1:151 16227:16384" s="12" customFormat="1" ht="20.25" customHeight="1" x14ac:dyDescent="0.25">
      <c r="A179" s="82" t="str">
        <f t="shared" si="12"/>
        <v>9th Floor For Residential (Part Refuge Area)</v>
      </c>
      <c r="B179" s="82"/>
      <c r="C179" s="82">
        <f t="shared" si="14"/>
        <v>8</v>
      </c>
      <c r="D179" s="82"/>
      <c r="E179" s="57" t="s">
        <v>214</v>
      </c>
      <c r="F179" s="83">
        <f>36.89*10.764</f>
        <v>397.08395999999999</v>
      </c>
      <c r="G179" s="84"/>
      <c r="H179" s="57">
        <v>0</v>
      </c>
      <c r="I179" s="57">
        <f>F179*(($I$122)+1)+H179</f>
        <v>595.62594000000001</v>
      </c>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WZC179" s="35"/>
      <c r="WZD179" s="35"/>
      <c r="WZE179" s="35"/>
      <c r="WZF179" s="35"/>
      <c r="WZG179" s="35"/>
      <c r="WZH179" s="35"/>
      <c r="WZI179" s="35"/>
      <c r="WZJ179" s="35"/>
      <c r="WZK179" s="35"/>
      <c r="WZL179" s="35"/>
      <c r="WZM179" s="35"/>
      <c r="WZN179" s="35"/>
      <c r="WZO179" s="35"/>
      <c r="WZP179" s="35"/>
      <c r="WZQ179" s="35"/>
      <c r="WZR179" s="35"/>
      <c r="WZS179" s="35"/>
      <c r="WZT179" s="35"/>
      <c r="WZU179" s="35"/>
      <c r="WZV179" s="35"/>
      <c r="WZW179" s="35"/>
      <c r="WZX179" s="35"/>
      <c r="WZY179" s="35"/>
      <c r="WZZ179" s="35"/>
      <c r="XAA179" s="35"/>
      <c r="XAB179" s="35"/>
      <c r="XAC179" s="35"/>
      <c r="XAD179" s="35"/>
      <c r="XAE179" s="35"/>
      <c r="XAF179" s="35"/>
      <c r="XAG179" s="35"/>
      <c r="XAH179" s="35"/>
      <c r="XAI179" s="35"/>
      <c r="XAJ179" s="35"/>
      <c r="XAK179" s="35"/>
      <c r="XAL179" s="35"/>
      <c r="XAM179" s="35"/>
      <c r="XAN179" s="35"/>
      <c r="XAO179" s="35"/>
      <c r="XAP179" s="35"/>
      <c r="XAQ179" s="35"/>
      <c r="XAR179" s="35"/>
      <c r="XAS179" s="35"/>
      <c r="XAT179" s="35"/>
      <c r="XAU179" s="35"/>
      <c r="XAV179" s="35"/>
      <c r="XAW179" s="35"/>
      <c r="XAX179" s="35"/>
      <c r="XAY179" s="35"/>
      <c r="XAZ179" s="35"/>
      <c r="XBA179" s="35"/>
      <c r="XBB179" s="35"/>
      <c r="XBC179" s="35"/>
      <c r="XBD179" s="35"/>
      <c r="XBE179" s="35"/>
      <c r="XBF179" s="35"/>
      <c r="XBG179" s="35"/>
      <c r="XBH179" s="35"/>
      <c r="XBI179" s="35"/>
      <c r="XBJ179" s="35"/>
      <c r="XBK179" s="35"/>
      <c r="XBL179" s="35"/>
      <c r="XBM179" s="35"/>
      <c r="XBN179" s="35"/>
      <c r="XBO179" s="35"/>
      <c r="XBP179" s="35"/>
      <c r="XBQ179" s="35"/>
      <c r="XBR179" s="35"/>
      <c r="XBS179" s="35"/>
      <c r="XBT179" s="35"/>
      <c r="XBU179" s="35"/>
      <c r="XBV179" s="35"/>
      <c r="XBW179" s="35"/>
      <c r="XBX179" s="35"/>
      <c r="XBY179" s="35"/>
      <c r="XBZ179" s="35"/>
      <c r="XCA179" s="35"/>
      <c r="XCB179" s="35"/>
      <c r="XCC179" s="35"/>
      <c r="XCD179" s="35"/>
      <c r="XCE179" s="35"/>
      <c r="XCF179" s="35"/>
      <c r="XCG179" s="35"/>
      <c r="XCH179" s="35"/>
      <c r="XCI179" s="35"/>
      <c r="XCJ179" s="35"/>
      <c r="XCK179" s="35"/>
      <c r="XCL179" s="35"/>
      <c r="XCM179" s="35"/>
      <c r="XCN179" s="35"/>
      <c r="XCO179" s="35"/>
      <c r="XCP179" s="35"/>
      <c r="XCQ179" s="35"/>
      <c r="XCR179" s="35"/>
      <c r="XCS179" s="35"/>
      <c r="XCT179" s="35"/>
      <c r="XCU179" s="35"/>
      <c r="XCV179" s="35"/>
      <c r="XCW179" s="35"/>
      <c r="XCX179" s="35"/>
      <c r="XCY179" s="35"/>
      <c r="XCZ179" s="35"/>
      <c r="XDA179" s="35"/>
      <c r="XDB179" s="35"/>
      <c r="XDC179" s="35"/>
      <c r="XDD179" s="35"/>
      <c r="XDE179" s="35"/>
      <c r="XDF179" s="35"/>
      <c r="XDG179" s="35"/>
      <c r="XDH179" s="35"/>
      <c r="XDI179" s="35"/>
      <c r="XDJ179" s="35"/>
      <c r="XDK179" s="35"/>
      <c r="XDL179" s="35"/>
      <c r="XDM179" s="35"/>
      <c r="XDN179" s="35"/>
      <c r="XDO179" s="35"/>
      <c r="XDP179" s="35"/>
      <c r="XDQ179" s="35"/>
      <c r="XDR179" s="35"/>
      <c r="XDS179" s="35"/>
      <c r="XDT179" s="35"/>
      <c r="XDU179" s="35"/>
      <c r="XDV179" s="35"/>
      <c r="XDW179" s="35"/>
      <c r="XDX179" s="35"/>
      <c r="XDY179" s="35"/>
      <c r="XDZ179" s="35"/>
      <c r="XEA179" s="35"/>
      <c r="XEB179" s="35"/>
      <c r="XEC179" s="35"/>
      <c r="XED179" s="35"/>
      <c r="XEE179" s="35"/>
      <c r="XEF179" s="35"/>
      <c r="XEG179" s="35"/>
      <c r="XEH179" s="35"/>
      <c r="XEI179" s="35"/>
      <c r="XEJ179" s="35"/>
      <c r="XEK179" s="35"/>
      <c r="XEL179" s="35"/>
      <c r="XEM179" s="35"/>
      <c r="XEN179" s="35"/>
      <c r="XEO179" s="35"/>
      <c r="XEP179" s="35"/>
      <c r="XEQ179" s="35"/>
      <c r="XER179" s="35"/>
      <c r="XES179" s="35"/>
      <c r="XET179" s="35"/>
      <c r="XEU179" s="35"/>
      <c r="XEV179" s="35"/>
      <c r="XEW179" s="35"/>
      <c r="XEX179" s="35"/>
      <c r="XEY179" s="35"/>
      <c r="XEZ179" s="35"/>
      <c r="XFA179" s="35"/>
      <c r="XFB179" s="35"/>
      <c r="XFC179" s="35"/>
      <c r="XFD179" s="35"/>
    </row>
    <row r="180" spans="1:151 16227:16384" s="12" customFormat="1" ht="20.25" customHeight="1" x14ac:dyDescent="0.25">
      <c r="A180" s="82" t="str">
        <f>A172</f>
        <v>9th Floor For Residential (Part Refuge Area)</v>
      </c>
      <c r="B180" s="82"/>
      <c r="C180" s="82">
        <v>9</v>
      </c>
      <c r="D180" s="82"/>
      <c r="E180" s="57" t="s">
        <v>214</v>
      </c>
      <c r="F180" s="83">
        <f>36.89*10.764</f>
        <v>397.08395999999999</v>
      </c>
      <c r="G180" s="84"/>
      <c r="H180" s="57">
        <v>0</v>
      </c>
      <c r="I180" s="57">
        <f t="shared" ref="I180:I188" si="15">F180*(($I$122)+1)+H180</f>
        <v>595.62594000000001</v>
      </c>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WZC180" s="35"/>
      <c r="WZD180" s="35"/>
      <c r="WZE180" s="35"/>
      <c r="WZF180" s="35"/>
      <c r="WZG180" s="35"/>
      <c r="WZH180" s="35"/>
      <c r="WZI180" s="35"/>
      <c r="WZJ180" s="35"/>
      <c r="WZK180" s="35"/>
      <c r="WZL180" s="35"/>
      <c r="WZM180" s="35"/>
      <c r="WZN180" s="35"/>
      <c r="WZO180" s="35"/>
      <c r="WZP180" s="35"/>
      <c r="WZQ180" s="35"/>
      <c r="WZR180" s="35"/>
      <c r="WZS180" s="35"/>
      <c r="WZT180" s="35"/>
      <c r="WZU180" s="35"/>
      <c r="WZV180" s="35"/>
      <c r="WZW180" s="35"/>
      <c r="WZX180" s="35"/>
      <c r="WZY180" s="35"/>
      <c r="WZZ180" s="35"/>
      <c r="XAA180" s="35"/>
      <c r="XAB180" s="35"/>
      <c r="XAC180" s="35"/>
      <c r="XAD180" s="35"/>
      <c r="XAE180" s="35"/>
      <c r="XAF180" s="35"/>
      <c r="XAG180" s="35"/>
      <c r="XAH180" s="35"/>
      <c r="XAI180" s="35"/>
      <c r="XAJ180" s="35"/>
      <c r="XAK180" s="35"/>
      <c r="XAL180" s="35"/>
      <c r="XAM180" s="35"/>
      <c r="XAN180" s="35"/>
      <c r="XAO180" s="35"/>
      <c r="XAP180" s="35"/>
      <c r="XAQ180" s="35"/>
      <c r="XAR180" s="35"/>
      <c r="XAS180" s="35"/>
      <c r="XAT180" s="35"/>
      <c r="XAU180" s="35"/>
      <c r="XAV180" s="35"/>
      <c r="XAW180" s="35"/>
      <c r="XAX180" s="35"/>
      <c r="XAY180" s="35"/>
      <c r="XAZ180" s="35"/>
      <c r="XBA180" s="35"/>
      <c r="XBB180" s="35"/>
      <c r="XBC180" s="35"/>
      <c r="XBD180" s="35"/>
      <c r="XBE180" s="35"/>
      <c r="XBF180" s="35"/>
      <c r="XBG180" s="35"/>
      <c r="XBH180" s="35"/>
      <c r="XBI180" s="35"/>
      <c r="XBJ180" s="35"/>
      <c r="XBK180" s="35"/>
      <c r="XBL180" s="35"/>
      <c r="XBM180" s="35"/>
      <c r="XBN180" s="35"/>
      <c r="XBO180" s="35"/>
      <c r="XBP180" s="35"/>
      <c r="XBQ180" s="35"/>
      <c r="XBR180" s="35"/>
      <c r="XBS180" s="35"/>
      <c r="XBT180" s="35"/>
      <c r="XBU180" s="35"/>
      <c r="XBV180" s="35"/>
      <c r="XBW180" s="35"/>
      <c r="XBX180" s="35"/>
      <c r="XBY180" s="35"/>
      <c r="XBZ180" s="35"/>
      <c r="XCA180" s="35"/>
      <c r="XCB180" s="35"/>
      <c r="XCC180" s="35"/>
      <c r="XCD180" s="35"/>
      <c r="XCE180" s="35"/>
      <c r="XCF180" s="35"/>
      <c r="XCG180" s="35"/>
      <c r="XCH180" s="35"/>
      <c r="XCI180" s="35"/>
      <c r="XCJ180" s="35"/>
      <c r="XCK180" s="35"/>
      <c r="XCL180" s="35"/>
      <c r="XCM180" s="35"/>
      <c r="XCN180" s="35"/>
      <c r="XCO180" s="35"/>
      <c r="XCP180" s="35"/>
      <c r="XCQ180" s="35"/>
      <c r="XCR180" s="35"/>
      <c r="XCS180" s="35"/>
      <c r="XCT180" s="35"/>
      <c r="XCU180" s="35"/>
      <c r="XCV180" s="35"/>
      <c r="XCW180" s="35"/>
      <c r="XCX180" s="35"/>
      <c r="XCY180" s="35"/>
      <c r="XCZ180" s="35"/>
      <c r="XDA180" s="35"/>
      <c r="XDB180" s="35"/>
      <c r="XDC180" s="35"/>
      <c r="XDD180" s="35"/>
      <c r="XDE180" s="35"/>
      <c r="XDF180" s="35"/>
      <c r="XDG180" s="35"/>
      <c r="XDH180" s="35"/>
      <c r="XDI180" s="35"/>
      <c r="XDJ180" s="35"/>
      <c r="XDK180" s="35"/>
      <c r="XDL180" s="35"/>
      <c r="XDM180" s="35"/>
      <c r="XDN180" s="35"/>
      <c r="XDO180" s="35"/>
      <c r="XDP180" s="35"/>
      <c r="XDQ180" s="35"/>
      <c r="XDR180" s="35"/>
      <c r="XDS180" s="35"/>
      <c r="XDT180" s="35"/>
      <c r="XDU180" s="35"/>
      <c r="XDV180" s="35"/>
      <c r="XDW180" s="35"/>
      <c r="XDX180" s="35"/>
      <c r="XDY180" s="35"/>
      <c r="XDZ180" s="35"/>
      <c r="XEA180" s="35"/>
      <c r="XEB180" s="35"/>
      <c r="XEC180" s="35"/>
      <c r="XED180" s="35"/>
      <c r="XEE180" s="35"/>
      <c r="XEF180" s="35"/>
      <c r="XEG180" s="35"/>
      <c r="XEH180" s="35"/>
      <c r="XEI180" s="35"/>
      <c r="XEJ180" s="35"/>
      <c r="XEK180" s="35"/>
      <c r="XEL180" s="35"/>
      <c r="XEM180" s="35"/>
      <c r="XEN180" s="35"/>
      <c r="XEO180" s="35"/>
      <c r="XEP180" s="35"/>
      <c r="XEQ180" s="35"/>
      <c r="XER180" s="35"/>
      <c r="XES180" s="35"/>
      <c r="XET180" s="35"/>
      <c r="XEU180" s="35"/>
      <c r="XEV180" s="35"/>
      <c r="XEW180" s="35"/>
      <c r="XEX180" s="35"/>
      <c r="XEY180" s="35"/>
      <c r="XEZ180" s="35"/>
      <c r="XFA180" s="35"/>
      <c r="XFB180" s="35"/>
      <c r="XFC180" s="35"/>
      <c r="XFD180" s="35"/>
    </row>
    <row r="181" spans="1:151 16227:16384" s="12" customFormat="1" ht="20.25" customHeight="1" x14ac:dyDescent="0.25">
      <c r="A181" s="82" t="str">
        <f t="shared" si="12"/>
        <v>9th Floor For Residential (Part Refuge Area)</v>
      </c>
      <c r="B181" s="82"/>
      <c r="C181" s="82">
        <v>10</v>
      </c>
      <c r="D181" s="82"/>
      <c r="E181" s="83" t="s">
        <v>244</v>
      </c>
      <c r="F181" s="85"/>
      <c r="G181" s="85"/>
      <c r="H181" s="85"/>
      <c r="I181" s="84"/>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WZC181" s="35"/>
      <c r="WZD181" s="35"/>
      <c r="WZE181" s="35"/>
      <c r="WZF181" s="35"/>
      <c r="WZG181" s="35"/>
      <c r="WZH181" s="35"/>
      <c r="WZI181" s="35"/>
      <c r="WZJ181" s="35"/>
      <c r="WZK181" s="35"/>
      <c r="WZL181" s="35"/>
      <c r="WZM181" s="35"/>
      <c r="WZN181" s="35"/>
      <c r="WZO181" s="35"/>
      <c r="WZP181" s="35"/>
      <c r="WZQ181" s="35"/>
      <c r="WZR181" s="35"/>
      <c r="WZS181" s="35"/>
      <c r="WZT181" s="35"/>
      <c r="WZU181" s="35"/>
      <c r="WZV181" s="35"/>
      <c r="WZW181" s="35"/>
      <c r="WZX181" s="35"/>
      <c r="WZY181" s="35"/>
      <c r="WZZ181" s="35"/>
      <c r="XAA181" s="35"/>
      <c r="XAB181" s="35"/>
      <c r="XAC181" s="35"/>
      <c r="XAD181" s="35"/>
      <c r="XAE181" s="35"/>
      <c r="XAF181" s="35"/>
      <c r="XAG181" s="35"/>
      <c r="XAH181" s="35"/>
      <c r="XAI181" s="35"/>
      <c r="XAJ181" s="35"/>
      <c r="XAK181" s="35"/>
      <c r="XAL181" s="35"/>
      <c r="XAM181" s="35"/>
      <c r="XAN181" s="35"/>
      <c r="XAO181" s="35"/>
      <c r="XAP181" s="35"/>
      <c r="XAQ181" s="35"/>
      <c r="XAR181" s="35"/>
      <c r="XAS181" s="35"/>
      <c r="XAT181" s="35"/>
      <c r="XAU181" s="35"/>
      <c r="XAV181" s="35"/>
      <c r="XAW181" s="35"/>
      <c r="XAX181" s="35"/>
      <c r="XAY181" s="35"/>
      <c r="XAZ181" s="35"/>
      <c r="XBA181" s="35"/>
      <c r="XBB181" s="35"/>
      <c r="XBC181" s="35"/>
      <c r="XBD181" s="35"/>
      <c r="XBE181" s="35"/>
      <c r="XBF181" s="35"/>
      <c r="XBG181" s="35"/>
      <c r="XBH181" s="35"/>
      <c r="XBI181" s="35"/>
      <c r="XBJ181" s="35"/>
      <c r="XBK181" s="35"/>
      <c r="XBL181" s="35"/>
      <c r="XBM181" s="35"/>
      <c r="XBN181" s="35"/>
      <c r="XBO181" s="35"/>
      <c r="XBP181" s="35"/>
      <c r="XBQ181" s="35"/>
      <c r="XBR181" s="35"/>
      <c r="XBS181" s="35"/>
      <c r="XBT181" s="35"/>
      <c r="XBU181" s="35"/>
      <c r="XBV181" s="35"/>
      <c r="XBW181" s="35"/>
      <c r="XBX181" s="35"/>
      <c r="XBY181" s="35"/>
      <c r="XBZ181" s="35"/>
      <c r="XCA181" s="35"/>
      <c r="XCB181" s="35"/>
      <c r="XCC181" s="35"/>
      <c r="XCD181" s="35"/>
      <c r="XCE181" s="35"/>
      <c r="XCF181" s="35"/>
      <c r="XCG181" s="35"/>
      <c r="XCH181" s="35"/>
      <c r="XCI181" s="35"/>
      <c r="XCJ181" s="35"/>
      <c r="XCK181" s="35"/>
      <c r="XCL181" s="35"/>
      <c r="XCM181" s="35"/>
      <c r="XCN181" s="35"/>
      <c r="XCO181" s="35"/>
      <c r="XCP181" s="35"/>
      <c r="XCQ181" s="35"/>
      <c r="XCR181" s="35"/>
      <c r="XCS181" s="35"/>
      <c r="XCT181" s="35"/>
      <c r="XCU181" s="35"/>
      <c r="XCV181" s="35"/>
      <c r="XCW181" s="35"/>
      <c r="XCX181" s="35"/>
      <c r="XCY181" s="35"/>
      <c r="XCZ181" s="35"/>
      <c r="XDA181" s="35"/>
      <c r="XDB181" s="35"/>
      <c r="XDC181" s="35"/>
      <c r="XDD181" s="35"/>
      <c r="XDE181" s="35"/>
      <c r="XDF181" s="35"/>
      <c r="XDG181" s="35"/>
      <c r="XDH181" s="35"/>
      <c r="XDI181" s="35"/>
      <c r="XDJ181" s="35"/>
      <c r="XDK181" s="35"/>
      <c r="XDL181" s="35"/>
      <c r="XDM181" s="35"/>
      <c r="XDN181" s="35"/>
      <c r="XDO181" s="35"/>
      <c r="XDP181" s="35"/>
      <c r="XDQ181" s="35"/>
      <c r="XDR181" s="35"/>
      <c r="XDS181" s="35"/>
      <c r="XDT181" s="35"/>
      <c r="XDU181" s="35"/>
      <c r="XDV181" s="35"/>
      <c r="XDW181" s="35"/>
      <c r="XDX181" s="35"/>
      <c r="XDY181" s="35"/>
      <c r="XDZ181" s="35"/>
      <c r="XEA181" s="35"/>
      <c r="XEB181" s="35"/>
      <c r="XEC181" s="35"/>
      <c r="XED181" s="35"/>
      <c r="XEE181" s="35"/>
      <c r="XEF181" s="35"/>
      <c r="XEG181" s="35"/>
      <c r="XEH181" s="35"/>
      <c r="XEI181" s="35"/>
      <c r="XEJ181" s="35"/>
      <c r="XEK181" s="35"/>
      <c r="XEL181" s="35"/>
      <c r="XEM181" s="35"/>
      <c r="XEN181" s="35"/>
      <c r="XEO181" s="35"/>
      <c r="XEP181" s="35"/>
      <c r="XEQ181" s="35"/>
      <c r="XER181" s="35"/>
      <c r="XES181" s="35"/>
      <c r="XET181" s="35"/>
      <c r="XEU181" s="35"/>
      <c r="XEV181" s="35"/>
      <c r="XEW181" s="35"/>
      <c r="XEX181" s="35"/>
      <c r="XEY181" s="35"/>
      <c r="XEZ181" s="35"/>
      <c r="XFA181" s="35"/>
      <c r="XFB181" s="35"/>
      <c r="XFC181" s="35"/>
      <c r="XFD181" s="35"/>
    </row>
    <row r="182" spans="1:151 16227:16384" s="12" customFormat="1" ht="20.25" customHeight="1" x14ac:dyDescent="0.25">
      <c r="A182" s="82" t="str">
        <f>A174</f>
        <v>9th Floor For Residential (Part Refuge Area)</v>
      </c>
      <c r="B182" s="82"/>
      <c r="C182" s="82">
        <v>11</v>
      </c>
      <c r="D182" s="82"/>
      <c r="E182" s="57" t="s">
        <v>215</v>
      </c>
      <c r="F182" s="83">
        <f>(58.83+1.22*1.85)*10.764</f>
        <v>657.54046799999992</v>
      </c>
      <c r="G182" s="84"/>
      <c r="H182" s="57">
        <v>0</v>
      </c>
      <c r="I182" s="57">
        <f t="shared" si="15"/>
        <v>986.31070199999988</v>
      </c>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WZC182" s="35"/>
      <c r="WZD182" s="35"/>
      <c r="WZE182" s="35"/>
      <c r="WZF182" s="35"/>
      <c r="WZG182" s="35"/>
      <c r="WZH182" s="35"/>
      <c r="WZI182" s="35"/>
      <c r="WZJ182" s="35"/>
      <c r="WZK182" s="35"/>
      <c r="WZL182" s="35"/>
      <c r="WZM182" s="35"/>
      <c r="WZN182" s="35"/>
      <c r="WZO182" s="35"/>
      <c r="WZP182" s="35"/>
      <c r="WZQ182" s="35"/>
      <c r="WZR182" s="35"/>
      <c r="WZS182" s="35"/>
      <c r="WZT182" s="35"/>
      <c r="WZU182" s="35"/>
      <c r="WZV182" s="35"/>
      <c r="WZW182" s="35"/>
      <c r="WZX182" s="35"/>
      <c r="WZY182" s="35"/>
      <c r="WZZ182" s="35"/>
      <c r="XAA182" s="35"/>
      <c r="XAB182" s="35"/>
      <c r="XAC182" s="35"/>
      <c r="XAD182" s="35"/>
      <c r="XAE182" s="35"/>
      <c r="XAF182" s="35"/>
      <c r="XAG182" s="35"/>
      <c r="XAH182" s="35"/>
      <c r="XAI182" s="35"/>
      <c r="XAJ182" s="35"/>
      <c r="XAK182" s="35"/>
      <c r="XAL182" s="35"/>
      <c r="XAM182" s="35"/>
      <c r="XAN182" s="35"/>
      <c r="XAO182" s="35"/>
      <c r="XAP182" s="35"/>
      <c r="XAQ182" s="35"/>
      <c r="XAR182" s="35"/>
      <c r="XAS182" s="35"/>
      <c r="XAT182" s="35"/>
      <c r="XAU182" s="35"/>
      <c r="XAV182" s="35"/>
      <c r="XAW182" s="35"/>
      <c r="XAX182" s="35"/>
      <c r="XAY182" s="35"/>
      <c r="XAZ182" s="35"/>
      <c r="XBA182" s="35"/>
      <c r="XBB182" s="35"/>
      <c r="XBC182" s="35"/>
      <c r="XBD182" s="35"/>
      <c r="XBE182" s="35"/>
      <c r="XBF182" s="35"/>
      <c r="XBG182" s="35"/>
      <c r="XBH182" s="35"/>
      <c r="XBI182" s="35"/>
      <c r="XBJ182" s="35"/>
      <c r="XBK182" s="35"/>
      <c r="XBL182" s="35"/>
      <c r="XBM182" s="35"/>
      <c r="XBN182" s="35"/>
      <c r="XBO182" s="35"/>
      <c r="XBP182" s="35"/>
      <c r="XBQ182" s="35"/>
      <c r="XBR182" s="35"/>
      <c r="XBS182" s="35"/>
      <c r="XBT182" s="35"/>
      <c r="XBU182" s="35"/>
      <c r="XBV182" s="35"/>
      <c r="XBW182" s="35"/>
      <c r="XBX182" s="35"/>
      <c r="XBY182" s="35"/>
      <c r="XBZ182" s="35"/>
      <c r="XCA182" s="35"/>
      <c r="XCB182" s="35"/>
      <c r="XCC182" s="35"/>
      <c r="XCD182" s="35"/>
      <c r="XCE182" s="35"/>
      <c r="XCF182" s="35"/>
      <c r="XCG182" s="35"/>
      <c r="XCH182" s="35"/>
      <c r="XCI182" s="35"/>
      <c r="XCJ182" s="35"/>
      <c r="XCK182" s="35"/>
      <c r="XCL182" s="35"/>
      <c r="XCM182" s="35"/>
      <c r="XCN182" s="35"/>
      <c r="XCO182" s="35"/>
      <c r="XCP182" s="35"/>
      <c r="XCQ182" s="35"/>
      <c r="XCR182" s="35"/>
      <c r="XCS182" s="35"/>
      <c r="XCT182" s="35"/>
      <c r="XCU182" s="35"/>
      <c r="XCV182" s="35"/>
      <c r="XCW182" s="35"/>
      <c r="XCX182" s="35"/>
      <c r="XCY182" s="35"/>
      <c r="XCZ182" s="35"/>
      <c r="XDA182" s="35"/>
      <c r="XDB182" s="35"/>
      <c r="XDC182" s="35"/>
      <c r="XDD182" s="35"/>
      <c r="XDE182" s="35"/>
      <c r="XDF182" s="35"/>
      <c r="XDG182" s="35"/>
      <c r="XDH182" s="35"/>
      <c r="XDI182" s="35"/>
      <c r="XDJ182" s="35"/>
      <c r="XDK182" s="35"/>
      <c r="XDL182" s="35"/>
      <c r="XDM182" s="35"/>
      <c r="XDN182" s="35"/>
      <c r="XDO182" s="35"/>
      <c r="XDP182" s="35"/>
      <c r="XDQ182" s="35"/>
      <c r="XDR182" s="35"/>
      <c r="XDS182" s="35"/>
      <c r="XDT182" s="35"/>
      <c r="XDU182" s="35"/>
      <c r="XDV182" s="35"/>
      <c r="XDW182" s="35"/>
      <c r="XDX182" s="35"/>
      <c r="XDY182" s="35"/>
      <c r="XDZ182" s="35"/>
      <c r="XEA182" s="35"/>
      <c r="XEB182" s="35"/>
      <c r="XEC182" s="35"/>
      <c r="XED182" s="35"/>
      <c r="XEE182" s="35"/>
      <c r="XEF182" s="35"/>
      <c r="XEG182" s="35"/>
      <c r="XEH182" s="35"/>
      <c r="XEI182" s="35"/>
      <c r="XEJ182" s="35"/>
      <c r="XEK182" s="35"/>
      <c r="XEL182" s="35"/>
      <c r="XEM182" s="35"/>
      <c r="XEN182" s="35"/>
      <c r="XEO182" s="35"/>
      <c r="XEP182" s="35"/>
      <c r="XEQ182" s="35"/>
      <c r="XER182" s="35"/>
      <c r="XES182" s="35"/>
      <c r="XET182" s="35"/>
      <c r="XEU182" s="35"/>
      <c r="XEV182" s="35"/>
      <c r="XEW182" s="35"/>
      <c r="XEX182" s="35"/>
      <c r="XEY182" s="35"/>
      <c r="XEZ182" s="35"/>
      <c r="XFA182" s="35"/>
      <c r="XFB182" s="35"/>
      <c r="XFC182" s="35"/>
      <c r="XFD182" s="35"/>
    </row>
    <row r="183" spans="1:151 16227:16384" s="12" customFormat="1" ht="20.25" customHeight="1" x14ac:dyDescent="0.25">
      <c r="A183" s="82" t="str">
        <f t="shared" si="12"/>
        <v>9th Floor For Residential (Part Refuge Area)</v>
      </c>
      <c r="B183" s="82"/>
      <c r="C183" s="82">
        <v>12</v>
      </c>
      <c r="D183" s="82"/>
      <c r="E183" s="57" t="s">
        <v>214</v>
      </c>
      <c r="F183" s="83">
        <f>(41.53+1.4*1)*10.764</f>
        <v>462.09851999999995</v>
      </c>
      <c r="G183" s="84"/>
      <c r="H183" s="57">
        <v>0</v>
      </c>
      <c r="I183" s="57">
        <f t="shared" si="15"/>
        <v>693.1477799999999</v>
      </c>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WZC183" s="35"/>
      <c r="WZD183" s="35"/>
      <c r="WZE183" s="35"/>
      <c r="WZF183" s="35"/>
      <c r="WZG183" s="35"/>
      <c r="WZH183" s="35"/>
      <c r="WZI183" s="35"/>
      <c r="WZJ183" s="35"/>
      <c r="WZK183" s="35"/>
      <c r="WZL183" s="35"/>
      <c r="WZM183" s="35"/>
      <c r="WZN183" s="35"/>
      <c r="WZO183" s="35"/>
      <c r="WZP183" s="35"/>
      <c r="WZQ183" s="35"/>
      <c r="WZR183" s="35"/>
      <c r="WZS183" s="35"/>
      <c r="WZT183" s="35"/>
      <c r="WZU183" s="35"/>
      <c r="WZV183" s="35"/>
      <c r="WZW183" s="35"/>
      <c r="WZX183" s="35"/>
      <c r="WZY183" s="35"/>
      <c r="WZZ183" s="35"/>
      <c r="XAA183" s="35"/>
      <c r="XAB183" s="35"/>
      <c r="XAC183" s="35"/>
      <c r="XAD183" s="35"/>
      <c r="XAE183" s="35"/>
      <c r="XAF183" s="35"/>
      <c r="XAG183" s="35"/>
      <c r="XAH183" s="35"/>
      <c r="XAI183" s="35"/>
      <c r="XAJ183" s="35"/>
      <c r="XAK183" s="35"/>
      <c r="XAL183" s="35"/>
      <c r="XAM183" s="35"/>
      <c r="XAN183" s="35"/>
      <c r="XAO183" s="35"/>
      <c r="XAP183" s="35"/>
      <c r="XAQ183" s="35"/>
      <c r="XAR183" s="35"/>
      <c r="XAS183" s="35"/>
      <c r="XAT183" s="35"/>
      <c r="XAU183" s="35"/>
      <c r="XAV183" s="35"/>
      <c r="XAW183" s="35"/>
      <c r="XAX183" s="35"/>
      <c r="XAY183" s="35"/>
      <c r="XAZ183" s="35"/>
      <c r="XBA183" s="35"/>
      <c r="XBB183" s="35"/>
      <c r="XBC183" s="35"/>
      <c r="XBD183" s="35"/>
      <c r="XBE183" s="35"/>
      <c r="XBF183" s="35"/>
      <c r="XBG183" s="35"/>
      <c r="XBH183" s="35"/>
      <c r="XBI183" s="35"/>
      <c r="XBJ183" s="35"/>
      <c r="XBK183" s="35"/>
      <c r="XBL183" s="35"/>
      <c r="XBM183" s="35"/>
      <c r="XBN183" s="35"/>
      <c r="XBO183" s="35"/>
      <c r="XBP183" s="35"/>
      <c r="XBQ183" s="35"/>
      <c r="XBR183" s="35"/>
      <c r="XBS183" s="35"/>
      <c r="XBT183" s="35"/>
      <c r="XBU183" s="35"/>
      <c r="XBV183" s="35"/>
      <c r="XBW183" s="35"/>
      <c r="XBX183" s="35"/>
      <c r="XBY183" s="35"/>
      <c r="XBZ183" s="35"/>
      <c r="XCA183" s="35"/>
      <c r="XCB183" s="35"/>
      <c r="XCC183" s="35"/>
      <c r="XCD183" s="35"/>
      <c r="XCE183" s="35"/>
      <c r="XCF183" s="35"/>
      <c r="XCG183" s="35"/>
      <c r="XCH183" s="35"/>
      <c r="XCI183" s="35"/>
      <c r="XCJ183" s="35"/>
      <c r="XCK183" s="35"/>
      <c r="XCL183" s="35"/>
      <c r="XCM183" s="35"/>
      <c r="XCN183" s="35"/>
      <c r="XCO183" s="35"/>
      <c r="XCP183" s="35"/>
      <c r="XCQ183" s="35"/>
      <c r="XCR183" s="35"/>
      <c r="XCS183" s="35"/>
      <c r="XCT183" s="35"/>
      <c r="XCU183" s="35"/>
      <c r="XCV183" s="35"/>
      <c r="XCW183" s="35"/>
      <c r="XCX183" s="35"/>
      <c r="XCY183" s="35"/>
      <c r="XCZ183" s="35"/>
      <c r="XDA183" s="35"/>
      <c r="XDB183" s="35"/>
      <c r="XDC183" s="35"/>
      <c r="XDD183" s="35"/>
      <c r="XDE183" s="35"/>
      <c r="XDF183" s="35"/>
      <c r="XDG183" s="35"/>
      <c r="XDH183" s="35"/>
      <c r="XDI183" s="35"/>
      <c r="XDJ183" s="35"/>
      <c r="XDK183" s="35"/>
      <c r="XDL183" s="35"/>
      <c r="XDM183" s="35"/>
      <c r="XDN183" s="35"/>
      <c r="XDO183" s="35"/>
      <c r="XDP183" s="35"/>
      <c r="XDQ183" s="35"/>
      <c r="XDR183" s="35"/>
      <c r="XDS183" s="35"/>
      <c r="XDT183" s="35"/>
      <c r="XDU183" s="35"/>
      <c r="XDV183" s="35"/>
      <c r="XDW183" s="35"/>
      <c r="XDX183" s="35"/>
      <c r="XDY183" s="35"/>
      <c r="XDZ183" s="35"/>
      <c r="XEA183" s="35"/>
      <c r="XEB183" s="35"/>
      <c r="XEC183" s="35"/>
      <c r="XED183" s="35"/>
      <c r="XEE183" s="35"/>
      <c r="XEF183" s="35"/>
      <c r="XEG183" s="35"/>
      <c r="XEH183" s="35"/>
      <c r="XEI183" s="35"/>
      <c r="XEJ183" s="35"/>
      <c r="XEK183" s="35"/>
      <c r="XEL183" s="35"/>
      <c r="XEM183" s="35"/>
      <c r="XEN183" s="35"/>
      <c r="XEO183" s="35"/>
      <c r="XEP183" s="35"/>
      <c r="XEQ183" s="35"/>
      <c r="XER183" s="35"/>
      <c r="XES183" s="35"/>
      <c r="XET183" s="35"/>
      <c r="XEU183" s="35"/>
      <c r="XEV183" s="35"/>
      <c r="XEW183" s="35"/>
      <c r="XEX183" s="35"/>
      <c r="XEY183" s="35"/>
      <c r="XEZ183" s="35"/>
      <c r="XFA183" s="35"/>
      <c r="XFB183" s="35"/>
      <c r="XFC183" s="35"/>
      <c r="XFD183" s="35"/>
    </row>
    <row r="184" spans="1:151 16227:16384" s="12" customFormat="1" ht="20.25" customHeight="1" x14ac:dyDescent="0.25">
      <c r="A184" s="82" t="str">
        <f t="shared" si="12"/>
        <v>9th Floor For Residential (Part Refuge Area)</v>
      </c>
      <c r="B184" s="82"/>
      <c r="C184" s="82">
        <f t="shared" si="14"/>
        <v>13</v>
      </c>
      <c r="D184" s="82"/>
      <c r="E184" s="57" t="s">
        <v>214</v>
      </c>
      <c r="F184" s="83">
        <f>(41.53+1.4*1)*10.764</f>
        <v>462.09851999999995</v>
      </c>
      <c r="G184" s="84"/>
      <c r="H184" s="57">
        <v>0</v>
      </c>
      <c r="I184" s="57">
        <f t="shared" si="15"/>
        <v>693.1477799999999</v>
      </c>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WZC184" s="35"/>
      <c r="WZD184" s="35"/>
      <c r="WZE184" s="35"/>
      <c r="WZF184" s="35"/>
      <c r="WZG184" s="35"/>
      <c r="WZH184" s="35"/>
      <c r="WZI184" s="35"/>
      <c r="WZJ184" s="35"/>
      <c r="WZK184" s="35"/>
      <c r="WZL184" s="35"/>
      <c r="WZM184" s="35"/>
      <c r="WZN184" s="35"/>
      <c r="WZO184" s="35"/>
      <c r="WZP184" s="35"/>
      <c r="WZQ184" s="35"/>
      <c r="WZR184" s="35"/>
      <c r="WZS184" s="35"/>
      <c r="WZT184" s="35"/>
      <c r="WZU184" s="35"/>
      <c r="WZV184" s="35"/>
      <c r="WZW184" s="35"/>
      <c r="WZX184" s="35"/>
      <c r="WZY184" s="35"/>
      <c r="WZZ184" s="35"/>
      <c r="XAA184" s="35"/>
      <c r="XAB184" s="35"/>
      <c r="XAC184" s="35"/>
      <c r="XAD184" s="35"/>
      <c r="XAE184" s="35"/>
      <c r="XAF184" s="35"/>
      <c r="XAG184" s="35"/>
      <c r="XAH184" s="35"/>
      <c r="XAI184" s="35"/>
      <c r="XAJ184" s="35"/>
      <c r="XAK184" s="35"/>
      <c r="XAL184" s="35"/>
      <c r="XAM184" s="35"/>
      <c r="XAN184" s="35"/>
      <c r="XAO184" s="35"/>
      <c r="XAP184" s="35"/>
      <c r="XAQ184" s="35"/>
      <c r="XAR184" s="35"/>
      <c r="XAS184" s="35"/>
      <c r="XAT184" s="35"/>
      <c r="XAU184" s="35"/>
      <c r="XAV184" s="35"/>
      <c r="XAW184" s="35"/>
      <c r="XAX184" s="35"/>
      <c r="XAY184" s="35"/>
      <c r="XAZ184" s="35"/>
      <c r="XBA184" s="35"/>
      <c r="XBB184" s="35"/>
      <c r="XBC184" s="35"/>
      <c r="XBD184" s="35"/>
      <c r="XBE184" s="35"/>
      <c r="XBF184" s="35"/>
      <c r="XBG184" s="35"/>
      <c r="XBH184" s="35"/>
      <c r="XBI184" s="35"/>
      <c r="XBJ184" s="35"/>
      <c r="XBK184" s="35"/>
      <c r="XBL184" s="35"/>
      <c r="XBM184" s="35"/>
      <c r="XBN184" s="35"/>
      <c r="XBO184" s="35"/>
      <c r="XBP184" s="35"/>
      <c r="XBQ184" s="35"/>
      <c r="XBR184" s="35"/>
      <c r="XBS184" s="35"/>
      <c r="XBT184" s="35"/>
      <c r="XBU184" s="35"/>
      <c r="XBV184" s="35"/>
      <c r="XBW184" s="35"/>
      <c r="XBX184" s="35"/>
      <c r="XBY184" s="35"/>
      <c r="XBZ184" s="35"/>
      <c r="XCA184" s="35"/>
      <c r="XCB184" s="35"/>
      <c r="XCC184" s="35"/>
      <c r="XCD184" s="35"/>
      <c r="XCE184" s="35"/>
      <c r="XCF184" s="35"/>
      <c r="XCG184" s="35"/>
      <c r="XCH184" s="35"/>
      <c r="XCI184" s="35"/>
      <c r="XCJ184" s="35"/>
      <c r="XCK184" s="35"/>
      <c r="XCL184" s="35"/>
      <c r="XCM184" s="35"/>
      <c r="XCN184" s="35"/>
      <c r="XCO184" s="35"/>
      <c r="XCP184" s="35"/>
      <c r="XCQ184" s="35"/>
      <c r="XCR184" s="35"/>
      <c r="XCS184" s="35"/>
      <c r="XCT184" s="35"/>
      <c r="XCU184" s="35"/>
      <c r="XCV184" s="35"/>
      <c r="XCW184" s="35"/>
      <c r="XCX184" s="35"/>
      <c r="XCY184" s="35"/>
      <c r="XCZ184" s="35"/>
      <c r="XDA184" s="35"/>
      <c r="XDB184" s="35"/>
      <c r="XDC184" s="35"/>
      <c r="XDD184" s="35"/>
      <c r="XDE184" s="35"/>
      <c r="XDF184" s="35"/>
      <c r="XDG184" s="35"/>
      <c r="XDH184" s="35"/>
      <c r="XDI184" s="35"/>
      <c r="XDJ184" s="35"/>
      <c r="XDK184" s="35"/>
      <c r="XDL184" s="35"/>
      <c r="XDM184" s="35"/>
      <c r="XDN184" s="35"/>
      <c r="XDO184" s="35"/>
      <c r="XDP184" s="35"/>
      <c r="XDQ184" s="35"/>
      <c r="XDR184" s="35"/>
      <c r="XDS184" s="35"/>
      <c r="XDT184" s="35"/>
      <c r="XDU184" s="35"/>
      <c r="XDV184" s="35"/>
      <c r="XDW184" s="35"/>
      <c r="XDX184" s="35"/>
      <c r="XDY184" s="35"/>
      <c r="XDZ184" s="35"/>
      <c r="XEA184" s="35"/>
      <c r="XEB184" s="35"/>
      <c r="XEC184" s="35"/>
      <c r="XED184" s="35"/>
      <c r="XEE184" s="35"/>
      <c r="XEF184" s="35"/>
      <c r="XEG184" s="35"/>
      <c r="XEH184" s="35"/>
      <c r="XEI184" s="35"/>
      <c r="XEJ184" s="35"/>
      <c r="XEK184" s="35"/>
      <c r="XEL184" s="35"/>
      <c r="XEM184" s="35"/>
      <c r="XEN184" s="35"/>
      <c r="XEO184" s="35"/>
      <c r="XEP184" s="35"/>
      <c r="XEQ184" s="35"/>
      <c r="XER184" s="35"/>
      <c r="XES184" s="35"/>
      <c r="XET184" s="35"/>
      <c r="XEU184" s="35"/>
      <c r="XEV184" s="35"/>
      <c r="XEW184" s="35"/>
      <c r="XEX184" s="35"/>
      <c r="XEY184" s="35"/>
      <c r="XEZ184" s="35"/>
      <c r="XFA184" s="35"/>
      <c r="XFB184" s="35"/>
      <c r="XFC184" s="35"/>
      <c r="XFD184" s="35"/>
    </row>
    <row r="185" spans="1:151 16227:16384" s="12" customFormat="1" ht="20.25" customHeight="1" x14ac:dyDescent="0.25">
      <c r="A185" s="82" t="str">
        <f t="shared" si="12"/>
        <v>9th Floor For Residential (Part Refuge Area)</v>
      </c>
      <c r="B185" s="82"/>
      <c r="C185" s="82">
        <f t="shared" si="14"/>
        <v>14</v>
      </c>
      <c r="D185" s="82"/>
      <c r="E185" s="57" t="s">
        <v>214</v>
      </c>
      <c r="F185" s="83">
        <f>(41.53+1.4*1)*10.764</f>
        <v>462.09851999999995</v>
      </c>
      <c r="G185" s="84"/>
      <c r="H185" s="57">
        <v>0</v>
      </c>
      <c r="I185" s="57">
        <f t="shared" si="15"/>
        <v>693.1477799999999</v>
      </c>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WZC185" s="35"/>
      <c r="WZD185" s="35"/>
      <c r="WZE185" s="35"/>
      <c r="WZF185" s="35"/>
      <c r="WZG185" s="35"/>
      <c r="WZH185" s="35"/>
      <c r="WZI185" s="35"/>
      <c r="WZJ185" s="35"/>
      <c r="WZK185" s="35"/>
      <c r="WZL185" s="35"/>
      <c r="WZM185" s="35"/>
      <c r="WZN185" s="35"/>
      <c r="WZO185" s="35"/>
      <c r="WZP185" s="35"/>
      <c r="WZQ185" s="35"/>
      <c r="WZR185" s="35"/>
      <c r="WZS185" s="35"/>
      <c r="WZT185" s="35"/>
      <c r="WZU185" s="35"/>
      <c r="WZV185" s="35"/>
      <c r="WZW185" s="35"/>
      <c r="WZX185" s="35"/>
      <c r="WZY185" s="35"/>
      <c r="WZZ185" s="35"/>
      <c r="XAA185" s="35"/>
      <c r="XAB185" s="35"/>
      <c r="XAC185" s="35"/>
      <c r="XAD185" s="35"/>
      <c r="XAE185" s="35"/>
      <c r="XAF185" s="35"/>
      <c r="XAG185" s="35"/>
      <c r="XAH185" s="35"/>
      <c r="XAI185" s="35"/>
      <c r="XAJ185" s="35"/>
      <c r="XAK185" s="35"/>
      <c r="XAL185" s="35"/>
      <c r="XAM185" s="35"/>
      <c r="XAN185" s="35"/>
      <c r="XAO185" s="35"/>
      <c r="XAP185" s="35"/>
      <c r="XAQ185" s="35"/>
      <c r="XAR185" s="35"/>
      <c r="XAS185" s="35"/>
      <c r="XAT185" s="35"/>
      <c r="XAU185" s="35"/>
      <c r="XAV185" s="35"/>
      <c r="XAW185" s="35"/>
      <c r="XAX185" s="35"/>
      <c r="XAY185" s="35"/>
      <c r="XAZ185" s="35"/>
      <c r="XBA185" s="35"/>
      <c r="XBB185" s="35"/>
      <c r="XBC185" s="35"/>
      <c r="XBD185" s="35"/>
      <c r="XBE185" s="35"/>
      <c r="XBF185" s="35"/>
      <c r="XBG185" s="35"/>
      <c r="XBH185" s="35"/>
      <c r="XBI185" s="35"/>
      <c r="XBJ185" s="35"/>
      <c r="XBK185" s="35"/>
      <c r="XBL185" s="35"/>
      <c r="XBM185" s="35"/>
      <c r="XBN185" s="35"/>
      <c r="XBO185" s="35"/>
      <c r="XBP185" s="35"/>
      <c r="XBQ185" s="35"/>
      <c r="XBR185" s="35"/>
      <c r="XBS185" s="35"/>
      <c r="XBT185" s="35"/>
      <c r="XBU185" s="35"/>
      <c r="XBV185" s="35"/>
      <c r="XBW185" s="35"/>
      <c r="XBX185" s="35"/>
      <c r="XBY185" s="35"/>
      <c r="XBZ185" s="35"/>
      <c r="XCA185" s="35"/>
      <c r="XCB185" s="35"/>
      <c r="XCC185" s="35"/>
      <c r="XCD185" s="35"/>
      <c r="XCE185" s="35"/>
      <c r="XCF185" s="35"/>
      <c r="XCG185" s="35"/>
      <c r="XCH185" s="35"/>
      <c r="XCI185" s="35"/>
      <c r="XCJ185" s="35"/>
      <c r="XCK185" s="35"/>
      <c r="XCL185" s="35"/>
      <c r="XCM185" s="35"/>
      <c r="XCN185" s="35"/>
      <c r="XCO185" s="35"/>
      <c r="XCP185" s="35"/>
      <c r="XCQ185" s="35"/>
      <c r="XCR185" s="35"/>
      <c r="XCS185" s="35"/>
      <c r="XCT185" s="35"/>
      <c r="XCU185" s="35"/>
      <c r="XCV185" s="35"/>
      <c r="XCW185" s="35"/>
      <c r="XCX185" s="35"/>
      <c r="XCY185" s="35"/>
      <c r="XCZ185" s="35"/>
      <c r="XDA185" s="35"/>
      <c r="XDB185" s="35"/>
      <c r="XDC185" s="35"/>
      <c r="XDD185" s="35"/>
      <c r="XDE185" s="35"/>
      <c r="XDF185" s="35"/>
      <c r="XDG185" s="35"/>
      <c r="XDH185" s="35"/>
      <c r="XDI185" s="35"/>
      <c r="XDJ185" s="35"/>
      <c r="XDK185" s="35"/>
      <c r="XDL185" s="35"/>
      <c r="XDM185" s="35"/>
      <c r="XDN185" s="35"/>
      <c r="XDO185" s="35"/>
      <c r="XDP185" s="35"/>
      <c r="XDQ185" s="35"/>
      <c r="XDR185" s="35"/>
      <c r="XDS185" s="35"/>
      <c r="XDT185" s="35"/>
      <c r="XDU185" s="35"/>
      <c r="XDV185" s="35"/>
      <c r="XDW185" s="35"/>
      <c r="XDX185" s="35"/>
      <c r="XDY185" s="35"/>
      <c r="XDZ185" s="35"/>
      <c r="XEA185" s="35"/>
      <c r="XEB185" s="35"/>
      <c r="XEC185" s="35"/>
      <c r="XED185" s="35"/>
      <c r="XEE185" s="35"/>
      <c r="XEF185" s="35"/>
      <c r="XEG185" s="35"/>
      <c r="XEH185" s="35"/>
      <c r="XEI185" s="35"/>
      <c r="XEJ185" s="35"/>
      <c r="XEK185" s="35"/>
      <c r="XEL185" s="35"/>
      <c r="XEM185" s="35"/>
      <c r="XEN185" s="35"/>
      <c r="XEO185" s="35"/>
      <c r="XEP185" s="35"/>
      <c r="XEQ185" s="35"/>
      <c r="XER185" s="35"/>
      <c r="XES185" s="35"/>
      <c r="XET185" s="35"/>
      <c r="XEU185" s="35"/>
      <c r="XEV185" s="35"/>
      <c r="XEW185" s="35"/>
      <c r="XEX185" s="35"/>
      <c r="XEY185" s="35"/>
      <c r="XEZ185" s="35"/>
      <c r="XFA185" s="35"/>
      <c r="XFB185" s="35"/>
      <c r="XFC185" s="35"/>
      <c r="XFD185" s="35"/>
    </row>
    <row r="186" spans="1:151 16227:16384" s="12" customFormat="1" ht="20.25" customHeight="1" x14ac:dyDescent="0.25">
      <c r="A186" s="82" t="str">
        <f t="shared" si="12"/>
        <v>9th Floor For Residential (Part Refuge Area)</v>
      </c>
      <c r="B186" s="82"/>
      <c r="C186" s="82">
        <f t="shared" si="14"/>
        <v>15</v>
      </c>
      <c r="D186" s="82"/>
      <c r="E186" s="57" t="s">
        <v>216</v>
      </c>
      <c r="F186" s="83">
        <f>(78.16+1.35*4.85)*10.764</f>
        <v>911.79152999999985</v>
      </c>
      <c r="G186" s="84"/>
      <c r="H186" s="57">
        <v>0</v>
      </c>
      <c r="I186" s="57">
        <f t="shared" si="15"/>
        <v>1367.6872949999997</v>
      </c>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WZC186" s="35"/>
      <c r="WZD186" s="35"/>
      <c r="WZE186" s="35"/>
      <c r="WZF186" s="35"/>
      <c r="WZG186" s="35"/>
      <c r="WZH186" s="35"/>
      <c r="WZI186" s="35"/>
      <c r="WZJ186" s="35"/>
      <c r="WZK186" s="35"/>
      <c r="WZL186" s="35"/>
      <c r="WZM186" s="35"/>
      <c r="WZN186" s="35"/>
      <c r="WZO186" s="35"/>
      <c r="WZP186" s="35"/>
      <c r="WZQ186" s="35"/>
      <c r="WZR186" s="35"/>
      <c r="WZS186" s="35"/>
      <c r="WZT186" s="35"/>
      <c r="WZU186" s="35"/>
      <c r="WZV186" s="35"/>
      <c r="WZW186" s="35"/>
      <c r="WZX186" s="35"/>
      <c r="WZY186" s="35"/>
      <c r="WZZ186" s="35"/>
      <c r="XAA186" s="35"/>
      <c r="XAB186" s="35"/>
      <c r="XAC186" s="35"/>
      <c r="XAD186" s="35"/>
      <c r="XAE186" s="35"/>
      <c r="XAF186" s="35"/>
      <c r="XAG186" s="35"/>
      <c r="XAH186" s="35"/>
      <c r="XAI186" s="35"/>
      <c r="XAJ186" s="35"/>
      <c r="XAK186" s="35"/>
      <c r="XAL186" s="35"/>
      <c r="XAM186" s="35"/>
      <c r="XAN186" s="35"/>
      <c r="XAO186" s="35"/>
      <c r="XAP186" s="35"/>
      <c r="XAQ186" s="35"/>
      <c r="XAR186" s="35"/>
      <c r="XAS186" s="35"/>
      <c r="XAT186" s="35"/>
      <c r="XAU186" s="35"/>
      <c r="XAV186" s="35"/>
      <c r="XAW186" s="35"/>
      <c r="XAX186" s="35"/>
      <c r="XAY186" s="35"/>
      <c r="XAZ186" s="35"/>
      <c r="XBA186" s="35"/>
      <c r="XBB186" s="35"/>
      <c r="XBC186" s="35"/>
      <c r="XBD186" s="35"/>
      <c r="XBE186" s="35"/>
      <c r="XBF186" s="35"/>
      <c r="XBG186" s="35"/>
      <c r="XBH186" s="35"/>
      <c r="XBI186" s="35"/>
      <c r="XBJ186" s="35"/>
      <c r="XBK186" s="35"/>
      <c r="XBL186" s="35"/>
      <c r="XBM186" s="35"/>
      <c r="XBN186" s="35"/>
      <c r="XBO186" s="35"/>
      <c r="XBP186" s="35"/>
      <c r="XBQ186" s="35"/>
      <c r="XBR186" s="35"/>
      <c r="XBS186" s="35"/>
      <c r="XBT186" s="35"/>
      <c r="XBU186" s="35"/>
      <c r="XBV186" s="35"/>
      <c r="XBW186" s="35"/>
      <c r="XBX186" s="35"/>
      <c r="XBY186" s="35"/>
      <c r="XBZ186" s="35"/>
      <c r="XCA186" s="35"/>
      <c r="XCB186" s="35"/>
      <c r="XCC186" s="35"/>
      <c r="XCD186" s="35"/>
      <c r="XCE186" s="35"/>
      <c r="XCF186" s="35"/>
      <c r="XCG186" s="35"/>
      <c r="XCH186" s="35"/>
      <c r="XCI186" s="35"/>
      <c r="XCJ186" s="35"/>
      <c r="XCK186" s="35"/>
      <c r="XCL186" s="35"/>
      <c r="XCM186" s="35"/>
      <c r="XCN186" s="35"/>
      <c r="XCO186" s="35"/>
      <c r="XCP186" s="35"/>
      <c r="XCQ186" s="35"/>
      <c r="XCR186" s="35"/>
      <c r="XCS186" s="35"/>
      <c r="XCT186" s="35"/>
      <c r="XCU186" s="35"/>
      <c r="XCV186" s="35"/>
      <c r="XCW186" s="35"/>
      <c r="XCX186" s="35"/>
      <c r="XCY186" s="35"/>
      <c r="XCZ186" s="35"/>
      <c r="XDA186" s="35"/>
      <c r="XDB186" s="35"/>
      <c r="XDC186" s="35"/>
      <c r="XDD186" s="35"/>
      <c r="XDE186" s="35"/>
      <c r="XDF186" s="35"/>
      <c r="XDG186" s="35"/>
      <c r="XDH186" s="35"/>
      <c r="XDI186" s="35"/>
      <c r="XDJ186" s="35"/>
      <c r="XDK186" s="35"/>
      <c r="XDL186" s="35"/>
      <c r="XDM186" s="35"/>
      <c r="XDN186" s="35"/>
      <c r="XDO186" s="35"/>
      <c r="XDP186" s="35"/>
      <c r="XDQ186" s="35"/>
      <c r="XDR186" s="35"/>
      <c r="XDS186" s="35"/>
      <c r="XDT186" s="35"/>
      <c r="XDU186" s="35"/>
      <c r="XDV186" s="35"/>
      <c r="XDW186" s="35"/>
      <c r="XDX186" s="35"/>
      <c r="XDY186" s="35"/>
      <c r="XDZ186" s="35"/>
      <c r="XEA186" s="35"/>
      <c r="XEB186" s="35"/>
      <c r="XEC186" s="35"/>
      <c r="XED186" s="35"/>
      <c r="XEE186" s="35"/>
      <c r="XEF186" s="35"/>
      <c r="XEG186" s="35"/>
      <c r="XEH186" s="35"/>
      <c r="XEI186" s="35"/>
      <c r="XEJ186" s="35"/>
      <c r="XEK186" s="35"/>
      <c r="XEL186" s="35"/>
      <c r="XEM186" s="35"/>
      <c r="XEN186" s="35"/>
      <c r="XEO186" s="35"/>
      <c r="XEP186" s="35"/>
      <c r="XEQ186" s="35"/>
      <c r="XER186" s="35"/>
      <c r="XES186" s="35"/>
      <c r="XET186" s="35"/>
      <c r="XEU186" s="35"/>
      <c r="XEV186" s="35"/>
      <c r="XEW186" s="35"/>
      <c r="XEX186" s="35"/>
      <c r="XEY186" s="35"/>
      <c r="XEZ186" s="35"/>
      <c r="XFA186" s="35"/>
      <c r="XFB186" s="35"/>
      <c r="XFC186" s="35"/>
      <c r="XFD186" s="35"/>
    </row>
    <row r="187" spans="1:151 16227:16384" s="12" customFormat="1" ht="20.25" customHeight="1" x14ac:dyDescent="0.25">
      <c r="A187" s="82" t="str">
        <f t="shared" si="12"/>
        <v>9th Floor For Residential (Part Refuge Area)</v>
      </c>
      <c r="B187" s="82"/>
      <c r="C187" s="82">
        <f t="shared" si="14"/>
        <v>16</v>
      </c>
      <c r="D187" s="82"/>
      <c r="E187" s="57" t="s">
        <v>214</v>
      </c>
      <c r="F187" s="83">
        <f>(41.53+1.4*1)*10.764</f>
        <v>462.09851999999995</v>
      </c>
      <c r="G187" s="84"/>
      <c r="H187" s="57">
        <v>0</v>
      </c>
      <c r="I187" s="57">
        <f t="shared" si="15"/>
        <v>693.1477799999999</v>
      </c>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WZC187" s="35"/>
      <c r="WZD187" s="35"/>
      <c r="WZE187" s="35"/>
      <c r="WZF187" s="35"/>
      <c r="WZG187" s="35"/>
      <c r="WZH187" s="35"/>
      <c r="WZI187" s="35"/>
      <c r="WZJ187" s="35"/>
      <c r="WZK187" s="35"/>
      <c r="WZL187" s="35"/>
      <c r="WZM187" s="35"/>
      <c r="WZN187" s="35"/>
      <c r="WZO187" s="35"/>
      <c r="WZP187" s="35"/>
      <c r="WZQ187" s="35"/>
      <c r="WZR187" s="35"/>
      <c r="WZS187" s="35"/>
      <c r="WZT187" s="35"/>
      <c r="WZU187" s="35"/>
      <c r="WZV187" s="35"/>
      <c r="WZW187" s="35"/>
      <c r="WZX187" s="35"/>
      <c r="WZY187" s="35"/>
      <c r="WZZ187" s="35"/>
      <c r="XAA187" s="35"/>
      <c r="XAB187" s="35"/>
      <c r="XAC187" s="35"/>
      <c r="XAD187" s="35"/>
      <c r="XAE187" s="35"/>
      <c r="XAF187" s="35"/>
      <c r="XAG187" s="35"/>
      <c r="XAH187" s="35"/>
      <c r="XAI187" s="35"/>
      <c r="XAJ187" s="35"/>
      <c r="XAK187" s="35"/>
      <c r="XAL187" s="35"/>
      <c r="XAM187" s="35"/>
      <c r="XAN187" s="35"/>
      <c r="XAO187" s="35"/>
      <c r="XAP187" s="35"/>
      <c r="XAQ187" s="35"/>
      <c r="XAR187" s="35"/>
      <c r="XAS187" s="35"/>
      <c r="XAT187" s="35"/>
      <c r="XAU187" s="35"/>
      <c r="XAV187" s="35"/>
      <c r="XAW187" s="35"/>
      <c r="XAX187" s="35"/>
      <c r="XAY187" s="35"/>
      <c r="XAZ187" s="35"/>
      <c r="XBA187" s="35"/>
      <c r="XBB187" s="35"/>
      <c r="XBC187" s="35"/>
      <c r="XBD187" s="35"/>
      <c r="XBE187" s="35"/>
      <c r="XBF187" s="35"/>
      <c r="XBG187" s="35"/>
      <c r="XBH187" s="35"/>
      <c r="XBI187" s="35"/>
      <c r="XBJ187" s="35"/>
      <c r="XBK187" s="35"/>
      <c r="XBL187" s="35"/>
      <c r="XBM187" s="35"/>
      <c r="XBN187" s="35"/>
      <c r="XBO187" s="35"/>
      <c r="XBP187" s="35"/>
      <c r="XBQ187" s="35"/>
      <c r="XBR187" s="35"/>
      <c r="XBS187" s="35"/>
      <c r="XBT187" s="35"/>
      <c r="XBU187" s="35"/>
      <c r="XBV187" s="35"/>
      <c r="XBW187" s="35"/>
      <c r="XBX187" s="35"/>
      <c r="XBY187" s="35"/>
      <c r="XBZ187" s="35"/>
      <c r="XCA187" s="35"/>
      <c r="XCB187" s="35"/>
      <c r="XCC187" s="35"/>
      <c r="XCD187" s="35"/>
      <c r="XCE187" s="35"/>
      <c r="XCF187" s="35"/>
      <c r="XCG187" s="35"/>
      <c r="XCH187" s="35"/>
      <c r="XCI187" s="35"/>
      <c r="XCJ187" s="35"/>
      <c r="XCK187" s="35"/>
      <c r="XCL187" s="35"/>
      <c r="XCM187" s="35"/>
      <c r="XCN187" s="35"/>
      <c r="XCO187" s="35"/>
      <c r="XCP187" s="35"/>
      <c r="XCQ187" s="35"/>
      <c r="XCR187" s="35"/>
      <c r="XCS187" s="35"/>
      <c r="XCT187" s="35"/>
      <c r="XCU187" s="35"/>
      <c r="XCV187" s="35"/>
      <c r="XCW187" s="35"/>
      <c r="XCX187" s="35"/>
      <c r="XCY187" s="35"/>
      <c r="XCZ187" s="35"/>
      <c r="XDA187" s="35"/>
      <c r="XDB187" s="35"/>
      <c r="XDC187" s="35"/>
      <c r="XDD187" s="35"/>
      <c r="XDE187" s="35"/>
      <c r="XDF187" s="35"/>
      <c r="XDG187" s="35"/>
      <c r="XDH187" s="35"/>
      <c r="XDI187" s="35"/>
      <c r="XDJ187" s="35"/>
      <c r="XDK187" s="35"/>
      <c r="XDL187" s="35"/>
      <c r="XDM187" s="35"/>
      <c r="XDN187" s="35"/>
      <c r="XDO187" s="35"/>
      <c r="XDP187" s="35"/>
      <c r="XDQ187" s="35"/>
      <c r="XDR187" s="35"/>
      <c r="XDS187" s="35"/>
      <c r="XDT187" s="35"/>
      <c r="XDU187" s="35"/>
      <c r="XDV187" s="35"/>
      <c r="XDW187" s="35"/>
      <c r="XDX187" s="35"/>
      <c r="XDY187" s="35"/>
      <c r="XDZ187" s="35"/>
      <c r="XEA187" s="35"/>
      <c r="XEB187" s="35"/>
      <c r="XEC187" s="35"/>
      <c r="XED187" s="35"/>
      <c r="XEE187" s="35"/>
      <c r="XEF187" s="35"/>
      <c r="XEG187" s="35"/>
      <c r="XEH187" s="35"/>
      <c r="XEI187" s="35"/>
      <c r="XEJ187" s="35"/>
      <c r="XEK187" s="35"/>
      <c r="XEL187" s="35"/>
      <c r="XEM187" s="35"/>
      <c r="XEN187" s="35"/>
      <c r="XEO187" s="35"/>
      <c r="XEP187" s="35"/>
      <c r="XEQ187" s="35"/>
      <c r="XER187" s="35"/>
      <c r="XES187" s="35"/>
      <c r="XET187" s="35"/>
      <c r="XEU187" s="35"/>
      <c r="XEV187" s="35"/>
      <c r="XEW187" s="35"/>
      <c r="XEX187" s="35"/>
      <c r="XEY187" s="35"/>
      <c r="XEZ187" s="35"/>
      <c r="XFA187" s="35"/>
      <c r="XFB187" s="35"/>
      <c r="XFC187" s="35"/>
      <c r="XFD187" s="35"/>
    </row>
    <row r="188" spans="1:151 16227:16384" s="12" customFormat="1" ht="20.25" customHeight="1" x14ac:dyDescent="0.25">
      <c r="A188" s="82" t="str">
        <f t="shared" si="12"/>
        <v>9th Floor For Residential (Part Refuge Area)</v>
      </c>
      <c r="B188" s="82"/>
      <c r="C188" s="82">
        <f t="shared" si="14"/>
        <v>17</v>
      </c>
      <c r="D188" s="82"/>
      <c r="E188" s="57" t="s">
        <v>214</v>
      </c>
      <c r="F188" s="83">
        <f>(41.53+1.4*1)*10.764</f>
        <v>462.09851999999995</v>
      </c>
      <c r="G188" s="84"/>
      <c r="H188" s="57">
        <v>0</v>
      </c>
      <c r="I188" s="57">
        <f t="shared" si="15"/>
        <v>693.1477799999999</v>
      </c>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WZC188" s="35"/>
      <c r="WZD188" s="35"/>
      <c r="WZE188" s="35"/>
      <c r="WZF188" s="35"/>
      <c r="WZG188" s="35"/>
      <c r="WZH188" s="35"/>
      <c r="WZI188" s="35"/>
      <c r="WZJ188" s="35"/>
      <c r="WZK188" s="35"/>
      <c r="WZL188" s="35"/>
      <c r="WZM188" s="35"/>
      <c r="WZN188" s="35"/>
      <c r="WZO188" s="35"/>
      <c r="WZP188" s="35"/>
      <c r="WZQ188" s="35"/>
      <c r="WZR188" s="35"/>
      <c r="WZS188" s="35"/>
      <c r="WZT188" s="35"/>
      <c r="WZU188" s="35"/>
      <c r="WZV188" s="35"/>
      <c r="WZW188" s="35"/>
      <c r="WZX188" s="35"/>
      <c r="WZY188" s="35"/>
      <c r="WZZ188" s="35"/>
      <c r="XAA188" s="35"/>
      <c r="XAB188" s="35"/>
      <c r="XAC188" s="35"/>
      <c r="XAD188" s="35"/>
      <c r="XAE188" s="35"/>
      <c r="XAF188" s="35"/>
      <c r="XAG188" s="35"/>
      <c r="XAH188" s="35"/>
      <c r="XAI188" s="35"/>
      <c r="XAJ188" s="35"/>
      <c r="XAK188" s="35"/>
      <c r="XAL188" s="35"/>
      <c r="XAM188" s="35"/>
      <c r="XAN188" s="35"/>
      <c r="XAO188" s="35"/>
      <c r="XAP188" s="35"/>
      <c r="XAQ188" s="35"/>
      <c r="XAR188" s="35"/>
      <c r="XAS188" s="35"/>
      <c r="XAT188" s="35"/>
      <c r="XAU188" s="35"/>
      <c r="XAV188" s="35"/>
      <c r="XAW188" s="35"/>
      <c r="XAX188" s="35"/>
      <c r="XAY188" s="35"/>
      <c r="XAZ188" s="35"/>
      <c r="XBA188" s="35"/>
      <c r="XBB188" s="35"/>
      <c r="XBC188" s="35"/>
      <c r="XBD188" s="35"/>
      <c r="XBE188" s="35"/>
      <c r="XBF188" s="35"/>
      <c r="XBG188" s="35"/>
      <c r="XBH188" s="35"/>
      <c r="XBI188" s="35"/>
      <c r="XBJ188" s="35"/>
      <c r="XBK188" s="35"/>
      <c r="XBL188" s="35"/>
      <c r="XBM188" s="35"/>
      <c r="XBN188" s="35"/>
      <c r="XBO188" s="35"/>
      <c r="XBP188" s="35"/>
      <c r="XBQ188" s="35"/>
      <c r="XBR188" s="35"/>
      <c r="XBS188" s="35"/>
      <c r="XBT188" s="35"/>
      <c r="XBU188" s="35"/>
      <c r="XBV188" s="35"/>
      <c r="XBW188" s="35"/>
      <c r="XBX188" s="35"/>
      <c r="XBY188" s="35"/>
      <c r="XBZ188" s="35"/>
      <c r="XCA188" s="35"/>
      <c r="XCB188" s="35"/>
      <c r="XCC188" s="35"/>
      <c r="XCD188" s="35"/>
      <c r="XCE188" s="35"/>
      <c r="XCF188" s="35"/>
      <c r="XCG188" s="35"/>
      <c r="XCH188" s="35"/>
      <c r="XCI188" s="35"/>
      <c r="XCJ188" s="35"/>
      <c r="XCK188" s="35"/>
      <c r="XCL188" s="35"/>
      <c r="XCM188" s="35"/>
      <c r="XCN188" s="35"/>
      <c r="XCO188" s="35"/>
      <c r="XCP188" s="35"/>
      <c r="XCQ188" s="35"/>
      <c r="XCR188" s="35"/>
      <c r="XCS188" s="35"/>
      <c r="XCT188" s="35"/>
      <c r="XCU188" s="35"/>
      <c r="XCV188" s="35"/>
      <c r="XCW188" s="35"/>
      <c r="XCX188" s="35"/>
      <c r="XCY188" s="35"/>
      <c r="XCZ188" s="35"/>
      <c r="XDA188" s="35"/>
      <c r="XDB188" s="35"/>
      <c r="XDC188" s="35"/>
      <c r="XDD188" s="35"/>
      <c r="XDE188" s="35"/>
      <c r="XDF188" s="35"/>
      <c r="XDG188" s="35"/>
      <c r="XDH188" s="35"/>
      <c r="XDI188" s="35"/>
      <c r="XDJ188" s="35"/>
      <c r="XDK188" s="35"/>
      <c r="XDL188" s="35"/>
      <c r="XDM188" s="35"/>
      <c r="XDN188" s="35"/>
      <c r="XDO188" s="35"/>
      <c r="XDP188" s="35"/>
      <c r="XDQ188" s="35"/>
      <c r="XDR188" s="35"/>
      <c r="XDS188" s="35"/>
      <c r="XDT188" s="35"/>
      <c r="XDU188" s="35"/>
      <c r="XDV188" s="35"/>
      <c r="XDW188" s="35"/>
      <c r="XDX188" s="35"/>
      <c r="XDY188" s="35"/>
      <c r="XDZ188" s="35"/>
      <c r="XEA188" s="35"/>
      <c r="XEB188" s="35"/>
      <c r="XEC188" s="35"/>
      <c r="XED188" s="35"/>
      <c r="XEE188" s="35"/>
      <c r="XEF188" s="35"/>
      <c r="XEG188" s="35"/>
      <c r="XEH188" s="35"/>
      <c r="XEI188" s="35"/>
      <c r="XEJ188" s="35"/>
      <c r="XEK188" s="35"/>
      <c r="XEL188" s="35"/>
      <c r="XEM188" s="35"/>
      <c r="XEN188" s="35"/>
      <c r="XEO188" s="35"/>
      <c r="XEP188" s="35"/>
      <c r="XEQ188" s="35"/>
      <c r="XER188" s="35"/>
      <c r="XES188" s="35"/>
      <c r="XET188" s="35"/>
      <c r="XEU188" s="35"/>
      <c r="XEV188" s="35"/>
      <c r="XEW188" s="35"/>
      <c r="XEX188" s="35"/>
      <c r="XEY188" s="35"/>
      <c r="XEZ188" s="35"/>
      <c r="XFA188" s="35"/>
      <c r="XFB188" s="35"/>
      <c r="XFC188" s="35"/>
      <c r="XFD188" s="35"/>
    </row>
    <row r="189" spans="1:151 16227:16384" s="12" customFormat="1" ht="20.25" x14ac:dyDescent="0.25">
      <c r="A189" s="86" t="s">
        <v>219</v>
      </c>
      <c r="B189" s="87"/>
      <c r="C189" s="87"/>
      <c r="D189" s="87"/>
      <c r="E189" s="87"/>
      <c r="F189" s="87"/>
      <c r="G189" s="87"/>
      <c r="H189" s="87"/>
      <c r="I189" s="88"/>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WZC189" s="35"/>
      <c r="WZD189" s="35"/>
      <c r="WZE189" s="35"/>
      <c r="WZF189" s="35"/>
      <c r="WZG189" s="35"/>
      <c r="WZH189" s="35"/>
      <c r="WZI189" s="35"/>
      <c r="WZJ189" s="35"/>
      <c r="WZK189" s="35"/>
      <c r="WZL189" s="35"/>
      <c r="WZM189" s="35"/>
      <c r="WZN189" s="35"/>
      <c r="WZO189" s="35"/>
      <c r="WZP189" s="35"/>
      <c r="WZQ189" s="35"/>
      <c r="WZR189" s="35"/>
      <c r="WZS189" s="35"/>
      <c r="WZT189" s="35"/>
      <c r="WZU189" s="35"/>
      <c r="WZV189" s="35"/>
      <c r="WZW189" s="35"/>
      <c r="WZX189" s="35"/>
      <c r="WZY189" s="35"/>
      <c r="WZZ189" s="35"/>
      <c r="XAA189" s="35"/>
      <c r="XAB189" s="35"/>
      <c r="XAC189" s="35"/>
      <c r="XAD189" s="35"/>
      <c r="XAE189" s="35"/>
      <c r="XAF189" s="35"/>
      <c r="XAG189" s="35"/>
      <c r="XAH189" s="35"/>
      <c r="XAI189" s="35"/>
      <c r="XAJ189" s="35"/>
      <c r="XAK189" s="35"/>
      <c r="XAL189" s="35"/>
      <c r="XAM189" s="35"/>
      <c r="XAN189" s="35"/>
      <c r="XAO189" s="35"/>
      <c r="XAP189" s="35"/>
      <c r="XAQ189" s="35"/>
      <c r="XAR189" s="35"/>
      <c r="XAS189" s="35"/>
      <c r="XAT189" s="35"/>
      <c r="XAU189" s="35"/>
      <c r="XAV189" s="35"/>
      <c r="XAW189" s="35"/>
      <c r="XAX189" s="35"/>
      <c r="XAY189" s="35"/>
      <c r="XAZ189" s="35"/>
      <c r="XBA189" s="35"/>
      <c r="XBB189" s="35"/>
      <c r="XBC189" s="35"/>
      <c r="XBD189" s="35"/>
      <c r="XBE189" s="35"/>
      <c r="XBF189" s="35"/>
      <c r="XBG189" s="35"/>
      <c r="XBH189" s="35"/>
      <c r="XBI189" s="35"/>
      <c r="XBJ189" s="35"/>
      <c r="XBK189" s="35"/>
      <c r="XBL189" s="35"/>
      <c r="XBM189" s="35"/>
      <c r="XBN189" s="35"/>
      <c r="XBO189" s="35"/>
      <c r="XBP189" s="35"/>
      <c r="XBQ189" s="35"/>
      <c r="XBR189" s="35"/>
      <c r="XBS189" s="35"/>
      <c r="XBT189" s="35"/>
      <c r="XBU189" s="35"/>
      <c r="XBV189" s="35"/>
      <c r="XBW189" s="35"/>
      <c r="XBX189" s="35"/>
      <c r="XBY189" s="35"/>
      <c r="XBZ189" s="35"/>
      <c r="XCA189" s="35"/>
      <c r="XCB189" s="35"/>
      <c r="XCC189" s="35"/>
      <c r="XCD189" s="35"/>
      <c r="XCE189" s="35"/>
      <c r="XCF189" s="35"/>
      <c r="XCG189" s="35"/>
      <c r="XCH189" s="35"/>
      <c r="XCI189" s="35"/>
      <c r="XCJ189" s="35"/>
      <c r="XCK189" s="35"/>
      <c r="XCL189" s="35"/>
      <c r="XCM189" s="35"/>
      <c r="XCN189" s="35"/>
      <c r="XCO189" s="35"/>
      <c r="XCP189" s="35"/>
      <c r="XCQ189" s="35"/>
      <c r="XCR189" s="35"/>
      <c r="XCS189" s="35"/>
      <c r="XCT189" s="35"/>
      <c r="XCU189" s="35"/>
      <c r="XCV189" s="35"/>
      <c r="XCW189" s="35"/>
      <c r="XCX189" s="35"/>
      <c r="XCY189" s="35"/>
      <c r="XCZ189" s="35"/>
      <c r="XDA189" s="35"/>
      <c r="XDB189" s="35"/>
      <c r="XDC189" s="35"/>
      <c r="XDD189" s="35"/>
      <c r="XDE189" s="35"/>
      <c r="XDF189" s="35"/>
      <c r="XDG189" s="35"/>
      <c r="XDH189" s="35"/>
      <c r="XDI189" s="35"/>
      <c r="XDJ189" s="35"/>
      <c r="XDK189" s="35"/>
      <c r="XDL189" s="35"/>
      <c r="XDM189" s="35"/>
      <c r="XDN189" s="35"/>
      <c r="XDO189" s="35"/>
      <c r="XDP189" s="35"/>
      <c r="XDQ189" s="35"/>
      <c r="XDR189" s="35"/>
      <c r="XDS189" s="35"/>
      <c r="XDT189" s="35"/>
      <c r="XDU189" s="35"/>
      <c r="XDV189" s="35"/>
      <c r="XDW189" s="35"/>
      <c r="XDX189" s="35"/>
      <c r="XDY189" s="35"/>
      <c r="XDZ189" s="35"/>
      <c r="XEA189" s="35"/>
      <c r="XEB189" s="35"/>
      <c r="XEC189" s="35"/>
      <c r="XED189" s="35"/>
      <c r="XEE189" s="35"/>
      <c r="XEF189" s="35"/>
      <c r="XEG189" s="35"/>
      <c r="XEH189" s="35"/>
      <c r="XEI189" s="35"/>
      <c r="XEJ189" s="35"/>
      <c r="XEK189" s="35"/>
      <c r="XEL189" s="35"/>
      <c r="XEM189" s="35"/>
      <c r="XEN189" s="35"/>
      <c r="XEO189" s="35"/>
      <c r="XEP189" s="35"/>
      <c r="XEQ189" s="35"/>
      <c r="XER189" s="35"/>
      <c r="XES189" s="35"/>
      <c r="XET189" s="35"/>
      <c r="XEU189" s="35"/>
      <c r="XEV189" s="35"/>
      <c r="XEW189" s="35"/>
      <c r="XEX189" s="35"/>
      <c r="XEY189" s="35"/>
      <c r="XEZ189" s="35"/>
      <c r="XFA189" s="35"/>
      <c r="XFB189" s="35"/>
      <c r="XFC189" s="35"/>
      <c r="XFD189" s="35"/>
    </row>
    <row r="190" spans="1:151 16227:16384" s="12" customFormat="1" ht="20.25" x14ac:dyDescent="0.25">
      <c r="A190" s="86" t="s">
        <v>220</v>
      </c>
      <c r="B190" s="87"/>
      <c r="C190" s="87"/>
      <c r="D190" s="87"/>
      <c r="E190" s="87"/>
      <c r="F190" s="87"/>
      <c r="G190" s="87"/>
      <c r="H190" s="87"/>
      <c r="I190" s="88"/>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WZC190" s="35"/>
      <c r="WZD190" s="35"/>
      <c r="WZE190" s="35"/>
      <c r="WZF190" s="35"/>
      <c r="WZG190" s="35"/>
      <c r="WZH190" s="35"/>
      <c r="WZI190" s="35"/>
      <c r="WZJ190" s="35"/>
      <c r="WZK190" s="35"/>
      <c r="WZL190" s="35"/>
      <c r="WZM190" s="35"/>
      <c r="WZN190" s="35"/>
      <c r="WZO190" s="35"/>
      <c r="WZP190" s="35"/>
      <c r="WZQ190" s="35"/>
      <c r="WZR190" s="35"/>
      <c r="WZS190" s="35"/>
      <c r="WZT190" s="35"/>
      <c r="WZU190" s="35"/>
      <c r="WZV190" s="35"/>
      <c r="WZW190" s="35"/>
      <c r="WZX190" s="35"/>
      <c r="WZY190" s="35"/>
      <c r="WZZ190" s="35"/>
      <c r="XAA190" s="35"/>
      <c r="XAB190" s="35"/>
      <c r="XAC190" s="35"/>
      <c r="XAD190" s="35"/>
      <c r="XAE190" s="35"/>
      <c r="XAF190" s="35"/>
      <c r="XAG190" s="35"/>
      <c r="XAH190" s="35"/>
      <c r="XAI190" s="35"/>
      <c r="XAJ190" s="35"/>
      <c r="XAK190" s="35"/>
      <c r="XAL190" s="35"/>
      <c r="XAM190" s="35"/>
      <c r="XAN190" s="35"/>
      <c r="XAO190" s="35"/>
      <c r="XAP190" s="35"/>
      <c r="XAQ190" s="35"/>
      <c r="XAR190" s="35"/>
      <c r="XAS190" s="35"/>
      <c r="XAT190" s="35"/>
      <c r="XAU190" s="35"/>
      <c r="XAV190" s="35"/>
      <c r="XAW190" s="35"/>
      <c r="XAX190" s="35"/>
      <c r="XAY190" s="35"/>
      <c r="XAZ190" s="35"/>
      <c r="XBA190" s="35"/>
      <c r="XBB190" s="35"/>
      <c r="XBC190" s="35"/>
      <c r="XBD190" s="35"/>
      <c r="XBE190" s="35"/>
      <c r="XBF190" s="35"/>
      <c r="XBG190" s="35"/>
      <c r="XBH190" s="35"/>
      <c r="XBI190" s="35"/>
      <c r="XBJ190" s="35"/>
      <c r="XBK190" s="35"/>
      <c r="XBL190" s="35"/>
      <c r="XBM190" s="35"/>
      <c r="XBN190" s="35"/>
      <c r="XBO190" s="35"/>
      <c r="XBP190" s="35"/>
      <c r="XBQ190" s="35"/>
      <c r="XBR190" s="35"/>
      <c r="XBS190" s="35"/>
      <c r="XBT190" s="35"/>
      <c r="XBU190" s="35"/>
      <c r="XBV190" s="35"/>
      <c r="XBW190" s="35"/>
      <c r="XBX190" s="35"/>
      <c r="XBY190" s="35"/>
      <c r="XBZ190" s="35"/>
      <c r="XCA190" s="35"/>
      <c r="XCB190" s="35"/>
      <c r="XCC190" s="35"/>
      <c r="XCD190" s="35"/>
      <c r="XCE190" s="35"/>
      <c r="XCF190" s="35"/>
      <c r="XCG190" s="35"/>
      <c r="XCH190" s="35"/>
      <c r="XCI190" s="35"/>
      <c r="XCJ190" s="35"/>
      <c r="XCK190" s="35"/>
      <c r="XCL190" s="35"/>
      <c r="XCM190" s="35"/>
      <c r="XCN190" s="35"/>
      <c r="XCO190" s="35"/>
      <c r="XCP190" s="35"/>
      <c r="XCQ190" s="35"/>
      <c r="XCR190" s="35"/>
      <c r="XCS190" s="35"/>
      <c r="XCT190" s="35"/>
      <c r="XCU190" s="35"/>
      <c r="XCV190" s="35"/>
      <c r="XCW190" s="35"/>
      <c r="XCX190" s="35"/>
      <c r="XCY190" s="35"/>
      <c r="XCZ190" s="35"/>
      <c r="XDA190" s="35"/>
      <c r="XDB190" s="35"/>
      <c r="XDC190" s="35"/>
      <c r="XDD190" s="35"/>
      <c r="XDE190" s="35"/>
      <c r="XDF190" s="35"/>
      <c r="XDG190" s="35"/>
      <c r="XDH190" s="35"/>
      <c r="XDI190" s="35"/>
      <c r="XDJ190" s="35"/>
      <c r="XDK190" s="35"/>
      <c r="XDL190" s="35"/>
      <c r="XDM190" s="35"/>
      <c r="XDN190" s="35"/>
      <c r="XDO190" s="35"/>
      <c r="XDP190" s="35"/>
      <c r="XDQ190" s="35"/>
      <c r="XDR190" s="35"/>
      <c r="XDS190" s="35"/>
      <c r="XDT190" s="35"/>
      <c r="XDU190" s="35"/>
      <c r="XDV190" s="35"/>
      <c r="XDW190" s="35"/>
      <c r="XDX190" s="35"/>
      <c r="XDY190" s="35"/>
      <c r="XDZ190" s="35"/>
      <c r="XEA190" s="35"/>
      <c r="XEB190" s="35"/>
      <c r="XEC190" s="35"/>
      <c r="XED190" s="35"/>
      <c r="XEE190" s="35"/>
      <c r="XEF190" s="35"/>
      <c r="XEG190" s="35"/>
      <c r="XEH190" s="35"/>
      <c r="XEI190" s="35"/>
      <c r="XEJ190" s="35"/>
      <c r="XEK190" s="35"/>
      <c r="XEL190" s="35"/>
      <c r="XEM190" s="35"/>
      <c r="XEN190" s="35"/>
      <c r="XEO190" s="35"/>
      <c r="XEP190" s="35"/>
      <c r="XEQ190" s="35"/>
      <c r="XER190" s="35"/>
      <c r="XES190" s="35"/>
      <c r="XET190" s="35"/>
      <c r="XEU190" s="35"/>
      <c r="XEV190" s="35"/>
      <c r="XEW190" s="35"/>
      <c r="XEX190" s="35"/>
      <c r="XEY190" s="35"/>
      <c r="XEZ190" s="35"/>
      <c r="XFA190" s="35"/>
      <c r="XFB190" s="35"/>
      <c r="XFC190" s="35"/>
      <c r="XFD190" s="35"/>
    </row>
    <row r="191" spans="1:151 16227:16384" s="12" customFormat="1" ht="20.25" x14ac:dyDescent="0.25">
      <c r="A191" s="86" t="s">
        <v>217</v>
      </c>
      <c r="B191" s="87"/>
      <c r="C191" s="87"/>
      <c r="D191" s="87"/>
      <c r="E191" s="87"/>
      <c r="F191" s="87"/>
      <c r="G191" s="87"/>
      <c r="H191" s="87"/>
      <c r="I191" s="88"/>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WZC191" s="35"/>
      <c r="WZD191" s="35"/>
      <c r="WZE191" s="35"/>
      <c r="WZF191" s="35"/>
      <c r="WZG191" s="35"/>
      <c r="WZH191" s="35"/>
      <c r="WZI191" s="35"/>
      <c r="WZJ191" s="35"/>
      <c r="WZK191" s="35"/>
      <c r="WZL191" s="35"/>
      <c r="WZM191" s="35"/>
      <c r="WZN191" s="35"/>
      <c r="WZO191" s="35"/>
      <c r="WZP191" s="35"/>
      <c r="WZQ191" s="35"/>
      <c r="WZR191" s="35"/>
      <c r="WZS191" s="35"/>
      <c r="WZT191" s="35"/>
      <c r="WZU191" s="35"/>
      <c r="WZV191" s="35"/>
      <c r="WZW191" s="35"/>
      <c r="WZX191" s="35"/>
      <c r="WZY191" s="35"/>
      <c r="WZZ191" s="35"/>
      <c r="XAA191" s="35"/>
      <c r="XAB191" s="35"/>
      <c r="XAC191" s="35"/>
      <c r="XAD191" s="35"/>
      <c r="XAE191" s="35"/>
      <c r="XAF191" s="35"/>
      <c r="XAG191" s="35"/>
      <c r="XAH191" s="35"/>
      <c r="XAI191" s="35"/>
      <c r="XAJ191" s="35"/>
      <c r="XAK191" s="35"/>
      <c r="XAL191" s="35"/>
      <c r="XAM191" s="35"/>
      <c r="XAN191" s="35"/>
      <c r="XAO191" s="35"/>
      <c r="XAP191" s="35"/>
      <c r="XAQ191" s="35"/>
      <c r="XAR191" s="35"/>
      <c r="XAS191" s="35"/>
      <c r="XAT191" s="35"/>
      <c r="XAU191" s="35"/>
      <c r="XAV191" s="35"/>
      <c r="XAW191" s="35"/>
      <c r="XAX191" s="35"/>
      <c r="XAY191" s="35"/>
      <c r="XAZ191" s="35"/>
      <c r="XBA191" s="35"/>
      <c r="XBB191" s="35"/>
      <c r="XBC191" s="35"/>
      <c r="XBD191" s="35"/>
      <c r="XBE191" s="35"/>
      <c r="XBF191" s="35"/>
      <c r="XBG191" s="35"/>
      <c r="XBH191" s="35"/>
      <c r="XBI191" s="35"/>
      <c r="XBJ191" s="35"/>
      <c r="XBK191" s="35"/>
      <c r="XBL191" s="35"/>
      <c r="XBM191" s="35"/>
      <c r="XBN191" s="35"/>
      <c r="XBO191" s="35"/>
      <c r="XBP191" s="35"/>
      <c r="XBQ191" s="35"/>
      <c r="XBR191" s="35"/>
      <c r="XBS191" s="35"/>
      <c r="XBT191" s="35"/>
      <c r="XBU191" s="35"/>
      <c r="XBV191" s="35"/>
      <c r="XBW191" s="35"/>
      <c r="XBX191" s="35"/>
      <c r="XBY191" s="35"/>
      <c r="XBZ191" s="35"/>
      <c r="XCA191" s="35"/>
      <c r="XCB191" s="35"/>
      <c r="XCC191" s="35"/>
      <c r="XCD191" s="35"/>
      <c r="XCE191" s="35"/>
      <c r="XCF191" s="35"/>
      <c r="XCG191" s="35"/>
      <c r="XCH191" s="35"/>
      <c r="XCI191" s="35"/>
      <c r="XCJ191" s="35"/>
      <c r="XCK191" s="35"/>
      <c r="XCL191" s="35"/>
      <c r="XCM191" s="35"/>
      <c r="XCN191" s="35"/>
      <c r="XCO191" s="35"/>
      <c r="XCP191" s="35"/>
      <c r="XCQ191" s="35"/>
      <c r="XCR191" s="35"/>
      <c r="XCS191" s="35"/>
      <c r="XCT191" s="35"/>
      <c r="XCU191" s="35"/>
      <c r="XCV191" s="35"/>
      <c r="XCW191" s="35"/>
      <c r="XCX191" s="35"/>
      <c r="XCY191" s="35"/>
      <c r="XCZ191" s="35"/>
      <c r="XDA191" s="35"/>
      <c r="XDB191" s="35"/>
      <c r="XDC191" s="35"/>
      <c r="XDD191" s="35"/>
      <c r="XDE191" s="35"/>
      <c r="XDF191" s="35"/>
      <c r="XDG191" s="35"/>
      <c r="XDH191" s="35"/>
      <c r="XDI191" s="35"/>
      <c r="XDJ191" s="35"/>
      <c r="XDK191" s="35"/>
      <c r="XDL191" s="35"/>
      <c r="XDM191" s="35"/>
      <c r="XDN191" s="35"/>
      <c r="XDO191" s="35"/>
      <c r="XDP191" s="35"/>
      <c r="XDQ191" s="35"/>
      <c r="XDR191" s="35"/>
      <c r="XDS191" s="35"/>
      <c r="XDT191" s="35"/>
      <c r="XDU191" s="35"/>
      <c r="XDV191" s="35"/>
      <c r="XDW191" s="35"/>
      <c r="XDX191" s="35"/>
      <c r="XDY191" s="35"/>
      <c r="XDZ191" s="35"/>
      <c r="XEA191" s="35"/>
      <c r="XEB191" s="35"/>
      <c r="XEC191" s="35"/>
      <c r="XED191" s="35"/>
      <c r="XEE191" s="35"/>
      <c r="XEF191" s="35"/>
      <c r="XEG191" s="35"/>
      <c r="XEH191" s="35"/>
      <c r="XEI191" s="35"/>
      <c r="XEJ191" s="35"/>
      <c r="XEK191" s="35"/>
      <c r="XEL191" s="35"/>
      <c r="XEM191" s="35"/>
      <c r="XEN191" s="35"/>
      <c r="XEO191" s="35"/>
      <c r="XEP191" s="35"/>
      <c r="XEQ191" s="35"/>
      <c r="XER191" s="35"/>
      <c r="XES191" s="35"/>
      <c r="XET191" s="35"/>
      <c r="XEU191" s="35"/>
      <c r="XEV191" s="35"/>
      <c r="XEW191" s="35"/>
      <c r="XEX191" s="35"/>
      <c r="XEY191" s="35"/>
      <c r="XEZ191" s="35"/>
      <c r="XFA191" s="35"/>
      <c r="XFB191" s="35"/>
      <c r="XFC191" s="35"/>
      <c r="XFD191" s="35"/>
    </row>
    <row r="192" spans="1:151 16227:16384" s="12" customFormat="1" ht="20.25" x14ac:dyDescent="0.25">
      <c r="A192" s="82" t="str">
        <f>A191</f>
        <v xml:space="preserve">1st Floor For Residential </v>
      </c>
      <c r="B192" s="82"/>
      <c r="C192" s="82">
        <v>1</v>
      </c>
      <c r="D192" s="82"/>
      <c r="E192" s="83" t="s">
        <v>221</v>
      </c>
      <c r="F192" s="85">
        <f>(41.53+1.4*1)*10.764</f>
        <v>462.09851999999995</v>
      </c>
      <c r="G192" s="85"/>
      <c r="H192" s="85">
        <v>0</v>
      </c>
      <c r="I192" s="84">
        <f t="shared" ref="I192:I198" si="16">F192*(($I$122)+1)+H192</f>
        <v>693.1477799999999</v>
      </c>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WZC192" s="35"/>
      <c r="WZD192" s="35"/>
      <c r="WZE192" s="35"/>
      <c r="WZF192" s="35"/>
      <c r="WZG192" s="35"/>
      <c r="WZH192" s="35"/>
      <c r="WZI192" s="35"/>
      <c r="WZJ192" s="35"/>
      <c r="WZK192" s="35"/>
      <c r="WZL192" s="35"/>
      <c r="WZM192" s="35"/>
      <c r="WZN192" s="35"/>
      <c r="WZO192" s="35"/>
      <c r="WZP192" s="35"/>
      <c r="WZQ192" s="35"/>
      <c r="WZR192" s="35"/>
      <c r="WZS192" s="35"/>
      <c r="WZT192" s="35"/>
      <c r="WZU192" s="35"/>
      <c r="WZV192" s="35"/>
      <c r="WZW192" s="35"/>
      <c r="WZX192" s="35"/>
      <c r="WZY192" s="35"/>
      <c r="WZZ192" s="35"/>
      <c r="XAA192" s="35"/>
      <c r="XAB192" s="35"/>
      <c r="XAC192" s="35"/>
      <c r="XAD192" s="35"/>
      <c r="XAE192" s="35"/>
      <c r="XAF192" s="35"/>
      <c r="XAG192" s="35"/>
      <c r="XAH192" s="35"/>
      <c r="XAI192" s="35"/>
      <c r="XAJ192" s="35"/>
      <c r="XAK192" s="35"/>
      <c r="XAL192" s="35"/>
      <c r="XAM192" s="35"/>
      <c r="XAN192" s="35"/>
      <c r="XAO192" s="35"/>
      <c r="XAP192" s="35"/>
      <c r="XAQ192" s="35"/>
      <c r="XAR192" s="35"/>
      <c r="XAS192" s="35"/>
      <c r="XAT192" s="35"/>
      <c r="XAU192" s="35"/>
      <c r="XAV192" s="35"/>
      <c r="XAW192" s="35"/>
      <c r="XAX192" s="35"/>
      <c r="XAY192" s="35"/>
      <c r="XAZ192" s="35"/>
      <c r="XBA192" s="35"/>
      <c r="XBB192" s="35"/>
      <c r="XBC192" s="35"/>
      <c r="XBD192" s="35"/>
      <c r="XBE192" s="35"/>
      <c r="XBF192" s="35"/>
      <c r="XBG192" s="35"/>
      <c r="XBH192" s="35"/>
      <c r="XBI192" s="35"/>
      <c r="XBJ192" s="35"/>
      <c r="XBK192" s="35"/>
      <c r="XBL192" s="35"/>
      <c r="XBM192" s="35"/>
      <c r="XBN192" s="35"/>
      <c r="XBO192" s="35"/>
      <c r="XBP192" s="35"/>
      <c r="XBQ192" s="35"/>
      <c r="XBR192" s="35"/>
      <c r="XBS192" s="35"/>
      <c r="XBT192" s="35"/>
      <c r="XBU192" s="35"/>
      <c r="XBV192" s="35"/>
      <c r="XBW192" s="35"/>
      <c r="XBX192" s="35"/>
      <c r="XBY192" s="35"/>
      <c r="XBZ192" s="35"/>
      <c r="XCA192" s="35"/>
      <c r="XCB192" s="35"/>
      <c r="XCC192" s="35"/>
      <c r="XCD192" s="35"/>
      <c r="XCE192" s="35"/>
      <c r="XCF192" s="35"/>
      <c r="XCG192" s="35"/>
      <c r="XCH192" s="35"/>
      <c r="XCI192" s="35"/>
      <c r="XCJ192" s="35"/>
      <c r="XCK192" s="35"/>
      <c r="XCL192" s="35"/>
      <c r="XCM192" s="35"/>
      <c r="XCN192" s="35"/>
      <c r="XCO192" s="35"/>
      <c r="XCP192" s="35"/>
      <c r="XCQ192" s="35"/>
      <c r="XCR192" s="35"/>
      <c r="XCS192" s="35"/>
      <c r="XCT192" s="35"/>
      <c r="XCU192" s="35"/>
      <c r="XCV192" s="35"/>
      <c r="XCW192" s="35"/>
      <c r="XCX192" s="35"/>
      <c r="XCY192" s="35"/>
      <c r="XCZ192" s="35"/>
      <c r="XDA192" s="35"/>
      <c r="XDB192" s="35"/>
      <c r="XDC192" s="35"/>
      <c r="XDD192" s="35"/>
      <c r="XDE192" s="35"/>
      <c r="XDF192" s="35"/>
      <c r="XDG192" s="35"/>
      <c r="XDH192" s="35"/>
      <c r="XDI192" s="35"/>
      <c r="XDJ192" s="35"/>
      <c r="XDK192" s="35"/>
      <c r="XDL192" s="35"/>
      <c r="XDM192" s="35"/>
      <c r="XDN192" s="35"/>
      <c r="XDO192" s="35"/>
      <c r="XDP192" s="35"/>
      <c r="XDQ192" s="35"/>
      <c r="XDR192" s="35"/>
      <c r="XDS192" s="35"/>
      <c r="XDT192" s="35"/>
      <c r="XDU192" s="35"/>
      <c r="XDV192" s="35"/>
      <c r="XDW192" s="35"/>
      <c r="XDX192" s="35"/>
      <c r="XDY192" s="35"/>
      <c r="XDZ192" s="35"/>
      <c r="XEA192" s="35"/>
      <c r="XEB192" s="35"/>
      <c r="XEC192" s="35"/>
      <c r="XED192" s="35"/>
      <c r="XEE192" s="35"/>
      <c r="XEF192" s="35"/>
      <c r="XEG192" s="35"/>
      <c r="XEH192" s="35"/>
      <c r="XEI192" s="35"/>
      <c r="XEJ192" s="35"/>
      <c r="XEK192" s="35"/>
      <c r="XEL192" s="35"/>
      <c r="XEM192" s="35"/>
      <c r="XEN192" s="35"/>
      <c r="XEO192" s="35"/>
      <c r="XEP192" s="35"/>
      <c r="XEQ192" s="35"/>
      <c r="XER192" s="35"/>
      <c r="XES192" s="35"/>
      <c r="XET192" s="35"/>
      <c r="XEU192" s="35"/>
      <c r="XEV192" s="35"/>
      <c r="XEW192" s="35"/>
      <c r="XEX192" s="35"/>
      <c r="XEY192" s="35"/>
      <c r="XEZ192" s="35"/>
      <c r="XFA192" s="35"/>
      <c r="XFB192" s="35"/>
      <c r="XFC192" s="35"/>
      <c r="XFD192" s="35"/>
    </row>
    <row r="193" spans="1:151 16227:16384" s="12" customFormat="1" ht="20.25" x14ac:dyDescent="0.25">
      <c r="A193" s="82" t="str">
        <f t="shared" ref="A193:A206" si="17">A192</f>
        <v xml:space="preserve">1st Floor For Residential </v>
      </c>
      <c r="B193" s="82"/>
      <c r="C193" s="82">
        <f>C192+1</f>
        <v>2</v>
      </c>
      <c r="D193" s="82"/>
      <c r="E193" s="83" t="s">
        <v>221</v>
      </c>
      <c r="F193" s="85">
        <f>(41.53+1.4*1)*10.764</f>
        <v>462.09851999999995</v>
      </c>
      <c r="G193" s="85"/>
      <c r="H193" s="85">
        <v>1</v>
      </c>
      <c r="I193" s="84">
        <f t="shared" si="16"/>
        <v>694.1477799999999</v>
      </c>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WZC193" s="35"/>
      <c r="WZD193" s="35"/>
      <c r="WZE193" s="35"/>
      <c r="WZF193" s="35"/>
      <c r="WZG193" s="35"/>
      <c r="WZH193" s="35"/>
      <c r="WZI193" s="35"/>
      <c r="WZJ193" s="35"/>
      <c r="WZK193" s="35"/>
      <c r="WZL193" s="35"/>
      <c r="WZM193" s="35"/>
      <c r="WZN193" s="35"/>
      <c r="WZO193" s="35"/>
      <c r="WZP193" s="35"/>
      <c r="WZQ193" s="35"/>
      <c r="WZR193" s="35"/>
      <c r="WZS193" s="35"/>
      <c r="WZT193" s="35"/>
      <c r="WZU193" s="35"/>
      <c r="WZV193" s="35"/>
      <c r="WZW193" s="35"/>
      <c r="WZX193" s="35"/>
      <c r="WZY193" s="35"/>
      <c r="WZZ193" s="35"/>
      <c r="XAA193" s="35"/>
      <c r="XAB193" s="35"/>
      <c r="XAC193" s="35"/>
      <c r="XAD193" s="35"/>
      <c r="XAE193" s="35"/>
      <c r="XAF193" s="35"/>
      <c r="XAG193" s="35"/>
      <c r="XAH193" s="35"/>
      <c r="XAI193" s="35"/>
      <c r="XAJ193" s="35"/>
      <c r="XAK193" s="35"/>
      <c r="XAL193" s="35"/>
      <c r="XAM193" s="35"/>
      <c r="XAN193" s="35"/>
      <c r="XAO193" s="35"/>
      <c r="XAP193" s="35"/>
      <c r="XAQ193" s="35"/>
      <c r="XAR193" s="35"/>
      <c r="XAS193" s="35"/>
      <c r="XAT193" s="35"/>
      <c r="XAU193" s="35"/>
      <c r="XAV193" s="35"/>
      <c r="XAW193" s="35"/>
      <c r="XAX193" s="35"/>
      <c r="XAY193" s="35"/>
      <c r="XAZ193" s="35"/>
      <c r="XBA193" s="35"/>
      <c r="XBB193" s="35"/>
      <c r="XBC193" s="35"/>
      <c r="XBD193" s="35"/>
      <c r="XBE193" s="35"/>
      <c r="XBF193" s="35"/>
      <c r="XBG193" s="35"/>
      <c r="XBH193" s="35"/>
      <c r="XBI193" s="35"/>
      <c r="XBJ193" s="35"/>
      <c r="XBK193" s="35"/>
      <c r="XBL193" s="35"/>
      <c r="XBM193" s="35"/>
      <c r="XBN193" s="35"/>
      <c r="XBO193" s="35"/>
      <c r="XBP193" s="35"/>
      <c r="XBQ193" s="35"/>
      <c r="XBR193" s="35"/>
      <c r="XBS193" s="35"/>
      <c r="XBT193" s="35"/>
      <c r="XBU193" s="35"/>
      <c r="XBV193" s="35"/>
      <c r="XBW193" s="35"/>
      <c r="XBX193" s="35"/>
      <c r="XBY193" s="35"/>
      <c r="XBZ193" s="35"/>
      <c r="XCA193" s="35"/>
      <c r="XCB193" s="35"/>
      <c r="XCC193" s="35"/>
      <c r="XCD193" s="35"/>
      <c r="XCE193" s="35"/>
      <c r="XCF193" s="35"/>
      <c r="XCG193" s="35"/>
      <c r="XCH193" s="35"/>
      <c r="XCI193" s="35"/>
      <c r="XCJ193" s="35"/>
      <c r="XCK193" s="35"/>
      <c r="XCL193" s="35"/>
      <c r="XCM193" s="35"/>
      <c r="XCN193" s="35"/>
      <c r="XCO193" s="35"/>
      <c r="XCP193" s="35"/>
      <c r="XCQ193" s="35"/>
      <c r="XCR193" s="35"/>
      <c r="XCS193" s="35"/>
      <c r="XCT193" s="35"/>
      <c r="XCU193" s="35"/>
      <c r="XCV193" s="35"/>
      <c r="XCW193" s="35"/>
      <c r="XCX193" s="35"/>
      <c r="XCY193" s="35"/>
      <c r="XCZ193" s="35"/>
      <c r="XDA193" s="35"/>
      <c r="XDB193" s="35"/>
      <c r="XDC193" s="35"/>
      <c r="XDD193" s="35"/>
      <c r="XDE193" s="35"/>
      <c r="XDF193" s="35"/>
      <c r="XDG193" s="35"/>
      <c r="XDH193" s="35"/>
      <c r="XDI193" s="35"/>
      <c r="XDJ193" s="35"/>
      <c r="XDK193" s="35"/>
      <c r="XDL193" s="35"/>
      <c r="XDM193" s="35"/>
      <c r="XDN193" s="35"/>
      <c r="XDO193" s="35"/>
      <c r="XDP193" s="35"/>
      <c r="XDQ193" s="35"/>
      <c r="XDR193" s="35"/>
      <c r="XDS193" s="35"/>
      <c r="XDT193" s="35"/>
      <c r="XDU193" s="35"/>
      <c r="XDV193" s="35"/>
      <c r="XDW193" s="35"/>
      <c r="XDX193" s="35"/>
      <c r="XDY193" s="35"/>
      <c r="XDZ193" s="35"/>
      <c r="XEA193" s="35"/>
      <c r="XEB193" s="35"/>
      <c r="XEC193" s="35"/>
      <c r="XED193" s="35"/>
      <c r="XEE193" s="35"/>
      <c r="XEF193" s="35"/>
      <c r="XEG193" s="35"/>
      <c r="XEH193" s="35"/>
      <c r="XEI193" s="35"/>
      <c r="XEJ193" s="35"/>
      <c r="XEK193" s="35"/>
      <c r="XEL193" s="35"/>
      <c r="XEM193" s="35"/>
      <c r="XEN193" s="35"/>
      <c r="XEO193" s="35"/>
      <c r="XEP193" s="35"/>
      <c r="XEQ193" s="35"/>
      <c r="XER193" s="35"/>
      <c r="XES193" s="35"/>
      <c r="XET193" s="35"/>
      <c r="XEU193" s="35"/>
      <c r="XEV193" s="35"/>
      <c r="XEW193" s="35"/>
      <c r="XEX193" s="35"/>
      <c r="XEY193" s="35"/>
      <c r="XEZ193" s="35"/>
      <c r="XFA193" s="35"/>
      <c r="XFB193" s="35"/>
      <c r="XFC193" s="35"/>
      <c r="XFD193" s="35"/>
    </row>
    <row r="194" spans="1:151 16227:16384" s="12" customFormat="1" ht="20.25" x14ac:dyDescent="0.25">
      <c r="A194" s="82" t="str">
        <f t="shared" si="17"/>
        <v xml:space="preserve">1st Floor For Residential </v>
      </c>
      <c r="B194" s="82"/>
      <c r="C194" s="82">
        <f t="shared" ref="C194:C206" si="18">C193+1</f>
        <v>3</v>
      </c>
      <c r="D194" s="82"/>
      <c r="E194" s="51" t="s">
        <v>214</v>
      </c>
      <c r="F194" s="83">
        <f>(41.9+1*1.55)*10.764</f>
        <v>467.69579999999991</v>
      </c>
      <c r="G194" s="84"/>
      <c r="H194" s="51">
        <v>0</v>
      </c>
      <c r="I194" s="51">
        <f t="shared" si="16"/>
        <v>701.54369999999983</v>
      </c>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WZC194" s="35"/>
      <c r="WZD194" s="35"/>
      <c r="WZE194" s="35"/>
      <c r="WZF194" s="35"/>
      <c r="WZG194" s="35"/>
      <c r="WZH194" s="35"/>
      <c r="WZI194" s="35"/>
      <c r="WZJ194" s="35"/>
      <c r="WZK194" s="35"/>
      <c r="WZL194" s="35"/>
      <c r="WZM194" s="35"/>
      <c r="WZN194" s="35"/>
      <c r="WZO194" s="35"/>
      <c r="WZP194" s="35"/>
      <c r="WZQ194" s="35"/>
      <c r="WZR194" s="35"/>
      <c r="WZS194" s="35"/>
      <c r="WZT194" s="35"/>
      <c r="WZU194" s="35"/>
      <c r="WZV194" s="35"/>
      <c r="WZW194" s="35"/>
      <c r="WZX194" s="35"/>
      <c r="WZY194" s="35"/>
      <c r="WZZ194" s="35"/>
      <c r="XAA194" s="35"/>
      <c r="XAB194" s="35"/>
      <c r="XAC194" s="35"/>
      <c r="XAD194" s="35"/>
      <c r="XAE194" s="35"/>
      <c r="XAF194" s="35"/>
      <c r="XAG194" s="35"/>
      <c r="XAH194" s="35"/>
      <c r="XAI194" s="35"/>
      <c r="XAJ194" s="35"/>
      <c r="XAK194" s="35"/>
      <c r="XAL194" s="35"/>
      <c r="XAM194" s="35"/>
      <c r="XAN194" s="35"/>
      <c r="XAO194" s="35"/>
      <c r="XAP194" s="35"/>
      <c r="XAQ194" s="35"/>
      <c r="XAR194" s="35"/>
      <c r="XAS194" s="35"/>
      <c r="XAT194" s="35"/>
      <c r="XAU194" s="35"/>
      <c r="XAV194" s="35"/>
      <c r="XAW194" s="35"/>
      <c r="XAX194" s="35"/>
      <c r="XAY194" s="35"/>
      <c r="XAZ194" s="35"/>
      <c r="XBA194" s="35"/>
      <c r="XBB194" s="35"/>
      <c r="XBC194" s="35"/>
      <c r="XBD194" s="35"/>
      <c r="XBE194" s="35"/>
      <c r="XBF194" s="35"/>
      <c r="XBG194" s="35"/>
      <c r="XBH194" s="35"/>
      <c r="XBI194" s="35"/>
      <c r="XBJ194" s="35"/>
      <c r="XBK194" s="35"/>
      <c r="XBL194" s="35"/>
      <c r="XBM194" s="35"/>
      <c r="XBN194" s="35"/>
      <c r="XBO194" s="35"/>
      <c r="XBP194" s="35"/>
      <c r="XBQ194" s="35"/>
      <c r="XBR194" s="35"/>
      <c r="XBS194" s="35"/>
      <c r="XBT194" s="35"/>
      <c r="XBU194" s="35"/>
      <c r="XBV194" s="35"/>
      <c r="XBW194" s="35"/>
      <c r="XBX194" s="35"/>
      <c r="XBY194" s="35"/>
      <c r="XBZ194" s="35"/>
      <c r="XCA194" s="35"/>
      <c r="XCB194" s="35"/>
      <c r="XCC194" s="35"/>
      <c r="XCD194" s="35"/>
      <c r="XCE194" s="35"/>
      <c r="XCF194" s="35"/>
      <c r="XCG194" s="35"/>
      <c r="XCH194" s="35"/>
      <c r="XCI194" s="35"/>
      <c r="XCJ194" s="35"/>
      <c r="XCK194" s="35"/>
      <c r="XCL194" s="35"/>
      <c r="XCM194" s="35"/>
      <c r="XCN194" s="35"/>
      <c r="XCO194" s="35"/>
      <c r="XCP194" s="35"/>
      <c r="XCQ194" s="35"/>
      <c r="XCR194" s="35"/>
      <c r="XCS194" s="35"/>
      <c r="XCT194" s="35"/>
      <c r="XCU194" s="35"/>
      <c r="XCV194" s="35"/>
      <c r="XCW194" s="35"/>
      <c r="XCX194" s="35"/>
      <c r="XCY194" s="35"/>
      <c r="XCZ194" s="35"/>
      <c r="XDA194" s="35"/>
      <c r="XDB194" s="35"/>
      <c r="XDC194" s="35"/>
      <c r="XDD194" s="35"/>
      <c r="XDE194" s="35"/>
      <c r="XDF194" s="35"/>
      <c r="XDG194" s="35"/>
      <c r="XDH194" s="35"/>
      <c r="XDI194" s="35"/>
      <c r="XDJ194" s="35"/>
      <c r="XDK194" s="35"/>
      <c r="XDL194" s="35"/>
      <c r="XDM194" s="35"/>
      <c r="XDN194" s="35"/>
      <c r="XDO194" s="35"/>
      <c r="XDP194" s="35"/>
      <c r="XDQ194" s="35"/>
      <c r="XDR194" s="35"/>
      <c r="XDS194" s="35"/>
      <c r="XDT194" s="35"/>
      <c r="XDU194" s="35"/>
      <c r="XDV194" s="35"/>
      <c r="XDW194" s="35"/>
      <c r="XDX194" s="35"/>
      <c r="XDY194" s="35"/>
      <c r="XDZ194" s="35"/>
      <c r="XEA194" s="35"/>
      <c r="XEB194" s="35"/>
      <c r="XEC194" s="35"/>
      <c r="XED194" s="35"/>
      <c r="XEE194" s="35"/>
      <c r="XEF194" s="35"/>
      <c r="XEG194" s="35"/>
      <c r="XEH194" s="35"/>
      <c r="XEI194" s="35"/>
      <c r="XEJ194" s="35"/>
      <c r="XEK194" s="35"/>
      <c r="XEL194" s="35"/>
      <c r="XEM194" s="35"/>
      <c r="XEN194" s="35"/>
      <c r="XEO194" s="35"/>
      <c r="XEP194" s="35"/>
      <c r="XEQ194" s="35"/>
      <c r="XER194" s="35"/>
      <c r="XES194" s="35"/>
      <c r="XET194" s="35"/>
      <c r="XEU194" s="35"/>
      <c r="XEV194" s="35"/>
      <c r="XEW194" s="35"/>
      <c r="XEX194" s="35"/>
      <c r="XEY194" s="35"/>
      <c r="XEZ194" s="35"/>
      <c r="XFA194" s="35"/>
      <c r="XFB194" s="35"/>
      <c r="XFC194" s="35"/>
      <c r="XFD194" s="35"/>
    </row>
    <row r="195" spans="1:151 16227:16384" s="12" customFormat="1" ht="20.25" customHeight="1" x14ac:dyDescent="0.25">
      <c r="A195" s="82" t="str">
        <f t="shared" si="17"/>
        <v xml:space="preserve">1st Floor For Residential </v>
      </c>
      <c r="B195" s="82"/>
      <c r="C195" s="82">
        <f t="shared" si="18"/>
        <v>4</v>
      </c>
      <c r="D195" s="82"/>
      <c r="E195" s="51" t="s">
        <v>214</v>
      </c>
      <c r="F195" s="83">
        <f>(37.91+1*1.55)*10.764</f>
        <v>424.74743999999993</v>
      </c>
      <c r="G195" s="84"/>
      <c r="H195" s="51">
        <v>0</v>
      </c>
      <c r="I195" s="51">
        <f t="shared" si="16"/>
        <v>637.12115999999992</v>
      </c>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WZC195" s="35"/>
      <c r="WZD195" s="35"/>
      <c r="WZE195" s="35"/>
      <c r="WZF195" s="35"/>
      <c r="WZG195" s="35"/>
      <c r="WZH195" s="35"/>
      <c r="WZI195" s="35"/>
      <c r="WZJ195" s="35"/>
      <c r="WZK195" s="35"/>
      <c r="WZL195" s="35"/>
      <c r="WZM195" s="35"/>
      <c r="WZN195" s="35"/>
      <c r="WZO195" s="35"/>
      <c r="WZP195" s="35"/>
      <c r="WZQ195" s="35"/>
      <c r="WZR195" s="35"/>
      <c r="WZS195" s="35"/>
      <c r="WZT195" s="35"/>
      <c r="WZU195" s="35"/>
      <c r="WZV195" s="35"/>
      <c r="WZW195" s="35"/>
      <c r="WZX195" s="35"/>
      <c r="WZY195" s="35"/>
      <c r="WZZ195" s="35"/>
      <c r="XAA195" s="35"/>
      <c r="XAB195" s="35"/>
      <c r="XAC195" s="35"/>
      <c r="XAD195" s="35"/>
      <c r="XAE195" s="35"/>
      <c r="XAF195" s="35"/>
      <c r="XAG195" s="35"/>
      <c r="XAH195" s="35"/>
      <c r="XAI195" s="35"/>
      <c r="XAJ195" s="35"/>
      <c r="XAK195" s="35"/>
      <c r="XAL195" s="35"/>
      <c r="XAM195" s="35"/>
      <c r="XAN195" s="35"/>
      <c r="XAO195" s="35"/>
      <c r="XAP195" s="35"/>
      <c r="XAQ195" s="35"/>
      <c r="XAR195" s="35"/>
      <c r="XAS195" s="35"/>
      <c r="XAT195" s="35"/>
      <c r="XAU195" s="35"/>
      <c r="XAV195" s="35"/>
      <c r="XAW195" s="35"/>
      <c r="XAX195" s="35"/>
      <c r="XAY195" s="35"/>
      <c r="XAZ195" s="35"/>
      <c r="XBA195" s="35"/>
      <c r="XBB195" s="35"/>
      <c r="XBC195" s="35"/>
      <c r="XBD195" s="35"/>
      <c r="XBE195" s="35"/>
      <c r="XBF195" s="35"/>
      <c r="XBG195" s="35"/>
      <c r="XBH195" s="35"/>
      <c r="XBI195" s="35"/>
      <c r="XBJ195" s="35"/>
      <c r="XBK195" s="35"/>
      <c r="XBL195" s="35"/>
      <c r="XBM195" s="35"/>
      <c r="XBN195" s="35"/>
      <c r="XBO195" s="35"/>
      <c r="XBP195" s="35"/>
      <c r="XBQ195" s="35"/>
      <c r="XBR195" s="35"/>
      <c r="XBS195" s="35"/>
      <c r="XBT195" s="35"/>
      <c r="XBU195" s="35"/>
      <c r="XBV195" s="35"/>
      <c r="XBW195" s="35"/>
      <c r="XBX195" s="35"/>
      <c r="XBY195" s="35"/>
      <c r="XBZ195" s="35"/>
      <c r="XCA195" s="35"/>
      <c r="XCB195" s="35"/>
      <c r="XCC195" s="35"/>
      <c r="XCD195" s="35"/>
      <c r="XCE195" s="35"/>
      <c r="XCF195" s="35"/>
      <c r="XCG195" s="35"/>
      <c r="XCH195" s="35"/>
      <c r="XCI195" s="35"/>
      <c r="XCJ195" s="35"/>
      <c r="XCK195" s="35"/>
      <c r="XCL195" s="35"/>
      <c r="XCM195" s="35"/>
      <c r="XCN195" s="35"/>
      <c r="XCO195" s="35"/>
      <c r="XCP195" s="35"/>
      <c r="XCQ195" s="35"/>
      <c r="XCR195" s="35"/>
      <c r="XCS195" s="35"/>
      <c r="XCT195" s="35"/>
      <c r="XCU195" s="35"/>
      <c r="XCV195" s="35"/>
      <c r="XCW195" s="35"/>
      <c r="XCX195" s="35"/>
      <c r="XCY195" s="35"/>
      <c r="XCZ195" s="35"/>
      <c r="XDA195" s="35"/>
      <c r="XDB195" s="35"/>
      <c r="XDC195" s="35"/>
      <c r="XDD195" s="35"/>
      <c r="XDE195" s="35"/>
      <c r="XDF195" s="35"/>
      <c r="XDG195" s="35"/>
      <c r="XDH195" s="35"/>
      <c r="XDI195" s="35"/>
      <c r="XDJ195" s="35"/>
      <c r="XDK195" s="35"/>
      <c r="XDL195" s="35"/>
      <c r="XDM195" s="35"/>
      <c r="XDN195" s="35"/>
      <c r="XDO195" s="35"/>
      <c r="XDP195" s="35"/>
      <c r="XDQ195" s="35"/>
      <c r="XDR195" s="35"/>
      <c r="XDS195" s="35"/>
      <c r="XDT195" s="35"/>
      <c r="XDU195" s="35"/>
      <c r="XDV195" s="35"/>
      <c r="XDW195" s="35"/>
      <c r="XDX195" s="35"/>
      <c r="XDY195" s="35"/>
      <c r="XDZ195" s="35"/>
      <c r="XEA195" s="35"/>
      <c r="XEB195" s="35"/>
      <c r="XEC195" s="35"/>
      <c r="XED195" s="35"/>
      <c r="XEE195" s="35"/>
      <c r="XEF195" s="35"/>
      <c r="XEG195" s="35"/>
      <c r="XEH195" s="35"/>
      <c r="XEI195" s="35"/>
      <c r="XEJ195" s="35"/>
      <c r="XEK195" s="35"/>
      <c r="XEL195" s="35"/>
      <c r="XEM195" s="35"/>
      <c r="XEN195" s="35"/>
      <c r="XEO195" s="35"/>
      <c r="XEP195" s="35"/>
      <c r="XEQ195" s="35"/>
      <c r="XER195" s="35"/>
      <c r="XES195" s="35"/>
      <c r="XET195" s="35"/>
      <c r="XEU195" s="35"/>
      <c r="XEV195" s="35"/>
      <c r="XEW195" s="35"/>
      <c r="XEX195" s="35"/>
      <c r="XEY195" s="35"/>
      <c r="XEZ195" s="35"/>
      <c r="XFA195" s="35"/>
      <c r="XFB195" s="35"/>
      <c r="XFC195" s="35"/>
      <c r="XFD195" s="35"/>
    </row>
    <row r="196" spans="1:151 16227:16384" s="12" customFormat="1" ht="20.25" customHeight="1" x14ac:dyDescent="0.25">
      <c r="A196" s="82" t="str">
        <f t="shared" si="17"/>
        <v xml:space="preserve">1st Floor For Residential </v>
      </c>
      <c r="B196" s="82"/>
      <c r="C196" s="82">
        <f t="shared" si="18"/>
        <v>5</v>
      </c>
      <c r="D196" s="82"/>
      <c r="E196" s="51" t="s">
        <v>214</v>
      </c>
      <c r="F196" s="83">
        <f>(36.91+1*1.55)*10.764</f>
        <v>413.98343999999992</v>
      </c>
      <c r="G196" s="84"/>
      <c r="H196" s="51">
        <v>0</v>
      </c>
      <c r="I196" s="51">
        <f t="shared" si="16"/>
        <v>620.97515999999985</v>
      </c>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WZC196" s="35"/>
      <c r="WZD196" s="35"/>
      <c r="WZE196" s="35"/>
      <c r="WZF196" s="35"/>
      <c r="WZG196" s="35"/>
      <c r="WZH196" s="35"/>
      <c r="WZI196" s="35"/>
      <c r="WZJ196" s="35"/>
      <c r="WZK196" s="35"/>
      <c r="WZL196" s="35"/>
      <c r="WZM196" s="35"/>
      <c r="WZN196" s="35"/>
      <c r="WZO196" s="35"/>
      <c r="WZP196" s="35"/>
      <c r="WZQ196" s="35"/>
      <c r="WZR196" s="35"/>
      <c r="WZS196" s="35"/>
      <c r="WZT196" s="35"/>
      <c r="WZU196" s="35"/>
      <c r="WZV196" s="35"/>
      <c r="WZW196" s="35"/>
      <c r="WZX196" s="35"/>
      <c r="WZY196" s="35"/>
      <c r="WZZ196" s="35"/>
      <c r="XAA196" s="35"/>
      <c r="XAB196" s="35"/>
      <c r="XAC196" s="35"/>
      <c r="XAD196" s="35"/>
      <c r="XAE196" s="35"/>
      <c r="XAF196" s="35"/>
      <c r="XAG196" s="35"/>
      <c r="XAH196" s="35"/>
      <c r="XAI196" s="35"/>
      <c r="XAJ196" s="35"/>
      <c r="XAK196" s="35"/>
      <c r="XAL196" s="35"/>
      <c r="XAM196" s="35"/>
      <c r="XAN196" s="35"/>
      <c r="XAO196" s="35"/>
      <c r="XAP196" s="35"/>
      <c r="XAQ196" s="35"/>
      <c r="XAR196" s="35"/>
      <c r="XAS196" s="35"/>
      <c r="XAT196" s="35"/>
      <c r="XAU196" s="35"/>
      <c r="XAV196" s="35"/>
      <c r="XAW196" s="35"/>
      <c r="XAX196" s="35"/>
      <c r="XAY196" s="35"/>
      <c r="XAZ196" s="35"/>
      <c r="XBA196" s="35"/>
      <c r="XBB196" s="35"/>
      <c r="XBC196" s="35"/>
      <c r="XBD196" s="35"/>
      <c r="XBE196" s="35"/>
      <c r="XBF196" s="35"/>
      <c r="XBG196" s="35"/>
      <c r="XBH196" s="35"/>
      <c r="XBI196" s="35"/>
      <c r="XBJ196" s="35"/>
      <c r="XBK196" s="35"/>
      <c r="XBL196" s="35"/>
      <c r="XBM196" s="35"/>
      <c r="XBN196" s="35"/>
      <c r="XBO196" s="35"/>
      <c r="XBP196" s="35"/>
      <c r="XBQ196" s="35"/>
      <c r="XBR196" s="35"/>
      <c r="XBS196" s="35"/>
      <c r="XBT196" s="35"/>
      <c r="XBU196" s="35"/>
      <c r="XBV196" s="35"/>
      <c r="XBW196" s="35"/>
      <c r="XBX196" s="35"/>
      <c r="XBY196" s="35"/>
      <c r="XBZ196" s="35"/>
      <c r="XCA196" s="35"/>
      <c r="XCB196" s="35"/>
      <c r="XCC196" s="35"/>
      <c r="XCD196" s="35"/>
      <c r="XCE196" s="35"/>
      <c r="XCF196" s="35"/>
      <c r="XCG196" s="35"/>
      <c r="XCH196" s="35"/>
      <c r="XCI196" s="35"/>
      <c r="XCJ196" s="35"/>
      <c r="XCK196" s="35"/>
      <c r="XCL196" s="35"/>
      <c r="XCM196" s="35"/>
      <c r="XCN196" s="35"/>
      <c r="XCO196" s="35"/>
      <c r="XCP196" s="35"/>
      <c r="XCQ196" s="35"/>
      <c r="XCR196" s="35"/>
      <c r="XCS196" s="35"/>
      <c r="XCT196" s="35"/>
      <c r="XCU196" s="35"/>
      <c r="XCV196" s="35"/>
      <c r="XCW196" s="35"/>
      <c r="XCX196" s="35"/>
      <c r="XCY196" s="35"/>
      <c r="XCZ196" s="35"/>
      <c r="XDA196" s="35"/>
      <c r="XDB196" s="35"/>
      <c r="XDC196" s="35"/>
      <c r="XDD196" s="35"/>
      <c r="XDE196" s="35"/>
      <c r="XDF196" s="35"/>
      <c r="XDG196" s="35"/>
      <c r="XDH196" s="35"/>
      <c r="XDI196" s="35"/>
      <c r="XDJ196" s="35"/>
      <c r="XDK196" s="35"/>
      <c r="XDL196" s="35"/>
      <c r="XDM196" s="35"/>
      <c r="XDN196" s="35"/>
      <c r="XDO196" s="35"/>
      <c r="XDP196" s="35"/>
      <c r="XDQ196" s="35"/>
      <c r="XDR196" s="35"/>
      <c r="XDS196" s="35"/>
      <c r="XDT196" s="35"/>
      <c r="XDU196" s="35"/>
      <c r="XDV196" s="35"/>
      <c r="XDW196" s="35"/>
      <c r="XDX196" s="35"/>
      <c r="XDY196" s="35"/>
      <c r="XDZ196" s="35"/>
      <c r="XEA196" s="35"/>
      <c r="XEB196" s="35"/>
      <c r="XEC196" s="35"/>
      <c r="XED196" s="35"/>
      <c r="XEE196" s="35"/>
      <c r="XEF196" s="35"/>
      <c r="XEG196" s="35"/>
      <c r="XEH196" s="35"/>
      <c r="XEI196" s="35"/>
      <c r="XEJ196" s="35"/>
      <c r="XEK196" s="35"/>
      <c r="XEL196" s="35"/>
      <c r="XEM196" s="35"/>
      <c r="XEN196" s="35"/>
      <c r="XEO196" s="35"/>
      <c r="XEP196" s="35"/>
      <c r="XEQ196" s="35"/>
      <c r="XER196" s="35"/>
      <c r="XES196" s="35"/>
      <c r="XET196" s="35"/>
      <c r="XEU196" s="35"/>
      <c r="XEV196" s="35"/>
      <c r="XEW196" s="35"/>
      <c r="XEX196" s="35"/>
      <c r="XEY196" s="35"/>
      <c r="XEZ196" s="35"/>
      <c r="XFA196" s="35"/>
      <c r="XFB196" s="35"/>
      <c r="XFC196" s="35"/>
      <c r="XFD196" s="35"/>
    </row>
    <row r="197" spans="1:151 16227:16384" s="12" customFormat="1" ht="20.25" customHeight="1" x14ac:dyDescent="0.25">
      <c r="A197" s="82" t="str">
        <f t="shared" si="17"/>
        <v xml:space="preserve">1st Floor For Residential </v>
      </c>
      <c r="B197" s="82"/>
      <c r="C197" s="82">
        <f t="shared" si="18"/>
        <v>6</v>
      </c>
      <c r="D197" s="82"/>
      <c r="E197" s="51" t="s">
        <v>214</v>
      </c>
      <c r="F197" s="83">
        <f>(36.91+1*1.55)*10.764</f>
        <v>413.98343999999992</v>
      </c>
      <c r="G197" s="84"/>
      <c r="H197" s="51">
        <v>0</v>
      </c>
      <c r="I197" s="51">
        <f t="shared" si="16"/>
        <v>620.97515999999985</v>
      </c>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WZC197" s="35"/>
      <c r="WZD197" s="35"/>
      <c r="WZE197" s="35"/>
      <c r="WZF197" s="35"/>
      <c r="WZG197" s="35"/>
      <c r="WZH197" s="35"/>
      <c r="WZI197" s="35"/>
      <c r="WZJ197" s="35"/>
      <c r="WZK197" s="35"/>
      <c r="WZL197" s="35"/>
      <c r="WZM197" s="35"/>
      <c r="WZN197" s="35"/>
      <c r="WZO197" s="35"/>
      <c r="WZP197" s="35"/>
      <c r="WZQ197" s="35"/>
      <c r="WZR197" s="35"/>
      <c r="WZS197" s="35"/>
      <c r="WZT197" s="35"/>
      <c r="WZU197" s="35"/>
      <c r="WZV197" s="35"/>
      <c r="WZW197" s="35"/>
      <c r="WZX197" s="35"/>
      <c r="WZY197" s="35"/>
      <c r="WZZ197" s="35"/>
      <c r="XAA197" s="35"/>
      <c r="XAB197" s="35"/>
      <c r="XAC197" s="35"/>
      <c r="XAD197" s="35"/>
      <c r="XAE197" s="35"/>
      <c r="XAF197" s="35"/>
      <c r="XAG197" s="35"/>
      <c r="XAH197" s="35"/>
      <c r="XAI197" s="35"/>
      <c r="XAJ197" s="35"/>
      <c r="XAK197" s="35"/>
      <c r="XAL197" s="35"/>
      <c r="XAM197" s="35"/>
      <c r="XAN197" s="35"/>
      <c r="XAO197" s="35"/>
      <c r="XAP197" s="35"/>
      <c r="XAQ197" s="35"/>
      <c r="XAR197" s="35"/>
      <c r="XAS197" s="35"/>
      <c r="XAT197" s="35"/>
      <c r="XAU197" s="35"/>
      <c r="XAV197" s="35"/>
      <c r="XAW197" s="35"/>
      <c r="XAX197" s="35"/>
      <c r="XAY197" s="35"/>
      <c r="XAZ197" s="35"/>
      <c r="XBA197" s="35"/>
      <c r="XBB197" s="35"/>
      <c r="XBC197" s="35"/>
      <c r="XBD197" s="35"/>
      <c r="XBE197" s="35"/>
      <c r="XBF197" s="35"/>
      <c r="XBG197" s="35"/>
      <c r="XBH197" s="35"/>
      <c r="XBI197" s="35"/>
      <c r="XBJ197" s="35"/>
      <c r="XBK197" s="35"/>
      <c r="XBL197" s="35"/>
      <c r="XBM197" s="35"/>
      <c r="XBN197" s="35"/>
      <c r="XBO197" s="35"/>
      <c r="XBP197" s="35"/>
      <c r="XBQ197" s="35"/>
      <c r="XBR197" s="35"/>
      <c r="XBS197" s="35"/>
      <c r="XBT197" s="35"/>
      <c r="XBU197" s="35"/>
      <c r="XBV197" s="35"/>
      <c r="XBW197" s="35"/>
      <c r="XBX197" s="35"/>
      <c r="XBY197" s="35"/>
      <c r="XBZ197" s="35"/>
      <c r="XCA197" s="35"/>
      <c r="XCB197" s="35"/>
      <c r="XCC197" s="35"/>
      <c r="XCD197" s="35"/>
      <c r="XCE197" s="35"/>
      <c r="XCF197" s="35"/>
      <c r="XCG197" s="35"/>
      <c r="XCH197" s="35"/>
      <c r="XCI197" s="35"/>
      <c r="XCJ197" s="35"/>
      <c r="XCK197" s="35"/>
      <c r="XCL197" s="35"/>
      <c r="XCM197" s="35"/>
      <c r="XCN197" s="35"/>
      <c r="XCO197" s="35"/>
      <c r="XCP197" s="35"/>
      <c r="XCQ197" s="35"/>
      <c r="XCR197" s="35"/>
      <c r="XCS197" s="35"/>
      <c r="XCT197" s="35"/>
      <c r="XCU197" s="35"/>
      <c r="XCV197" s="35"/>
      <c r="XCW197" s="35"/>
      <c r="XCX197" s="35"/>
      <c r="XCY197" s="35"/>
      <c r="XCZ197" s="35"/>
      <c r="XDA197" s="35"/>
      <c r="XDB197" s="35"/>
      <c r="XDC197" s="35"/>
      <c r="XDD197" s="35"/>
      <c r="XDE197" s="35"/>
      <c r="XDF197" s="35"/>
      <c r="XDG197" s="35"/>
      <c r="XDH197" s="35"/>
      <c r="XDI197" s="35"/>
      <c r="XDJ197" s="35"/>
      <c r="XDK197" s="35"/>
      <c r="XDL197" s="35"/>
      <c r="XDM197" s="35"/>
      <c r="XDN197" s="35"/>
      <c r="XDO197" s="35"/>
      <c r="XDP197" s="35"/>
      <c r="XDQ197" s="35"/>
      <c r="XDR197" s="35"/>
      <c r="XDS197" s="35"/>
      <c r="XDT197" s="35"/>
      <c r="XDU197" s="35"/>
      <c r="XDV197" s="35"/>
      <c r="XDW197" s="35"/>
      <c r="XDX197" s="35"/>
      <c r="XDY197" s="35"/>
      <c r="XDZ197" s="35"/>
      <c r="XEA197" s="35"/>
      <c r="XEB197" s="35"/>
      <c r="XEC197" s="35"/>
      <c r="XED197" s="35"/>
      <c r="XEE197" s="35"/>
      <c r="XEF197" s="35"/>
      <c r="XEG197" s="35"/>
      <c r="XEH197" s="35"/>
      <c r="XEI197" s="35"/>
      <c r="XEJ197" s="35"/>
      <c r="XEK197" s="35"/>
      <c r="XEL197" s="35"/>
      <c r="XEM197" s="35"/>
      <c r="XEN197" s="35"/>
      <c r="XEO197" s="35"/>
      <c r="XEP197" s="35"/>
      <c r="XEQ197" s="35"/>
      <c r="XER197" s="35"/>
      <c r="XES197" s="35"/>
      <c r="XET197" s="35"/>
      <c r="XEU197" s="35"/>
      <c r="XEV197" s="35"/>
      <c r="XEW197" s="35"/>
      <c r="XEX197" s="35"/>
      <c r="XEY197" s="35"/>
      <c r="XEZ197" s="35"/>
      <c r="XFA197" s="35"/>
      <c r="XFB197" s="35"/>
      <c r="XFC197" s="35"/>
      <c r="XFD197" s="35"/>
    </row>
    <row r="198" spans="1:151 16227:16384" s="12" customFormat="1" ht="20.25" customHeight="1" x14ac:dyDescent="0.25">
      <c r="A198" s="82" t="str">
        <f t="shared" si="17"/>
        <v xml:space="preserve">1st Floor For Residential </v>
      </c>
      <c r="B198" s="82"/>
      <c r="C198" s="82">
        <f t="shared" si="18"/>
        <v>7</v>
      </c>
      <c r="D198" s="82"/>
      <c r="E198" s="51" t="s">
        <v>214</v>
      </c>
      <c r="F198" s="83">
        <f>(36.91+1*1.55)*10.764</f>
        <v>413.98343999999992</v>
      </c>
      <c r="G198" s="84"/>
      <c r="H198" s="51">
        <v>0</v>
      </c>
      <c r="I198" s="51">
        <f t="shared" si="16"/>
        <v>620.97515999999985</v>
      </c>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WZC198" s="35"/>
      <c r="WZD198" s="35"/>
      <c r="WZE198" s="35"/>
      <c r="WZF198" s="35"/>
      <c r="WZG198" s="35"/>
      <c r="WZH198" s="35"/>
      <c r="WZI198" s="35"/>
      <c r="WZJ198" s="35"/>
      <c r="WZK198" s="35"/>
      <c r="WZL198" s="35"/>
      <c r="WZM198" s="35"/>
      <c r="WZN198" s="35"/>
      <c r="WZO198" s="35"/>
      <c r="WZP198" s="35"/>
      <c r="WZQ198" s="35"/>
      <c r="WZR198" s="35"/>
      <c r="WZS198" s="35"/>
      <c r="WZT198" s="35"/>
      <c r="WZU198" s="35"/>
      <c r="WZV198" s="35"/>
      <c r="WZW198" s="35"/>
      <c r="WZX198" s="35"/>
      <c r="WZY198" s="35"/>
      <c r="WZZ198" s="35"/>
      <c r="XAA198" s="35"/>
      <c r="XAB198" s="35"/>
      <c r="XAC198" s="35"/>
      <c r="XAD198" s="35"/>
      <c r="XAE198" s="35"/>
      <c r="XAF198" s="35"/>
      <c r="XAG198" s="35"/>
      <c r="XAH198" s="35"/>
      <c r="XAI198" s="35"/>
      <c r="XAJ198" s="35"/>
      <c r="XAK198" s="35"/>
      <c r="XAL198" s="35"/>
      <c r="XAM198" s="35"/>
      <c r="XAN198" s="35"/>
      <c r="XAO198" s="35"/>
      <c r="XAP198" s="35"/>
      <c r="XAQ198" s="35"/>
      <c r="XAR198" s="35"/>
      <c r="XAS198" s="35"/>
      <c r="XAT198" s="35"/>
      <c r="XAU198" s="35"/>
      <c r="XAV198" s="35"/>
      <c r="XAW198" s="35"/>
      <c r="XAX198" s="35"/>
      <c r="XAY198" s="35"/>
      <c r="XAZ198" s="35"/>
      <c r="XBA198" s="35"/>
      <c r="XBB198" s="35"/>
      <c r="XBC198" s="35"/>
      <c r="XBD198" s="35"/>
      <c r="XBE198" s="35"/>
      <c r="XBF198" s="35"/>
      <c r="XBG198" s="35"/>
      <c r="XBH198" s="35"/>
      <c r="XBI198" s="35"/>
      <c r="XBJ198" s="35"/>
      <c r="XBK198" s="35"/>
      <c r="XBL198" s="35"/>
      <c r="XBM198" s="35"/>
      <c r="XBN198" s="35"/>
      <c r="XBO198" s="35"/>
      <c r="XBP198" s="35"/>
      <c r="XBQ198" s="35"/>
      <c r="XBR198" s="35"/>
      <c r="XBS198" s="35"/>
      <c r="XBT198" s="35"/>
      <c r="XBU198" s="35"/>
      <c r="XBV198" s="35"/>
      <c r="XBW198" s="35"/>
      <c r="XBX198" s="35"/>
      <c r="XBY198" s="35"/>
      <c r="XBZ198" s="35"/>
      <c r="XCA198" s="35"/>
      <c r="XCB198" s="35"/>
      <c r="XCC198" s="35"/>
      <c r="XCD198" s="35"/>
      <c r="XCE198" s="35"/>
      <c r="XCF198" s="35"/>
      <c r="XCG198" s="35"/>
      <c r="XCH198" s="35"/>
      <c r="XCI198" s="35"/>
      <c r="XCJ198" s="35"/>
      <c r="XCK198" s="35"/>
      <c r="XCL198" s="35"/>
      <c r="XCM198" s="35"/>
      <c r="XCN198" s="35"/>
      <c r="XCO198" s="35"/>
      <c r="XCP198" s="35"/>
      <c r="XCQ198" s="35"/>
      <c r="XCR198" s="35"/>
      <c r="XCS198" s="35"/>
      <c r="XCT198" s="35"/>
      <c r="XCU198" s="35"/>
      <c r="XCV198" s="35"/>
      <c r="XCW198" s="35"/>
      <c r="XCX198" s="35"/>
      <c r="XCY198" s="35"/>
      <c r="XCZ198" s="35"/>
      <c r="XDA198" s="35"/>
      <c r="XDB198" s="35"/>
      <c r="XDC198" s="35"/>
      <c r="XDD198" s="35"/>
      <c r="XDE198" s="35"/>
      <c r="XDF198" s="35"/>
      <c r="XDG198" s="35"/>
      <c r="XDH198" s="35"/>
      <c r="XDI198" s="35"/>
      <c r="XDJ198" s="35"/>
      <c r="XDK198" s="35"/>
      <c r="XDL198" s="35"/>
      <c r="XDM198" s="35"/>
      <c r="XDN198" s="35"/>
      <c r="XDO198" s="35"/>
      <c r="XDP198" s="35"/>
      <c r="XDQ198" s="35"/>
      <c r="XDR198" s="35"/>
      <c r="XDS198" s="35"/>
      <c r="XDT198" s="35"/>
      <c r="XDU198" s="35"/>
      <c r="XDV198" s="35"/>
      <c r="XDW198" s="35"/>
      <c r="XDX198" s="35"/>
      <c r="XDY198" s="35"/>
      <c r="XDZ198" s="35"/>
      <c r="XEA198" s="35"/>
      <c r="XEB198" s="35"/>
      <c r="XEC198" s="35"/>
      <c r="XED198" s="35"/>
      <c r="XEE198" s="35"/>
      <c r="XEF198" s="35"/>
      <c r="XEG198" s="35"/>
      <c r="XEH198" s="35"/>
      <c r="XEI198" s="35"/>
      <c r="XEJ198" s="35"/>
      <c r="XEK198" s="35"/>
      <c r="XEL198" s="35"/>
      <c r="XEM198" s="35"/>
      <c r="XEN198" s="35"/>
      <c r="XEO198" s="35"/>
      <c r="XEP198" s="35"/>
      <c r="XEQ198" s="35"/>
      <c r="XER198" s="35"/>
      <c r="XES198" s="35"/>
      <c r="XET198" s="35"/>
      <c r="XEU198" s="35"/>
      <c r="XEV198" s="35"/>
      <c r="XEW198" s="35"/>
      <c r="XEX198" s="35"/>
      <c r="XEY198" s="35"/>
      <c r="XEZ198" s="35"/>
      <c r="XFA198" s="35"/>
      <c r="XFB198" s="35"/>
      <c r="XFC198" s="35"/>
      <c r="XFD198" s="35"/>
    </row>
    <row r="199" spans="1:151 16227:16384" s="12" customFormat="1" ht="20.25" customHeight="1" x14ac:dyDescent="0.25">
      <c r="A199" s="82" t="str">
        <f t="shared" si="17"/>
        <v xml:space="preserve">1st Floor For Residential </v>
      </c>
      <c r="B199" s="82"/>
      <c r="C199" s="82">
        <f t="shared" si="18"/>
        <v>8</v>
      </c>
      <c r="D199" s="82"/>
      <c r="E199" s="83" t="s">
        <v>222</v>
      </c>
      <c r="F199" s="85"/>
      <c r="G199" s="85"/>
      <c r="H199" s="85"/>
      <c r="I199" s="84"/>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WZC199" s="35"/>
      <c r="WZD199" s="35"/>
      <c r="WZE199" s="35"/>
      <c r="WZF199" s="35"/>
      <c r="WZG199" s="35"/>
      <c r="WZH199" s="35"/>
      <c r="WZI199" s="35"/>
      <c r="WZJ199" s="35"/>
      <c r="WZK199" s="35"/>
      <c r="WZL199" s="35"/>
      <c r="WZM199" s="35"/>
      <c r="WZN199" s="35"/>
      <c r="WZO199" s="35"/>
      <c r="WZP199" s="35"/>
      <c r="WZQ199" s="35"/>
      <c r="WZR199" s="35"/>
      <c r="WZS199" s="35"/>
      <c r="WZT199" s="35"/>
      <c r="WZU199" s="35"/>
      <c r="WZV199" s="35"/>
      <c r="WZW199" s="35"/>
      <c r="WZX199" s="35"/>
      <c r="WZY199" s="35"/>
      <c r="WZZ199" s="35"/>
      <c r="XAA199" s="35"/>
      <c r="XAB199" s="35"/>
      <c r="XAC199" s="35"/>
      <c r="XAD199" s="35"/>
      <c r="XAE199" s="35"/>
      <c r="XAF199" s="35"/>
      <c r="XAG199" s="35"/>
      <c r="XAH199" s="35"/>
      <c r="XAI199" s="35"/>
      <c r="XAJ199" s="35"/>
      <c r="XAK199" s="35"/>
      <c r="XAL199" s="35"/>
      <c r="XAM199" s="35"/>
      <c r="XAN199" s="35"/>
      <c r="XAO199" s="35"/>
      <c r="XAP199" s="35"/>
      <c r="XAQ199" s="35"/>
      <c r="XAR199" s="35"/>
      <c r="XAS199" s="35"/>
      <c r="XAT199" s="35"/>
      <c r="XAU199" s="35"/>
      <c r="XAV199" s="35"/>
      <c r="XAW199" s="35"/>
      <c r="XAX199" s="35"/>
      <c r="XAY199" s="35"/>
      <c r="XAZ199" s="35"/>
      <c r="XBA199" s="35"/>
      <c r="XBB199" s="35"/>
      <c r="XBC199" s="35"/>
      <c r="XBD199" s="35"/>
      <c r="XBE199" s="35"/>
      <c r="XBF199" s="35"/>
      <c r="XBG199" s="35"/>
      <c r="XBH199" s="35"/>
      <c r="XBI199" s="35"/>
      <c r="XBJ199" s="35"/>
      <c r="XBK199" s="35"/>
      <c r="XBL199" s="35"/>
      <c r="XBM199" s="35"/>
      <c r="XBN199" s="35"/>
      <c r="XBO199" s="35"/>
      <c r="XBP199" s="35"/>
      <c r="XBQ199" s="35"/>
      <c r="XBR199" s="35"/>
      <c r="XBS199" s="35"/>
      <c r="XBT199" s="35"/>
      <c r="XBU199" s="35"/>
      <c r="XBV199" s="35"/>
      <c r="XBW199" s="35"/>
      <c r="XBX199" s="35"/>
      <c r="XBY199" s="35"/>
      <c r="XBZ199" s="35"/>
      <c r="XCA199" s="35"/>
      <c r="XCB199" s="35"/>
      <c r="XCC199" s="35"/>
      <c r="XCD199" s="35"/>
      <c r="XCE199" s="35"/>
      <c r="XCF199" s="35"/>
      <c r="XCG199" s="35"/>
      <c r="XCH199" s="35"/>
      <c r="XCI199" s="35"/>
      <c r="XCJ199" s="35"/>
      <c r="XCK199" s="35"/>
      <c r="XCL199" s="35"/>
      <c r="XCM199" s="35"/>
      <c r="XCN199" s="35"/>
      <c r="XCO199" s="35"/>
      <c r="XCP199" s="35"/>
      <c r="XCQ199" s="35"/>
      <c r="XCR199" s="35"/>
      <c r="XCS199" s="35"/>
      <c r="XCT199" s="35"/>
      <c r="XCU199" s="35"/>
      <c r="XCV199" s="35"/>
      <c r="XCW199" s="35"/>
      <c r="XCX199" s="35"/>
      <c r="XCY199" s="35"/>
      <c r="XCZ199" s="35"/>
      <c r="XDA199" s="35"/>
      <c r="XDB199" s="35"/>
      <c r="XDC199" s="35"/>
      <c r="XDD199" s="35"/>
      <c r="XDE199" s="35"/>
      <c r="XDF199" s="35"/>
      <c r="XDG199" s="35"/>
      <c r="XDH199" s="35"/>
      <c r="XDI199" s="35"/>
      <c r="XDJ199" s="35"/>
      <c r="XDK199" s="35"/>
      <c r="XDL199" s="35"/>
      <c r="XDM199" s="35"/>
      <c r="XDN199" s="35"/>
      <c r="XDO199" s="35"/>
      <c r="XDP199" s="35"/>
      <c r="XDQ199" s="35"/>
      <c r="XDR199" s="35"/>
      <c r="XDS199" s="35"/>
      <c r="XDT199" s="35"/>
      <c r="XDU199" s="35"/>
      <c r="XDV199" s="35"/>
      <c r="XDW199" s="35"/>
      <c r="XDX199" s="35"/>
      <c r="XDY199" s="35"/>
      <c r="XDZ199" s="35"/>
      <c r="XEA199" s="35"/>
      <c r="XEB199" s="35"/>
      <c r="XEC199" s="35"/>
      <c r="XED199" s="35"/>
      <c r="XEE199" s="35"/>
      <c r="XEF199" s="35"/>
      <c r="XEG199" s="35"/>
      <c r="XEH199" s="35"/>
      <c r="XEI199" s="35"/>
      <c r="XEJ199" s="35"/>
      <c r="XEK199" s="35"/>
      <c r="XEL199" s="35"/>
      <c r="XEM199" s="35"/>
      <c r="XEN199" s="35"/>
      <c r="XEO199" s="35"/>
      <c r="XEP199" s="35"/>
      <c r="XEQ199" s="35"/>
      <c r="XER199" s="35"/>
      <c r="XES199" s="35"/>
      <c r="XET199" s="35"/>
      <c r="XEU199" s="35"/>
      <c r="XEV199" s="35"/>
      <c r="XEW199" s="35"/>
      <c r="XEX199" s="35"/>
      <c r="XEY199" s="35"/>
      <c r="XEZ199" s="35"/>
      <c r="XFA199" s="35"/>
      <c r="XFB199" s="35"/>
      <c r="XFC199" s="35"/>
      <c r="XFD199" s="35"/>
    </row>
    <row r="200" spans="1:151 16227:16384" s="12" customFormat="1" ht="20.25" customHeight="1" x14ac:dyDescent="0.25">
      <c r="A200" s="82" t="str">
        <f>A192</f>
        <v xml:space="preserve">1st Floor For Residential </v>
      </c>
      <c r="B200" s="82"/>
      <c r="C200" s="82">
        <v>9</v>
      </c>
      <c r="D200" s="82"/>
      <c r="E200" s="51" t="s">
        <v>214</v>
      </c>
      <c r="F200" s="83">
        <f>(36.91+1*1.55)*10.764</f>
        <v>413.98343999999992</v>
      </c>
      <c r="G200" s="84"/>
      <c r="H200" s="51">
        <v>0</v>
      </c>
      <c r="I200" s="51">
        <f t="shared" ref="I200:I206" si="19">F200*(($I$122)+1)+H200</f>
        <v>620.97515999999985</v>
      </c>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WZC200" s="35"/>
      <c r="WZD200" s="35"/>
      <c r="WZE200" s="35"/>
      <c r="WZF200" s="35"/>
      <c r="WZG200" s="35"/>
      <c r="WZH200" s="35"/>
      <c r="WZI200" s="35"/>
      <c r="WZJ200" s="35"/>
      <c r="WZK200" s="35"/>
      <c r="WZL200" s="35"/>
      <c r="WZM200" s="35"/>
      <c r="WZN200" s="35"/>
      <c r="WZO200" s="35"/>
      <c r="WZP200" s="35"/>
      <c r="WZQ200" s="35"/>
      <c r="WZR200" s="35"/>
      <c r="WZS200" s="35"/>
      <c r="WZT200" s="35"/>
      <c r="WZU200" s="35"/>
      <c r="WZV200" s="35"/>
      <c r="WZW200" s="35"/>
      <c r="WZX200" s="35"/>
      <c r="WZY200" s="35"/>
      <c r="WZZ200" s="35"/>
      <c r="XAA200" s="35"/>
      <c r="XAB200" s="35"/>
      <c r="XAC200" s="35"/>
      <c r="XAD200" s="35"/>
      <c r="XAE200" s="35"/>
      <c r="XAF200" s="35"/>
      <c r="XAG200" s="35"/>
      <c r="XAH200" s="35"/>
      <c r="XAI200" s="35"/>
      <c r="XAJ200" s="35"/>
      <c r="XAK200" s="35"/>
      <c r="XAL200" s="35"/>
      <c r="XAM200" s="35"/>
      <c r="XAN200" s="35"/>
      <c r="XAO200" s="35"/>
      <c r="XAP200" s="35"/>
      <c r="XAQ200" s="35"/>
      <c r="XAR200" s="35"/>
      <c r="XAS200" s="35"/>
      <c r="XAT200" s="35"/>
      <c r="XAU200" s="35"/>
      <c r="XAV200" s="35"/>
      <c r="XAW200" s="35"/>
      <c r="XAX200" s="35"/>
      <c r="XAY200" s="35"/>
      <c r="XAZ200" s="35"/>
      <c r="XBA200" s="35"/>
      <c r="XBB200" s="35"/>
      <c r="XBC200" s="35"/>
      <c r="XBD200" s="35"/>
      <c r="XBE200" s="35"/>
      <c r="XBF200" s="35"/>
      <c r="XBG200" s="35"/>
      <c r="XBH200" s="35"/>
      <c r="XBI200" s="35"/>
      <c r="XBJ200" s="35"/>
      <c r="XBK200" s="35"/>
      <c r="XBL200" s="35"/>
      <c r="XBM200" s="35"/>
      <c r="XBN200" s="35"/>
      <c r="XBO200" s="35"/>
      <c r="XBP200" s="35"/>
      <c r="XBQ200" s="35"/>
      <c r="XBR200" s="35"/>
      <c r="XBS200" s="35"/>
      <c r="XBT200" s="35"/>
      <c r="XBU200" s="35"/>
      <c r="XBV200" s="35"/>
      <c r="XBW200" s="35"/>
      <c r="XBX200" s="35"/>
      <c r="XBY200" s="35"/>
      <c r="XBZ200" s="35"/>
      <c r="XCA200" s="35"/>
      <c r="XCB200" s="35"/>
      <c r="XCC200" s="35"/>
      <c r="XCD200" s="35"/>
      <c r="XCE200" s="35"/>
      <c r="XCF200" s="35"/>
      <c r="XCG200" s="35"/>
      <c r="XCH200" s="35"/>
      <c r="XCI200" s="35"/>
      <c r="XCJ200" s="35"/>
      <c r="XCK200" s="35"/>
      <c r="XCL200" s="35"/>
      <c r="XCM200" s="35"/>
      <c r="XCN200" s="35"/>
      <c r="XCO200" s="35"/>
      <c r="XCP200" s="35"/>
      <c r="XCQ200" s="35"/>
      <c r="XCR200" s="35"/>
      <c r="XCS200" s="35"/>
      <c r="XCT200" s="35"/>
      <c r="XCU200" s="35"/>
      <c r="XCV200" s="35"/>
      <c r="XCW200" s="35"/>
      <c r="XCX200" s="35"/>
      <c r="XCY200" s="35"/>
      <c r="XCZ200" s="35"/>
      <c r="XDA200" s="35"/>
      <c r="XDB200" s="35"/>
      <c r="XDC200" s="35"/>
      <c r="XDD200" s="35"/>
      <c r="XDE200" s="35"/>
      <c r="XDF200" s="35"/>
      <c r="XDG200" s="35"/>
      <c r="XDH200" s="35"/>
      <c r="XDI200" s="35"/>
      <c r="XDJ200" s="35"/>
      <c r="XDK200" s="35"/>
      <c r="XDL200" s="35"/>
      <c r="XDM200" s="35"/>
      <c r="XDN200" s="35"/>
      <c r="XDO200" s="35"/>
      <c r="XDP200" s="35"/>
      <c r="XDQ200" s="35"/>
      <c r="XDR200" s="35"/>
      <c r="XDS200" s="35"/>
      <c r="XDT200" s="35"/>
      <c r="XDU200" s="35"/>
      <c r="XDV200" s="35"/>
      <c r="XDW200" s="35"/>
      <c r="XDX200" s="35"/>
      <c r="XDY200" s="35"/>
      <c r="XDZ200" s="35"/>
      <c r="XEA200" s="35"/>
      <c r="XEB200" s="35"/>
      <c r="XEC200" s="35"/>
      <c r="XED200" s="35"/>
      <c r="XEE200" s="35"/>
      <c r="XEF200" s="35"/>
      <c r="XEG200" s="35"/>
      <c r="XEH200" s="35"/>
      <c r="XEI200" s="35"/>
      <c r="XEJ200" s="35"/>
      <c r="XEK200" s="35"/>
      <c r="XEL200" s="35"/>
      <c r="XEM200" s="35"/>
      <c r="XEN200" s="35"/>
      <c r="XEO200" s="35"/>
      <c r="XEP200" s="35"/>
      <c r="XEQ200" s="35"/>
      <c r="XER200" s="35"/>
      <c r="XES200" s="35"/>
      <c r="XET200" s="35"/>
      <c r="XEU200" s="35"/>
      <c r="XEV200" s="35"/>
      <c r="XEW200" s="35"/>
      <c r="XEX200" s="35"/>
      <c r="XEY200" s="35"/>
      <c r="XEZ200" s="35"/>
      <c r="XFA200" s="35"/>
      <c r="XFB200" s="35"/>
      <c r="XFC200" s="35"/>
      <c r="XFD200" s="35"/>
    </row>
    <row r="201" spans="1:151 16227:16384" s="12" customFormat="1" ht="20.25" customHeight="1" x14ac:dyDescent="0.25">
      <c r="A201" s="82" t="str">
        <f t="shared" si="17"/>
        <v xml:space="preserve">1st Floor For Residential </v>
      </c>
      <c r="B201" s="82"/>
      <c r="C201" s="82">
        <v>10</v>
      </c>
      <c r="D201" s="82"/>
      <c r="E201" s="51" t="s">
        <v>214</v>
      </c>
      <c r="F201" s="83">
        <f>(37.91+1*1.55)*10.764</f>
        <v>424.74743999999993</v>
      </c>
      <c r="G201" s="84"/>
      <c r="H201" s="51">
        <v>0</v>
      </c>
      <c r="I201" s="51">
        <f t="shared" si="19"/>
        <v>637.12115999999992</v>
      </c>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WZC201" s="35"/>
      <c r="WZD201" s="35"/>
      <c r="WZE201" s="35"/>
      <c r="WZF201" s="35"/>
      <c r="WZG201" s="35"/>
      <c r="WZH201" s="35"/>
      <c r="WZI201" s="35"/>
      <c r="WZJ201" s="35"/>
      <c r="WZK201" s="35"/>
      <c r="WZL201" s="35"/>
      <c r="WZM201" s="35"/>
      <c r="WZN201" s="35"/>
      <c r="WZO201" s="35"/>
      <c r="WZP201" s="35"/>
      <c r="WZQ201" s="35"/>
      <c r="WZR201" s="35"/>
      <c r="WZS201" s="35"/>
      <c r="WZT201" s="35"/>
      <c r="WZU201" s="35"/>
      <c r="WZV201" s="35"/>
      <c r="WZW201" s="35"/>
      <c r="WZX201" s="35"/>
      <c r="WZY201" s="35"/>
      <c r="WZZ201" s="35"/>
      <c r="XAA201" s="35"/>
      <c r="XAB201" s="35"/>
      <c r="XAC201" s="35"/>
      <c r="XAD201" s="35"/>
      <c r="XAE201" s="35"/>
      <c r="XAF201" s="35"/>
      <c r="XAG201" s="35"/>
      <c r="XAH201" s="35"/>
      <c r="XAI201" s="35"/>
      <c r="XAJ201" s="35"/>
      <c r="XAK201" s="35"/>
      <c r="XAL201" s="35"/>
      <c r="XAM201" s="35"/>
      <c r="XAN201" s="35"/>
      <c r="XAO201" s="35"/>
      <c r="XAP201" s="35"/>
      <c r="XAQ201" s="35"/>
      <c r="XAR201" s="35"/>
      <c r="XAS201" s="35"/>
      <c r="XAT201" s="35"/>
      <c r="XAU201" s="35"/>
      <c r="XAV201" s="35"/>
      <c r="XAW201" s="35"/>
      <c r="XAX201" s="35"/>
      <c r="XAY201" s="35"/>
      <c r="XAZ201" s="35"/>
      <c r="XBA201" s="35"/>
      <c r="XBB201" s="35"/>
      <c r="XBC201" s="35"/>
      <c r="XBD201" s="35"/>
      <c r="XBE201" s="35"/>
      <c r="XBF201" s="35"/>
      <c r="XBG201" s="35"/>
      <c r="XBH201" s="35"/>
      <c r="XBI201" s="35"/>
      <c r="XBJ201" s="35"/>
      <c r="XBK201" s="35"/>
      <c r="XBL201" s="35"/>
      <c r="XBM201" s="35"/>
      <c r="XBN201" s="35"/>
      <c r="XBO201" s="35"/>
      <c r="XBP201" s="35"/>
      <c r="XBQ201" s="35"/>
      <c r="XBR201" s="35"/>
      <c r="XBS201" s="35"/>
      <c r="XBT201" s="35"/>
      <c r="XBU201" s="35"/>
      <c r="XBV201" s="35"/>
      <c r="XBW201" s="35"/>
      <c r="XBX201" s="35"/>
      <c r="XBY201" s="35"/>
      <c r="XBZ201" s="35"/>
      <c r="XCA201" s="35"/>
      <c r="XCB201" s="35"/>
      <c r="XCC201" s="35"/>
      <c r="XCD201" s="35"/>
      <c r="XCE201" s="35"/>
      <c r="XCF201" s="35"/>
      <c r="XCG201" s="35"/>
      <c r="XCH201" s="35"/>
      <c r="XCI201" s="35"/>
      <c r="XCJ201" s="35"/>
      <c r="XCK201" s="35"/>
      <c r="XCL201" s="35"/>
      <c r="XCM201" s="35"/>
      <c r="XCN201" s="35"/>
      <c r="XCO201" s="35"/>
      <c r="XCP201" s="35"/>
      <c r="XCQ201" s="35"/>
      <c r="XCR201" s="35"/>
      <c r="XCS201" s="35"/>
      <c r="XCT201" s="35"/>
      <c r="XCU201" s="35"/>
      <c r="XCV201" s="35"/>
      <c r="XCW201" s="35"/>
      <c r="XCX201" s="35"/>
      <c r="XCY201" s="35"/>
      <c r="XCZ201" s="35"/>
      <c r="XDA201" s="35"/>
      <c r="XDB201" s="35"/>
      <c r="XDC201" s="35"/>
      <c r="XDD201" s="35"/>
      <c r="XDE201" s="35"/>
      <c r="XDF201" s="35"/>
      <c r="XDG201" s="35"/>
      <c r="XDH201" s="35"/>
      <c r="XDI201" s="35"/>
      <c r="XDJ201" s="35"/>
      <c r="XDK201" s="35"/>
      <c r="XDL201" s="35"/>
      <c r="XDM201" s="35"/>
      <c r="XDN201" s="35"/>
      <c r="XDO201" s="35"/>
      <c r="XDP201" s="35"/>
      <c r="XDQ201" s="35"/>
      <c r="XDR201" s="35"/>
      <c r="XDS201" s="35"/>
      <c r="XDT201" s="35"/>
      <c r="XDU201" s="35"/>
      <c r="XDV201" s="35"/>
      <c r="XDW201" s="35"/>
      <c r="XDX201" s="35"/>
      <c r="XDY201" s="35"/>
      <c r="XDZ201" s="35"/>
      <c r="XEA201" s="35"/>
      <c r="XEB201" s="35"/>
      <c r="XEC201" s="35"/>
      <c r="XED201" s="35"/>
      <c r="XEE201" s="35"/>
      <c r="XEF201" s="35"/>
      <c r="XEG201" s="35"/>
      <c r="XEH201" s="35"/>
      <c r="XEI201" s="35"/>
      <c r="XEJ201" s="35"/>
      <c r="XEK201" s="35"/>
      <c r="XEL201" s="35"/>
      <c r="XEM201" s="35"/>
      <c r="XEN201" s="35"/>
      <c r="XEO201" s="35"/>
      <c r="XEP201" s="35"/>
      <c r="XEQ201" s="35"/>
      <c r="XER201" s="35"/>
      <c r="XES201" s="35"/>
      <c r="XET201" s="35"/>
      <c r="XEU201" s="35"/>
      <c r="XEV201" s="35"/>
      <c r="XEW201" s="35"/>
      <c r="XEX201" s="35"/>
      <c r="XEY201" s="35"/>
      <c r="XEZ201" s="35"/>
      <c r="XFA201" s="35"/>
      <c r="XFB201" s="35"/>
      <c r="XFC201" s="35"/>
      <c r="XFD201" s="35"/>
    </row>
    <row r="202" spans="1:151 16227:16384" s="12" customFormat="1" ht="20.25" customHeight="1" x14ac:dyDescent="0.25">
      <c r="A202" s="82" t="str">
        <f>A194</f>
        <v xml:space="preserve">1st Floor For Residential </v>
      </c>
      <c r="B202" s="82"/>
      <c r="C202" s="82">
        <v>11</v>
      </c>
      <c r="D202" s="82"/>
      <c r="E202" s="51" t="s">
        <v>214</v>
      </c>
      <c r="F202" s="83">
        <f>(41.9+1*1.55)*10.764</f>
        <v>467.69579999999991</v>
      </c>
      <c r="G202" s="84"/>
      <c r="H202" s="51">
        <v>0</v>
      </c>
      <c r="I202" s="51">
        <f t="shared" si="19"/>
        <v>701.54369999999983</v>
      </c>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WZC202" s="35"/>
      <c r="WZD202" s="35"/>
      <c r="WZE202" s="35"/>
      <c r="WZF202" s="35"/>
      <c r="WZG202" s="35"/>
      <c r="WZH202" s="35"/>
      <c r="WZI202" s="35"/>
      <c r="WZJ202" s="35"/>
      <c r="WZK202" s="35"/>
      <c r="WZL202" s="35"/>
      <c r="WZM202" s="35"/>
      <c r="WZN202" s="35"/>
      <c r="WZO202" s="35"/>
      <c r="WZP202" s="35"/>
      <c r="WZQ202" s="35"/>
      <c r="WZR202" s="35"/>
      <c r="WZS202" s="35"/>
      <c r="WZT202" s="35"/>
      <c r="WZU202" s="35"/>
      <c r="WZV202" s="35"/>
      <c r="WZW202" s="35"/>
      <c r="WZX202" s="35"/>
      <c r="WZY202" s="35"/>
      <c r="WZZ202" s="35"/>
      <c r="XAA202" s="35"/>
      <c r="XAB202" s="35"/>
      <c r="XAC202" s="35"/>
      <c r="XAD202" s="35"/>
      <c r="XAE202" s="35"/>
      <c r="XAF202" s="35"/>
      <c r="XAG202" s="35"/>
      <c r="XAH202" s="35"/>
      <c r="XAI202" s="35"/>
      <c r="XAJ202" s="35"/>
      <c r="XAK202" s="35"/>
      <c r="XAL202" s="35"/>
      <c r="XAM202" s="35"/>
      <c r="XAN202" s="35"/>
      <c r="XAO202" s="35"/>
      <c r="XAP202" s="35"/>
      <c r="XAQ202" s="35"/>
      <c r="XAR202" s="35"/>
      <c r="XAS202" s="35"/>
      <c r="XAT202" s="35"/>
      <c r="XAU202" s="35"/>
      <c r="XAV202" s="35"/>
      <c r="XAW202" s="35"/>
      <c r="XAX202" s="35"/>
      <c r="XAY202" s="35"/>
      <c r="XAZ202" s="35"/>
      <c r="XBA202" s="35"/>
      <c r="XBB202" s="35"/>
      <c r="XBC202" s="35"/>
      <c r="XBD202" s="35"/>
      <c r="XBE202" s="35"/>
      <c r="XBF202" s="35"/>
      <c r="XBG202" s="35"/>
      <c r="XBH202" s="35"/>
      <c r="XBI202" s="35"/>
      <c r="XBJ202" s="35"/>
      <c r="XBK202" s="35"/>
      <c r="XBL202" s="35"/>
      <c r="XBM202" s="35"/>
      <c r="XBN202" s="35"/>
      <c r="XBO202" s="35"/>
      <c r="XBP202" s="35"/>
      <c r="XBQ202" s="35"/>
      <c r="XBR202" s="35"/>
      <c r="XBS202" s="35"/>
      <c r="XBT202" s="35"/>
      <c r="XBU202" s="35"/>
      <c r="XBV202" s="35"/>
      <c r="XBW202" s="35"/>
      <c r="XBX202" s="35"/>
      <c r="XBY202" s="35"/>
      <c r="XBZ202" s="35"/>
      <c r="XCA202" s="35"/>
      <c r="XCB202" s="35"/>
      <c r="XCC202" s="35"/>
      <c r="XCD202" s="35"/>
      <c r="XCE202" s="35"/>
      <c r="XCF202" s="35"/>
      <c r="XCG202" s="35"/>
      <c r="XCH202" s="35"/>
      <c r="XCI202" s="35"/>
      <c r="XCJ202" s="35"/>
      <c r="XCK202" s="35"/>
      <c r="XCL202" s="35"/>
      <c r="XCM202" s="35"/>
      <c r="XCN202" s="35"/>
      <c r="XCO202" s="35"/>
      <c r="XCP202" s="35"/>
      <c r="XCQ202" s="35"/>
      <c r="XCR202" s="35"/>
      <c r="XCS202" s="35"/>
      <c r="XCT202" s="35"/>
      <c r="XCU202" s="35"/>
      <c r="XCV202" s="35"/>
      <c r="XCW202" s="35"/>
      <c r="XCX202" s="35"/>
      <c r="XCY202" s="35"/>
      <c r="XCZ202" s="35"/>
      <c r="XDA202" s="35"/>
      <c r="XDB202" s="35"/>
      <c r="XDC202" s="35"/>
      <c r="XDD202" s="35"/>
      <c r="XDE202" s="35"/>
      <c r="XDF202" s="35"/>
      <c r="XDG202" s="35"/>
      <c r="XDH202" s="35"/>
      <c r="XDI202" s="35"/>
      <c r="XDJ202" s="35"/>
      <c r="XDK202" s="35"/>
      <c r="XDL202" s="35"/>
      <c r="XDM202" s="35"/>
      <c r="XDN202" s="35"/>
      <c r="XDO202" s="35"/>
      <c r="XDP202" s="35"/>
      <c r="XDQ202" s="35"/>
      <c r="XDR202" s="35"/>
      <c r="XDS202" s="35"/>
      <c r="XDT202" s="35"/>
      <c r="XDU202" s="35"/>
      <c r="XDV202" s="35"/>
      <c r="XDW202" s="35"/>
      <c r="XDX202" s="35"/>
      <c r="XDY202" s="35"/>
      <c r="XDZ202" s="35"/>
      <c r="XEA202" s="35"/>
      <c r="XEB202" s="35"/>
      <c r="XEC202" s="35"/>
      <c r="XED202" s="35"/>
      <c r="XEE202" s="35"/>
      <c r="XEF202" s="35"/>
      <c r="XEG202" s="35"/>
      <c r="XEH202" s="35"/>
      <c r="XEI202" s="35"/>
      <c r="XEJ202" s="35"/>
      <c r="XEK202" s="35"/>
      <c r="XEL202" s="35"/>
      <c r="XEM202" s="35"/>
      <c r="XEN202" s="35"/>
      <c r="XEO202" s="35"/>
      <c r="XEP202" s="35"/>
      <c r="XEQ202" s="35"/>
      <c r="XER202" s="35"/>
      <c r="XES202" s="35"/>
      <c r="XET202" s="35"/>
      <c r="XEU202" s="35"/>
      <c r="XEV202" s="35"/>
      <c r="XEW202" s="35"/>
      <c r="XEX202" s="35"/>
      <c r="XEY202" s="35"/>
      <c r="XEZ202" s="35"/>
      <c r="XFA202" s="35"/>
      <c r="XFB202" s="35"/>
      <c r="XFC202" s="35"/>
      <c r="XFD202" s="35"/>
    </row>
    <row r="203" spans="1:151 16227:16384" s="12" customFormat="1" ht="20.25" customHeight="1" x14ac:dyDescent="0.25">
      <c r="A203" s="82" t="str">
        <f t="shared" si="17"/>
        <v xml:space="preserve">1st Floor For Residential </v>
      </c>
      <c r="B203" s="82"/>
      <c r="C203" s="82">
        <v>12</v>
      </c>
      <c r="D203" s="82"/>
      <c r="E203" s="51" t="s">
        <v>214</v>
      </c>
      <c r="F203" s="83">
        <f>(41.53+1*1.55)*10.764</f>
        <v>463.71311999999995</v>
      </c>
      <c r="G203" s="84"/>
      <c r="H203" s="51">
        <v>0</v>
      </c>
      <c r="I203" s="51">
        <f t="shared" si="19"/>
        <v>695.56967999999995</v>
      </c>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WZC203" s="35"/>
      <c r="WZD203" s="35"/>
      <c r="WZE203" s="35"/>
      <c r="WZF203" s="35"/>
      <c r="WZG203" s="35"/>
      <c r="WZH203" s="35"/>
      <c r="WZI203" s="35"/>
      <c r="WZJ203" s="35"/>
      <c r="WZK203" s="35"/>
      <c r="WZL203" s="35"/>
      <c r="WZM203" s="35"/>
      <c r="WZN203" s="35"/>
      <c r="WZO203" s="35"/>
      <c r="WZP203" s="35"/>
      <c r="WZQ203" s="35"/>
      <c r="WZR203" s="35"/>
      <c r="WZS203" s="35"/>
      <c r="WZT203" s="35"/>
      <c r="WZU203" s="35"/>
      <c r="WZV203" s="35"/>
      <c r="WZW203" s="35"/>
      <c r="WZX203" s="35"/>
      <c r="WZY203" s="35"/>
      <c r="WZZ203" s="35"/>
      <c r="XAA203" s="35"/>
      <c r="XAB203" s="35"/>
      <c r="XAC203" s="35"/>
      <c r="XAD203" s="35"/>
      <c r="XAE203" s="35"/>
      <c r="XAF203" s="35"/>
      <c r="XAG203" s="35"/>
      <c r="XAH203" s="35"/>
      <c r="XAI203" s="35"/>
      <c r="XAJ203" s="35"/>
      <c r="XAK203" s="35"/>
      <c r="XAL203" s="35"/>
      <c r="XAM203" s="35"/>
      <c r="XAN203" s="35"/>
      <c r="XAO203" s="35"/>
      <c r="XAP203" s="35"/>
      <c r="XAQ203" s="35"/>
      <c r="XAR203" s="35"/>
      <c r="XAS203" s="35"/>
      <c r="XAT203" s="35"/>
      <c r="XAU203" s="35"/>
      <c r="XAV203" s="35"/>
      <c r="XAW203" s="35"/>
      <c r="XAX203" s="35"/>
      <c r="XAY203" s="35"/>
      <c r="XAZ203" s="35"/>
      <c r="XBA203" s="35"/>
      <c r="XBB203" s="35"/>
      <c r="XBC203" s="35"/>
      <c r="XBD203" s="35"/>
      <c r="XBE203" s="35"/>
      <c r="XBF203" s="35"/>
      <c r="XBG203" s="35"/>
      <c r="XBH203" s="35"/>
      <c r="XBI203" s="35"/>
      <c r="XBJ203" s="35"/>
      <c r="XBK203" s="35"/>
      <c r="XBL203" s="35"/>
      <c r="XBM203" s="35"/>
      <c r="XBN203" s="35"/>
      <c r="XBO203" s="35"/>
      <c r="XBP203" s="35"/>
      <c r="XBQ203" s="35"/>
      <c r="XBR203" s="35"/>
      <c r="XBS203" s="35"/>
      <c r="XBT203" s="35"/>
      <c r="XBU203" s="35"/>
      <c r="XBV203" s="35"/>
      <c r="XBW203" s="35"/>
      <c r="XBX203" s="35"/>
      <c r="XBY203" s="35"/>
      <c r="XBZ203" s="35"/>
      <c r="XCA203" s="35"/>
      <c r="XCB203" s="35"/>
      <c r="XCC203" s="35"/>
      <c r="XCD203" s="35"/>
      <c r="XCE203" s="35"/>
      <c r="XCF203" s="35"/>
      <c r="XCG203" s="35"/>
      <c r="XCH203" s="35"/>
      <c r="XCI203" s="35"/>
      <c r="XCJ203" s="35"/>
      <c r="XCK203" s="35"/>
      <c r="XCL203" s="35"/>
      <c r="XCM203" s="35"/>
      <c r="XCN203" s="35"/>
      <c r="XCO203" s="35"/>
      <c r="XCP203" s="35"/>
      <c r="XCQ203" s="35"/>
      <c r="XCR203" s="35"/>
      <c r="XCS203" s="35"/>
      <c r="XCT203" s="35"/>
      <c r="XCU203" s="35"/>
      <c r="XCV203" s="35"/>
      <c r="XCW203" s="35"/>
      <c r="XCX203" s="35"/>
      <c r="XCY203" s="35"/>
      <c r="XCZ203" s="35"/>
      <c r="XDA203" s="35"/>
      <c r="XDB203" s="35"/>
      <c r="XDC203" s="35"/>
      <c r="XDD203" s="35"/>
      <c r="XDE203" s="35"/>
      <c r="XDF203" s="35"/>
      <c r="XDG203" s="35"/>
      <c r="XDH203" s="35"/>
      <c r="XDI203" s="35"/>
      <c r="XDJ203" s="35"/>
      <c r="XDK203" s="35"/>
      <c r="XDL203" s="35"/>
      <c r="XDM203" s="35"/>
      <c r="XDN203" s="35"/>
      <c r="XDO203" s="35"/>
      <c r="XDP203" s="35"/>
      <c r="XDQ203" s="35"/>
      <c r="XDR203" s="35"/>
      <c r="XDS203" s="35"/>
      <c r="XDT203" s="35"/>
      <c r="XDU203" s="35"/>
      <c r="XDV203" s="35"/>
      <c r="XDW203" s="35"/>
      <c r="XDX203" s="35"/>
      <c r="XDY203" s="35"/>
      <c r="XDZ203" s="35"/>
      <c r="XEA203" s="35"/>
      <c r="XEB203" s="35"/>
      <c r="XEC203" s="35"/>
      <c r="XED203" s="35"/>
      <c r="XEE203" s="35"/>
      <c r="XEF203" s="35"/>
      <c r="XEG203" s="35"/>
      <c r="XEH203" s="35"/>
      <c r="XEI203" s="35"/>
      <c r="XEJ203" s="35"/>
      <c r="XEK203" s="35"/>
      <c r="XEL203" s="35"/>
      <c r="XEM203" s="35"/>
      <c r="XEN203" s="35"/>
      <c r="XEO203" s="35"/>
      <c r="XEP203" s="35"/>
      <c r="XEQ203" s="35"/>
      <c r="XER203" s="35"/>
      <c r="XES203" s="35"/>
      <c r="XET203" s="35"/>
      <c r="XEU203" s="35"/>
      <c r="XEV203" s="35"/>
      <c r="XEW203" s="35"/>
      <c r="XEX203" s="35"/>
      <c r="XEY203" s="35"/>
      <c r="XEZ203" s="35"/>
      <c r="XFA203" s="35"/>
      <c r="XFB203" s="35"/>
      <c r="XFC203" s="35"/>
      <c r="XFD203" s="35"/>
    </row>
    <row r="204" spans="1:151 16227:16384" s="12" customFormat="1" ht="20.25" customHeight="1" x14ac:dyDescent="0.25">
      <c r="A204" s="82" t="str">
        <f t="shared" si="17"/>
        <v xml:space="preserve">1st Floor For Residential </v>
      </c>
      <c r="B204" s="82"/>
      <c r="C204" s="82">
        <f t="shared" si="18"/>
        <v>13</v>
      </c>
      <c r="D204" s="82"/>
      <c r="E204" s="51" t="s">
        <v>214</v>
      </c>
      <c r="F204" s="83">
        <f>36.89*10.764</f>
        <v>397.08395999999999</v>
      </c>
      <c r="G204" s="84"/>
      <c r="H204" s="51">
        <v>0</v>
      </c>
      <c r="I204" s="51">
        <f t="shared" si="19"/>
        <v>595.62594000000001</v>
      </c>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WZC204" s="35"/>
      <c r="WZD204" s="35"/>
      <c r="WZE204" s="35"/>
      <c r="WZF204" s="35"/>
      <c r="WZG204" s="35"/>
      <c r="WZH204" s="35"/>
      <c r="WZI204" s="35"/>
      <c r="WZJ204" s="35"/>
      <c r="WZK204" s="35"/>
      <c r="WZL204" s="35"/>
      <c r="WZM204" s="35"/>
      <c r="WZN204" s="35"/>
      <c r="WZO204" s="35"/>
      <c r="WZP204" s="35"/>
      <c r="WZQ204" s="35"/>
      <c r="WZR204" s="35"/>
      <c r="WZS204" s="35"/>
      <c r="WZT204" s="35"/>
      <c r="WZU204" s="35"/>
      <c r="WZV204" s="35"/>
      <c r="WZW204" s="35"/>
      <c r="WZX204" s="35"/>
      <c r="WZY204" s="35"/>
      <c r="WZZ204" s="35"/>
      <c r="XAA204" s="35"/>
      <c r="XAB204" s="35"/>
      <c r="XAC204" s="35"/>
      <c r="XAD204" s="35"/>
      <c r="XAE204" s="35"/>
      <c r="XAF204" s="35"/>
      <c r="XAG204" s="35"/>
      <c r="XAH204" s="35"/>
      <c r="XAI204" s="35"/>
      <c r="XAJ204" s="35"/>
      <c r="XAK204" s="35"/>
      <c r="XAL204" s="35"/>
      <c r="XAM204" s="35"/>
      <c r="XAN204" s="35"/>
      <c r="XAO204" s="35"/>
      <c r="XAP204" s="35"/>
      <c r="XAQ204" s="35"/>
      <c r="XAR204" s="35"/>
      <c r="XAS204" s="35"/>
      <c r="XAT204" s="35"/>
      <c r="XAU204" s="35"/>
      <c r="XAV204" s="35"/>
      <c r="XAW204" s="35"/>
      <c r="XAX204" s="35"/>
      <c r="XAY204" s="35"/>
      <c r="XAZ204" s="35"/>
      <c r="XBA204" s="35"/>
      <c r="XBB204" s="35"/>
      <c r="XBC204" s="35"/>
      <c r="XBD204" s="35"/>
      <c r="XBE204" s="35"/>
      <c r="XBF204" s="35"/>
      <c r="XBG204" s="35"/>
      <c r="XBH204" s="35"/>
      <c r="XBI204" s="35"/>
      <c r="XBJ204" s="35"/>
      <c r="XBK204" s="35"/>
      <c r="XBL204" s="35"/>
      <c r="XBM204" s="35"/>
      <c r="XBN204" s="35"/>
      <c r="XBO204" s="35"/>
      <c r="XBP204" s="35"/>
      <c r="XBQ204" s="35"/>
      <c r="XBR204" s="35"/>
      <c r="XBS204" s="35"/>
      <c r="XBT204" s="35"/>
      <c r="XBU204" s="35"/>
      <c r="XBV204" s="35"/>
      <c r="XBW204" s="35"/>
      <c r="XBX204" s="35"/>
      <c r="XBY204" s="35"/>
      <c r="XBZ204" s="35"/>
      <c r="XCA204" s="35"/>
      <c r="XCB204" s="35"/>
      <c r="XCC204" s="35"/>
      <c r="XCD204" s="35"/>
      <c r="XCE204" s="35"/>
      <c r="XCF204" s="35"/>
      <c r="XCG204" s="35"/>
      <c r="XCH204" s="35"/>
      <c r="XCI204" s="35"/>
      <c r="XCJ204" s="35"/>
      <c r="XCK204" s="35"/>
      <c r="XCL204" s="35"/>
      <c r="XCM204" s="35"/>
      <c r="XCN204" s="35"/>
      <c r="XCO204" s="35"/>
      <c r="XCP204" s="35"/>
      <c r="XCQ204" s="35"/>
      <c r="XCR204" s="35"/>
      <c r="XCS204" s="35"/>
      <c r="XCT204" s="35"/>
      <c r="XCU204" s="35"/>
      <c r="XCV204" s="35"/>
      <c r="XCW204" s="35"/>
      <c r="XCX204" s="35"/>
      <c r="XCY204" s="35"/>
      <c r="XCZ204" s="35"/>
      <c r="XDA204" s="35"/>
      <c r="XDB204" s="35"/>
      <c r="XDC204" s="35"/>
      <c r="XDD204" s="35"/>
      <c r="XDE204" s="35"/>
      <c r="XDF204" s="35"/>
      <c r="XDG204" s="35"/>
      <c r="XDH204" s="35"/>
      <c r="XDI204" s="35"/>
      <c r="XDJ204" s="35"/>
      <c r="XDK204" s="35"/>
      <c r="XDL204" s="35"/>
      <c r="XDM204" s="35"/>
      <c r="XDN204" s="35"/>
      <c r="XDO204" s="35"/>
      <c r="XDP204" s="35"/>
      <c r="XDQ204" s="35"/>
      <c r="XDR204" s="35"/>
      <c r="XDS204" s="35"/>
      <c r="XDT204" s="35"/>
      <c r="XDU204" s="35"/>
      <c r="XDV204" s="35"/>
      <c r="XDW204" s="35"/>
      <c r="XDX204" s="35"/>
      <c r="XDY204" s="35"/>
      <c r="XDZ204" s="35"/>
      <c r="XEA204" s="35"/>
      <c r="XEB204" s="35"/>
      <c r="XEC204" s="35"/>
      <c r="XED204" s="35"/>
      <c r="XEE204" s="35"/>
      <c r="XEF204" s="35"/>
      <c r="XEG204" s="35"/>
      <c r="XEH204" s="35"/>
      <c r="XEI204" s="35"/>
      <c r="XEJ204" s="35"/>
      <c r="XEK204" s="35"/>
      <c r="XEL204" s="35"/>
      <c r="XEM204" s="35"/>
      <c r="XEN204" s="35"/>
      <c r="XEO204" s="35"/>
      <c r="XEP204" s="35"/>
      <c r="XEQ204" s="35"/>
      <c r="XER204" s="35"/>
      <c r="XES204" s="35"/>
      <c r="XET204" s="35"/>
      <c r="XEU204" s="35"/>
      <c r="XEV204" s="35"/>
      <c r="XEW204" s="35"/>
      <c r="XEX204" s="35"/>
      <c r="XEY204" s="35"/>
      <c r="XEZ204" s="35"/>
      <c r="XFA204" s="35"/>
      <c r="XFB204" s="35"/>
      <c r="XFC204" s="35"/>
      <c r="XFD204" s="35"/>
    </row>
    <row r="205" spans="1:151 16227:16384" s="12" customFormat="1" ht="20.25" customHeight="1" x14ac:dyDescent="0.25">
      <c r="A205" s="82" t="str">
        <f t="shared" si="17"/>
        <v xml:space="preserve">1st Floor For Residential </v>
      </c>
      <c r="B205" s="82"/>
      <c r="C205" s="82">
        <f t="shared" si="18"/>
        <v>14</v>
      </c>
      <c r="D205" s="82"/>
      <c r="E205" s="51" t="s">
        <v>214</v>
      </c>
      <c r="F205" s="83">
        <f>36.89*10.764</f>
        <v>397.08395999999999</v>
      </c>
      <c r="G205" s="84"/>
      <c r="H205" s="51">
        <v>0</v>
      </c>
      <c r="I205" s="51">
        <f t="shared" si="19"/>
        <v>595.62594000000001</v>
      </c>
      <c r="J205" s="35">
        <f>18*12+17+12</f>
        <v>245</v>
      </c>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WZC205" s="35"/>
      <c r="WZD205" s="35"/>
      <c r="WZE205" s="35"/>
      <c r="WZF205" s="35"/>
      <c r="WZG205" s="35"/>
      <c r="WZH205" s="35"/>
      <c r="WZI205" s="35"/>
      <c r="WZJ205" s="35"/>
      <c r="WZK205" s="35"/>
      <c r="WZL205" s="35"/>
      <c r="WZM205" s="35"/>
      <c r="WZN205" s="35"/>
      <c r="WZO205" s="35"/>
      <c r="WZP205" s="35"/>
      <c r="WZQ205" s="35"/>
      <c r="WZR205" s="35"/>
      <c r="WZS205" s="35"/>
      <c r="WZT205" s="35"/>
      <c r="WZU205" s="35"/>
      <c r="WZV205" s="35"/>
      <c r="WZW205" s="35"/>
      <c r="WZX205" s="35"/>
      <c r="WZY205" s="35"/>
      <c r="WZZ205" s="35"/>
      <c r="XAA205" s="35"/>
      <c r="XAB205" s="35"/>
      <c r="XAC205" s="35"/>
      <c r="XAD205" s="35"/>
      <c r="XAE205" s="35"/>
      <c r="XAF205" s="35"/>
      <c r="XAG205" s="35"/>
      <c r="XAH205" s="35"/>
      <c r="XAI205" s="35"/>
      <c r="XAJ205" s="35"/>
      <c r="XAK205" s="35"/>
      <c r="XAL205" s="35"/>
      <c r="XAM205" s="35"/>
      <c r="XAN205" s="35"/>
      <c r="XAO205" s="35"/>
      <c r="XAP205" s="35"/>
      <c r="XAQ205" s="35"/>
      <c r="XAR205" s="35"/>
      <c r="XAS205" s="35"/>
      <c r="XAT205" s="35"/>
      <c r="XAU205" s="35"/>
      <c r="XAV205" s="35"/>
      <c r="XAW205" s="35"/>
      <c r="XAX205" s="35"/>
      <c r="XAY205" s="35"/>
      <c r="XAZ205" s="35"/>
      <c r="XBA205" s="35"/>
      <c r="XBB205" s="35"/>
      <c r="XBC205" s="35"/>
      <c r="XBD205" s="35"/>
      <c r="XBE205" s="35"/>
      <c r="XBF205" s="35"/>
      <c r="XBG205" s="35"/>
      <c r="XBH205" s="35"/>
      <c r="XBI205" s="35"/>
      <c r="XBJ205" s="35"/>
      <c r="XBK205" s="35"/>
      <c r="XBL205" s="35"/>
      <c r="XBM205" s="35"/>
      <c r="XBN205" s="35"/>
      <c r="XBO205" s="35"/>
      <c r="XBP205" s="35"/>
      <c r="XBQ205" s="35"/>
      <c r="XBR205" s="35"/>
      <c r="XBS205" s="35"/>
      <c r="XBT205" s="35"/>
      <c r="XBU205" s="35"/>
      <c r="XBV205" s="35"/>
      <c r="XBW205" s="35"/>
      <c r="XBX205" s="35"/>
      <c r="XBY205" s="35"/>
      <c r="XBZ205" s="35"/>
      <c r="XCA205" s="35"/>
      <c r="XCB205" s="35"/>
      <c r="XCC205" s="35"/>
      <c r="XCD205" s="35"/>
      <c r="XCE205" s="35"/>
      <c r="XCF205" s="35"/>
      <c r="XCG205" s="35"/>
      <c r="XCH205" s="35"/>
      <c r="XCI205" s="35"/>
      <c r="XCJ205" s="35"/>
      <c r="XCK205" s="35"/>
      <c r="XCL205" s="35"/>
      <c r="XCM205" s="35"/>
      <c r="XCN205" s="35"/>
      <c r="XCO205" s="35"/>
      <c r="XCP205" s="35"/>
      <c r="XCQ205" s="35"/>
      <c r="XCR205" s="35"/>
      <c r="XCS205" s="35"/>
      <c r="XCT205" s="35"/>
      <c r="XCU205" s="35"/>
      <c r="XCV205" s="35"/>
      <c r="XCW205" s="35"/>
      <c r="XCX205" s="35"/>
      <c r="XCY205" s="35"/>
      <c r="XCZ205" s="35"/>
      <c r="XDA205" s="35"/>
      <c r="XDB205" s="35"/>
      <c r="XDC205" s="35"/>
      <c r="XDD205" s="35"/>
      <c r="XDE205" s="35"/>
      <c r="XDF205" s="35"/>
      <c r="XDG205" s="35"/>
      <c r="XDH205" s="35"/>
      <c r="XDI205" s="35"/>
      <c r="XDJ205" s="35"/>
      <c r="XDK205" s="35"/>
      <c r="XDL205" s="35"/>
      <c r="XDM205" s="35"/>
      <c r="XDN205" s="35"/>
      <c r="XDO205" s="35"/>
      <c r="XDP205" s="35"/>
      <c r="XDQ205" s="35"/>
      <c r="XDR205" s="35"/>
      <c r="XDS205" s="35"/>
      <c r="XDT205" s="35"/>
      <c r="XDU205" s="35"/>
      <c r="XDV205" s="35"/>
      <c r="XDW205" s="35"/>
      <c r="XDX205" s="35"/>
      <c r="XDY205" s="35"/>
      <c r="XDZ205" s="35"/>
      <c r="XEA205" s="35"/>
      <c r="XEB205" s="35"/>
      <c r="XEC205" s="35"/>
      <c r="XED205" s="35"/>
      <c r="XEE205" s="35"/>
      <c r="XEF205" s="35"/>
      <c r="XEG205" s="35"/>
      <c r="XEH205" s="35"/>
      <c r="XEI205" s="35"/>
      <c r="XEJ205" s="35"/>
      <c r="XEK205" s="35"/>
      <c r="XEL205" s="35"/>
      <c r="XEM205" s="35"/>
      <c r="XEN205" s="35"/>
      <c r="XEO205" s="35"/>
      <c r="XEP205" s="35"/>
      <c r="XEQ205" s="35"/>
      <c r="XER205" s="35"/>
      <c r="XES205" s="35"/>
      <c r="XET205" s="35"/>
      <c r="XEU205" s="35"/>
      <c r="XEV205" s="35"/>
      <c r="XEW205" s="35"/>
      <c r="XEX205" s="35"/>
      <c r="XEY205" s="35"/>
      <c r="XEZ205" s="35"/>
      <c r="XFA205" s="35"/>
      <c r="XFB205" s="35"/>
      <c r="XFC205" s="35"/>
      <c r="XFD205" s="35"/>
    </row>
    <row r="206" spans="1:151 16227:16384" s="12" customFormat="1" ht="20.25" customHeight="1" x14ac:dyDescent="0.25">
      <c r="A206" s="82" t="str">
        <f t="shared" si="17"/>
        <v xml:space="preserve">1st Floor For Residential </v>
      </c>
      <c r="B206" s="82"/>
      <c r="C206" s="82">
        <f t="shared" si="18"/>
        <v>15</v>
      </c>
      <c r="D206" s="82"/>
      <c r="E206" s="51" t="s">
        <v>214</v>
      </c>
      <c r="F206" s="83">
        <f>(37.91+1*1.55)*10.764</f>
        <v>424.74743999999993</v>
      </c>
      <c r="G206" s="84"/>
      <c r="H206" s="51">
        <v>0</v>
      </c>
      <c r="I206" s="51">
        <f t="shared" si="19"/>
        <v>637.12115999999992</v>
      </c>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WZC206" s="35"/>
      <c r="WZD206" s="35"/>
      <c r="WZE206" s="35"/>
      <c r="WZF206" s="35"/>
      <c r="WZG206" s="35"/>
      <c r="WZH206" s="35"/>
      <c r="WZI206" s="35"/>
      <c r="WZJ206" s="35"/>
      <c r="WZK206" s="35"/>
      <c r="WZL206" s="35"/>
      <c r="WZM206" s="35"/>
      <c r="WZN206" s="35"/>
      <c r="WZO206" s="35"/>
      <c r="WZP206" s="35"/>
      <c r="WZQ206" s="35"/>
      <c r="WZR206" s="35"/>
      <c r="WZS206" s="35"/>
      <c r="WZT206" s="35"/>
      <c r="WZU206" s="35"/>
      <c r="WZV206" s="35"/>
      <c r="WZW206" s="35"/>
      <c r="WZX206" s="35"/>
      <c r="WZY206" s="35"/>
      <c r="WZZ206" s="35"/>
      <c r="XAA206" s="35"/>
      <c r="XAB206" s="35"/>
      <c r="XAC206" s="35"/>
      <c r="XAD206" s="35"/>
      <c r="XAE206" s="35"/>
      <c r="XAF206" s="35"/>
      <c r="XAG206" s="35"/>
      <c r="XAH206" s="35"/>
      <c r="XAI206" s="35"/>
      <c r="XAJ206" s="35"/>
      <c r="XAK206" s="35"/>
      <c r="XAL206" s="35"/>
      <c r="XAM206" s="35"/>
      <c r="XAN206" s="35"/>
      <c r="XAO206" s="35"/>
      <c r="XAP206" s="35"/>
      <c r="XAQ206" s="35"/>
      <c r="XAR206" s="35"/>
      <c r="XAS206" s="35"/>
      <c r="XAT206" s="35"/>
      <c r="XAU206" s="35"/>
      <c r="XAV206" s="35"/>
      <c r="XAW206" s="35"/>
      <c r="XAX206" s="35"/>
      <c r="XAY206" s="35"/>
      <c r="XAZ206" s="35"/>
      <c r="XBA206" s="35"/>
      <c r="XBB206" s="35"/>
      <c r="XBC206" s="35"/>
      <c r="XBD206" s="35"/>
      <c r="XBE206" s="35"/>
      <c r="XBF206" s="35"/>
      <c r="XBG206" s="35"/>
      <c r="XBH206" s="35"/>
      <c r="XBI206" s="35"/>
      <c r="XBJ206" s="35"/>
      <c r="XBK206" s="35"/>
      <c r="XBL206" s="35"/>
      <c r="XBM206" s="35"/>
      <c r="XBN206" s="35"/>
      <c r="XBO206" s="35"/>
      <c r="XBP206" s="35"/>
      <c r="XBQ206" s="35"/>
      <c r="XBR206" s="35"/>
      <c r="XBS206" s="35"/>
      <c r="XBT206" s="35"/>
      <c r="XBU206" s="35"/>
      <c r="XBV206" s="35"/>
      <c r="XBW206" s="35"/>
      <c r="XBX206" s="35"/>
      <c r="XBY206" s="35"/>
      <c r="XBZ206" s="35"/>
      <c r="XCA206" s="35"/>
      <c r="XCB206" s="35"/>
      <c r="XCC206" s="35"/>
      <c r="XCD206" s="35"/>
      <c r="XCE206" s="35"/>
      <c r="XCF206" s="35"/>
      <c r="XCG206" s="35"/>
      <c r="XCH206" s="35"/>
      <c r="XCI206" s="35"/>
      <c r="XCJ206" s="35"/>
      <c r="XCK206" s="35"/>
      <c r="XCL206" s="35"/>
      <c r="XCM206" s="35"/>
      <c r="XCN206" s="35"/>
      <c r="XCO206" s="35"/>
      <c r="XCP206" s="35"/>
      <c r="XCQ206" s="35"/>
      <c r="XCR206" s="35"/>
      <c r="XCS206" s="35"/>
      <c r="XCT206" s="35"/>
      <c r="XCU206" s="35"/>
      <c r="XCV206" s="35"/>
      <c r="XCW206" s="35"/>
      <c r="XCX206" s="35"/>
      <c r="XCY206" s="35"/>
      <c r="XCZ206" s="35"/>
      <c r="XDA206" s="35"/>
      <c r="XDB206" s="35"/>
      <c r="XDC206" s="35"/>
      <c r="XDD206" s="35"/>
      <c r="XDE206" s="35"/>
      <c r="XDF206" s="35"/>
      <c r="XDG206" s="35"/>
      <c r="XDH206" s="35"/>
      <c r="XDI206" s="35"/>
      <c r="XDJ206" s="35"/>
      <c r="XDK206" s="35"/>
      <c r="XDL206" s="35"/>
      <c r="XDM206" s="35"/>
      <c r="XDN206" s="35"/>
      <c r="XDO206" s="35"/>
      <c r="XDP206" s="35"/>
      <c r="XDQ206" s="35"/>
      <c r="XDR206" s="35"/>
      <c r="XDS206" s="35"/>
      <c r="XDT206" s="35"/>
      <c r="XDU206" s="35"/>
      <c r="XDV206" s="35"/>
      <c r="XDW206" s="35"/>
      <c r="XDX206" s="35"/>
      <c r="XDY206" s="35"/>
      <c r="XDZ206" s="35"/>
      <c r="XEA206" s="35"/>
      <c r="XEB206" s="35"/>
      <c r="XEC206" s="35"/>
      <c r="XED206" s="35"/>
      <c r="XEE206" s="35"/>
      <c r="XEF206" s="35"/>
      <c r="XEG206" s="35"/>
      <c r="XEH206" s="35"/>
      <c r="XEI206" s="35"/>
      <c r="XEJ206" s="35"/>
      <c r="XEK206" s="35"/>
      <c r="XEL206" s="35"/>
      <c r="XEM206" s="35"/>
      <c r="XEN206" s="35"/>
      <c r="XEO206" s="35"/>
      <c r="XEP206" s="35"/>
      <c r="XEQ206" s="35"/>
      <c r="XER206" s="35"/>
      <c r="XES206" s="35"/>
      <c r="XET206" s="35"/>
      <c r="XEU206" s="35"/>
      <c r="XEV206" s="35"/>
      <c r="XEW206" s="35"/>
      <c r="XEX206" s="35"/>
      <c r="XEY206" s="35"/>
      <c r="XEZ206" s="35"/>
      <c r="XFA206" s="35"/>
      <c r="XFB206" s="35"/>
      <c r="XFC206" s="35"/>
      <c r="XFD206" s="35"/>
    </row>
    <row r="207" spans="1:151 16227:16384" s="12" customFormat="1" ht="20.25" x14ac:dyDescent="0.25">
      <c r="A207" s="86" t="s">
        <v>245</v>
      </c>
      <c r="B207" s="87"/>
      <c r="C207" s="87"/>
      <c r="D207" s="87"/>
      <c r="E207" s="87"/>
      <c r="F207" s="87"/>
      <c r="G207" s="87"/>
      <c r="H207" s="87"/>
      <c r="I207" s="88"/>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WZC207" s="35"/>
      <c r="WZD207" s="35"/>
      <c r="WZE207" s="35"/>
      <c r="WZF207" s="35"/>
      <c r="WZG207" s="35"/>
      <c r="WZH207" s="35"/>
      <c r="WZI207" s="35"/>
      <c r="WZJ207" s="35"/>
      <c r="WZK207" s="35"/>
      <c r="WZL207" s="35"/>
      <c r="WZM207" s="35"/>
      <c r="WZN207" s="35"/>
      <c r="WZO207" s="35"/>
      <c r="WZP207" s="35"/>
      <c r="WZQ207" s="35"/>
      <c r="WZR207" s="35"/>
      <c r="WZS207" s="35"/>
      <c r="WZT207" s="35"/>
      <c r="WZU207" s="35"/>
      <c r="WZV207" s="35"/>
      <c r="WZW207" s="35"/>
      <c r="WZX207" s="35"/>
      <c r="WZY207" s="35"/>
      <c r="WZZ207" s="35"/>
      <c r="XAA207" s="35"/>
      <c r="XAB207" s="35"/>
      <c r="XAC207" s="35"/>
      <c r="XAD207" s="35"/>
      <c r="XAE207" s="35"/>
      <c r="XAF207" s="35"/>
      <c r="XAG207" s="35"/>
      <c r="XAH207" s="35"/>
      <c r="XAI207" s="35"/>
      <c r="XAJ207" s="35"/>
      <c r="XAK207" s="35"/>
      <c r="XAL207" s="35"/>
      <c r="XAM207" s="35"/>
      <c r="XAN207" s="35"/>
      <c r="XAO207" s="35"/>
      <c r="XAP207" s="35"/>
      <c r="XAQ207" s="35"/>
      <c r="XAR207" s="35"/>
      <c r="XAS207" s="35"/>
      <c r="XAT207" s="35"/>
      <c r="XAU207" s="35"/>
      <c r="XAV207" s="35"/>
      <c r="XAW207" s="35"/>
      <c r="XAX207" s="35"/>
      <c r="XAY207" s="35"/>
      <c r="XAZ207" s="35"/>
      <c r="XBA207" s="35"/>
      <c r="XBB207" s="35"/>
      <c r="XBC207" s="35"/>
      <c r="XBD207" s="35"/>
      <c r="XBE207" s="35"/>
      <c r="XBF207" s="35"/>
      <c r="XBG207" s="35"/>
      <c r="XBH207" s="35"/>
      <c r="XBI207" s="35"/>
      <c r="XBJ207" s="35"/>
      <c r="XBK207" s="35"/>
      <c r="XBL207" s="35"/>
      <c r="XBM207" s="35"/>
      <c r="XBN207" s="35"/>
      <c r="XBO207" s="35"/>
      <c r="XBP207" s="35"/>
      <c r="XBQ207" s="35"/>
      <c r="XBR207" s="35"/>
      <c r="XBS207" s="35"/>
      <c r="XBT207" s="35"/>
      <c r="XBU207" s="35"/>
      <c r="XBV207" s="35"/>
      <c r="XBW207" s="35"/>
      <c r="XBX207" s="35"/>
      <c r="XBY207" s="35"/>
      <c r="XBZ207" s="35"/>
      <c r="XCA207" s="35"/>
      <c r="XCB207" s="35"/>
      <c r="XCC207" s="35"/>
      <c r="XCD207" s="35"/>
      <c r="XCE207" s="35"/>
      <c r="XCF207" s="35"/>
      <c r="XCG207" s="35"/>
      <c r="XCH207" s="35"/>
      <c r="XCI207" s="35"/>
      <c r="XCJ207" s="35"/>
      <c r="XCK207" s="35"/>
      <c r="XCL207" s="35"/>
      <c r="XCM207" s="35"/>
      <c r="XCN207" s="35"/>
      <c r="XCO207" s="35"/>
      <c r="XCP207" s="35"/>
      <c r="XCQ207" s="35"/>
      <c r="XCR207" s="35"/>
      <c r="XCS207" s="35"/>
      <c r="XCT207" s="35"/>
      <c r="XCU207" s="35"/>
      <c r="XCV207" s="35"/>
      <c r="XCW207" s="35"/>
      <c r="XCX207" s="35"/>
      <c r="XCY207" s="35"/>
      <c r="XCZ207" s="35"/>
      <c r="XDA207" s="35"/>
      <c r="XDB207" s="35"/>
      <c r="XDC207" s="35"/>
      <c r="XDD207" s="35"/>
      <c r="XDE207" s="35"/>
      <c r="XDF207" s="35"/>
      <c r="XDG207" s="35"/>
      <c r="XDH207" s="35"/>
      <c r="XDI207" s="35"/>
      <c r="XDJ207" s="35"/>
      <c r="XDK207" s="35"/>
      <c r="XDL207" s="35"/>
      <c r="XDM207" s="35"/>
      <c r="XDN207" s="35"/>
      <c r="XDO207" s="35"/>
      <c r="XDP207" s="35"/>
      <c r="XDQ207" s="35"/>
      <c r="XDR207" s="35"/>
      <c r="XDS207" s="35"/>
      <c r="XDT207" s="35"/>
      <c r="XDU207" s="35"/>
      <c r="XDV207" s="35"/>
      <c r="XDW207" s="35"/>
      <c r="XDX207" s="35"/>
      <c r="XDY207" s="35"/>
      <c r="XDZ207" s="35"/>
      <c r="XEA207" s="35"/>
      <c r="XEB207" s="35"/>
      <c r="XEC207" s="35"/>
      <c r="XED207" s="35"/>
      <c r="XEE207" s="35"/>
      <c r="XEF207" s="35"/>
      <c r="XEG207" s="35"/>
      <c r="XEH207" s="35"/>
      <c r="XEI207" s="35"/>
      <c r="XEJ207" s="35"/>
      <c r="XEK207" s="35"/>
      <c r="XEL207" s="35"/>
      <c r="XEM207" s="35"/>
      <c r="XEN207" s="35"/>
      <c r="XEO207" s="35"/>
      <c r="XEP207" s="35"/>
      <c r="XEQ207" s="35"/>
      <c r="XER207" s="35"/>
      <c r="XES207" s="35"/>
      <c r="XET207" s="35"/>
      <c r="XEU207" s="35"/>
      <c r="XEV207" s="35"/>
      <c r="XEW207" s="35"/>
      <c r="XEX207" s="35"/>
      <c r="XEY207" s="35"/>
      <c r="XEZ207" s="35"/>
      <c r="XFA207" s="35"/>
      <c r="XFB207" s="35"/>
      <c r="XFC207" s="35"/>
      <c r="XFD207" s="35"/>
    </row>
    <row r="208" spans="1:151 16227:16384" s="12" customFormat="1" ht="20.25" x14ac:dyDescent="0.25">
      <c r="A208" s="82" t="str">
        <f>A207</f>
        <v xml:space="preserve">2nd to 8th, 10th to 14th Floor For Residential </v>
      </c>
      <c r="B208" s="82"/>
      <c r="C208" s="82">
        <v>1</v>
      </c>
      <c r="D208" s="82"/>
      <c r="E208" s="51" t="s">
        <v>214</v>
      </c>
      <c r="F208" s="83">
        <f>(41.53+1*1.55)*10.764</f>
        <v>463.71311999999995</v>
      </c>
      <c r="G208" s="84"/>
      <c r="H208" s="51">
        <v>0</v>
      </c>
      <c r="I208" s="51">
        <f>F208*(($I$122)+1)+H208</f>
        <v>695.56967999999995</v>
      </c>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WZC208" s="35"/>
      <c r="WZD208" s="35"/>
      <c r="WZE208" s="35"/>
      <c r="WZF208" s="35"/>
      <c r="WZG208" s="35"/>
      <c r="WZH208" s="35"/>
      <c r="WZI208" s="35"/>
      <c r="WZJ208" s="35"/>
      <c r="WZK208" s="35"/>
      <c r="WZL208" s="35"/>
      <c r="WZM208" s="35"/>
      <c r="WZN208" s="35"/>
      <c r="WZO208" s="35"/>
      <c r="WZP208" s="35"/>
      <c r="WZQ208" s="35"/>
      <c r="WZR208" s="35"/>
      <c r="WZS208" s="35"/>
      <c r="WZT208" s="35"/>
      <c r="WZU208" s="35"/>
      <c r="WZV208" s="35"/>
      <c r="WZW208" s="35"/>
      <c r="WZX208" s="35"/>
      <c r="WZY208" s="35"/>
      <c r="WZZ208" s="35"/>
      <c r="XAA208" s="35"/>
      <c r="XAB208" s="35"/>
      <c r="XAC208" s="35"/>
      <c r="XAD208" s="35"/>
      <c r="XAE208" s="35"/>
      <c r="XAF208" s="35"/>
      <c r="XAG208" s="35"/>
      <c r="XAH208" s="35"/>
      <c r="XAI208" s="35"/>
      <c r="XAJ208" s="35"/>
      <c r="XAK208" s="35"/>
      <c r="XAL208" s="35"/>
      <c r="XAM208" s="35"/>
      <c r="XAN208" s="35"/>
      <c r="XAO208" s="35"/>
      <c r="XAP208" s="35"/>
      <c r="XAQ208" s="35"/>
      <c r="XAR208" s="35"/>
      <c r="XAS208" s="35"/>
      <c r="XAT208" s="35"/>
      <c r="XAU208" s="35"/>
      <c r="XAV208" s="35"/>
      <c r="XAW208" s="35"/>
      <c r="XAX208" s="35"/>
      <c r="XAY208" s="35"/>
      <c r="XAZ208" s="35"/>
      <c r="XBA208" s="35"/>
      <c r="XBB208" s="35"/>
      <c r="XBC208" s="35"/>
      <c r="XBD208" s="35"/>
      <c r="XBE208" s="35"/>
      <c r="XBF208" s="35"/>
      <c r="XBG208" s="35"/>
      <c r="XBH208" s="35"/>
      <c r="XBI208" s="35"/>
      <c r="XBJ208" s="35"/>
      <c r="XBK208" s="35"/>
      <c r="XBL208" s="35"/>
      <c r="XBM208" s="35"/>
      <c r="XBN208" s="35"/>
      <c r="XBO208" s="35"/>
      <c r="XBP208" s="35"/>
      <c r="XBQ208" s="35"/>
      <c r="XBR208" s="35"/>
      <c r="XBS208" s="35"/>
      <c r="XBT208" s="35"/>
      <c r="XBU208" s="35"/>
      <c r="XBV208" s="35"/>
      <c r="XBW208" s="35"/>
      <c r="XBX208" s="35"/>
      <c r="XBY208" s="35"/>
      <c r="XBZ208" s="35"/>
      <c r="XCA208" s="35"/>
      <c r="XCB208" s="35"/>
      <c r="XCC208" s="35"/>
      <c r="XCD208" s="35"/>
      <c r="XCE208" s="35"/>
      <c r="XCF208" s="35"/>
      <c r="XCG208" s="35"/>
      <c r="XCH208" s="35"/>
      <c r="XCI208" s="35"/>
      <c r="XCJ208" s="35"/>
      <c r="XCK208" s="35"/>
      <c r="XCL208" s="35"/>
      <c r="XCM208" s="35"/>
      <c r="XCN208" s="35"/>
      <c r="XCO208" s="35"/>
      <c r="XCP208" s="35"/>
      <c r="XCQ208" s="35"/>
      <c r="XCR208" s="35"/>
      <c r="XCS208" s="35"/>
      <c r="XCT208" s="35"/>
      <c r="XCU208" s="35"/>
      <c r="XCV208" s="35"/>
      <c r="XCW208" s="35"/>
      <c r="XCX208" s="35"/>
      <c r="XCY208" s="35"/>
      <c r="XCZ208" s="35"/>
      <c r="XDA208" s="35"/>
      <c r="XDB208" s="35"/>
      <c r="XDC208" s="35"/>
      <c r="XDD208" s="35"/>
      <c r="XDE208" s="35"/>
      <c r="XDF208" s="35"/>
      <c r="XDG208" s="35"/>
      <c r="XDH208" s="35"/>
      <c r="XDI208" s="35"/>
      <c r="XDJ208" s="35"/>
      <c r="XDK208" s="35"/>
      <c r="XDL208" s="35"/>
      <c r="XDM208" s="35"/>
      <c r="XDN208" s="35"/>
      <c r="XDO208" s="35"/>
      <c r="XDP208" s="35"/>
      <c r="XDQ208" s="35"/>
      <c r="XDR208" s="35"/>
      <c r="XDS208" s="35"/>
      <c r="XDT208" s="35"/>
      <c r="XDU208" s="35"/>
      <c r="XDV208" s="35"/>
      <c r="XDW208" s="35"/>
      <c r="XDX208" s="35"/>
      <c r="XDY208" s="35"/>
      <c r="XDZ208" s="35"/>
      <c r="XEA208" s="35"/>
      <c r="XEB208" s="35"/>
      <c r="XEC208" s="35"/>
      <c r="XED208" s="35"/>
      <c r="XEE208" s="35"/>
      <c r="XEF208" s="35"/>
      <c r="XEG208" s="35"/>
      <c r="XEH208" s="35"/>
      <c r="XEI208" s="35"/>
      <c r="XEJ208" s="35"/>
      <c r="XEK208" s="35"/>
      <c r="XEL208" s="35"/>
      <c r="XEM208" s="35"/>
      <c r="XEN208" s="35"/>
      <c r="XEO208" s="35"/>
      <c r="XEP208" s="35"/>
      <c r="XEQ208" s="35"/>
      <c r="XER208" s="35"/>
      <c r="XES208" s="35"/>
      <c r="XET208" s="35"/>
      <c r="XEU208" s="35"/>
      <c r="XEV208" s="35"/>
      <c r="XEW208" s="35"/>
      <c r="XEX208" s="35"/>
      <c r="XEY208" s="35"/>
      <c r="XEZ208" s="35"/>
      <c r="XFA208" s="35"/>
      <c r="XFB208" s="35"/>
      <c r="XFC208" s="35"/>
      <c r="XFD208" s="35"/>
    </row>
    <row r="209" spans="1:151 16227:16384" s="12" customFormat="1" ht="20.25" x14ac:dyDescent="0.25">
      <c r="A209" s="82" t="str">
        <f t="shared" ref="A209:A225" si="20">A208</f>
        <v xml:space="preserve">2nd to 8th, 10th to 14th Floor For Residential </v>
      </c>
      <c r="B209" s="82"/>
      <c r="C209" s="82">
        <f>C208+1</f>
        <v>2</v>
      </c>
      <c r="D209" s="82"/>
      <c r="E209" s="51" t="s">
        <v>214</v>
      </c>
      <c r="F209" s="83">
        <f>(41.53+1*1.55)*10.764</f>
        <v>463.71311999999995</v>
      </c>
      <c r="G209" s="84"/>
      <c r="H209" s="51">
        <v>0</v>
      </c>
      <c r="I209" s="51">
        <f t="shared" ref="I209:I225" si="21">F209*(($I$122)+1)+H209</f>
        <v>695.56967999999995</v>
      </c>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WZC209" s="35"/>
      <c r="WZD209" s="35"/>
      <c r="WZE209" s="35"/>
      <c r="WZF209" s="35"/>
      <c r="WZG209" s="35"/>
      <c r="WZH209" s="35"/>
      <c r="WZI209" s="35"/>
      <c r="WZJ209" s="35"/>
      <c r="WZK209" s="35"/>
      <c r="WZL209" s="35"/>
      <c r="WZM209" s="35"/>
      <c r="WZN209" s="35"/>
      <c r="WZO209" s="35"/>
      <c r="WZP209" s="35"/>
      <c r="WZQ209" s="35"/>
      <c r="WZR209" s="35"/>
      <c r="WZS209" s="35"/>
      <c r="WZT209" s="35"/>
      <c r="WZU209" s="35"/>
      <c r="WZV209" s="35"/>
      <c r="WZW209" s="35"/>
      <c r="WZX209" s="35"/>
      <c r="WZY209" s="35"/>
      <c r="WZZ209" s="35"/>
      <c r="XAA209" s="35"/>
      <c r="XAB209" s="35"/>
      <c r="XAC209" s="35"/>
      <c r="XAD209" s="35"/>
      <c r="XAE209" s="35"/>
      <c r="XAF209" s="35"/>
      <c r="XAG209" s="35"/>
      <c r="XAH209" s="35"/>
      <c r="XAI209" s="35"/>
      <c r="XAJ209" s="35"/>
      <c r="XAK209" s="35"/>
      <c r="XAL209" s="35"/>
      <c r="XAM209" s="35"/>
      <c r="XAN209" s="35"/>
      <c r="XAO209" s="35"/>
      <c r="XAP209" s="35"/>
      <c r="XAQ209" s="35"/>
      <c r="XAR209" s="35"/>
      <c r="XAS209" s="35"/>
      <c r="XAT209" s="35"/>
      <c r="XAU209" s="35"/>
      <c r="XAV209" s="35"/>
      <c r="XAW209" s="35"/>
      <c r="XAX209" s="35"/>
      <c r="XAY209" s="35"/>
      <c r="XAZ209" s="35"/>
      <c r="XBA209" s="35"/>
      <c r="XBB209" s="35"/>
      <c r="XBC209" s="35"/>
      <c r="XBD209" s="35"/>
      <c r="XBE209" s="35"/>
      <c r="XBF209" s="35"/>
      <c r="XBG209" s="35"/>
      <c r="XBH209" s="35"/>
      <c r="XBI209" s="35"/>
      <c r="XBJ209" s="35"/>
      <c r="XBK209" s="35"/>
      <c r="XBL209" s="35"/>
      <c r="XBM209" s="35"/>
      <c r="XBN209" s="35"/>
      <c r="XBO209" s="35"/>
      <c r="XBP209" s="35"/>
      <c r="XBQ209" s="35"/>
      <c r="XBR209" s="35"/>
      <c r="XBS209" s="35"/>
      <c r="XBT209" s="35"/>
      <c r="XBU209" s="35"/>
      <c r="XBV209" s="35"/>
      <c r="XBW209" s="35"/>
      <c r="XBX209" s="35"/>
      <c r="XBY209" s="35"/>
      <c r="XBZ209" s="35"/>
      <c r="XCA209" s="35"/>
      <c r="XCB209" s="35"/>
      <c r="XCC209" s="35"/>
      <c r="XCD209" s="35"/>
      <c r="XCE209" s="35"/>
      <c r="XCF209" s="35"/>
      <c r="XCG209" s="35"/>
      <c r="XCH209" s="35"/>
      <c r="XCI209" s="35"/>
      <c r="XCJ209" s="35"/>
      <c r="XCK209" s="35"/>
      <c r="XCL209" s="35"/>
      <c r="XCM209" s="35"/>
      <c r="XCN209" s="35"/>
      <c r="XCO209" s="35"/>
      <c r="XCP209" s="35"/>
      <c r="XCQ209" s="35"/>
      <c r="XCR209" s="35"/>
      <c r="XCS209" s="35"/>
      <c r="XCT209" s="35"/>
      <c r="XCU209" s="35"/>
      <c r="XCV209" s="35"/>
      <c r="XCW209" s="35"/>
      <c r="XCX209" s="35"/>
      <c r="XCY209" s="35"/>
      <c r="XCZ209" s="35"/>
      <c r="XDA209" s="35"/>
      <c r="XDB209" s="35"/>
      <c r="XDC209" s="35"/>
      <c r="XDD209" s="35"/>
      <c r="XDE209" s="35"/>
      <c r="XDF209" s="35"/>
      <c r="XDG209" s="35"/>
      <c r="XDH209" s="35"/>
      <c r="XDI209" s="35"/>
      <c r="XDJ209" s="35"/>
      <c r="XDK209" s="35"/>
      <c r="XDL209" s="35"/>
      <c r="XDM209" s="35"/>
      <c r="XDN209" s="35"/>
      <c r="XDO209" s="35"/>
      <c r="XDP209" s="35"/>
      <c r="XDQ209" s="35"/>
      <c r="XDR209" s="35"/>
      <c r="XDS209" s="35"/>
      <c r="XDT209" s="35"/>
      <c r="XDU209" s="35"/>
      <c r="XDV209" s="35"/>
      <c r="XDW209" s="35"/>
      <c r="XDX209" s="35"/>
      <c r="XDY209" s="35"/>
      <c r="XDZ209" s="35"/>
      <c r="XEA209" s="35"/>
      <c r="XEB209" s="35"/>
      <c r="XEC209" s="35"/>
      <c r="XED209" s="35"/>
      <c r="XEE209" s="35"/>
      <c r="XEF209" s="35"/>
      <c r="XEG209" s="35"/>
      <c r="XEH209" s="35"/>
      <c r="XEI209" s="35"/>
      <c r="XEJ209" s="35"/>
      <c r="XEK209" s="35"/>
      <c r="XEL209" s="35"/>
      <c r="XEM209" s="35"/>
      <c r="XEN209" s="35"/>
      <c r="XEO209" s="35"/>
      <c r="XEP209" s="35"/>
      <c r="XEQ209" s="35"/>
      <c r="XER209" s="35"/>
      <c r="XES209" s="35"/>
      <c r="XET209" s="35"/>
      <c r="XEU209" s="35"/>
      <c r="XEV209" s="35"/>
      <c r="XEW209" s="35"/>
      <c r="XEX209" s="35"/>
      <c r="XEY209" s="35"/>
      <c r="XEZ209" s="35"/>
      <c r="XFA209" s="35"/>
      <c r="XFB209" s="35"/>
      <c r="XFC209" s="35"/>
      <c r="XFD209" s="35"/>
    </row>
    <row r="210" spans="1:151 16227:16384" s="12" customFormat="1" ht="20.25" x14ac:dyDescent="0.25">
      <c r="A210" s="82" t="str">
        <f t="shared" si="20"/>
        <v xml:space="preserve">2nd to 8th, 10th to 14th Floor For Residential </v>
      </c>
      <c r="B210" s="82"/>
      <c r="C210" s="82">
        <f t="shared" ref="C210:C225" si="22">C209+1</f>
        <v>3</v>
      </c>
      <c r="D210" s="82"/>
      <c r="E210" s="51" t="s">
        <v>214</v>
      </c>
      <c r="F210" s="83">
        <f>(41.9+1*1.55)*10.764</f>
        <v>467.69579999999991</v>
      </c>
      <c r="G210" s="84"/>
      <c r="H210" s="51">
        <v>0</v>
      </c>
      <c r="I210" s="51">
        <f t="shared" si="21"/>
        <v>701.54369999999983</v>
      </c>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WZC210" s="35"/>
      <c r="WZD210" s="35"/>
      <c r="WZE210" s="35"/>
      <c r="WZF210" s="35"/>
      <c r="WZG210" s="35"/>
      <c r="WZH210" s="35"/>
      <c r="WZI210" s="35"/>
      <c r="WZJ210" s="35"/>
      <c r="WZK210" s="35"/>
      <c r="WZL210" s="35"/>
      <c r="WZM210" s="35"/>
      <c r="WZN210" s="35"/>
      <c r="WZO210" s="35"/>
      <c r="WZP210" s="35"/>
      <c r="WZQ210" s="35"/>
      <c r="WZR210" s="35"/>
      <c r="WZS210" s="35"/>
      <c r="WZT210" s="35"/>
      <c r="WZU210" s="35"/>
      <c r="WZV210" s="35"/>
      <c r="WZW210" s="35"/>
      <c r="WZX210" s="35"/>
      <c r="WZY210" s="35"/>
      <c r="WZZ210" s="35"/>
      <c r="XAA210" s="35"/>
      <c r="XAB210" s="35"/>
      <c r="XAC210" s="35"/>
      <c r="XAD210" s="35"/>
      <c r="XAE210" s="35"/>
      <c r="XAF210" s="35"/>
      <c r="XAG210" s="35"/>
      <c r="XAH210" s="35"/>
      <c r="XAI210" s="35"/>
      <c r="XAJ210" s="35"/>
      <c r="XAK210" s="35"/>
      <c r="XAL210" s="35"/>
      <c r="XAM210" s="35"/>
      <c r="XAN210" s="35"/>
      <c r="XAO210" s="35"/>
      <c r="XAP210" s="35"/>
      <c r="XAQ210" s="35"/>
      <c r="XAR210" s="35"/>
      <c r="XAS210" s="35"/>
      <c r="XAT210" s="35"/>
      <c r="XAU210" s="35"/>
      <c r="XAV210" s="35"/>
      <c r="XAW210" s="35"/>
      <c r="XAX210" s="35"/>
      <c r="XAY210" s="35"/>
      <c r="XAZ210" s="35"/>
      <c r="XBA210" s="35"/>
      <c r="XBB210" s="35"/>
      <c r="XBC210" s="35"/>
      <c r="XBD210" s="35"/>
      <c r="XBE210" s="35"/>
      <c r="XBF210" s="35"/>
      <c r="XBG210" s="35"/>
      <c r="XBH210" s="35"/>
      <c r="XBI210" s="35"/>
      <c r="XBJ210" s="35"/>
      <c r="XBK210" s="35"/>
      <c r="XBL210" s="35"/>
      <c r="XBM210" s="35"/>
      <c r="XBN210" s="35"/>
      <c r="XBO210" s="35"/>
      <c r="XBP210" s="35"/>
      <c r="XBQ210" s="35"/>
      <c r="XBR210" s="35"/>
      <c r="XBS210" s="35"/>
      <c r="XBT210" s="35"/>
      <c r="XBU210" s="35"/>
      <c r="XBV210" s="35"/>
      <c r="XBW210" s="35"/>
      <c r="XBX210" s="35"/>
      <c r="XBY210" s="35"/>
      <c r="XBZ210" s="35"/>
      <c r="XCA210" s="35"/>
      <c r="XCB210" s="35"/>
      <c r="XCC210" s="35"/>
      <c r="XCD210" s="35"/>
      <c r="XCE210" s="35"/>
      <c r="XCF210" s="35"/>
      <c r="XCG210" s="35"/>
      <c r="XCH210" s="35"/>
      <c r="XCI210" s="35"/>
      <c r="XCJ210" s="35"/>
      <c r="XCK210" s="35"/>
      <c r="XCL210" s="35"/>
      <c r="XCM210" s="35"/>
      <c r="XCN210" s="35"/>
      <c r="XCO210" s="35"/>
      <c r="XCP210" s="35"/>
      <c r="XCQ210" s="35"/>
      <c r="XCR210" s="35"/>
      <c r="XCS210" s="35"/>
      <c r="XCT210" s="35"/>
      <c r="XCU210" s="35"/>
      <c r="XCV210" s="35"/>
      <c r="XCW210" s="35"/>
      <c r="XCX210" s="35"/>
      <c r="XCY210" s="35"/>
      <c r="XCZ210" s="35"/>
      <c r="XDA210" s="35"/>
      <c r="XDB210" s="35"/>
      <c r="XDC210" s="35"/>
      <c r="XDD210" s="35"/>
      <c r="XDE210" s="35"/>
      <c r="XDF210" s="35"/>
      <c r="XDG210" s="35"/>
      <c r="XDH210" s="35"/>
      <c r="XDI210" s="35"/>
      <c r="XDJ210" s="35"/>
      <c r="XDK210" s="35"/>
      <c r="XDL210" s="35"/>
      <c r="XDM210" s="35"/>
      <c r="XDN210" s="35"/>
      <c r="XDO210" s="35"/>
      <c r="XDP210" s="35"/>
      <c r="XDQ210" s="35"/>
      <c r="XDR210" s="35"/>
      <c r="XDS210" s="35"/>
      <c r="XDT210" s="35"/>
      <c r="XDU210" s="35"/>
      <c r="XDV210" s="35"/>
      <c r="XDW210" s="35"/>
      <c r="XDX210" s="35"/>
      <c r="XDY210" s="35"/>
      <c r="XDZ210" s="35"/>
      <c r="XEA210" s="35"/>
      <c r="XEB210" s="35"/>
      <c r="XEC210" s="35"/>
      <c r="XED210" s="35"/>
      <c r="XEE210" s="35"/>
      <c r="XEF210" s="35"/>
      <c r="XEG210" s="35"/>
      <c r="XEH210" s="35"/>
      <c r="XEI210" s="35"/>
      <c r="XEJ210" s="35"/>
      <c r="XEK210" s="35"/>
      <c r="XEL210" s="35"/>
      <c r="XEM210" s="35"/>
      <c r="XEN210" s="35"/>
      <c r="XEO210" s="35"/>
      <c r="XEP210" s="35"/>
      <c r="XEQ210" s="35"/>
      <c r="XER210" s="35"/>
      <c r="XES210" s="35"/>
      <c r="XET210" s="35"/>
      <c r="XEU210" s="35"/>
      <c r="XEV210" s="35"/>
      <c r="XEW210" s="35"/>
      <c r="XEX210" s="35"/>
      <c r="XEY210" s="35"/>
      <c r="XEZ210" s="35"/>
      <c r="XFA210" s="35"/>
      <c r="XFB210" s="35"/>
      <c r="XFC210" s="35"/>
      <c r="XFD210" s="35"/>
    </row>
    <row r="211" spans="1:151 16227:16384" s="12" customFormat="1" ht="20.25" customHeight="1" x14ac:dyDescent="0.25">
      <c r="A211" s="82" t="str">
        <f t="shared" si="20"/>
        <v xml:space="preserve">2nd to 8th, 10th to 14th Floor For Residential </v>
      </c>
      <c r="B211" s="82"/>
      <c r="C211" s="82">
        <f t="shared" si="22"/>
        <v>4</v>
      </c>
      <c r="D211" s="82"/>
      <c r="E211" s="51" t="s">
        <v>214</v>
      </c>
      <c r="F211" s="83">
        <f>(37.91+1*1.55)*10.764</f>
        <v>424.74743999999993</v>
      </c>
      <c r="G211" s="84"/>
      <c r="H211" s="51">
        <v>0</v>
      </c>
      <c r="I211" s="51">
        <f t="shared" si="21"/>
        <v>637.12115999999992</v>
      </c>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WZC211" s="35"/>
      <c r="WZD211" s="35"/>
      <c r="WZE211" s="35"/>
      <c r="WZF211" s="35"/>
      <c r="WZG211" s="35"/>
      <c r="WZH211" s="35"/>
      <c r="WZI211" s="35"/>
      <c r="WZJ211" s="35"/>
      <c r="WZK211" s="35"/>
      <c r="WZL211" s="35"/>
      <c r="WZM211" s="35"/>
      <c r="WZN211" s="35"/>
      <c r="WZO211" s="35"/>
      <c r="WZP211" s="35"/>
      <c r="WZQ211" s="35"/>
      <c r="WZR211" s="35"/>
      <c r="WZS211" s="35"/>
      <c r="WZT211" s="35"/>
      <c r="WZU211" s="35"/>
      <c r="WZV211" s="35"/>
      <c r="WZW211" s="35"/>
      <c r="WZX211" s="35"/>
      <c r="WZY211" s="35"/>
      <c r="WZZ211" s="35"/>
      <c r="XAA211" s="35"/>
      <c r="XAB211" s="35"/>
      <c r="XAC211" s="35"/>
      <c r="XAD211" s="35"/>
      <c r="XAE211" s="35"/>
      <c r="XAF211" s="35"/>
      <c r="XAG211" s="35"/>
      <c r="XAH211" s="35"/>
      <c r="XAI211" s="35"/>
      <c r="XAJ211" s="35"/>
      <c r="XAK211" s="35"/>
      <c r="XAL211" s="35"/>
      <c r="XAM211" s="35"/>
      <c r="XAN211" s="35"/>
      <c r="XAO211" s="35"/>
      <c r="XAP211" s="35"/>
      <c r="XAQ211" s="35"/>
      <c r="XAR211" s="35"/>
      <c r="XAS211" s="35"/>
      <c r="XAT211" s="35"/>
      <c r="XAU211" s="35"/>
      <c r="XAV211" s="35"/>
      <c r="XAW211" s="35"/>
      <c r="XAX211" s="35"/>
      <c r="XAY211" s="35"/>
      <c r="XAZ211" s="35"/>
      <c r="XBA211" s="35"/>
      <c r="XBB211" s="35"/>
      <c r="XBC211" s="35"/>
      <c r="XBD211" s="35"/>
      <c r="XBE211" s="35"/>
      <c r="XBF211" s="35"/>
      <c r="XBG211" s="35"/>
      <c r="XBH211" s="35"/>
      <c r="XBI211" s="35"/>
      <c r="XBJ211" s="35"/>
      <c r="XBK211" s="35"/>
      <c r="XBL211" s="35"/>
      <c r="XBM211" s="35"/>
      <c r="XBN211" s="35"/>
      <c r="XBO211" s="35"/>
      <c r="XBP211" s="35"/>
      <c r="XBQ211" s="35"/>
      <c r="XBR211" s="35"/>
      <c r="XBS211" s="35"/>
      <c r="XBT211" s="35"/>
      <c r="XBU211" s="35"/>
      <c r="XBV211" s="35"/>
      <c r="XBW211" s="35"/>
      <c r="XBX211" s="35"/>
      <c r="XBY211" s="35"/>
      <c r="XBZ211" s="35"/>
      <c r="XCA211" s="35"/>
      <c r="XCB211" s="35"/>
      <c r="XCC211" s="35"/>
      <c r="XCD211" s="35"/>
      <c r="XCE211" s="35"/>
      <c r="XCF211" s="35"/>
      <c r="XCG211" s="35"/>
      <c r="XCH211" s="35"/>
      <c r="XCI211" s="35"/>
      <c r="XCJ211" s="35"/>
      <c r="XCK211" s="35"/>
      <c r="XCL211" s="35"/>
      <c r="XCM211" s="35"/>
      <c r="XCN211" s="35"/>
      <c r="XCO211" s="35"/>
      <c r="XCP211" s="35"/>
      <c r="XCQ211" s="35"/>
      <c r="XCR211" s="35"/>
      <c r="XCS211" s="35"/>
      <c r="XCT211" s="35"/>
      <c r="XCU211" s="35"/>
      <c r="XCV211" s="35"/>
      <c r="XCW211" s="35"/>
      <c r="XCX211" s="35"/>
      <c r="XCY211" s="35"/>
      <c r="XCZ211" s="35"/>
      <c r="XDA211" s="35"/>
      <c r="XDB211" s="35"/>
      <c r="XDC211" s="35"/>
      <c r="XDD211" s="35"/>
      <c r="XDE211" s="35"/>
      <c r="XDF211" s="35"/>
      <c r="XDG211" s="35"/>
      <c r="XDH211" s="35"/>
      <c r="XDI211" s="35"/>
      <c r="XDJ211" s="35"/>
      <c r="XDK211" s="35"/>
      <c r="XDL211" s="35"/>
      <c r="XDM211" s="35"/>
      <c r="XDN211" s="35"/>
      <c r="XDO211" s="35"/>
      <c r="XDP211" s="35"/>
      <c r="XDQ211" s="35"/>
      <c r="XDR211" s="35"/>
      <c r="XDS211" s="35"/>
      <c r="XDT211" s="35"/>
      <c r="XDU211" s="35"/>
      <c r="XDV211" s="35"/>
      <c r="XDW211" s="35"/>
      <c r="XDX211" s="35"/>
      <c r="XDY211" s="35"/>
      <c r="XDZ211" s="35"/>
      <c r="XEA211" s="35"/>
      <c r="XEB211" s="35"/>
      <c r="XEC211" s="35"/>
      <c r="XED211" s="35"/>
      <c r="XEE211" s="35"/>
      <c r="XEF211" s="35"/>
      <c r="XEG211" s="35"/>
      <c r="XEH211" s="35"/>
      <c r="XEI211" s="35"/>
      <c r="XEJ211" s="35"/>
      <c r="XEK211" s="35"/>
      <c r="XEL211" s="35"/>
      <c r="XEM211" s="35"/>
      <c r="XEN211" s="35"/>
      <c r="XEO211" s="35"/>
      <c r="XEP211" s="35"/>
      <c r="XEQ211" s="35"/>
      <c r="XER211" s="35"/>
      <c r="XES211" s="35"/>
      <c r="XET211" s="35"/>
      <c r="XEU211" s="35"/>
      <c r="XEV211" s="35"/>
      <c r="XEW211" s="35"/>
      <c r="XEX211" s="35"/>
      <c r="XEY211" s="35"/>
      <c r="XEZ211" s="35"/>
      <c r="XFA211" s="35"/>
      <c r="XFB211" s="35"/>
      <c r="XFC211" s="35"/>
      <c r="XFD211" s="35"/>
    </row>
    <row r="212" spans="1:151 16227:16384" s="12" customFormat="1" ht="20.25" customHeight="1" x14ac:dyDescent="0.25">
      <c r="A212" s="82" t="str">
        <f t="shared" si="20"/>
        <v xml:space="preserve">2nd to 8th, 10th to 14th Floor For Residential </v>
      </c>
      <c r="B212" s="82"/>
      <c r="C212" s="82">
        <f t="shared" si="22"/>
        <v>5</v>
      </c>
      <c r="D212" s="82"/>
      <c r="E212" s="51" t="s">
        <v>214</v>
      </c>
      <c r="F212" s="83">
        <f>(36.91+1*1.55)*10.764</f>
        <v>413.98343999999992</v>
      </c>
      <c r="G212" s="84"/>
      <c r="H212" s="51">
        <v>0</v>
      </c>
      <c r="I212" s="51">
        <f t="shared" si="21"/>
        <v>620.97515999999985</v>
      </c>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WZC212" s="35"/>
      <c r="WZD212" s="35"/>
      <c r="WZE212" s="35"/>
      <c r="WZF212" s="35"/>
      <c r="WZG212" s="35"/>
      <c r="WZH212" s="35"/>
      <c r="WZI212" s="35"/>
      <c r="WZJ212" s="35"/>
      <c r="WZK212" s="35"/>
      <c r="WZL212" s="35"/>
      <c r="WZM212" s="35"/>
      <c r="WZN212" s="35"/>
      <c r="WZO212" s="35"/>
      <c r="WZP212" s="35"/>
      <c r="WZQ212" s="35"/>
      <c r="WZR212" s="35"/>
      <c r="WZS212" s="35"/>
      <c r="WZT212" s="35"/>
      <c r="WZU212" s="35"/>
      <c r="WZV212" s="35"/>
      <c r="WZW212" s="35"/>
      <c r="WZX212" s="35"/>
      <c r="WZY212" s="35"/>
      <c r="WZZ212" s="35"/>
      <c r="XAA212" s="35"/>
      <c r="XAB212" s="35"/>
      <c r="XAC212" s="35"/>
      <c r="XAD212" s="35"/>
      <c r="XAE212" s="35"/>
      <c r="XAF212" s="35"/>
      <c r="XAG212" s="35"/>
      <c r="XAH212" s="35"/>
      <c r="XAI212" s="35"/>
      <c r="XAJ212" s="35"/>
      <c r="XAK212" s="35"/>
      <c r="XAL212" s="35"/>
      <c r="XAM212" s="35"/>
      <c r="XAN212" s="35"/>
      <c r="XAO212" s="35"/>
      <c r="XAP212" s="35"/>
      <c r="XAQ212" s="35"/>
      <c r="XAR212" s="35"/>
      <c r="XAS212" s="35"/>
      <c r="XAT212" s="35"/>
      <c r="XAU212" s="35"/>
      <c r="XAV212" s="35"/>
      <c r="XAW212" s="35"/>
      <c r="XAX212" s="35"/>
      <c r="XAY212" s="35"/>
      <c r="XAZ212" s="35"/>
      <c r="XBA212" s="35"/>
      <c r="XBB212" s="35"/>
      <c r="XBC212" s="35"/>
      <c r="XBD212" s="35"/>
      <c r="XBE212" s="35"/>
      <c r="XBF212" s="35"/>
      <c r="XBG212" s="35"/>
      <c r="XBH212" s="35"/>
      <c r="XBI212" s="35"/>
      <c r="XBJ212" s="35"/>
      <c r="XBK212" s="35"/>
      <c r="XBL212" s="35"/>
      <c r="XBM212" s="35"/>
      <c r="XBN212" s="35"/>
      <c r="XBO212" s="35"/>
      <c r="XBP212" s="35"/>
      <c r="XBQ212" s="35"/>
      <c r="XBR212" s="35"/>
      <c r="XBS212" s="35"/>
      <c r="XBT212" s="35"/>
      <c r="XBU212" s="35"/>
      <c r="XBV212" s="35"/>
      <c r="XBW212" s="35"/>
      <c r="XBX212" s="35"/>
      <c r="XBY212" s="35"/>
      <c r="XBZ212" s="35"/>
      <c r="XCA212" s="35"/>
      <c r="XCB212" s="35"/>
      <c r="XCC212" s="35"/>
      <c r="XCD212" s="35"/>
      <c r="XCE212" s="35"/>
      <c r="XCF212" s="35"/>
      <c r="XCG212" s="35"/>
      <c r="XCH212" s="35"/>
      <c r="XCI212" s="35"/>
      <c r="XCJ212" s="35"/>
      <c r="XCK212" s="35"/>
      <c r="XCL212" s="35"/>
      <c r="XCM212" s="35"/>
      <c r="XCN212" s="35"/>
      <c r="XCO212" s="35"/>
      <c r="XCP212" s="35"/>
      <c r="XCQ212" s="35"/>
      <c r="XCR212" s="35"/>
      <c r="XCS212" s="35"/>
      <c r="XCT212" s="35"/>
      <c r="XCU212" s="35"/>
      <c r="XCV212" s="35"/>
      <c r="XCW212" s="35"/>
      <c r="XCX212" s="35"/>
      <c r="XCY212" s="35"/>
      <c r="XCZ212" s="35"/>
      <c r="XDA212" s="35"/>
      <c r="XDB212" s="35"/>
      <c r="XDC212" s="35"/>
      <c r="XDD212" s="35"/>
      <c r="XDE212" s="35"/>
      <c r="XDF212" s="35"/>
      <c r="XDG212" s="35"/>
      <c r="XDH212" s="35"/>
      <c r="XDI212" s="35"/>
      <c r="XDJ212" s="35"/>
      <c r="XDK212" s="35"/>
      <c r="XDL212" s="35"/>
      <c r="XDM212" s="35"/>
      <c r="XDN212" s="35"/>
      <c r="XDO212" s="35"/>
      <c r="XDP212" s="35"/>
      <c r="XDQ212" s="35"/>
      <c r="XDR212" s="35"/>
      <c r="XDS212" s="35"/>
      <c r="XDT212" s="35"/>
      <c r="XDU212" s="35"/>
      <c r="XDV212" s="35"/>
      <c r="XDW212" s="35"/>
      <c r="XDX212" s="35"/>
      <c r="XDY212" s="35"/>
      <c r="XDZ212" s="35"/>
      <c r="XEA212" s="35"/>
      <c r="XEB212" s="35"/>
      <c r="XEC212" s="35"/>
      <c r="XED212" s="35"/>
      <c r="XEE212" s="35"/>
      <c r="XEF212" s="35"/>
      <c r="XEG212" s="35"/>
      <c r="XEH212" s="35"/>
      <c r="XEI212" s="35"/>
      <c r="XEJ212" s="35"/>
      <c r="XEK212" s="35"/>
      <c r="XEL212" s="35"/>
      <c r="XEM212" s="35"/>
      <c r="XEN212" s="35"/>
      <c r="XEO212" s="35"/>
      <c r="XEP212" s="35"/>
      <c r="XEQ212" s="35"/>
      <c r="XER212" s="35"/>
      <c r="XES212" s="35"/>
      <c r="XET212" s="35"/>
      <c r="XEU212" s="35"/>
      <c r="XEV212" s="35"/>
      <c r="XEW212" s="35"/>
      <c r="XEX212" s="35"/>
      <c r="XEY212" s="35"/>
      <c r="XEZ212" s="35"/>
      <c r="XFA212" s="35"/>
      <c r="XFB212" s="35"/>
      <c r="XFC212" s="35"/>
      <c r="XFD212" s="35"/>
    </row>
    <row r="213" spans="1:151 16227:16384" s="12" customFormat="1" ht="20.25" customHeight="1" x14ac:dyDescent="0.25">
      <c r="A213" s="82" t="str">
        <f t="shared" si="20"/>
        <v xml:space="preserve">2nd to 8th, 10th to 14th Floor For Residential </v>
      </c>
      <c r="B213" s="82"/>
      <c r="C213" s="82">
        <f t="shared" si="22"/>
        <v>6</v>
      </c>
      <c r="D213" s="82"/>
      <c r="E213" s="51" t="s">
        <v>214</v>
      </c>
      <c r="F213" s="83">
        <f>(36.91+1*1.55)*10.764</f>
        <v>413.98343999999992</v>
      </c>
      <c r="G213" s="84"/>
      <c r="H213" s="51">
        <v>0</v>
      </c>
      <c r="I213" s="51">
        <f t="shared" si="21"/>
        <v>620.97515999999985</v>
      </c>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WZC213" s="35"/>
      <c r="WZD213" s="35"/>
      <c r="WZE213" s="35"/>
      <c r="WZF213" s="35"/>
      <c r="WZG213" s="35"/>
      <c r="WZH213" s="35"/>
      <c r="WZI213" s="35"/>
      <c r="WZJ213" s="35"/>
      <c r="WZK213" s="35"/>
      <c r="WZL213" s="35"/>
      <c r="WZM213" s="35"/>
      <c r="WZN213" s="35"/>
      <c r="WZO213" s="35"/>
      <c r="WZP213" s="35"/>
      <c r="WZQ213" s="35"/>
      <c r="WZR213" s="35"/>
      <c r="WZS213" s="35"/>
      <c r="WZT213" s="35"/>
      <c r="WZU213" s="35"/>
      <c r="WZV213" s="35"/>
      <c r="WZW213" s="35"/>
      <c r="WZX213" s="35"/>
      <c r="WZY213" s="35"/>
      <c r="WZZ213" s="35"/>
      <c r="XAA213" s="35"/>
      <c r="XAB213" s="35"/>
      <c r="XAC213" s="35"/>
      <c r="XAD213" s="35"/>
      <c r="XAE213" s="35"/>
      <c r="XAF213" s="35"/>
      <c r="XAG213" s="35"/>
      <c r="XAH213" s="35"/>
      <c r="XAI213" s="35"/>
      <c r="XAJ213" s="35"/>
      <c r="XAK213" s="35"/>
      <c r="XAL213" s="35"/>
      <c r="XAM213" s="35"/>
      <c r="XAN213" s="35"/>
      <c r="XAO213" s="35"/>
      <c r="XAP213" s="35"/>
      <c r="XAQ213" s="35"/>
      <c r="XAR213" s="35"/>
      <c r="XAS213" s="35"/>
      <c r="XAT213" s="35"/>
      <c r="XAU213" s="35"/>
      <c r="XAV213" s="35"/>
      <c r="XAW213" s="35"/>
      <c r="XAX213" s="35"/>
      <c r="XAY213" s="35"/>
      <c r="XAZ213" s="35"/>
      <c r="XBA213" s="35"/>
      <c r="XBB213" s="35"/>
      <c r="XBC213" s="35"/>
      <c r="XBD213" s="35"/>
      <c r="XBE213" s="35"/>
      <c r="XBF213" s="35"/>
      <c r="XBG213" s="35"/>
      <c r="XBH213" s="35"/>
      <c r="XBI213" s="35"/>
      <c r="XBJ213" s="35"/>
      <c r="XBK213" s="35"/>
      <c r="XBL213" s="35"/>
      <c r="XBM213" s="35"/>
      <c r="XBN213" s="35"/>
      <c r="XBO213" s="35"/>
      <c r="XBP213" s="35"/>
      <c r="XBQ213" s="35"/>
      <c r="XBR213" s="35"/>
      <c r="XBS213" s="35"/>
      <c r="XBT213" s="35"/>
      <c r="XBU213" s="35"/>
      <c r="XBV213" s="35"/>
      <c r="XBW213" s="35"/>
      <c r="XBX213" s="35"/>
      <c r="XBY213" s="35"/>
      <c r="XBZ213" s="35"/>
      <c r="XCA213" s="35"/>
      <c r="XCB213" s="35"/>
      <c r="XCC213" s="35"/>
      <c r="XCD213" s="35"/>
      <c r="XCE213" s="35"/>
      <c r="XCF213" s="35"/>
      <c r="XCG213" s="35"/>
      <c r="XCH213" s="35"/>
      <c r="XCI213" s="35"/>
      <c r="XCJ213" s="35"/>
      <c r="XCK213" s="35"/>
      <c r="XCL213" s="35"/>
      <c r="XCM213" s="35"/>
      <c r="XCN213" s="35"/>
      <c r="XCO213" s="35"/>
      <c r="XCP213" s="35"/>
      <c r="XCQ213" s="35"/>
      <c r="XCR213" s="35"/>
      <c r="XCS213" s="35"/>
      <c r="XCT213" s="35"/>
      <c r="XCU213" s="35"/>
      <c r="XCV213" s="35"/>
      <c r="XCW213" s="35"/>
      <c r="XCX213" s="35"/>
      <c r="XCY213" s="35"/>
      <c r="XCZ213" s="35"/>
      <c r="XDA213" s="35"/>
      <c r="XDB213" s="35"/>
      <c r="XDC213" s="35"/>
      <c r="XDD213" s="35"/>
      <c r="XDE213" s="35"/>
      <c r="XDF213" s="35"/>
      <c r="XDG213" s="35"/>
      <c r="XDH213" s="35"/>
      <c r="XDI213" s="35"/>
      <c r="XDJ213" s="35"/>
      <c r="XDK213" s="35"/>
      <c r="XDL213" s="35"/>
      <c r="XDM213" s="35"/>
      <c r="XDN213" s="35"/>
      <c r="XDO213" s="35"/>
      <c r="XDP213" s="35"/>
      <c r="XDQ213" s="35"/>
      <c r="XDR213" s="35"/>
      <c r="XDS213" s="35"/>
      <c r="XDT213" s="35"/>
      <c r="XDU213" s="35"/>
      <c r="XDV213" s="35"/>
      <c r="XDW213" s="35"/>
      <c r="XDX213" s="35"/>
      <c r="XDY213" s="35"/>
      <c r="XDZ213" s="35"/>
      <c r="XEA213" s="35"/>
      <c r="XEB213" s="35"/>
      <c r="XEC213" s="35"/>
      <c r="XED213" s="35"/>
      <c r="XEE213" s="35"/>
      <c r="XEF213" s="35"/>
      <c r="XEG213" s="35"/>
      <c r="XEH213" s="35"/>
      <c r="XEI213" s="35"/>
      <c r="XEJ213" s="35"/>
      <c r="XEK213" s="35"/>
      <c r="XEL213" s="35"/>
      <c r="XEM213" s="35"/>
      <c r="XEN213" s="35"/>
      <c r="XEO213" s="35"/>
      <c r="XEP213" s="35"/>
      <c r="XEQ213" s="35"/>
      <c r="XER213" s="35"/>
      <c r="XES213" s="35"/>
      <c r="XET213" s="35"/>
      <c r="XEU213" s="35"/>
      <c r="XEV213" s="35"/>
      <c r="XEW213" s="35"/>
      <c r="XEX213" s="35"/>
      <c r="XEY213" s="35"/>
      <c r="XEZ213" s="35"/>
      <c r="XFA213" s="35"/>
      <c r="XFB213" s="35"/>
      <c r="XFC213" s="35"/>
      <c r="XFD213" s="35"/>
    </row>
    <row r="214" spans="1:151 16227:16384" s="12" customFormat="1" ht="20.25" customHeight="1" x14ac:dyDescent="0.25">
      <c r="A214" s="82" t="str">
        <f t="shared" si="20"/>
        <v xml:space="preserve">2nd to 8th, 10th to 14th Floor For Residential </v>
      </c>
      <c r="B214" s="82"/>
      <c r="C214" s="82">
        <f t="shared" si="22"/>
        <v>7</v>
      </c>
      <c r="D214" s="82"/>
      <c r="E214" s="51" t="s">
        <v>214</v>
      </c>
      <c r="F214" s="83">
        <f>(36.91+1*1.55)*10.764</f>
        <v>413.98343999999992</v>
      </c>
      <c r="G214" s="84"/>
      <c r="H214" s="51">
        <v>0</v>
      </c>
      <c r="I214" s="51">
        <f t="shared" si="21"/>
        <v>620.97515999999985</v>
      </c>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WZC214" s="35"/>
      <c r="WZD214" s="35"/>
      <c r="WZE214" s="35"/>
      <c r="WZF214" s="35"/>
      <c r="WZG214" s="35"/>
      <c r="WZH214" s="35"/>
      <c r="WZI214" s="35"/>
      <c r="WZJ214" s="35"/>
      <c r="WZK214" s="35"/>
      <c r="WZL214" s="35"/>
      <c r="WZM214" s="35"/>
      <c r="WZN214" s="35"/>
      <c r="WZO214" s="35"/>
      <c r="WZP214" s="35"/>
      <c r="WZQ214" s="35"/>
      <c r="WZR214" s="35"/>
      <c r="WZS214" s="35"/>
      <c r="WZT214" s="35"/>
      <c r="WZU214" s="35"/>
      <c r="WZV214" s="35"/>
      <c r="WZW214" s="35"/>
      <c r="WZX214" s="35"/>
      <c r="WZY214" s="35"/>
      <c r="WZZ214" s="35"/>
      <c r="XAA214" s="35"/>
      <c r="XAB214" s="35"/>
      <c r="XAC214" s="35"/>
      <c r="XAD214" s="35"/>
      <c r="XAE214" s="35"/>
      <c r="XAF214" s="35"/>
      <c r="XAG214" s="35"/>
      <c r="XAH214" s="35"/>
      <c r="XAI214" s="35"/>
      <c r="XAJ214" s="35"/>
      <c r="XAK214" s="35"/>
      <c r="XAL214" s="35"/>
      <c r="XAM214" s="35"/>
      <c r="XAN214" s="35"/>
      <c r="XAO214" s="35"/>
      <c r="XAP214" s="35"/>
      <c r="XAQ214" s="35"/>
      <c r="XAR214" s="35"/>
      <c r="XAS214" s="35"/>
      <c r="XAT214" s="35"/>
      <c r="XAU214" s="35"/>
      <c r="XAV214" s="35"/>
      <c r="XAW214" s="35"/>
      <c r="XAX214" s="35"/>
      <c r="XAY214" s="35"/>
      <c r="XAZ214" s="35"/>
      <c r="XBA214" s="35"/>
      <c r="XBB214" s="35"/>
      <c r="XBC214" s="35"/>
      <c r="XBD214" s="35"/>
      <c r="XBE214" s="35"/>
      <c r="XBF214" s="35"/>
      <c r="XBG214" s="35"/>
      <c r="XBH214" s="35"/>
      <c r="XBI214" s="35"/>
      <c r="XBJ214" s="35"/>
      <c r="XBK214" s="35"/>
      <c r="XBL214" s="35"/>
      <c r="XBM214" s="35"/>
      <c r="XBN214" s="35"/>
      <c r="XBO214" s="35"/>
      <c r="XBP214" s="35"/>
      <c r="XBQ214" s="35"/>
      <c r="XBR214" s="35"/>
      <c r="XBS214" s="35"/>
      <c r="XBT214" s="35"/>
      <c r="XBU214" s="35"/>
      <c r="XBV214" s="35"/>
      <c r="XBW214" s="35"/>
      <c r="XBX214" s="35"/>
      <c r="XBY214" s="35"/>
      <c r="XBZ214" s="35"/>
      <c r="XCA214" s="35"/>
      <c r="XCB214" s="35"/>
      <c r="XCC214" s="35"/>
      <c r="XCD214" s="35"/>
      <c r="XCE214" s="35"/>
      <c r="XCF214" s="35"/>
      <c r="XCG214" s="35"/>
      <c r="XCH214" s="35"/>
      <c r="XCI214" s="35"/>
      <c r="XCJ214" s="35"/>
      <c r="XCK214" s="35"/>
      <c r="XCL214" s="35"/>
      <c r="XCM214" s="35"/>
      <c r="XCN214" s="35"/>
      <c r="XCO214" s="35"/>
      <c r="XCP214" s="35"/>
      <c r="XCQ214" s="35"/>
      <c r="XCR214" s="35"/>
      <c r="XCS214" s="35"/>
      <c r="XCT214" s="35"/>
      <c r="XCU214" s="35"/>
      <c r="XCV214" s="35"/>
      <c r="XCW214" s="35"/>
      <c r="XCX214" s="35"/>
      <c r="XCY214" s="35"/>
      <c r="XCZ214" s="35"/>
      <c r="XDA214" s="35"/>
      <c r="XDB214" s="35"/>
      <c r="XDC214" s="35"/>
      <c r="XDD214" s="35"/>
      <c r="XDE214" s="35"/>
      <c r="XDF214" s="35"/>
      <c r="XDG214" s="35"/>
      <c r="XDH214" s="35"/>
      <c r="XDI214" s="35"/>
      <c r="XDJ214" s="35"/>
      <c r="XDK214" s="35"/>
      <c r="XDL214" s="35"/>
      <c r="XDM214" s="35"/>
      <c r="XDN214" s="35"/>
      <c r="XDO214" s="35"/>
      <c r="XDP214" s="35"/>
      <c r="XDQ214" s="35"/>
      <c r="XDR214" s="35"/>
      <c r="XDS214" s="35"/>
      <c r="XDT214" s="35"/>
      <c r="XDU214" s="35"/>
      <c r="XDV214" s="35"/>
      <c r="XDW214" s="35"/>
      <c r="XDX214" s="35"/>
      <c r="XDY214" s="35"/>
      <c r="XDZ214" s="35"/>
      <c r="XEA214" s="35"/>
      <c r="XEB214" s="35"/>
      <c r="XEC214" s="35"/>
      <c r="XED214" s="35"/>
      <c r="XEE214" s="35"/>
      <c r="XEF214" s="35"/>
      <c r="XEG214" s="35"/>
      <c r="XEH214" s="35"/>
      <c r="XEI214" s="35"/>
      <c r="XEJ214" s="35"/>
      <c r="XEK214" s="35"/>
      <c r="XEL214" s="35"/>
      <c r="XEM214" s="35"/>
      <c r="XEN214" s="35"/>
      <c r="XEO214" s="35"/>
      <c r="XEP214" s="35"/>
      <c r="XEQ214" s="35"/>
      <c r="XER214" s="35"/>
      <c r="XES214" s="35"/>
      <c r="XET214" s="35"/>
      <c r="XEU214" s="35"/>
      <c r="XEV214" s="35"/>
      <c r="XEW214" s="35"/>
      <c r="XEX214" s="35"/>
      <c r="XEY214" s="35"/>
      <c r="XEZ214" s="35"/>
      <c r="XFA214" s="35"/>
      <c r="XFB214" s="35"/>
      <c r="XFC214" s="35"/>
      <c r="XFD214" s="35"/>
    </row>
    <row r="215" spans="1:151 16227:16384" s="12" customFormat="1" ht="20.25" customHeight="1" x14ac:dyDescent="0.25">
      <c r="A215" s="82" t="str">
        <f t="shared" si="20"/>
        <v xml:space="preserve">2nd to 8th, 10th to 14th Floor For Residential </v>
      </c>
      <c r="B215" s="82"/>
      <c r="C215" s="82">
        <f t="shared" si="22"/>
        <v>8</v>
      </c>
      <c r="D215" s="82"/>
      <c r="E215" s="51" t="s">
        <v>214</v>
      </c>
      <c r="F215" s="83">
        <f>(36.91+1*1.55)*10.764</f>
        <v>413.98343999999992</v>
      </c>
      <c r="G215" s="84"/>
      <c r="H215" s="51">
        <v>0</v>
      </c>
      <c r="I215" s="51">
        <f t="shared" si="21"/>
        <v>620.97515999999985</v>
      </c>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WZC215" s="35"/>
      <c r="WZD215" s="35"/>
      <c r="WZE215" s="35"/>
      <c r="WZF215" s="35"/>
      <c r="WZG215" s="35"/>
      <c r="WZH215" s="35"/>
      <c r="WZI215" s="35"/>
      <c r="WZJ215" s="35"/>
      <c r="WZK215" s="35"/>
      <c r="WZL215" s="35"/>
      <c r="WZM215" s="35"/>
      <c r="WZN215" s="35"/>
      <c r="WZO215" s="35"/>
      <c r="WZP215" s="35"/>
      <c r="WZQ215" s="35"/>
      <c r="WZR215" s="35"/>
      <c r="WZS215" s="35"/>
      <c r="WZT215" s="35"/>
      <c r="WZU215" s="35"/>
      <c r="WZV215" s="35"/>
      <c r="WZW215" s="35"/>
      <c r="WZX215" s="35"/>
      <c r="WZY215" s="35"/>
      <c r="WZZ215" s="35"/>
      <c r="XAA215" s="35"/>
      <c r="XAB215" s="35"/>
      <c r="XAC215" s="35"/>
      <c r="XAD215" s="35"/>
      <c r="XAE215" s="35"/>
      <c r="XAF215" s="35"/>
      <c r="XAG215" s="35"/>
      <c r="XAH215" s="35"/>
      <c r="XAI215" s="35"/>
      <c r="XAJ215" s="35"/>
      <c r="XAK215" s="35"/>
      <c r="XAL215" s="35"/>
      <c r="XAM215" s="35"/>
      <c r="XAN215" s="35"/>
      <c r="XAO215" s="35"/>
      <c r="XAP215" s="35"/>
      <c r="XAQ215" s="35"/>
      <c r="XAR215" s="35"/>
      <c r="XAS215" s="35"/>
      <c r="XAT215" s="35"/>
      <c r="XAU215" s="35"/>
      <c r="XAV215" s="35"/>
      <c r="XAW215" s="35"/>
      <c r="XAX215" s="35"/>
      <c r="XAY215" s="35"/>
      <c r="XAZ215" s="35"/>
      <c r="XBA215" s="35"/>
      <c r="XBB215" s="35"/>
      <c r="XBC215" s="35"/>
      <c r="XBD215" s="35"/>
      <c r="XBE215" s="35"/>
      <c r="XBF215" s="35"/>
      <c r="XBG215" s="35"/>
      <c r="XBH215" s="35"/>
      <c r="XBI215" s="35"/>
      <c r="XBJ215" s="35"/>
      <c r="XBK215" s="35"/>
      <c r="XBL215" s="35"/>
      <c r="XBM215" s="35"/>
      <c r="XBN215" s="35"/>
      <c r="XBO215" s="35"/>
      <c r="XBP215" s="35"/>
      <c r="XBQ215" s="35"/>
      <c r="XBR215" s="35"/>
      <c r="XBS215" s="35"/>
      <c r="XBT215" s="35"/>
      <c r="XBU215" s="35"/>
      <c r="XBV215" s="35"/>
      <c r="XBW215" s="35"/>
      <c r="XBX215" s="35"/>
      <c r="XBY215" s="35"/>
      <c r="XBZ215" s="35"/>
      <c r="XCA215" s="35"/>
      <c r="XCB215" s="35"/>
      <c r="XCC215" s="35"/>
      <c r="XCD215" s="35"/>
      <c r="XCE215" s="35"/>
      <c r="XCF215" s="35"/>
      <c r="XCG215" s="35"/>
      <c r="XCH215" s="35"/>
      <c r="XCI215" s="35"/>
      <c r="XCJ215" s="35"/>
      <c r="XCK215" s="35"/>
      <c r="XCL215" s="35"/>
      <c r="XCM215" s="35"/>
      <c r="XCN215" s="35"/>
      <c r="XCO215" s="35"/>
      <c r="XCP215" s="35"/>
      <c r="XCQ215" s="35"/>
      <c r="XCR215" s="35"/>
      <c r="XCS215" s="35"/>
      <c r="XCT215" s="35"/>
      <c r="XCU215" s="35"/>
      <c r="XCV215" s="35"/>
      <c r="XCW215" s="35"/>
      <c r="XCX215" s="35"/>
      <c r="XCY215" s="35"/>
      <c r="XCZ215" s="35"/>
      <c r="XDA215" s="35"/>
      <c r="XDB215" s="35"/>
      <c r="XDC215" s="35"/>
      <c r="XDD215" s="35"/>
      <c r="XDE215" s="35"/>
      <c r="XDF215" s="35"/>
      <c r="XDG215" s="35"/>
      <c r="XDH215" s="35"/>
      <c r="XDI215" s="35"/>
      <c r="XDJ215" s="35"/>
      <c r="XDK215" s="35"/>
      <c r="XDL215" s="35"/>
      <c r="XDM215" s="35"/>
      <c r="XDN215" s="35"/>
      <c r="XDO215" s="35"/>
      <c r="XDP215" s="35"/>
      <c r="XDQ215" s="35"/>
      <c r="XDR215" s="35"/>
      <c r="XDS215" s="35"/>
      <c r="XDT215" s="35"/>
      <c r="XDU215" s="35"/>
      <c r="XDV215" s="35"/>
      <c r="XDW215" s="35"/>
      <c r="XDX215" s="35"/>
      <c r="XDY215" s="35"/>
      <c r="XDZ215" s="35"/>
      <c r="XEA215" s="35"/>
      <c r="XEB215" s="35"/>
      <c r="XEC215" s="35"/>
      <c r="XED215" s="35"/>
      <c r="XEE215" s="35"/>
      <c r="XEF215" s="35"/>
      <c r="XEG215" s="35"/>
      <c r="XEH215" s="35"/>
      <c r="XEI215" s="35"/>
      <c r="XEJ215" s="35"/>
      <c r="XEK215" s="35"/>
      <c r="XEL215" s="35"/>
      <c r="XEM215" s="35"/>
      <c r="XEN215" s="35"/>
      <c r="XEO215" s="35"/>
      <c r="XEP215" s="35"/>
      <c r="XEQ215" s="35"/>
      <c r="XER215" s="35"/>
      <c r="XES215" s="35"/>
      <c r="XET215" s="35"/>
      <c r="XEU215" s="35"/>
      <c r="XEV215" s="35"/>
      <c r="XEW215" s="35"/>
      <c r="XEX215" s="35"/>
      <c r="XEY215" s="35"/>
      <c r="XEZ215" s="35"/>
      <c r="XFA215" s="35"/>
      <c r="XFB215" s="35"/>
      <c r="XFC215" s="35"/>
      <c r="XFD215" s="35"/>
    </row>
    <row r="216" spans="1:151 16227:16384" s="12" customFormat="1" ht="20.25" customHeight="1" x14ac:dyDescent="0.25">
      <c r="A216" s="82" t="str">
        <f>A208</f>
        <v xml:space="preserve">2nd to 8th, 10th to 14th Floor For Residential </v>
      </c>
      <c r="B216" s="82"/>
      <c r="C216" s="82">
        <v>9</v>
      </c>
      <c r="D216" s="82"/>
      <c r="E216" s="51" t="s">
        <v>214</v>
      </c>
      <c r="F216" s="83">
        <f>(36.91+1*1.55)*10.764</f>
        <v>413.98343999999992</v>
      </c>
      <c r="G216" s="84"/>
      <c r="H216" s="51">
        <v>0</v>
      </c>
      <c r="I216" s="51">
        <f t="shared" si="21"/>
        <v>620.97515999999985</v>
      </c>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WZC216" s="35"/>
      <c r="WZD216" s="35"/>
      <c r="WZE216" s="35"/>
      <c r="WZF216" s="35"/>
      <c r="WZG216" s="35"/>
      <c r="WZH216" s="35"/>
      <c r="WZI216" s="35"/>
      <c r="WZJ216" s="35"/>
      <c r="WZK216" s="35"/>
      <c r="WZL216" s="35"/>
      <c r="WZM216" s="35"/>
      <c r="WZN216" s="35"/>
      <c r="WZO216" s="35"/>
      <c r="WZP216" s="35"/>
      <c r="WZQ216" s="35"/>
      <c r="WZR216" s="35"/>
      <c r="WZS216" s="35"/>
      <c r="WZT216" s="35"/>
      <c r="WZU216" s="35"/>
      <c r="WZV216" s="35"/>
      <c r="WZW216" s="35"/>
      <c r="WZX216" s="35"/>
      <c r="WZY216" s="35"/>
      <c r="WZZ216" s="35"/>
      <c r="XAA216" s="35"/>
      <c r="XAB216" s="35"/>
      <c r="XAC216" s="35"/>
      <c r="XAD216" s="35"/>
      <c r="XAE216" s="35"/>
      <c r="XAF216" s="35"/>
      <c r="XAG216" s="35"/>
      <c r="XAH216" s="35"/>
      <c r="XAI216" s="35"/>
      <c r="XAJ216" s="35"/>
      <c r="XAK216" s="35"/>
      <c r="XAL216" s="35"/>
      <c r="XAM216" s="35"/>
      <c r="XAN216" s="35"/>
      <c r="XAO216" s="35"/>
      <c r="XAP216" s="35"/>
      <c r="XAQ216" s="35"/>
      <c r="XAR216" s="35"/>
      <c r="XAS216" s="35"/>
      <c r="XAT216" s="35"/>
      <c r="XAU216" s="35"/>
      <c r="XAV216" s="35"/>
      <c r="XAW216" s="35"/>
      <c r="XAX216" s="35"/>
      <c r="XAY216" s="35"/>
      <c r="XAZ216" s="35"/>
      <c r="XBA216" s="35"/>
      <c r="XBB216" s="35"/>
      <c r="XBC216" s="35"/>
      <c r="XBD216" s="35"/>
      <c r="XBE216" s="35"/>
      <c r="XBF216" s="35"/>
      <c r="XBG216" s="35"/>
      <c r="XBH216" s="35"/>
      <c r="XBI216" s="35"/>
      <c r="XBJ216" s="35"/>
      <c r="XBK216" s="35"/>
      <c r="XBL216" s="35"/>
      <c r="XBM216" s="35"/>
      <c r="XBN216" s="35"/>
      <c r="XBO216" s="35"/>
      <c r="XBP216" s="35"/>
      <c r="XBQ216" s="35"/>
      <c r="XBR216" s="35"/>
      <c r="XBS216" s="35"/>
      <c r="XBT216" s="35"/>
      <c r="XBU216" s="35"/>
      <c r="XBV216" s="35"/>
      <c r="XBW216" s="35"/>
      <c r="XBX216" s="35"/>
      <c r="XBY216" s="35"/>
      <c r="XBZ216" s="35"/>
      <c r="XCA216" s="35"/>
      <c r="XCB216" s="35"/>
      <c r="XCC216" s="35"/>
      <c r="XCD216" s="35"/>
      <c r="XCE216" s="35"/>
      <c r="XCF216" s="35"/>
      <c r="XCG216" s="35"/>
      <c r="XCH216" s="35"/>
      <c r="XCI216" s="35"/>
      <c r="XCJ216" s="35"/>
      <c r="XCK216" s="35"/>
      <c r="XCL216" s="35"/>
      <c r="XCM216" s="35"/>
      <c r="XCN216" s="35"/>
      <c r="XCO216" s="35"/>
      <c r="XCP216" s="35"/>
      <c r="XCQ216" s="35"/>
      <c r="XCR216" s="35"/>
      <c r="XCS216" s="35"/>
      <c r="XCT216" s="35"/>
      <c r="XCU216" s="35"/>
      <c r="XCV216" s="35"/>
      <c r="XCW216" s="35"/>
      <c r="XCX216" s="35"/>
      <c r="XCY216" s="35"/>
      <c r="XCZ216" s="35"/>
      <c r="XDA216" s="35"/>
      <c r="XDB216" s="35"/>
      <c r="XDC216" s="35"/>
      <c r="XDD216" s="35"/>
      <c r="XDE216" s="35"/>
      <c r="XDF216" s="35"/>
      <c r="XDG216" s="35"/>
      <c r="XDH216" s="35"/>
      <c r="XDI216" s="35"/>
      <c r="XDJ216" s="35"/>
      <c r="XDK216" s="35"/>
      <c r="XDL216" s="35"/>
      <c r="XDM216" s="35"/>
      <c r="XDN216" s="35"/>
      <c r="XDO216" s="35"/>
      <c r="XDP216" s="35"/>
      <c r="XDQ216" s="35"/>
      <c r="XDR216" s="35"/>
      <c r="XDS216" s="35"/>
      <c r="XDT216" s="35"/>
      <c r="XDU216" s="35"/>
      <c r="XDV216" s="35"/>
      <c r="XDW216" s="35"/>
      <c r="XDX216" s="35"/>
      <c r="XDY216" s="35"/>
      <c r="XDZ216" s="35"/>
      <c r="XEA216" s="35"/>
      <c r="XEB216" s="35"/>
      <c r="XEC216" s="35"/>
      <c r="XED216" s="35"/>
      <c r="XEE216" s="35"/>
      <c r="XEF216" s="35"/>
      <c r="XEG216" s="35"/>
      <c r="XEH216" s="35"/>
      <c r="XEI216" s="35"/>
      <c r="XEJ216" s="35"/>
      <c r="XEK216" s="35"/>
      <c r="XEL216" s="35"/>
      <c r="XEM216" s="35"/>
      <c r="XEN216" s="35"/>
      <c r="XEO216" s="35"/>
      <c r="XEP216" s="35"/>
      <c r="XEQ216" s="35"/>
      <c r="XER216" s="35"/>
      <c r="XES216" s="35"/>
      <c r="XET216" s="35"/>
      <c r="XEU216" s="35"/>
      <c r="XEV216" s="35"/>
      <c r="XEW216" s="35"/>
      <c r="XEX216" s="35"/>
      <c r="XEY216" s="35"/>
      <c r="XEZ216" s="35"/>
      <c r="XFA216" s="35"/>
      <c r="XFB216" s="35"/>
      <c r="XFC216" s="35"/>
      <c r="XFD216" s="35"/>
    </row>
    <row r="217" spans="1:151 16227:16384" s="12" customFormat="1" ht="20.25" customHeight="1" x14ac:dyDescent="0.25">
      <c r="A217" s="82" t="str">
        <f t="shared" si="20"/>
        <v xml:space="preserve">2nd to 8th, 10th to 14th Floor For Residential </v>
      </c>
      <c r="B217" s="82"/>
      <c r="C217" s="82">
        <v>10</v>
      </c>
      <c r="D217" s="82"/>
      <c r="E217" s="51" t="s">
        <v>214</v>
      </c>
      <c r="F217" s="83">
        <f>(37.91+1*1.55)*10.764</f>
        <v>424.74743999999993</v>
      </c>
      <c r="G217" s="84"/>
      <c r="H217" s="51">
        <v>0</v>
      </c>
      <c r="I217" s="51">
        <f t="shared" si="21"/>
        <v>637.12115999999992</v>
      </c>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WZC217" s="35"/>
      <c r="WZD217" s="35"/>
      <c r="WZE217" s="35"/>
      <c r="WZF217" s="35"/>
      <c r="WZG217" s="35"/>
      <c r="WZH217" s="35"/>
      <c r="WZI217" s="35"/>
      <c r="WZJ217" s="35"/>
      <c r="WZK217" s="35"/>
      <c r="WZL217" s="35"/>
      <c r="WZM217" s="35"/>
      <c r="WZN217" s="35"/>
      <c r="WZO217" s="35"/>
      <c r="WZP217" s="35"/>
      <c r="WZQ217" s="35"/>
      <c r="WZR217" s="35"/>
      <c r="WZS217" s="35"/>
      <c r="WZT217" s="35"/>
      <c r="WZU217" s="35"/>
      <c r="WZV217" s="35"/>
      <c r="WZW217" s="35"/>
      <c r="WZX217" s="35"/>
      <c r="WZY217" s="35"/>
      <c r="WZZ217" s="35"/>
      <c r="XAA217" s="35"/>
      <c r="XAB217" s="35"/>
      <c r="XAC217" s="35"/>
      <c r="XAD217" s="35"/>
      <c r="XAE217" s="35"/>
      <c r="XAF217" s="35"/>
      <c r="XAG217" s="35"/>
      <c r="XAH217" s="35"/>
      <c r="XAI217" s="35"/>
      <c r="XAJ217" s="35"/>
      <c r="XAK217" s="35"/>
      <c r="XAL217" s="35"/>
      <c r="XAM217" s="35"/>
      <c r="XAN217" s="35"/>
      <c r="XAO217" s="35"/>
      <c r="XAP217" s="35"/>
      <c r="XAQ217" s="35"/>
      <c r="XAR217" s="35"/>
      <c r="XAS217" s="35"/>
      <c r="XAT217" s="35"/>
      <c r="XAU217" s="35"/>
      <c r="XAV217" s="35"/>
      <c r="XAW217" s="35"/>
      <c r="XAX217" s="35"/>
      <c r="XAY217" s="35"/>
      <c r="XAZ217" s="35"/>
      <c r="XBA217" s="35"/>
      <c r="XBB217" s="35"/>
      <c r="XBC217" s="35"/>
      <c r="XBD217" s="35"/>
      <c r="XBE217" s="35"/>
      <c r="XBF217" s="35"/>
      <c r="XBG217" s="35"/>
      <c r="XBH217" s="35"/>
      <c r="XBI217" s="35"/>
      <c r="XBJ217" s="35"/>
      <c r="XBK217" s="35"/>
      <c r="XBL217" s="35"/>
      <c r="XBM217" s="35"/>
      <c r="XBN217" s="35"/>
      <c r="XBO217" s="35"/>
      <c r="XBP217" s="35"/>
      <c r="XBQ217" s="35"/>
      <c r="XBR217" s="35"/>
      <c r="XBS217" s="35"/>
      <c r="XBT217" s="35"/>
      <c r="XBU217" s="35"/>
      <c r="XBV217" s="35"/>
      <c r="XBW217" s="35"/>
      <c r="XBX217" s="35"/>
      <c r="XBY217" s="35"/>
      <c r="XBZ217" s="35"/>
      <c r="XCA217" s="35"/>
      <c r="XCB217" s="35"/>
      <c r="XCC217" s="35"/>
      <c r="XCD217" s="35"/>
      <c r="XCE217" s="35"/>
      <c r="XCF217" s="35"/>
      <c r="XCG217" s="35"/>
      <c r="XCH217" s="35"/>
      <c r="XCI217" s="35"/>
      <c r="XCJ217" s="35"/>
      <c r="XCK217" s="35"/>
      <c r="XCL217" s="35"/>
      <c r="XCM217" s="35"/>
      <c r="XCN217" s="35"/>
      <c r="XCO217" s="35"/>
      <c r="XCP217" s="35"/>
      <c r="XCQ217" s="35"/>
      <c r="XCR217" s="35"/>
      <c r="XCS217" s="35"/>
      <c r="XCT217" s="35"/>
      <c r="XCU217" s="35"/>
      <c r="XCV217" s="35"/>
      <c r="XCW217" s="35"/>
      <c r="XCX217" s="35"/>
      <c r="XCY217" s="35"/>
      <c r="XCZ217" s="35"/>
      <c r="XDA217" s="35"/>
      <c r="XDB217" s="35"/>
      <c r="XDC217" s="35"/>
      <c r="XDD217" s="35"/>
      <c r="XDE217" s="35"/>
      <c r="XDF217" s="35"/>
      <c r="XDG217" s="35"/>
      <c r="XDH217" s="35"/>
      <c r="XDI217" s="35"/>
      <c r="XDJ217" s="35"/>
      <c r="XDK217" s="35"/>
      <c r="XDL217" s="35"/>
      <c r="XDM217" s="35"/>
      <c r="XDN217" s="35"/>
      <c r="XDO217" s="35"/>
      <c r="XDP217" s="35"/>
      <c r="XDQ217" s="35"/>
      <c r="XDR217" s="35"/>
      <c r="XDS217" s="35"/>
      <c r="XDT217" s="35"/>
      <c r="XDU217" s="35"/>
      <c r="XDV217" s="35"/>
      <c r="XDW217" s="35"/>
      <c r="XDX217" s="35"/>
      <c r="XDY217" s="35"/>
      <c r="XDZ217" s="35"/>
      <c r="XEA217" s="35"/>
      <c r="XEB217" s="35"/>
      <c r="XEC217" s="35"/>
      <c r="XED217" s="35"/>
      <c r="XEE217" s="35"/>
      <c r="XEF217" s="35"/>
      <c r="XEG217" s="35"/>
      <c r="XEH217" s="35"/>
      <c r="XEI217" s="35"/>
      <c r="XEJ217" s="35"/>
      <c r="XEK217" s="35"/>
      <c r="XEL217" s="35"/>
      <c r="XEM217" s="35"/>
      <c r="XEN217" s="35"/>
      <c r="XEO217" s="35"/>
      <c r="XEP217" s="35"/>
      <c r="XEQ217" s="35"/>
      <c r="XER217" s="35"/>
      <c r="XES217" s="35"/>
      <c r="XET217" s="35"/>
      <c r="XEU217" s="35"/>
      <c r="XEV217" s="35"/>
      <c r="XEW217" s="35"/>
      <c r="XEX217" s="35"/>
      <c r="XEY217" s="35"/>
      <c r="XEZ217" s="35"/>
      <c r="XFA217" s="35"/>
      <c r="XFB217" s="35"/>
      <c r="XFC217" s="35"/>
      <c r="XFD217" s="35"/>
    </row>
    <row r="218" spans="1:151 16227:16384" s="12" customFormat="1" ht="20.25" customHeight="1" x14ac:dyDescent="0.25">
      <c r="A218" s="82" t="str">
        <f>A210</f>
        <v xml:space="preserve">2nd to 8th, 10th to 14th Floor For Residential </v>
      </c>
      <c r="B218" s="82"/>
      <c r="C218" s="82">
        <v>11</v>
      </c>
      <c r="D218" s="82"/>
      <c r="E218" s="51" t="s">
        <v>214</v>
      </c>
      <c r="F218" s="83">
        <f>(41.9+1.55*1)*10.764</f>
        <v>467.69579999999991</v>
      </c>
      <c r="G218" s="84"/>
      <c r="H218" s="51">
        <v>0</v>
      </c>
      <c r="I218" s="51">
        <f t="shared" si="21"/>
        <v>701.54369999999983</v>
      </c>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WZC218" s="35"/>
      <c r="WZD218" s="35"/>
      <c r="WZE218" s="35"/>
      <c r="WZF218" s="35"/>
      <c r="WZG218" s="35"/>
      <c r="WZH218" s="35"/>
      <c r="WZI218" s="35"/>
      <c r="WZJ218" s="35"/>
      <c r="WZK218" s="35"/>
      <c r="WZL218" s="35"/>
      <c r="WZM218" s="35"/>
      <c r="WZN218" s="35"/>
      <c r="WZO218" s="35"/>
      <c r="WZP218" s="35"/>
      <c r="WZQ218" s="35"/>
      <c r="WZR218" s="35"/>
      <c r="WZS218" s="35"/>
      <c r="WZT218" s="35"/>
      <c r="WZU218" s="35"/>
      <c r="WZV218" s="35"/>
      <c r="WZW218" s="35"/>
      <c r="WZX218" s="35"/>
      <c r="WZY218" s="35"/>
      <c r="WZZ218" s="35"/>
      <c r="XAA218" s="35"/>
      <c r="XAB218" s="35"/>
      <c r="XAC218" s="35"/>
      <c r="XAD218" s="35"/>
      <c r="XAE218" s="35"/>
      <c r="XAF218" s="35"/>
      <c r="XAG218" s="35"/>
      <c r="XAH218" s="35"/>
      <c r="XAI218" s="35"/>
      <c r="XAJ218" s="35"/>
      <c r="XAK218" s="35"/>
      <c r="XAL218" s="35"/>
      <c r="XAM218" s="35"/>
      <c r="XAN218" s="35"/>
      <c r="XAO218" s="35"/>
      <c r="XAP218" s="35"/>
      <c r="XAQ218" s="35"/>
      <c r="XAR218" s="35"/>
      <c r="XAS218" s="35"/>
      <c r="XAT218" s="35"/>
      <c r="XAU218" s="35"/>
      <c r="XAV218" s="35"/>
      <c r="XAW218" s="35"/>
      <c r="XAX218" s="35"/>
      <c r="XAY218" s="35"/>
      <c r="XAZ218" s="35"/>
      <c r="XBA218" s="35"/>
      <c r="XBB218" s="35"/>
      <c r="XBC218" s="35"/>
      <c r="XBD218" s="35"/>
      <c r="XBE218" s="35"/>
      <c r="XBF218" s="35"/>
      <c r="XBG218" s="35"/>
      <c r="XBH218" s="35"/>
      <c r="XBI218" s="35"/>
      <c r="XBJ218" s="35"/>
      <c r="XBK218" s="35"/>
      <c r="XBL218" s="35"/>
      <c r="XBM218" s="35"/>
      <c r="XBN218" s="35"/>
      <c r="XBO218" s="35"/>
      <c r="XBP218" s="35"/>
      <c r="XBQ218" s="35"/>
      <c r="XBR218" s="35"/>
      <c r="XBS218" s="35"/>
      <c r="XBT218" s="35"/>
      <c r="XBU218" s="35"/>
      <c r="XBV218" s="35"/>
      <c r="XBW218" s="35"/>
      <c r="XBX218" s="35"/>
      <c r="XBY218" s="35"/>
      <c r="XBZ218" s="35"/>
      <c r="XCA218" s="35"/>
      <c r="XCB218" s="35"/>
      <c r="XCC218" s="35"/>
      <c r="XCD218" s="35"/>
      <c r="XCE218" s="35"/>
      <c r="XCF218" s="35"/>
      <c r="XCG218" s="35"/>
      <c r="XCH218" s="35"/>
      <c r="XCI218" s="35"/>
      <c r="XCJ218" s="35"/>
      <c r="XCK218" s="35"/>
      <c r="XCL218" s="35"/>
      <c r="XCM218" s="35"/>
      <c r="XCN218" s="35"/>
      <c r="XCO218" s="35"/>
      <c r="XCP218" s="35"/>
      <c r="XCQ218" s="35"/>
      <c r="XCR218" s="35"/>
      <c r="XCS218" s="35"/>
      <c r="XCT218" s="35"/>
      <c r="XCU218" s="35"/>
      <c r="XCV218" s="35"/>
      <c r="XCW218" s="35"/>
      <c r="XCX218" s="35"/>
      <c r="XCY218" s="35"/>
      <c r="XCZ218" s="35"/>
      <c r="XDA218" s="35"/>
      <c r="XDB218" s="35"/>
      <c r="XDC218" s="35"/>
      <c r="XDD218" s="35"/>
      <c r="XDE218" s="35"/>
      <c r="XDF218" s="35"/>
      <c r="XDG218" s="35"/>
      <c r="XDH218" s="35"/>
      <c r="XDI218" s="35"/>
      <c r="XDJ218" s="35"/>
      <c r="XDK218" s="35"/>
      <c r="XDL218" s="35"/>
      <c r="XDM218" s="35"/>
      <c r="XDN218" s="35"/>
      <c r="XDO218" s="35"/>
      <c r="XDP218" s="35"/>
      <c r="XDQ218" s="35"/>
      <c r="XDR218" s="35"/>
      <c r="XDS218" s="35"/>
      <c r="XDT218" s="35"/>
      <c r="XDU218" s="35"/>
      <c r="XDV218" s="35"/>
      <c r="XDW218" s="35"/>
      <c r="XDX218" s="35"/>
      <c r="XDY218" s="35"/>
      <c r="XDZ218" s="35"/>
      <c r="XEA218" s="35"/>
      <c r="XEB218" s="35"/>
      <c r="XEC218" s="35"/>
      <c r="XED218" s="35"/>
      <c r="XEE218" s="35"/>
      <c r="XEF218" s="35"/>
      <c r="XEG218" s="35"/>
      <c r="XEH218" s="35"/>
      <c r="XEI218" s="35"/>
      <c r="XEJ218" s="35"/>
      <c r="XEK218" s="35"/>
      <c r="XEL218" s="35"/>
      <c r="XEM218" s="35"/>
      <c r="XEN218" s="35"/>
      <c r="XEO218" s="35"/>
      <c r="XEP218" s="35"/>
      <c r="XEQ218" s="35"/>
      <c r="XER218" s="35"/>
      <c r="XES218" s="35"/>
      <c r="XET218" s="35"/>
      <c r="XEU218" s="35"/>
      <c r="XEV218" s="35"/>
      <c r="XEW218" s="35"/>
      <c r="XEX218" s="35"/>
      <c r="XEY218" s="35"/>
      <c r="XEZ218" s="35"/>
      <c r="XFA218" s="35"/>
      <c r="XFB218" s="35"/>
      <c r="XFC218" s="35"/>
      <c r="XFD218" s="35"/>
    </row>
    <row r="219" spans="1:151 16227:16384" s="12" customFormat="1" ht="20.25" customHeight="1" x14ac:dyDescent="0.25">
      <c r="A219" s="82" t="str">
        <f t="shared" si="20"/>
        <v xml:space="preserve">2nd to 8th, 10th to 14th Floor For Residential </v>
      </c>
      <c r="B219" s="82"/>
      <c r="C219" s="82">
        <v>12</v>
      </c>
      <c r="D219" s="82"/>
      <c r="E219" s="51" t="s">
        <v>214</v>
      </c>
      <c r="F219" s="83">
        <f>(41.53+1*1.55)*10.764</f>
        <v>463.71311999999995</v>
      </c>
      <c r="G219" s="84"/>
      <c r="H219" s="51">
        <v>0</v>
      </c>
      <c r="I219" s="51">
        <f t="shared" si="21"/>
        <v>695.56967999999995</v>
      </c>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WZC219" s="35"/>
      <c r="WZD219" s="35"/>
      <c r="WZE219" s="35"/>
      <c r="WZF219" s="35"/>
      <c r="WZG219" s="35"/>
      <c r="WZH219" s="35"/>
      <c r="WZI219" s="35"/>
      <c r="WZJ219" s="35"/>
      <c r="WZK219" s="35"/>
      <c r="WZL219" s="35"/>
      <c r="WZM219" s="35"/>
      <c r="WZN219" s="35"/>
      <c r="WZO219" s="35"/>
      <c r="WZP219" s="35"/>
      <c r="WZQ219" s="35"/>
      <c r="WZR219" s="35"/>
      <c r="WZS219" s="35"/>
      <c r="WZT219" s="35"/>
      <c r="WZU219" s="35"/>
      <c r="WZV219" s="35"/>
      <c r="WZW219" s="35"/>
      <c r="WZX219" s="35"/>
      <c r="WZY219" s="35"/>
      <c r="WZZ219" s="35"/>
      <c r="XAA219" s="35"/>
      <c r="XAB219" s="35"/>
      <c r="XAC219" s="35"/>
      <c r="XAD219" s="35"/>
      <c r="XAE219" s="35"/>
      <c r="XAF219" s="35"/>
      <c r="XAG219" s="35"/>
      <c r="XAH219" s="35"/>
      <c r="XAI219" s="35"/>
      <c r="XAJ219" s="35"/>
      <c r="XAK219" s="35"/>
      <c r="XAL219" s="35"/>
      <c r="XAM219" s="35"/>
      <c r="XAN219" s="35"/>
      <c r="XAO219" s="35"/>
      <c r="XAP219" s="35"/>
      <c r="XAQ219" s="35"/>
      <c r="XAR219" s="35"/>
      <c r="XAS219" s="35"/>
      <c r="XAT219" s="35"/>
      <c r="XAU219" s="35"/>
      <c r="XAV219" s="35"/>
      <c r="XAW219" s="35"/>
      <c r="XAX219" s="35"/>
      <c r="XAY219" s="35"/>
      <c r="XAZ219" s="35"/>
      <c r="XBA219" s="35"/>
      <c r="XBB219" s="35"/>
      <c r="XBC219" s="35"/>
      <c r="XBD219" s="35"/>
      <c r="XBE219" s="35"/>
      <c r="XBF219" s="35"/>
      <c r="XBG219" s="35"/>
      <c r="XBH219" s="35"/>
      <c r="XBI219" s="35"/>
      <c r="XBJ219" s="35"/>
      <c r="XBK219" s="35"/>
      <c r="XBL219" s="35"/>
      <c r="XBM219" s="35"/>
      <c r="XBN219" s="35"/>
      <c r="XBO219" s="35"/>
      <c r="XBP219" s="35"/>
      <c r="XBQ219" s="35"/>
      <c r="XBR219" s="35"/>
      <c r="XBS219" s="35"/>
      <c r="XBT219" s="35"/>
      <c r="XBU219" s="35"/>
      <c r="XBV219" s="35"/>
      <c r="XBW219" s="35"/>
      <c r="XBX219" s="35"/>
      <c r="XBY219" s="35"/>
      <c r="XBZ219" s="35"/>
      <c r="XCA219" s="35"/>
      <c r="XCB219" s="35"/>
      <c r="XCC219" s="35"/>
      <c r="XCD219" s="35"/>
      <c r="XCE219" s="35"/>
      <c r="XCF219" s="35"/>
      <c r="XCG219" s="35"/>
      <c r="XCH219" s="35"/>
      <c r="XCI219" s="35"/>
      <c r="XCJ219" s="35"/>
      <c r="XCK219" s="35"/>
      <c r="XCL219" s="35"/>
      <c r="XCM219" s="35"/>
      <c r="XCN219" s="35"/>
      <c r="XCO219" s="35"/>
      <c r="XCP219" s="35"/>
      <c r="XCQ219" s="35"/>
      <c r="XCR219" s="35"/>
      <c r="XCS219" s="35"/>
      <c r="XCT219" s="35"/>
      <c r="XCU219" s="35"/>
      <c r="XCV219" s="35"/>
      <c r="XCW219" s="35"/>
      <c r="XCX219" s="35"/>
      <c r="XCY219" s="35"/>
      <c r="XCZ219" s="35"/>
      <c r="XDA219" s="35"/>
      <c r="XDB219" s="35"/>
      <c r="XDC219" s="35"/>
      <c r="XDD219" s="35"/>
      <c r="XDE219" s="35"/>
      <c r="XDF219" s="35"/>
      <c r="XDG219" s="35"/>
      <c r="XDH219" s="35"/>
      <c r="XDI219" s="35"/>
      <c r="XDJ219" s="35"/>
      <c r="XDK219" s="35"/>
      <c r="XDL219" s="35"/>
      <c r="XDM219" s="35"/>
      <c r="XDN219" s="35"/>
      <c r="XDO219" s="35"/>
      <c r="XDP219" s="35"/>
      <c r="XDQ219" s="35"/>
      <c r="XDR219" s="35"/>
      <c r="XDS219" s="35"/>
      <c r="XDT219" s="35"/>
      <c r="XDU219" s="35"/>
      <c r="XDV219" s="35"/>
      <c r="XDW219" s="35"/>
      <c r="XDX219" s="35"/>
      <c r="XDY219" s="35"/>
      <c r="XDZ219" s="35"/>
      <c r="XEA219" s="35"/>
      <c r="XEB219" s="35"/>
      <c r="XEC219" s="35"/>
      <c r="XED219" s="35"/>
      <c r="XEE219" s="35"/>
      <c r="XEF219" s="35"/>
      <c r="XEG219" s="35"/>
      <c r="XEH219" s="35"/>
      <c r="XEI219" s="35"/>
      <c r="XEJ219" s="35"/>
      <c r="XEK219" s="35"/>
      <c r="XEL219" s="35"/>
      <c r="XEM219" s="35"/>
      <c r="XEN219" s="35"/>
      <c r="XEO219" s="35"/>
      <c r="XEP219" s="35"/>
      <c r="XEQ219" s="35"/>
      <c r="XER219" s="35"/>
      <c r="XES219" s="35"/>
      <c r="XET219" s="35"/>
      <c r="XEU219" s="35"/>
      <c r="XEV219" s="35"/>
      <c r="XEW219" s="35"/>
      <c r="XEX219" s="35"/>
      <c r="XEY219" s="35"/>
      <c r="XEZ219" s="35"/>
      <c r="XFA219" s="35"/>
      <c r="XFB219" s="35"/>
      <c r="XFC219" s="35"/>
      <c r="XFD219" s="35"/>
    </row>
    <row r="220" spans="1:151 16227:16384" s="12" customFormat="1" ht="20.25" customHeight="1" x14ac:dyDescent="0.25">
      <c r="A220" s="82" t="str">
        <f t="shared" si="20"/>
        <v xml:space="preserve">2nd to 8th, 10th to 14th Floor For Residential </v>
      </c>
      <c r="B220" s="82"/>
      <c r="C220" s="82">
        <f t="shared" si="22"/>
        <v>13</v>
      </c>
      <c r="D220" s="82"/>
      <c r="E220" s="51" t="s">
        <v>214</v>
      </c>
      <c r="F220" s="83">
        <f>36.89*10.764</f>
        <v>397.08395999999999</v>
      </c>
      <c r="G220" s="84"/>
      <c r="H220" s="51">
        <v>0</v>
      </c>
      <c r="I220" s="51">
        <f t="shared" si="21"/>
        <v>595.62594000000001</v>
      </c>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WZC220" s="35"/>
      <c r="WZD220" s="35"/>
      <c r="WZE220" s="35"/>
      <c r="WZF220" s="35"/>
      <c r="WZG220" s="35"/>
      <c r="WZH220" s="35"/>
      <c r="WZI220" s="35"/>
      <c r="WZJ220" s="35"/>
      <c r="WZK220" s="35"/>
      <c r="WZL220" s="35"/>
      <c r="WZM220" s="35"/>
      <c r="WZN220" s="35"/>
      <c r="WZO220" s="35"/>
      <c r="WZP220" s="35"/>
      <c r="WZQ220" s="35"/>
      <c r="WZR220" s="35"/>
      <c r="WZS220" s="35"/>
      <c r="WZT220" s="35"/>
      <c r="WZU220" s="35"/>
      <c r="WZV220" s="35"/>
      <c r="WZW220" s="35"/>
      <c r="WZX220" s="35"/>
      <c r="WZY220" s="35"/>
      <c r="WZZ220" s="35"/>
      <c r="XAA220" s="35"/>
      <c r="XAB220" s="35"/>
      <c r="XAC220" s="35"/>
      <c r="XAD220" s="35"/>
      <c r="XAE220" s="35"/>
      <c r="XAF220" s="35"/>
      <c r="XAG220" s="35"/>
      <c r="XAH220" s="35"/>
      <c r="XAI220" s="35"/>
      <c r="XAJ220" s="35"/>
      <c r="XAK220" s="35"/>
      <c r="XAL220" s="35"/>
      <c r="XAM220" s="35"/>
      <c r="XAN220" s="35"/>
      <c r="XAO220" s="35"/>
      <c r="XAP220" s="35"/>
      <c r="XAQ220" s="35"/>
      <c r="XAR220" s="35"/>
      <c r="XAS220" s="35"/>
      <c r="XAT220" s="35"/>
      <c r="XAU220" s="35"/>
      <c r="XAV220" s="35"/>
      <c r="XAW220" s="35"/>
      <c r="XAX220" s="35"/>
      <c r="XAY220" s="35"/>
      <c r="XAZ220" s="35"/>
      <c r="XBA220" s="35"/>
      <c r="XBB220" s="35"/>
      <c r="XBC220" s="35"/>
      <c r="XBD220" s="35"/>
      <c r="XBE220" s="35"/>
      <c r="XBF220" s="35"/>
      <c r="XBG220" s="35"/>
      <c r="XBH220" s="35"/>
      <c r="XBI220" s="35"/>
      <c r="XBJ220" s="35"/>
      <c r="XBK220" s="35"/>
      <c r="XBL220" s="35"/>
      <c r="XBM220" s="35"/>
      <c r="XBN220" s="35"/>
      <c r="XBO220" s="35"/>
      <c r="XBP220" s="35"/>
      <c r="XBQ220" s="35"/>
      <c r="XBR220" s="35"/>
      <c r="XBS220" s="35"/>
      <c r="XBT220" s="35"/>
      <c r="XBU220" s="35"/>
      <c r="XBV220" s="35"/>
      <c r="XBW220" s="35"/>
      <c r="XBX220" s="35"/>
      <c r="XBY220" s="35"/>
      <c r="XBZ220" s="35"/>
      <c r="XCA220" s="35"/>
      <c r="XCB220" s="35"/>
      <c r="XCC220" s="35"/>
      <c r="XCD220" s="35"/>
      <c r="XCE220" s="35"/>
      <c r="XCF220" s="35"/>
      <c r="XCG220" s="35"/>
      <c r="XCH220" s="35"/>
      <c r="XCI220" s="35"/>
      <c r="XCJ220" s="35"/>
      <c r="XCK220" s="35"/>
      <c r="XCL220" s="35"/>
      <c r="XCM220" s="35"/>
      <c r="XCN220" s="35"/>
      <c r="XCO220" s="35"/>
      <c r="XCP220" s="35"/>
      <c r="XCQ220" s="35"/>
      <c r="XCR220" s="35"/>
      <c r="XCS220" s="35"/>
      <c r="XCT220" s="35"/>
      <c r="XCU220" s="35"/>
      <c r="XCV220" s="35"/>
      <c r="XCW220" s="35"/>
      <c r="XCX220" s="35"/>
      <c r="XCY220" s="35"/>
      <c r="XCZ220" s="35"/>
      <c r="XDA220" s="35"/>
      <c r="XDB220" s="35"/>
      <c r="XDC220" s="35"/>
      <c r="XDD220" s="35"/>
      <c r="XDE220" s="35"/>
      <c r="XDF220" s="35"/>
      <c r="XDG220" s="35"/>
      <c r="XDH220" s="35"/>
      <c r="XDI220" s="35"/>
      <c r="XDJ220" s="35"/>
      <c r="XDK220" s="35"/>
      <c r="XDL220" s="35"/>
      <c r="XDM220" s="35"/>
      <c r="XDN220" s="35"/>
      <c r="XDO220" s="35"/>
      <c r="XDP220" s="35"/>
      <c r="XDQ220" s="35"/>
      <c r="XDR220" s="35"/>
      <c r="XDS220" s="35"/>
      <c r="XDT220" s="35"/>
      <c r="XDU220" s="35"/>
      <c r="XDV220" s="35"/>
      <c r="XDW220" s="35"/>
      <c r="XDX220" s="35"/>
      <c r="XDY220" s="35"/>
      <c r="XDZ220" s="35"/>
      <c r="XEA220" s="35"/>
      <c r="XEB220" s="35"/>
      <c r="XEC220" s="35"/>
      <c r="XED220" s="35"/>
      <c r="XEE220" s="35"/>
      <c r="XEF220" s="35"/>
      <c r="XEG220" s="35"/>
      <c r="XEH220" s="35"/>
      <c r="XEI220" s="35"/>
      <c r="XEJ220" s="35"/>
      <c r="XEK220" s="35"/>
      <c r="XEL220" s="35"/>
      <c r="XEM220" s="35"/>
      <c r="XEN220" s="35"/>
      <c r="XEO220" s="35"/>
      <c r="XEP220" s="35"/>
      <c r="XEQ220" s="35"/>
      <c r="XER220" s="35"/>
      <c r="XES220" s="35"/>
      <c r="XET220" s="35"/>
      <c r="XEU220" s="35"/>
      <c r="XEV220" s="35"/>
      <c r="XEW220" s="35"/>
      <c r="XEX220" s="35"/>
      <c r="XEY220" s="35"/>
      <c r="XEZ220" s="35"/>
      <c r="XFA220" s="35"/>
      <c r="XFB220" s="35"/>
      <c r="XFC220" s="35"/>
      <c r="XFD220" s="35"/>
    </row>
    <row r="221" spans="1:151 16227:16384" s="12" customFormat="1" ht="20.25" customHeight="1" x14ac:dyDescent="0.25">
      <c r="A221" s="82" t="str">
        <f t="shared" si="20"/>
        <v xml:space="preserve">2nd to 8th, 10th to 14th Floor For Residential </v>
      </c>
      <c r="B221" s="82"/>
      <c r="C221" s="82">
        <f t="shared" si="22"/>
        <v>14</v>
      </c>
      <c r="D221" s="82"/>
      <c r="E221" s="51" t="s">
        <v>214</v>
      </c>
      <c r="F221" s="83">
        <f>36.89*10.764</f>
        <v>397.08395999999999</v>
      </c>
      <c r="G221" s="84"/>
      <c r="H221" s="51">
        <v>0</v>
      </c>
      <c r="I221" s="51">
        <f t="shared" si="21"/>
        <v>595.62594000000001</v>
      </c>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WZC221" s="35"/>
      <c r="WZD221" s="35"/>
      <c r="WZE221" s="35"/>
      <c r="WZF221" s="35"/>
      <c r="WZG221" s="35"/>
      <c r="WZH221" s="35"/>
      <c r="WZI221" s="35"/>
      <c r="WZJ221" s="35"/>
      <c r="WZK221" s="35"/>
      <c r="WZL221" s="35"/>
      <c r="WZM221" s="35"/>
      <c r="WZN221" s="35"/>
      <c r="WZO221" s="35"/>
      <c r="WZP221" s="35"/>
      <c r="WZQ221" s="35"/>
      <c r="WZR221" s="35"/>
      <c r="WZS221" s="35"/>
      <c r="WZT221" s="35"/>
      <c r="WZU221" s="35"/>
      <c r="WZV221" s="35"/>
      <c r="WZW221" s="35"/>
      <c r="WZX221" s="35"/>
      <c r="WZY221" s="35"/>
      <c r="WZZ221" s="35"/>
      <c r="XAA221" s="35"/>
      <c r="XAB221" s="35"/>
      <c r="XAC221" s="35"/>
      <c r="XAD221" s="35"/>
      <c r="XAE221" s="35"/>
      <c r="XAF221" s="35"/>
      <c r="XAG221" s="35"/>
      <c r="XAH221" s="35"/>
      <c r="XAI221" s="35"/>
      <c r="XAJ221" s="35"/>
      <c r="XAK221" s="35"/>
      <c r="XAL221" s="35"/>
      <c r="XAM221" s="35"/>
      <c r="XAN221" s="35"/>
      <c r="XAO221" s="35"/>
      <c r="XAP221" s="35"/>
      <c r="XAQ221" s="35"/>
      <c r="XAR221" s="35"/>
      <c r="XAS221" s="35"/>
      <c r="XAT221" s="35"/>
      <c r="XAU221" s="35"/>
      <c r="XAV221" s="35"/>
      <c r="XAW221" s="35"/>
      <c r="XAX221" s="35"/>
      <c r="XAY221" s="35"/>
      <c r="XAZ221" s="35"/>
      <c r="XBA221" s="35"/>
      <c r="XBB221" s="35"/>
      <c r="XBC221" s="35"/>
      <c r="XBD221" s="35"/>
      <c r="XBE221" s="35"/>
      <c r="XBF221" s="35"/>
      <c r="XBG221" s="35"/>
      <c r="XBH221" s="35"/>
      <c r="XBI221" s="35"/>
      <c r="XBJ221" s="35"/>
      <c r="XBK221" s="35"/>
      <c r="XBL221" s="35"/>
      <c r="XBM221" s="35"/>
      <c r="XBN221" s="35"/>
      <c r="XBO221" s="35"/>
      <c r="XBP221" s="35"/>
      <c r="XBQ221" s="35"/>
      <c r="XBR221" s="35"/>
      <c r="XBS221" s="35"/>
      <c r="XBT221" s="35"/>
      <c r="XBU221" s="35"/>
      <c r="XBV221" s="35"/>
      <c r="XBW221" s="35"/>
      <c r="XBX221" s="35"/>
      <c r="XBY221" s="35"/>
      <c r="XBZ221" s="35"/>
      <c r="XCA221" s="35"/>
      <c r="XCB221" s="35"/>
      <c r="XCC221" s="35"/>
      <c r="XCD221" s="35"/>
      <c r="XCE221" s="35"/>
      <c r="XCF221" s="35"/>
      <c r="XCG221" s="35"/>
      <c r="XCH221" s="35"/>
      <c r="XCI221" s="35"/>
      <c r="XCJ221" s="35"/>
      <c r="XCK221" s="35"/>
      <c r="XCL221" s="35"/>
      <c r="XCM221" s="35"/>
      <c r="XCN221" s="35"/>
      <c r="XCO221" s="35"/>
      <c r="XCP221" s="35"/>
      <c r="XCQ221" s="35"/>
      <c r="XCR221" s="35"/>
      <c r="XCS221" s="35"/>
      <c r="XCT221" s="35"/>
      <c r="XCU221" s="35"/>
      <c r="XCV221" s="35"/>
      <c r="XCW221" s="35"/>
      <c r="XCX221" s="35"/>
      <c r="XCY221" s="35"/>
      <c r="XCZ221" s="35"/>
      <c r="XDA221" s="35"/>
      <c r="XDB221" s="35"/>
      <c r="XDC221" s="35"/>
      <c r="XDD221" s="35"/>
      <c r="XDE221" s="35"/>
      <c r="XDF221" s="35"/>
      <c r="XDG221" s="35"/>
      <c r="XDH221" s="35"/>
      <c r="XDI221" s="35"/>
      <c r="XDJ221" s="35"/>
      <c r="XDK221" s="35"/>
      <c r="XDL221" s="35"/>
      <c r="XDM221" s="35"/>
      <c r="XDN221" s="35"/>
      <c r="XDO221" s="35"/>
      <c r="XDP221" s="35"/>
      <c r="XDQ221" s="35"/>
      <c r="XDR221" s="35"/>
      <c r="XDS221" s="35"/>
      <c r="XDT221" s="35"/>
      <c r="XDU221" s="35"/>
      <c r="XDV221" s="35"/>
      <c r="XDW221" s="35"/>
      <c r="XDX221" s="35"/>
      <c r="XDY221" s="35"/>
      <c r="XDZ221" s="35"/>
      <c r="XEA221" s="35"/>
      <c r="XEB221" s="35"/>
      <c r="XEC221" s="35"/>
      <c r="XED221" s="35"/>
      <c r="XEE221" s="35"/>
      <c r="XEF221" s="35"/>
      <c r="XEG221" s="35"/>
      <c r="XEH221" s="35"/>
      <c r="XEI221" s="35"/>
      <c r="XEJ221" s="35"/>
      <c r="XEK221" s="35"/>
      <c r="XEL221" s="35"/>
      <c r="XEM221" s="35"/>
      <c r="XEN221" s="35"/>
      <c r="XEO221" s="35"/>
      <c r="XEP221" s="35"/>
      <c r="XEQ221" s="35"/>
      <c r="XER221" s="35"/>
      <c r="XES221" s="35"/>
      <c r="XET221" s="35"/>
      <c r="XEU221" s="35"/>
      <c r="XEV221" s="35"/>
      <c r="XEW221" s="35"/>
      <c r="XEX221" s="35"/>
      <c r="XEY221" s="35"/>
      <c r="XEZ221" s="35"/>
      <c r="XFA221" s="35"/>
      <c r="XFB221" s="35"/>
      <c r="XFC221" s="35"/>
      <c r="XFD221" s="35"/>
    </row>
    <row r="222" spans="1:151 16227:16384" s="12" customFormat="1" ht="20.25" customHeight="1" x14ac:dyDescent="0.25">
      <c r="A222" s="82" t="str">
        <f t="shared" si="20"/>
        <v xml:space="preserve">2nd to 8th, 10th to 14th Floor For Residential </v>
      </c>
      <c r="B222" s="82"/>
      <c r="C222" s="82">
        <f t="shared" si="22"/>
        <v>15</v>
      </c>
      <c r="D222" s="82"/>
      <c r="E222" s="51" t="s">
        <v>214</v>
      </c>
      <c r="F222" s="83">
        <f>(37.91+1*1.55)*10.764</f>
        <v>424.74743999999993</v>
      </c>
      <c r="G222" s="84"/>
      <c r="H222" s="51">
        <v>0</v>
      </c>
      <c r="I222" s="51">
        <f t="shared" si="21"/>
        <v>637.12115999999992</v>
      </c>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WZC222" s="35"/>
      <c r="WZD222" s="35"/>
      <c r="WZE222" s="35"/>
      <c r="WZF222" s="35"/>
      <c r="WZG222" s="35"/>
      <c r="WZH222" s="35"/>
      <c r="WZI222" s="35"/>
      <c r="WZJ222" s="35"/>
      <c r="WZK222" s="35"/>
      <c r="WZL222" s="35"/>
      <c r="WZM222" s="35"/>
      <c r="WZN222" s="35"/>
      <c r="WZO222" s="35"/>
      <c r="WZP222" s="35"/>
      <c r="WZQ222" s="35"/>
      <c r="WZR222" s="35"/>
      <c r="WZS222" s="35"/>
      <c r="WZT222" s="35"/>
      <c r="WZU222" s="35"/>
      <c r="WZV222" s="35"/>
      <c r="WZW222" s="35"/>
      <c r="WZX222" s="35"/>
      <c r="WZY222" s="35"/>
      <c r="WZZ222" s="35"/>
      <c r="XAA222" s="35"/>
      <c r="XAB222" s="35"/>
      <c r="XAC222" s="35"/>
      <c r="XAD222" s="35"/>
      <c r="XAE222" s="35"/>
      <c r="XAF222" s="35"/>
      <c r="XAG222" s="35"/>
      <c r="XAH222" s="35"/>
      <c r="XAI222" s="35"/>
      <c r="XAJ222" s="35"/>
      <c r="XAK222" s="35"/>
      <c r="XAL222" s="35"/>
      <c r="XAM222" s="35"/>
      <c r="XAN222" s="35"/>
      <c r="XAO222" s="35"/>
      <c r="XAP222" s="35"/>
      <c r="XAQ222" s="35"/>
      <c r="XAR222" s="35"/>
      <c r="XAS222" s="35"/>
      <c r="XAT222" s="35"/>
      <c r="XAU222" s="35"/>
      <c r="XAV222" s="35"/>
      <c r="XAW222" s="35"/>
      <c r="XAX222" s="35"/>
      <c r="XAY222" s="35"/>
      <c r="XAZ222" s="35"/>
      <c r="XBA222" s="35"/>
      <c r="XBB222" s="35"/>
      <c r="XBC222" s="35"/>
      <c r="XBD222" s="35"/>
      <c r="XBE222" s="35"/>
      <c r="XBF222" s="35"/>
      <c r="XBG222" s="35"/>
      <c r="XBH222" s="35"/>
      <c r="XBI222" s="35"/>
      <c r="XBJ222" s="35"/>
      <c r="XBK222" s="35"/>
      <c r="XBL222" s="35"/>
      <c r="XBM222" s="35"/>
      <c r="XBN222" s="35"/>
      <c r="XBO222" s="35"/>
      <c r="XBP222" s="35"/>
      <c r="XBQ222" s="35"/>
      <c r="XBR222" s="35"/>
      <c r="XBS222" s="35"/>
      <c r="XBT222" s="35"/>
      <c r="XBU222" s="35"/>
      <c r="XBV222" s="35"/>
      <c r="XBW222" s="35"/>
      <c r="XBX222" s="35"/>
      <c r="XBY222" s="35"/>
      <c r="XBZ222" s="35"/>
      <c r="XCA222" s="35"/>
      <c r="XCB222" s="35"/>
      <c r="XCC222" s="35"/>
      <c r="XCD222" s="35"/>
      <c r="XCE222" s="35"/>
      <c r="XCF222" s="35"/>
      <c r="XCG222" s="35"/>
      <c r="XCH222" s="35"/>
      <c r="XCI222" s="35"/>
      <c r="XCJ222" s="35"/>
      <c r="XCK222" s="35"/>
      <c r="XCL222" s="35"/>
      <c r="XCM222" s="35"/>
      <c r="XCN222" s="35"/>
      <c r="XCO222" s="35"/>
      <c r="XCP222" s="35"/>
      <c r="XCQ222" s="35"/>
      <c r="XCR222" s="35"/>
      <c r="XCS222" s="35"/>
      <c r="XCT222" s="35"/>
      <c r="XCU222" s="35"/>
      <c r="XCV222" s="35"/>
      <c r="XCW222" s="35"/>
      <c r="XCX222" s="35"/>
      <c r="XCY222" s="35"/>
      <c r="XCZ222" s="35"/>
      <c r="XDA222" s="35"/>
      <c r="XDB222" s="35"/>
      <c r="XDC222" s="35"/>
      <c r="XDD222" s="35"/>
      <c r="XDE222" s="35"/>
      <c r="XDF222" s="35"/>
      <c r="XDG222" s="35"/>
      <c r="XDH222" s="35"/>
      <c r="XDI222" s="35"/>
      <c r="XDJ222" s="35"/>
      <c r="XDK222" s="35"/>
      <c r="XDL222" s="35"/>
      <c r="XDM222" s="35"/>
      <c r="XDN222" s="35"/>
      <c r="XDO222" s="35"/>
      <c r="XDP222" s="35"/>
      <c r="XDQ222" s="35"/>
      <c r="XDR222" s="35"/>
      <c r="XDS222" s="35"/>
      <c r="XDT222" s="35"/>
      <c r="XDU222" s="35"/>
      <c r="XDV222" s="35"/>
      <c r="XDW222" s="35"/>
      <c r="XDX222" s="35"/>
      <c r="XDY222" s="35"/>
      <c r="XDZ222" s="35"/>
      <c r="XEA222" s="35"/>
      <c r="XEB222" s="35"/>
      <c r="XEC222" s="35"/>
      <c r="XED222" s="35"/>
      <c r="XEE222" s="35"/>
      <c r="XEF222" s="35"/>
      <c r="XEG222" s="35"/>
      <c r="XEH222" s="35"/>
      <c r="XEI222" s="35"/>
      <c r="XEJ222" s="35"/>
      <c r="XEK222" s="35"/>
      <c r="XEL222" s="35"/>
      <c r="XEM222" s="35"/>
      <c r="XEN222" s="35"/>
      <c r="XEO222" s="35"/>
      <c r="XEP222" s="35"/>
      <c r="XEQ222" s="35"/>
      <c r="XER222" s="35"/>
      <c r="XES222" s="35"/>
      <c r="XET222" s="35"/>
      <c r="XEU222" s="35"/>
      <c r="XEV222" s="35"/>
      <c r="XEW222" s="35"/>
      <c r="XEX222" s="35"/>
      <c r="XEY222" s="35"/>
      <c r="XEZ222" s="35"/>
      <c r="XFA222" s="35"/>
      <c r="XFB222" s="35"/>
      <c r="XFC222" s="35"/>
      <c r="XFD222" s="35"/>
    </row>
    <row r="223" spans="1:151 16227:16384" s="12" customFormat="1" ht="20.25" customHeight="1" x14ac:dyDescent="0.25">
      <c r="A223" s="82" t="str">
        <f t="shared" si="20"/>
        <v xml:space="preserve">2nd to 8th, 10th to 14th Floor For Residential </v>
      </c>
      <c r="B223" s="82"/>
      <c r="C223" s="82">
        <f t="shared" si="22"/>
        <v>16</v>
      </c>
      <c r="D223" s="82"/>
      <c r="E223" s="51" t="s">
        <v>214</v>
      </c>
      <c r="F223" s="83">
        <f>(41.9+1*1.55)*10.764</f>
        <v>467.69579999999991</v>
      </c>
      <c r="G223" s="84"/>
      <c r="H223" s="51">
        <v>0</v>
      </c>
      <c r="I223" s="51">
        <f>F223*(($I$122)+1)+H223</f>
        <v>701.54369999999983</v>
      </c>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WZC223" s="35"/>
      <c r="WZD223" s="35"/>
      <c r="WZE223" s="35"/>
      <c r="WZF223" s="35"/>
      <c r="WZG223" s="35"/>
      <c r="WZH223" s="35"/>
      <c r="WZI223" s="35"/>
      <c r="WZJ223" s="35"/>
      <c r="WZK223" s="35"/>
      <c r="WZL223" s="35"/>
      <c r="WZM223" s="35"/>
      <c r="WZN223" s="35"/>
      <c r="WZO223" s="35"/>
      <c r="WZP223" s="35"/>
      <c r="WZQ223" s="35"/>
      <c r="WZR223" s="35"/>
      <c r="WZS223" s="35"/>
      <c r="WZT223" s="35"/>
      <c r="WZU223" s="35"/>
      <c r="WZV223" s="35"/>
      <c r="WZW223" s="35"/>
      <c r="WZX223" s="35"/>
      <c r="WZY223" s="35"/>
      <c r="WZZ223" s="35"/>
      <c r="XAA223" s="35"/>
      <c r="XAB223" s="35"/>
      <c r="XAC223" s="35"/>
      <c r="XAD223" s="35"/>
      <c r="XAE223" s="35"/>
      <c r="XAF223" s="35"/>
      <c r="XAG223" s="35"/>
      <c r="XAH223" s="35"/>
      <c r="XAI223" s="35"/>
      <c r="XAJ223" s="35"/>
      <c r="XAK223" s="35"/>
      <c r="XAL223" s="35"/>
      <c r="XAM223" s="35"/>
      <c r="XAN223" s="35"/>
      <c r="XAO223" s="35"/>
      <c r="XAP223" s="35"/>
      <c r="XAQ223" s="35"/>
      <c r="XAR223" s="35"/>
      <c r="XAS223" s="35"/>
      <c r="XAT223" s="35"/>
      <c r="XAU223" s="35"/>
      <c r="XAV223" s="35"/>
      <c r="XAW223" s="35"/>
      <c r="XAX223" s="35"/>
      <c r="XAY223" s="35"/>
      <c r="XAZ223" s="35"/>
      <c r="XBA223" s="35"/>
      <c r="XBB223" s="35"/>
      <c r="XBC223" s="35"/>
      <c r="XBD223" s="35"/>
      <c r="XBE223" s="35"/>
      <c r="XBF223" s="35"/>
      <c r="XBG223" s="35"/>
      <c r="XBH223" s="35"/>
      <c r="XBI223" s="35"/>
      <c r="XBJ223" s="35"/>
      <c r="XBK223" s="35"/>
      <c r="XBL223" s="35"/>
      <c r="XBM223" s="35"/>
      <c r="XBN223" s="35"/>
      <c r="XBO223" s="35"/>
      <c r="XBP223" s="35"/>
      <c r="XBQ223" s="35"/>
      <c r="XBR223" s="35"/>
      <c r="XBS223" s="35"/>
      <c r="XBT223" s="35"/>
      <c r="XBU223" s="35"/>
      <c r="XBV223" s="35"/>
      <c r="XBW223" s="35"/>
      <c r="XBX223" s="35"/>
      <c r="XBY223" s="35"/>
      <c r="XBZ223" s="35"/>
      <c r="XCA223" s="35"/>
      <c r="XCB223" s="35"/>
      <c r="XCC223" s="35"/>
      <c r="XCD223" s="35"/>
      <c r="XCE223" s="35"/>
      <c r="XCF223" s="35"/>
      <c r="XCG223" s="35"/>
      <c r="XCH223" s="35"/>
      <c r="XCI223" s="35"/>
      <c r="XCJ223" s="35"/>
      <c r="XCK223" s="35"/>
      <c r="XCL223" s="35"/>
      <c r="XCM223" s="35"/>
      <c r="XCN223" s="35"/>
      <c r="XCO223" s="35"/>
      <c r="XCP223" s="35"/>
      <c r="XCQ223" s="35"/>
      <c r="XCR223" s="35"/>
      <c r="XCS223" s="35"/>
      <c r="XCT223" s="35"/>
      <c r="XCU223" s="35"/>
      <c r="XCV223" s="35"/>
      <c r="XCW223" s="35"/>
      <c r="XCX223" s="35"/>
      <c r="XCY223" s="35"/>
      <c r="XCZ223" s="35"/>
      <c r="XDA223" s="35"/>
      <c r="XDB223" s="35"/>
      <c r="XDC223" s="35"/>
      <c r="XDD223" s="35"/>
      <c r="XDE223" s="35"/>
      <c r="XDF223" s="35"/>
      <c r="XDG223" s="35"/>
      <c r="XDH223" s="35"/>
      <c r="XDI223" s="35"/>
      <c r="XDJ223" s="35"/>
      <c r="XDK223" s="35"/>
      <c r="XDL223" s="35"/>
      <c r="XDM223" s="35"/>
      <c r="XDN223" s="35"/>
      <c r="XDO223" s="35"/>
      <c r="XDP223" s="35"/>
      <c r="XDQ223" s="35"/>
      <c r="XDR223" s="35"/>
      <c r="XDS223" s="35"/>
      <c r="XDT223" s="35"/>
      <c r="XDU223" s="35"/>
      <c r="XDV223" s="35"/>
      <c r="XDW223" s="35"/>
      <c r="XDX223" s="35"/>
      <c r="XDY223" s="35"/>
      <c r="XDZ223" s="35"/>
      <c r="XEA223" s="35"/>
      <c r="XEB223" s="35"/>
      <c r="XEC223" s="35"/>
      <c r="XED223" s="35"/>
      <c r="XEE223" s="35"/>
      <c r="XEF223" s="35"/>
      <c r="XEG223" s="35"/>
      <c r="XEH223" s="35"/>
      <c r="XEI223" s="35"/>
      <c r="XEJ223" s="35"/>
      <c r="XEK223" s="35"/>
      <c r="XEL223" s="35"/>
      <c r="XEM223" s="35"/>
      <c r="XEN223" s="35"/>
      <c r="XEO223" s="35"/>
      <c r="XEP223" s="35"/>
      <c r="XEQ223" s="35"/>
      <c r="XER223" s="35"/>
      <c r="XES223" s="35"/>
      <c r="XET223" s="35"/>
      <c r="XEU223" s="35"/>
      <c r="XEV223" s="35"/>
      <c r="XEW223" s="35"/>
      <c r="XEX223" s="35"/>
      <c r="XEY223" s="35"/>
      <c r="XEZ223" s="35"/>
      <c r="XFA223" s="35"/>
      <c r="XFB223" s="35"/>
      <c r="XFC223" s="35"/>
      <c r="XFD223" s="35"/>
    </row>
    <row r="224" spans="1:151 16227:16384" s="12" customFormat="1" ht="20.25" customHeight="1" x14ac:dyDescent="0.25">
      <c r="A224" s="82" t="str">
        <f>A222</f>
        <v xml:space="preserve">2nd to 8th, 10th to 14th Floor For Residential </v>
      </c>
      <c r="B224" s="82"/>
      <c r="C224" s="82">
        <v>17</v>
      </c>
      <c r="D224" s="82"/>
      <c r="E224" s="51" t="s">
        <v>214</v>
      </c>
      <c r="F224" s="83">
        <f>(41.53+1*1.55)*10.764</f>
        <v>463.71311999999995</v>
      </c>
      <c r="G224" s="84"/>
      <c r="H224" s="51">
        <v>0</v>
      </c>
      <c r="I224" s="51">
        <f t="shared" si="21"/>
        <v>695.56967999999995</v>
      </c>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WZC224" s="35"/>
      <c r="WZD224" s="35"/>
      <c r="WZE224" s="35"/>
      <c r="WZF224" s="35"/>
      <c r="WZG224" s="35"/>
      <c r="WZH224" s="35"/>
      <c r="WZI224" s="35"/>
      <c r="WZJ224" s="35"/>
      <c r="WZK224" s="35"/>
      <c r="WZL224" s="35"/>
      <c r="WZM224" s="35"/>
      <c r="WZN224" s="35"/>
      <c r="WZO224" s="35"/>
      <c r="WZP224" s="35"/>
      <c r="WZQ224" s="35"/>
      <c r="WZR224" s="35"/>
      <c r="WZS224" s="35"/>
      <c r="WZT224" s="35"/>
      <c r="WZU224" s="35"/>
      <c r="WZV224" s="35"/>
      <c r="WZW224" s="35"/>
      <c r="WZX224" s="35"/>
      <c r="WZY224" s="35"/>
      <c r="WZZ224" s="35"/>
      <c r="XAA224" s="35"/>
      <c r="XAB224" s="35"/>
      <c r="XAC224" s="35"/>
      <c r="XAD224" s="35"/>
      <c r="XAE224" s="35"/>
      <c r="XAF224" s="35"/>
      <c r="XAG224" s="35"/>
      <c r="XAH224" s="35"/>
      <c r="XAI224" s="35"/>
      <c r="XAJ224" s="35"/>
      <c r="XAK224" s="35"/>
      <c r="XAL224" s="35"/>
      <c r="XAM224" s="35"/>
      <c r="XAN224" s="35"/>
      <c r="XAO224" s="35"/>
      <c r="XAP224" s="35"/>
      <c r="XAQ224" s="35"/>
      <c r="XAR224" s="35"/>
      <c r="XAS224" s="35"/>
      <c r="XAT224" s="35"/>
      <c r="XAU224" s="35"/>
      <c r="XAV224" s="35"/>
      <c r="XAW224" s="35"/>
      <c r="XAX224" s="35"/>
      <c r="XAY224" s="35"/>
      <c r="XAZ224" s="35"/>
      <c r="XBA224" s="35"/>
      <c r="XBB224" s="35"/>
      <c r="XBC224" s="35"/>
      <c r="XBD224" s="35"/>
      <c r="XBE224" s="35"/>
      <c r="XBF224" s="35"/>
      <c r="XBG224" s="35"/>
      <c r="XBH224" s="35"/>
      <c r="XBI224" s="35"/>
      <c r="XBJ224" s="35"/>
      <c r="XBK224" s="35"/>
      <c r="XBL224" s="35"/>
      <c r="XBM224" s="35"/>
      <c r="XBN224" s="35"/>
      <c r="XBO224" s="35"/>
      <c r="XBP224" s="35"/>
      <c r="XBQ224" s="35"/>
      <c r="XBR224" s="35"/>
      <c r="XBS224" s="35"/>
      <c r="XBT224" s="35"/>
      <c r="XBU224" s="35"/>
      <c r="XBV224" s="35"/>
      <c r="XBW224" s="35"/>
      <c r="XBX224" s="35"/>
      <c r="XBY224" s="35"/>
      <c r="XBZ224" s="35"/>
      <c r="XCA224" s="35"/>
      <c r="XCB224" s="35"/>
      <c r="XCC224" s="35"/>
      <c r="XCD224" s="35"/>
      <c r="XCE224" s="35"/>
      <c r="XCF224" s="35"/>
      <c r="XCG224" s="35"/>
      <c r="XCH224" s="35"/>
      <c r="XCI224" s="35"/>
      <c r="XCJ224" s="35"/>
      <c r="XCK224" s="35"/>
      <c r="XCL224" s="35"/>
      <c r="XCM224" s="35"/>
      <c r="XCN224" s="35"/>
      <c r="XCO224" s="35"/>
      <c r="XCP224" s="35"/>
      <c r="XCQ224" s="35"/>
      <c r="XCR224" s="35"/>
      <c r="XCS224" s="35"/>
      <c r="XCT224" s="35"/>
      <c r="XCU224" s="35"/>
      <c r="XCV224" s="35"/>
      <c r="XCW224" s="35"/>
      <c r="XCX224" s="35"/>
      <c r="XCY224" s="35"/>
      <c r="XCZ224" s="35"/>
      <c r="XDA224" s="35"/>
      <c r="XDB224" s="35"/>
      <c r="XDC224" s="35"/>
      <c r="XDD224" s="35"/>
      <c r="XDE224" s="35"/>
      <c r="XDF224" s="35"/>
      <c r="XDG224" s="35"/>
      <c r="XDH224" s="35"/>
      <c r="XDI224" s="35"/>
      <c r="XDJ224" s="35"/>
      <c r="XDK224" s="35"/>
      <c r="XDL224" s="35"/>
      <c r="XDM224" s="35"/>
      <c r="XDN224" s="35"/>
      <c r="XDO224" s="35"/>
      <c r="XDP224" s="35"/>
      <c r="XDQ224" s="35"/>
      <c r="XDR224" s="35"/>
      <c r="XDS224" s="35"/>
      <c r="XDT224" s="35"/>
      <c r="XDU224" s="35"/>
      <c r="XDV224" s="35"/>
      <c r="XDW224" s="35"/>
      <c r="XDX224" s="35"/>
      <c r="XDY224" s="35"/>
      <c r="XDZ224" s="35"/>
      <c r="XEA224" s="35"/>
      <c r="XEB224" s="35"/>
      <c r="XEC224" s="35"/>
      <c r="XED224" s="35"/>
      <c r="XEE224" s="35"/>
      <c r="XEF224" s="35"/>
      <c r="XEG224" s="35"/>
      <c r="XEH224" s="35"/>
      <c r="XEI224" s="35"/>
      <c r="XEJ224" s="35"/>
      <c r="XEK224" s="35"/>
      <c r="XEL224" s="35"/>
      <c r="XEM224" s="35"/>
      <c r="XEN224" s="35"/>
      <c r="XEO224" s="35"/>
      <c r="XEP224" s="35"/>
      <c r="XEQ224" s="35"/>
      <c r="XER224" s="35"/>
      <c r="XES224" s="35"/>
      <c r="XET224" s="35"/>
      <c r="XEU224" s="35"/>
      <c r="XEV224" s="35"/>
      <c r="XEW224" s="35"/>
      <c r="XEX224" s="35"/>
      <c r="XEY224" s="35"/>
      <c r="XEZ224" s="35"/>
      <c r="XFA224" s="35"/>
      <c r="XFB224" s="35"/>
      <c r="XFC224" s="35"/>
      <c r="XFD224" s="35"/>
    </row>
    <row r="225" spans="1:151 16227:16384" s="12" customFormat="1" ht="20.25" customHeight="1" x14ac:dyDescent="0.25">
      <c r="A225" s="82" t="str">
        <f t="shared" si="20"/>
        <v xml:space="preserve">2nd to 8th, 10th to 14th Floor For Residential </v>
      </c>
      <c r="B225" s="82"/>
      <c r="C225" s="82">
        <f t="shared" si="22"/>
        <v>18</v>
      </c>
      <c r="D225" s="82"/>
      <c r="E225" s="51" t="s">
        <v>214</v>
      </c>
      <c r="F225" s="83">
        <f>(41.53+1*1.55)*10.764</f>
        <v>463.71311999999995</v>
      </c>
      <c r="G225" s="84"/>
      <c r="H225" s="51">
        <v>0</v>
      </c>
      <c r="I225" s="51">
        <f t="shared" si="21"/>
        <v>695.56967999999995</v>
      </c>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WZC225" s="35"/>
      <c r="WZD225" s="35"/>
      <c r="WZE225" s="35"/>
      <c r="WZF225" s="35"/>
      <c r="WZG225" s="35"/>
      <c r="WZH225" s="35"/>
      <c r="WZI225" s="35"/>
      <c r="WZJ225" s="35"/>
      <c r="WZK225" s="35"/>
      <c r="WZL225" s="35"/>
      <c r="WZM225" s="35"/>
      <c r="WZN225" s="35"/>
      <c r="WZO225" s="35"/>
      <c r="WZP225" s="35"/>
      <c r="WZQ225" s="35"/>
      <c r="WZR225" s="35"/>
      <c r="WZS225" s="35"/>
      <c r="WZT225" s="35"/>
      <c r="WZU225" s="35"/>
      <c r="WZV225" s="35"/>
      <c r="WZW225" s="35"/>
      <c r="WZX225" s="35"/>
      <c r="WZY225" s="35"/>
      <c r="WZZ225" s="35"/>
      <c r="XAA225" s="35"/>
      <c r="XAB225" s="35"/>
      <c r="XAC225" s="35"/>
      <c r="XAD225" s="35"/>
      <c r="XAE225" s="35"/>
      <c r="XAF225" s="35"/>
      <c r="XAG225" s="35"/>
      <c r="XAH225" s="35"/>
      <c r="XAI225" s="35"/>
      <c r="XAJ225" s="35"/>
      <c r="XAK225" s="35"/>
      <c r="XAL225" s="35"/>
      <c r="XAM225" s="35"/>
      <c r="XAN225" s="35"/>
      <c r="XAO225" s="35"/>
      <c r="XAP225" s="35"/>
      <c r="XAQ225" s="35"/>
      <c r="XAR225" s="35"/>
      <c r="XAS225" s="35"/>
      <c r="XAT225" s="35"/>
      <c r="XAU225" s="35"/>
      <c r="XAV225" s="35"/>
      <c r="XAW225" s="35"/>
      <c r="XAX225" s="35"/>
      <c r="XAY225" s="35"/>
      <c r="XAZ225" s="35"/>
      <c r="XBA225" s="35"/>
      <c r="XBB225" s="35"/>
      <c r="XBC225" s="35"/>
      <c r="XBD225" s="35"/>
      <c r="XBE225" s="35"/>
      <c r="XBF225" s="35"/>
      <c r="XBG225" s="35"/>
      <c r="XBH225" s="35"/>
      <c r="XBI225" s="35"/>
      <c r="XBJ225" s="35"/>
      <c r="XBK225" s="35"/>
      <c r="XBL225" s="35"/>
      <c r="XBM225" s="35"/>
      <c r="XBN225" s="35"/>
      <c r="XBO225" s="35"/>
      <c r="XBP225" s="35"/>
      <c r="XBQ225" s="35"/>
      <c r="XBR225" s="35"/>
      <c r="XBS225" s="35"/>
      <c r="XBT225" s="35"/>
      <c r="XBU225" s="35"/>
      <c r="XBV225" s="35"/>
      <c r="XBW225" s="35"/>
      <c r="XBX225" s="35"/>
      <c r="XBY225" s="35"/>
      <c r="XBZ225" s="35"/>
      <c r="XCA225" s="35"/>
      <c r="XCB225" s="35"/>
      <c r="XCC225" s="35"/>
      <c r="XCD225" s="35"/>
      <c r="XCE225" s="35"/>
      <c r="XCF225" s="35"/>
      <c r="XCG225" s="35"/>
      <c r="XCH225" s="35"/>
      <c r="XCI225" s="35"/>
      <c r="XCJ225" s="35"/>
      <c r="XCK225" s="35"/>
      <c r="XCL225" s="35"/>
      <c r="XCM225" s="35"/>
      <c r="XCN225" s="35"/>
      <c r="XCO225" s="35"/>
      <c r="XCP225" s="35"/>
      <c r="XCQ225" s="35"/>
      <c r="XCR225" s="35"/>
      <c r="XCS225" s="35"/>
      <c r="XCT225" s="35"/>
      <c r="XCU225" s="35"/>
      <c r="XCV225" s="35"/>
      <c r="XCW225" s="35"/>
      <c r="XCX225" s="35"/>
      <c r="XCY225" s="35"/>
      <c r="XCZ225" s="35"/>
      <c r="XDA225" s="35"/>
      <c r="XDB225" s="35"/>
      <c r="XDC225" s="35"/>
      <c r="XDD225" s="35"/>
      <c r="XDE225" s="35"/>
      <c r="XDF225" s="35"/>
      <c r="XDG225" s="35"/>
      <c r="XDH225" s="35"/>
      <c r="XDI225" s="35"/>
      <c r="XDJ225" s="35"/>
      <c r="XDK225" s="35"/>
      <c r="XDL225" s="35"/>
      <c r="XDM225" s="35"/>
      <c r="XDN225" s="35"/>
      <c r="XDO225" s="35"/>
      <c r="XDP225" s="35"/>
      <c r="XDQ225" s="35"/>
      <c r="XDR225" s="35"/>
      <c r="XDS225" s="35"/>
      <c r="XDT225" s="35"/>
      <c r="XDU225" s="35"/>
      <c r="XDV225" s="35"/>
      <c r="XDW225" s="35"/>
      <c r="XDX225" s="35"/>
      <c r="XDY225" s="35"/>
      <c r="XDZ225" s="35"/>
      <c r="XEA225" s="35"/>
      <c r="XEB225" s="35"/>
      <c r="XEC225" s="35"/>
      <c r="XED225" s="35"/>
      <c r="XEE225" s="35"/>
      <c r="XEF225" s="35"/>
      <c r="XEG225" s="35"/>
      <c r="XEH225" s="35"/>
      <c r="XEI225" s="35"/>
      <c r="XEJ225" s="35"/>
      <c r="XEK225" s="35"/>
      <c r="XEL225" s="35"/>
      <c r="XEM225" s="35"/>
      <c r="XEN225" s="35"/>
      <c r="XEO225" s="35"/>
      <c r="XEP225" s="35"/>
      <c r="XEQ225" s="35"/>
      <c r="XER225" s="35"/>
      <c r="XES225" s="35"/>
      <c r="XET225" s="35"/>
      <c r="XEU225" s="35"/>
      <c r="XEV225" s="35"/>
      <c r="XEW225" s="35"/>
      <c r="XEX225" s="35"/>
      <c r="XEY225" s="35"/>
      <c r="XEZ225" s="35"/>
      <c r="XFA225" s="35"/>
      <c r="XFB225" s="35"/>
      <c r="XFC225" s="35"/>
      <c r="XFD225" s="35"/>
    </row>
    <row r="226" spans="1:151 16227:16384" s="12" customFormat="1" ht="20.25" x14ac:dyDescent="0.25">
      <c r="A226" s="86" t="s">
        <v>243</v>
      </c>
      <c r="B226" s="87"/>
      <c r="C226" s="87"/>
      <c r="D226" s="87"/>
      <c r="E226" s="87"/>
      <c r="F226" s="87"/>
      <c r="G226" s="87"/>
      <c r="H226" s="87"/>
      <c r="I226" s="88"/>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WZC226" s="35"/>
      <c r="WZD226" s="35"/>
      <c r="WZE226" s="35"/>
      <c r="WZF226" s="35"/>
      <c r="WZG226" s="35"/>
      <c r="WZH226" s="35"/>
      <c r="WZI226" s="35"/>
      <c r="WZJ226" s="35"/>
      <c r="WZK226" s="35"/>
      <c r="WZL226" s="35"/>
      <c r="WZM226" s="35"/>
      <c r="WZN226" s="35"/>
      <c r="WZO226" s="35"/>
      <c r="WZP226" s="35"/>
      <c r="WZQ226" s="35"/>
      <c r="WZR226" s="35"/>
      <c r="WZS226" s="35"/>
      <c r="WZT226" s="35"/>
      <c r="WZU226" s="35"/>
      <c r="WZV226" s="35"/>
      <c r="WZW226" s="35"/>
      <c r="WZX226" s="35"/>
      <c r="WZY226" s="35"/>
      <c r="WZZ226" s="35"/>
      <c r="XAA226" s="35"/>
      <c r="XAB226" s="35"/>
      <c r="XAC226" s="35"/>
      <c r="XAD226" s="35"/>
      <c r="XAE226" s="35"/>
      <c r="XAF226" s="35"/>
      <c r="XAG226" s="35"/>
      <c r="XAH226" s="35"/>
      <c r="XAI226" s="35"/>
      <c r="XAJ226" s="35"/>
      <c r="XAK226" s="35"/>
      <c r="XAL226" s="35"/>
      <c r="XAM226" s="35"/>
      <c r="XAN226" s="35"/>
      <c r="XAO226" s="35"/>
      <c r="XAP226" s="35"/>
      <c r="XAQ226" s="35"/>
      <c r="XAR226" s="35"/>
      <c r="XAS226" s="35"/>
      <c r="XAT226" s="35"/>
      <c r="XAU226" s="35"/>
      <c r="XAV226" s="35"/>
      <c r="XAW226" s="35"/>
      <c r="XAX226" s="35"/>
      <c r="XAY226" s="35"/>
      <c r="XAZ226" s="35"/>
      <c r="XBA226" s="35"/>
      <c r="XBB226" s="35"/>
      <c r="XBC226" s="35"/>
      <c r="XBD226" s="35"/>
      <c r="XBE226" s="35"/>
      <c r="XBF226" s="35"/>
      <c r="XBG226" s="35"/>
      <c r="XBH226" s="35"/>
      <c r="XBI226" s="35"/>
      <c r="XBJ226" s="35"/>
      <c r="XBK226" s="35"/>
      <c r="XBL226" s="35"/>
      <c r="XBM226" s="35"/>
      <c r="XBN226" s="35"/>
      <c r="XBO226" s="35"/>
      <c r="XBP226" s="35"/>
      <c r="XBQ226" s="35"/>
      <c r="XBR226" s="35"/>
      <c r="XBS226" s="35"/>
      <c r="XBT226" s="35"/>
      <c r="XBU226" s="35"/>
      <c r="XBV226" s="35"/>
      <c r="XBW226" s="35"/>
      <c r="XBX226" s="35"/>
      <c r="XBY226" s="35"/>
      <c r="XBZ226" s="35"/>
      <c r="XCA226" s="35"/>
      <c r="XCB226" s="35"/>
      <c r="XCC226" s="35"/>
      <c r="XCD226" s="35"/>
      <c r="XCE226" s="35"/>
      <c r="XCF226" s="35"/>
      <c r="XCG226" s="35"/>
      <c r="XCH226" s="35"/>
      <c r="XCI226" s="35"/>
      <c r="XCJ226" s="35"/>
      <c r="XCK226" s="35"/>
      <c r="XCL226" s="35"/>
      <c r="XCM226" s="35"/>
      <c r="XCN226" s="35"/>
      <c r="XCO226" s="35"/>
      <c r="XCP226" s="35"/>
      <c r="XCQ226" s="35"/>
      <c r="XCR226" s="35"/>
      <c r="XCS226" s="35"/>
      <c r="XCT226" s="35"/>
      <c r="XCU226" s="35"/>
      <c r="XCV226" s="35"/>
      <c r="XCW226" s="35"/>
      <c r="XCX226" s="35"/>
      <c r="XCY226" s="35"/>
      <c r="XCZ226" s="35"/>
      <c r="XDA226" s="35"/>
      <c r="XDB226" s="35"/>
      <c r="XDC226" s="35"/>
      <c r="XDD226" s="35"/>
      <c r="XDE226" s="35"/>
      <c r="XDF226" s="35"/>
      <c r="XDG226" s="35"/>
      <c r="XDH226" s="35"/>
      <c r="XDI226" s="35"/>
      <c r="XDJ226" s="35"/>
      <c r="XDK226" s="35"/>
      <c r="XDL226" s="35"/>
      <c r="XDM226" s="35"/>
      <c r="XDN226" s="35"/>
      <c r="XDO226" s="35"/>
      <c r="XDP226" s="35"/>
      <c r="XDQ226" s="35"/>
      <c r="XDR226" s="35"/>
      <c r="XDS226" s="35"/>
      <c r="XDT226" s="35"/>
      <c r="XDU226" s="35"/>
      <c r="XDV226" s="35"/>
      <c r="XDW226" s="35"/>
      <c r="XDX226" s="35"/>
      <c r="XDY226" s="35"/>
      <c r="XDZ226" s="35"/>
      <c r="XEA226" s="35"/>
      <c r="XEB226" s="35"/>
      <c r="XEC226" s="35"/>
      <c r="XED226" s="35"/>
      <c r="XEE226" s="35"/>
      <c r="XEF226" s="35"/>
      <c r="XEG226" s="35"/>
      <c r="XEH226" s="35"/>
      <c r="XEI226" s="35"/>
      <c r="XEJ226" s="35"/>
      <c r="XEK226" s="35"/>
      <c r="XEL226" s="35"/>
      <c r="XEM226" s="35"/>
      <c r="XEN226" s="35"/>
      <c r="XEO226" s="35"/>
      <c r="XEP226" s="35"/>
      <c r="XEQ226" s="35"/>
      <c r="XER226" s="35"/>
      <c r="XES226" s="35"/>
      <c r="XET226" s="35"/>
      <c r="XEU226" s="35"/>
      <c r="XEV226" s="35"/>
      <c r="XEW226" s="35"/>
      <c r="XEX226" s="35"/>
      <c r="XEY226" s="35"/>
      <c r="XEZ226" s="35"/>
      <c r="XFA226" s="35"/>
      <c r="XFB226" s="35"/>
      <c r="XFC226" s="35"/>
      <c r="XFD226" s="35"/>
    </row>
    <row r="227" spans="1:151 16227:16384" s="12" customFormat="1" ht="20.25" x14ac:dyDescent="0.25">
      <c r="A227" s="82" t="str">
        <f>A226</f>
        <v>9th Floor For Residential (Part Refuge Area)</v>
      </c>
      <c r="B227" s="82"/>
      <c r="C227" s="82">
        <v>1</v>
      </c>
      <c r="D227" s="82"/>
      <c r="E227" s="58" t="s">
        <v>214</v>
      </c>
      <c r="F227" s="83">
        <f>(41.53+1*1.55)*10.764</f>
        <v>463.71311999999995</v>
      </c>
      <c r="G227" s="84"/>
      <c r="H227" s="58">
        <v>0</v>
      </c>
      <c r="I227" s="58">
        <f>F227*(($I$122)+1)+H227</f>
        <v>695.56967999999995</v>
      </c>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WZC227" s="35"/>
      <c r="WZD227" s="35"/>
      <c r="WZE227" s="35"/>
      <c r="WZF227" s="35"/>
      <c r="WZG227" s="35"/>
      <c r="WZH227" s="35"/>
      <c r="WZI227" s="35"/>
      <c r="WZJ227" s="35"/>
      <c r="WZK227" s="35"/>
      <c r="WZL227" s="35"/>
      <c r="WZM227" s="35"/>
      <c r="WZN227" s="35"/>
      <c r="WZO227" s="35"/>
      <c r="WZP227" s="35"/>
      <c r="WZQ227" s="35"/>
      <c r="WZR227" s="35"/>
      <c r="WZS227" s="35"/>
      <c r="WZT227" s="35"/>
      <c r="WZU227" s="35"/>
      <c r="WZV227" s="35"/>
      <c r="WZW227" s="35"/>
      <c r="WZX227" s="35"/>
      <c r="WZY227" s="35"/>
      <c r="WZZ227" s="35"/>
      <c r="XAA227" s="35"/>
      <c r="XAB227" s="35"/>
      <c r="XAC227" s="35"/>
      <c r="XAD227" s="35"/>
      <c r="XAE227" s="35"/>
      <c r="XAF227" s="35"/>
      <c r="XAG227" s="35"/>
      <c r="XAH227" s="35"/>
      <c r="XAI227" s="35"/>
      <c r="XAJ227" s="35"/>
      <c r="XAK227" s="35"/>
      <c r="XAL227" s="35"/>
      <c r="XAM227" s="35"/>
      <c r="XAN227" s="35"/>
      <c r="XAO227" s="35"/>
      <c r="XAP227" s="35"/>
      <c r="XAQ227" s="35"/>
      <c r="XAR227" s="35"/>
      <c r="XAS227" s="35"/>
      <c r="XAT227" s="35"/>
      <c r="XAU227" s="35"/>
      <c r="XAV227" s="35"/>
      <c r="XAW227" s="35"/>
      <c r="XAX227" s="35"/>
      <c r="XAY227" s="35"/>
      <c r="XAZ227" s="35"/>
      <c r="XBA227" s="35"/>
      <c r="XBB227" s="35"/>
      <c r="XBC227" s="35"/>
      <c r="XBD227" s="35"/>
      <c r="XBE227" s="35"/>
      <c r="XBF227" s="35"/>
      <c r="XBG227" s="35"/>
      <c r="XBH227" s="35"/>
      <c r="XBI227" s="35"/>
      <c r="XBJ227" s="35"/>
      <c r="XBK227" s="35"/>
      <c r="XBL227" s="35"/>
      <c r="XBM227" s="35"/>
      <c r="XBN227" s="35"/>
      <c r="XBO227" s="35"/>
      <c r="XBP227" s="35"/>
      <c r="XBQ227" s="35"/>
      <c r="XBR227" s="35"/>
      <c r="XBS227" s="35"/>
      <c r="XBT227" s="35"/>
      <c r="XBU227" s="35"/>
      <c r="XBV227" s="35"/>
      <c r="XBW227" s="35"/>
      <c r="XBX227" s="35"/>
      <c r="XBY227" s="35"/>
      <c r="XBZ227" s="35"/>
      <c r="XCA227" s="35"/>
      <c r="XCB227" s="35"/>
      <c r="XCC227" s="35"/>
      <c r="XCD227" s="35"/>
      <c r="XCE227" s="35"/>
      <c r="XCF227" s="35"/>
      <c r="XCG227" s="35"/>
      <c r="XCH227" s="35"/>
      <c r="XCI227" s="35"/>
      <c r="XCJ227" s="35"/>
      <c r="XCK227" s="35"/>
      <c r="XCL227" s="35"/>
      <c r="XCM227" s="35"/>
      <c r="XCN227" s="35"/>
      <c r="XCO227" s="35"/>
      <c r="XCP227" s="35"/>
      <c r="XCQ227" s="35"/>
      <c r="XCR227" s="35"/>
      <c r="XCS227" s="35"/>
      <c r="XCT227" s="35"/>
      <c r="XCU227" s="35"/>
      <c r="XCV227" s="35"/>
      <c r="XCW227" s="35"/>
      <c r="XCX227" s="35"/>
      <c r="XCY227" s="35"/>
      <c r="XCZ227" s="35"/>
      <c r="XDA227" s="35"/>
      <c r="XDB227" s="35"/>
      <c r="XDC227" s="35"/>
      <c r="XDD227" s="35"/>
      <c r="XDE227" s="35"/>
      <c r="XDF227" s="35"/>
      <c r="XDG227" s="35"/>
      <c r="XDH227" s="35"/>
      <c r="XDI227" s="35"/>
      <c r="XDJ227" s="35"/>
      <c r="XDK227" s="35"/>
      <c r="XDL227" s="35"/>
      <c r="XDM227" s="35"/>
      <c r="XDN227" s="35"/>
      <c r="XDO227" s="35"/>
      <c r="XDP227" s="35"/>
      <c r="XDQ227" s="35"/>
      <c r="XDR227" s="35"/>
      <c r="XDS227" s="35"/>
      <c r="XDT227" s="35"/>
      <c r="XDU227" s="35"/>
      <c r="XDV227" s="35"/>
      <c r="XDW227" s="35"/>
      <c r="XDX227" s="35"/>
      <c r="XDY227" s="35"/>
      <c r="XDZ227" s="35"/>
      <c r="XEA227" s="35"/>
      <c r="XEB227" s="35"/>
      <c r="XEC227" s="35"/>
      <c r="XED227" s="35"/>
      <c r="XEE227" s="35"/>
      <c r="XEF227" s="35"/>
      <c r="XEG227" s="35"/>
      <c r="XEH227" s="35"/>
      <c r="XEI227" s="35"/>
      <c r="XEJ227" s="35"/>
      <c r="XEK227" s="35"/>
      <c r="XEL227" s="35"/>
      <c r="XEM227" s="35"/>
      <c r="XEN227" s="35"/>
      <c r="XEO227" s="35"/>
      <c r="XEP227" s="35"/>
      <c r="XEQ227" s="35"/>
      <c r="XER227" s="35"/>
      <c r="XES227" s="35"/>
      <c r="XET227" s="35"/>
      <c r="XEU227" s="35"/>
      <c r="XEV227" s="35"/>
      <c r="XEW227" s="35"/>
      <c r="XEX227" s="35"/>
      <c r="XEY227" s="35"/>
      <c r="XEZ227" s="35"/>
      <c r="XFA227" s="35"/>
      <c r="XFB227" s="35"/>
      <c r="XFC227" s="35"/>
      <c r="XFD227" s="35"/>
    </row>
    <row r="228" spans="1:151 16227:16384" s="12" customFormat="1" ht="20.25" x14ac:dyDescent="0.25">
      <c r="A228" s="82" t="str">
        <f t="shared" ref="A228:A244" si="23">A227</f>
        <v>9th Floor For Residential (Part Refuge Area)</v>
      </c>
      <c r="B228" s="82"/>
      <c r="C228" s="82">
        <f>C227+1</f>
        <v>2</v>
      </c>
      <c r="D228" s="82"/>
      <c r="E228" s="58" t="s">
        <v>214</v>
      </c>
      <c r="F228" s="83">
        <f>(41.53+1*1.55)*10.764</f>
        <v>463.71311999999995</v>
      </c>
      <c r="G228" s="84"/>
      <c r="H228" s="58">
        <v>0</v>
      </c>
      <c r="I228" s="58">
        <f t="shared" ref="I228:I241" si="24">F228*(($I$122)+1)+H228</f>
        <v>695.56967999999995</v>
      </c>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WZC228" s="35"/>
      <c r="WZD228" s="35"/>
      <c r="WZE228" s="35"/>
      <c r="WZF228" s="35"/>
      <c r="WZG228" s="35"/>
      <c r="WZH228" s="35"/>
      <c r="WZI228" s="35"/>
      <c r="WZJ228" s="35"/>
      <c r="WZK228" s="35"/>
      <c r="WZL228" s="35"/>
      <c r="WZM228" s="35"/>
      <c r="WZN228" s="35"/>
      <c r="WZO228" s="35"/>
      <c r="WZP228" s="35"/>
      <c r="WZQ228" s="35"/>
      <c r="WZR228" s="35"/>
      <c r="WZS228" s="35"/>
      <c r="WZT228" s="35"/>
      <c r="WZU228" s="35"/>
      <c r="WZV228" s="35"/>
      <c r="WZW228" s="35"/>
      <c r="WZX228" s="35"/>
      <c r="WZY228" s="35"/>
      <c r="WZZ228" s="35"/>
      <c r="XAA228" s="35"/>
      <c r="XAB228" s="35"/>
      <c r="XAC228" s="35"/>
      <c r="XAD228" s="35"/>
      <c r="XAE228" s="35"/>
      <c r="XAF228" s="35"/>
      <c r="XAG228" s="35"/>
      <c r="XAH228" s="35"/>
      <c r="XAI228" s="35"/>
      <c r="XAJ228" s="35"/>
      <c r="XAK228" s="35"/>
      <c r="XAL228" s="35"/>
      <c r="XAM228" s="35"/>
      <c r="XAN228" s="35"/>
      <c r="XAO228" s="35"/>
      <c r="XAP228" s="35"/>
      <c r="XAQ228" s="35"/>
      <c r="XAR228" s="35"/>
      <c r="XAS228" s="35"/>
      <c r="XAT228" s="35"/>
      <c r="XAU228" s="35"/>
      <c r="XAV228" s="35"/>
      <c r="XAW228" s="35"/>
      <c r="XAX228" s="35"/>
      <c r="XAY228" s="35"/>
      <c r="XAZ228" s="35"/>
      <c r="XBA228" s="35"/>
      <c r="XBB228" s="35"/>
      <c r="XBC228" s="35"/>
      <c r="XBD228" s="35"/>
      <c r="XBE228" s="35"/>
      <c r="XBF228" s="35"/>
      <c r="XBG228" s="35"/>
      <c r="XBH228" s="35"/>
      <c r="XBI228" s="35"/>
      <c r="XBJ228" s="35"/>
      <c r="XBK228" s="35"/>
      <c r="XBL228" s="35"/>
      <c r="XBM228" s="35"/>
      <c r="XBN228" s="35"/>
      <c r="XBO228" s="35"/>
      <c r="XBP228" s="35"/>
      <c r="XBQ228" s="35"/>
      <c r="XBR228" s="35"/>
      <c r="XBS228" s="35"/>
      <c r="XBT228" s="35"/>
      <c r="XBU228" s="35"/>
      <c r="XBV228" s="35"/>
      <c r="XBW228" s="35"/>
      <c r="XBX228" s="35"/>
      <c r="XBY228" s="35"/>
      <c r="XBZ228" s="35"/>
      <c r="XCA228" s="35"/>
      <c r="XCB228" s="35"/>
      <c r="XCC228" s="35"/>
      <c r="XCD228" s="35"/>
      <c r="XCE228" s="35"/>
      <c r="XCF228" s="35"/>
      <c r="XCG228" s="35"/>
      <c r="XCH228" s="35"/>
      <c r="XCI228" s="35"/>
      <c r="XCJ228" s="35"/>
      <c r="XCK228" s="35"/>
      <c r="XCL228" s="35"/>
      <c r="XCM228" s="35"/>
      <c r="XCN228" s="35"/>
      <c r="XCO228" s="35"/>
      <c r="XCP228" s="35"/>
      <c r="XCQ228" s="35"/>
      <c r="XCR228" s="35"/>
      <c r="XCS228" s="35"/>
      <c r="XCT228" s="35"/>
      <c r="XCU228" s="35"/>
      <c r="XCV228" s="35"/>
      <c r="XCW228" s="35"/>
      <c r="XCX228" s="35"/>
      <c r="XCY228" s="35"/>
      <c r="XCZ228" s="35"/>
      <c r="XDA228" s="35"/>
      <c r="XDB228" s="35"/>
      <c r="XDC228" s="35"/>
      <c r="XDD228" s="35"/>
      <c r="XDE228" s="35"/>
      <c r="XDF228" s="35"/>
      <c r="XDG228" s="35"/>
      <c r="XDH228" s="35"/>
      <c r="XDI228" s="35"/>
      <c r="XDJ228" s="35"/>
      <c r="XDK228" s="35"/>
      <c r="XDL228" s="35"/>
      <c r="XDM228" s="35"/>
      <c r="XDN228" s="35"/>
      <c r="XDO228" s="35"/>
      <c r="XDP228" s="35"/>
      <c r="XDQ228" s="35"/>
      <c r="XDR228" s="35"/>
      <c r="XDS228" s="35"/>
      <c r="XDT228" s="35"/>
      <c r="XDU228" s="35"/>
      <c r="XDV228" s="35"/>
      <c r="XDW228" s="35"/>
      <c r="XDX228" s="35"/>
      <c r="XDY228" s="35"/>
      <c r="XDZ228" s="35"/>
      <c r="XEA228" s="35"/>
      <c r="XEB228" s="35"/>
      <c r="XEC228" s="35"/>
      <c r="XED228" s="35"/>
      <c r="XEE228" s="35"/>
      <c r="XEF228" s="35"/>
      <c r="XEG228" s="35"/>
      <c r="XEH228" s="35"/>
      <c r="XEI228" s="35"/>
      <c r="XEJ228" s="35"/>
      <c r="XEK228" s="35"/>
      <c r="XEL228" s="35"/>
      <c r="XEM228" s="35"/>
      <c r="XEN228" s="35"/>
      <c r="XEO228" s="35"/>
      <c r="XEP228" s="35"/>
      <c r="XEQ228" s="35"/>
      <c r="XER228" s="35"/>
      <c r="XES228" s="35"/>
      <c r="XET228" s="35"/>
      <c r="XEU228" s="35"/>
      <c r="XEV228" s="35"/>
      <c r="XEW228" s="35"/>
      <c r="XEX228" s="35"/>
      <c r="XEY228" s="35"/>
      <c r="XEZ228" s="35"/>
      <c r="XFA228" s="35"/>
      <c r="XFB228" s="35"/>
      <c r="XFC228" s="35"/>
      <c r="XFD228" s="35"/>
    </row>
    <row r="229" spans="1:151 16227:16384" s="12" customFormat="1" ht="20.25" x14ac:dyDescent="0.25">
      <c r="A229" s="82" t="str">
        <f t="shared" si="23"/>
        <v>9th Floor For Residential (Part Refuge Area)</v>
      </c>
      <c r="B229" s="82"/>
      <c r="C229" s="82">
        <f t="shared" ref="C229:C244" si="25">C228+1</f>
        <v>3</v>
      </c>
      <c r="D229" s="82"/>
      <c r="E229" s="58" t="s">
        <v>214</v>
      </c>
      <c r="F229" s="83">
        <f>(41.9+1*1.55)*10.764</f>
        <v>467.69579999999991</v>
      </c>
      <c r="G229" s="84"/>
      <c r="H229" s="58">
        <v>0</v>
      </c>
      <c r="I229" s="58">
        <f t="shared" si="24"/>
        <v>701.54369999999983</v>
      </c>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WZC229" s="35"/>
      <c r="WZD229" s="35"/>
      <c r="WZE229" s="35"/>
      <c r="WZF229" s="35"/>
      <c r="WZG229" s="35"/>
      <c r="WZH229" s="35"/>
      <c r="WZI229" s="35"/>
      <c r="WZJ229" s="35"/>
      <c r="WZK229" s="35"/>
      <c r="WZL229" s="35"/>
      <c r="WZM229" s="35"/>
      <c r="WZN229" s="35"/>
      <c r="WZO229" s="35"/>
      <c r="WZP229" s="35"/>
      <c r="WZQ229" s="35"/>
      <c r="WZR229" s="35"/>
      <c r="WZS229" s="35"/>
      <c r="WZT229" s="35"/>
      <c r="WZU229" s="35"/>
      <c r="WZV229" s="35"/>
      <c r="WZW229" s="35"/>
      <c r="WZX229" s="35"/>
      <c r="WZY229" s="35"/>
      <c r="WZZ229" s="35"/>
      <c r="XAA229" s="35"/>
      <c r="XAB229" s="35"/>
      <c r="XAC229" s="35"/>
      <c r="XAD229" s="35"/>
      <c r="XAE229" s="35"/>
      <c r="XAF229" s="35"/>
      <c r="XAG229" s="35"/>
      <c r="XAH229" s="35"/>
      <c r="XAI229" s="35"/>
      <c r="XAJ229" s="35"/>
      <c r="XAK229" s="35"/>
      <c r="XAL229" s="35"/>
      <c r="XAM229" s="35"/>
      <c r="XAN229" s="35"/>
      <c r="XAO229" s="35"/>
      <c r="XAP229" s="35"/>
      <c r="XAQ229" s="35"/>
      <c r="XAR229" s="35"/>
      <c r="XAS229" s="35"/>
      <c r="XAT229" s="35"/>
      <c r="XAU229" s="35"/>
      <c r="XAV229" s="35"/>
      <c r="XAW229" s="35"/>
      <c r="XAX229" s="35"/>
      <c r="XAY229" s="35"/>
      <c r="XAZ229" s="35"/>
      <c r="XBA229" s="35"/>
      <c r="XBB229" s="35"/>
      <c r="XBC229" s="35"/>
      <c r="XBD229" s="35"/>
      <c r="XBE229" s="35"/>
      <c r="XBF229" s="35"/>
      <c r="XBG229" s="35"/>
      <c r="XBH229" s="35"/>
      <c r="XBI229" s="35"/>
      <c r="XBJ229" s="35"/>
      <c r="XBK229" s="35"/>
      <c r="XBL229" s="35"/>
      <c r="XBM229" s="35"/>
      <c r="XBN229" s="35"/>
      <c r="XBO229" s="35"/>
      <c r="XBP229" s="35"/>
      <c r="XBQ229" s="35"/>
      <c r="XBR229" s="35"/>
      <c r="XBS229" s="35"/>
      <c r="XBT229" s="35"/>
      <c r="XBU229" s="35"/>
      <c r="XBV229" s="35"/>
      <c r="XBW229" s="35"/>
      <c r="XBX229" s="35"/>
      <c r="XBY229" s="35"/>
      <c r="XBZ229" s="35"/>
      <c r="XCA229" s="35"/>
      <c r="XCB229" s="35"/>
      <c r="XCC229" s="35"/>
      <c r="XCD229" s="35"/>
      <c r="XCE229" s="35"/>
      <c r="XCF229" s="35"/>
      <c r="XCG229" s="35"/>
      <c r="XCH229" s="35"/>
      <c r="XCI229" s="35"/>
      <c r="XCJ229" s="35"/>
      <c r="XCK229" s="35"/>
      <c r="XCL229" s="35"/>
      <c r="XCM229" s="35"/>
      <c r="XCN229" s="35"/>
      <c r="XCO229" s="35"/>
      <c r="XCP229" s="35"/>
      <c r="XCQ229" s="35"/>
      <c r="XCR229" s="35"/>
      <c r="XCS229" s="35"/>
      <c r="XCT229" s="35"/>
      <c r="XCU229" s="35"/>
      <c r="XCV229" s="35"/>
      <c r="XCW229" s="35"/>
      <c r="XCX229" s="35"/>
      <c r="XCY229" s="35"/>
      <c r="XCZ229" s="35"/>
      <c r="XDA229" s="35"/>
      <c r="XDB229" s="35"/>
      <c r="XDC229" s="35"/>
      <c r="XDD229" s="35"/>
      <c r="XDE229" s="35"/>
      <c r="XDF229" s="35"/>
      <c r="XDG229" s="35"/>
      <c r="XDH229" s="35"/>
      <c r="XDI229" s="35"/>
      <c r="XDJ229" s="35"/>
      <c r="XDK229" s="35"/>
      <c r="XDL229" s="35"/>
      <c r="XDM229" s="35"/>
      <c r="XDN229" s="35"/>
      <c r="XDO229" s="35"/>
      <c r="XDP229" s="35"/>
      <c r="XDQ229" s="35"/>
      <c r="XDR229" s="35"/>
      <c r="XDS229" s="35"/>
      <c r="XDT229" s="35"/>
      <c r="XDU229" s="35"/>
      <c r="XDV229" s="35"/>
      <c r="XDW229" s="35"/>
      <c r="XDX229" s="35"/>
      <c r="XDY229" s="35"/>
      <c r="XDZ229" s="35"/>
      <c r="XEA229" s="35"/>
      <c r="XEB229" s="35"/>
      <c r="XEC229" s="35"/>
      <c r="XED229" s="35"/>
      <c r="XEE229" s="35"/>
      <c r="XEF229" s="35"/>
      <c r="XEG229" s="35"/>
      <c r="XEH229" s="35"/>
      <c r="XEI229" s="35"/>
      <c r="XEJ229" s="35"/>
      <c r="XEK229" s="35"/>
      <c r="XEL229" s="35"/>
      <c r="XEM229" s="35"/>
      <c r="XEN229" s="35"/>
      <c r="XEO229" s="35"/>
      <c r="XEP229" s="35"/>
      <c r="XEQ229" s="35"/>
      <c r="XER229" s="35"/>
      <c r="XES229" s="35"/>
      <c r="XET229" s="35"/>
      <c r="XEU229" s="35"/>
      <c r="XEV229" s="35"/>
      <c r="XEW229" s="35"/>
      <c r="XEX229" s="35"/>
      <c r="XEY229" s="35"/>
      <c r="XEZ229" s="35"/>
      <c r="XFA229" s="35"/>
      <c r="XFB229" s="35"/>
      <c r="XFC229" s="35"/>
      <c r="XFD229" s="35"/>
    </row>
    <row r="230" spans="1:151 16227:16384" s="12" customFormat="1" ht="20.25" customHeight="1" x14ac:dyDescent="0.25">
      <c r="A230" s="82" t="str">
        <f t="shared" si="23"/>
        <v>9th Floor For Residential (Part Refuge Area)</v>
      </c>
      <c r="B230" s="82"/>
      <c r="C230" s="82">
        <f t="shared" si="25"/>
        <v>4</v>
      </c>
      <c r="D230" s="82"/>
      <c r="E230" s="58" t="s">
        <v>214</v>
      </c>
      <c r="F230" s="83">
        <f>(37.91+1*1.55)*10.764</f>
        <v>424.74743999999993</v>
      </c>
      <c r="G230" s="84"/>
      <c r="H230" s="58">
        <v>0</v>
      </c>
      <c r="I230" s="58">
        <f t="shared" si="24"/>
        <v>637.12115999999992</v>
      </c>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WZC230" s="35"/>
      <c r="WZD230" s="35"/>
      <c r="WZE230" s="35"/>
      <c r="WZF230" s="35"/>
      <c r="WZG230" s="35"/>
      <c r="WZH230" s="35"/>
      <c r="WZI230" s="35"/>
      <c r="WZJ230" s="35"/>
      <c r="WZK230" s="35"/>
      <c r="WZL230" s="35"/>
      <c r="WZM230" s="35"/>
      <c r="WZN230" s="35"/>
      <c r="WZO230" s="35"/>
      <c r="WZP230" s="35"/>
      <c r="WZQ230" s="35"/>
      <c r="WZR230" s="35"/>
      <c r="WZS230" s="35"/>
      <c r="WZT230" s="35"/>
      <c r="WZU230" s="35"/>
      <c r="WZV230" s="35"/>
      <c r="WZW230" s="35"/>
      <c r="WZX230" s="35"/>
      <c r="WZY230" s="35"/>
      <c r="WZZ230" s="35"/>
      <c r="XAA230" s="35"/>
      <c r="XAB230" s="35"/>
      <c r="XAC230" s="35"/>
      <c r="XAD230" s="35"/>
      <c r="XAE230" s="35"/>
      <c r="XAF230" s="35"/>
      <c r="XAG230" s="35"/>
      <c r="XAH230" s="35"/>
      <c r="XAI230" s="35"/>
      <c r="XAJ230" s="35"/>
      <c r="XAK230" s="35"/>
      <c r="XAL230" s="35"/>
      <c r="XAM230" s="35"/>
      <c r="XAN230" s="35"/>
      <c r="XAO230" s="35"/>
      <c r="XAP230" s="35"/>
      <c r="XAQ230" s="35"/>
      <c r="XAR230" s="35"/>
      <c r="XAS230" s="35"/>
      <c r="XAT230" s="35"/>
      <c r="XAU230" s="35"/>
      <c r="XAV230" s="35"/>
      <c r="XAW230" s="35"/>
      <c r="XAX230" s="35"/>
      <c r="XAY230" s="35"/>
      <c r="XAZ230" s="35"/>
      <c r="XBA230" s="35"/>
      <c r="XBB230" s="35"/>
      <c r="XBC230" s="35"/>
      <c r="XBD230" s="35"/>
      <c r="XBE230" s="35"/>
      <c r="XBF230" s="35"/>
      <c r="XBG230" s="35"/>
      <c r="XBH230" s="35"/>
      <c r="XBI230" s="35"/>
      <c r="XBJ230" s="35"/>
      <c r="XBK230" s="35"/>
      <c r="XBL230" s="35"/>
      <c r="XBM230" s="35"/>
      <c r="XBN230" s="35"/>
      <c r="XBO230" s="35"/>
      <c r="XBP230" s="35"/>
      <c r="XBQ230" s="35"/>
      <c r="XBR230" s="35"/>
      <c r="XBS230" s="35"/>
      <c r="XBT230" s="35"/>
      <c r="XBU230" s="35"/>
      <c r="XBV230" s="35"/>
      <c r="XBW230" s="35"/>
      <c r="XBX230" s="35"/>
      <c r="XBY230" s="35"/>
      <c r="XBZ230" s="35"/>
      <c r="XCA230" s="35"/>
      <c r="XCB230" s="35"/>
      <c r="XCC230" s="35"/>
      <c r="XCD230" s="35"/>
      <c r="XCE230" s="35"/>
      <c r="XCF230" s="35"/>
      <c r="XCG230" s="35"/>
      <c r="XCH230" s="35"/>
      <c r="XCI230" s="35"/>
      <c r="XCJ230" s="35"/>
      <c r="XCK230" s="35"/>
      <c r="XCL230" s="35"/>
      <c r="XCM230" s="35"/>
      <c r="XCN230" s="35"/>
      <c r="XCO230" s="35"/>
      <c r="XCP230" s="35"/>
      <c r="XCQ230" s="35"/>
      <c r="XCR230" s="35"/>
      <c r="XCS230" s="35"/>
      <c r="XCT230" s="35"/>
      <c r="XCU230" s="35"/>
      <c r="XCV230" s="35"/>
      <c r="XCW230" s="35"/>
      <c r="XCX230" s="35"/>
      <c r="XCY230" s="35"/>
      <c r="XCZ230" s="35"/>
      <c r="XDA230" s="35"/>
      <c r="XDB230" s="35"/>
      <c r="XDC230" s="35"/>
      <c r="XDD230" s="35"/>
      <c r="XDE230" s="35"/>
      <c r="XDF230" s="35"/>
      <c r="XDG230" s="35"/>
      <c r="XDH230" s="35"/>
      <c r="XDI230" s="35"/>
      <c r="XDJ230" s="35"/>
      <c r="XDK230" s="35"/>
      <c r="XDL230" s="35"/>
      <c r="XDM230" s="35"/>
      <c r="XDN230" s="35"/>
      <c r="XDO230" s="35"/>
      <c r="XDP230" s="35"/>
      <c r="XDQ230" s="35"/>
      <c r="XDR230" s="35"/>
      <c r="XDS230" s="35"/>
      <c r="XDT230" s="35"/>
      <c r="XDU230" s="35"/>
      <c r="XDV230" s="35"/>
      <c r="XDW230" s="35"/>
      <c r="XDX230" s="35"/>
      <c r="XDY230" s="35"/>
      <c r="XDZ230" s="35"/>
      <c r="XEA230" s="35"/>
      <c r="XEB230" s="35"/>
      <c r="XEC230" s="35"/>
      <c r="XED230" s="35"/>
      <c r="XEE230" s="35"/>
      <c r="XEF230" s="35"/>
      <c r="XEG230" s="35"/>
      <c r="XEH230" s="35"/>
      <c r="XEI230" s="35"/>
      <c r="XEJ230" s="35"/>
      <c r="XEK230" s="35"/>
      <c r="XEL230" s="35"/>
      <c r="XEM230" s="35"/>
      <c r="XEN230" s="35"/>
      <c r="XEO230" s="35"/>
      <c r="XEP230" s="35"/>
      <c r="XEQ230" s="35"/>
      <c r="XER230" s="35"/>
      <c r="XES230" s="35"/>
      <c r="XET230" s="35"/>
      <c r="XEU230" s="35"/>
      <c r="XEV230" s="35"/>
      <c r="XEW230" s="35"/>
      <c r="XEX230" s="35"/>
      <c r="XEY230" s="35"/>
      <c r="XEZ230" s="35"/>
      <c r="XFA230" s="35"/>
      <c r="XFB230" s="35"/>
      <c r="XFC230" s="35"/>
      <c r="XFD230" s="35"/>
    </row>
    <row r="231" spans="1:151 16227:16384" s="12" customFormat="1" ht="20.25" customHeight="1" x14ac:dyDescent="0.25">
      <c r="A231" s="82" t="str">
        <f t="shared" si="23"/>
        <v>9th Floor For Residential (Part Refuge Area)</v>
      </c>
      <c r="B231" s="82"/>
      <c r="C231" s="82">
        <f t="shared" si="25"/>
        <v>5</v>
      </c>
      <c r="D231" s="82"/>
      <c r="E231" s="58" t="s">
        <v>214</v>
      </c>
      <c r="F231" s="83">
        <f>(36.91+1*1.55)*10.764</f>
        <v>413.98343999999992</v>
      </c>
      <c r="G231" s="84"/>
      <c r="H231" s="58">
        <v>0</v>
      </c>
      <c r="I231" s="58">
        <f t="shared" si="24"/>
        <v>620.97515999999985</v>
      </c>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WZC231" s="35"/>
      <c r="WZD231" s="35"/>
      <c r="WZE231" s="35"/>
      <c r="WZF231" s="35"/>
      <c r="WZG231" s="35"/>
      <c r="WZH231" s="35"/>
      <c r="WZI231" s="35"/>
      <c r="WZJ231" s="35"/>
      <c r="WZK231" s="35"/>
      <c r="WZL231" s="35"/>
      <c r="WZM231" s="35"/>
      <c r="WZN231" s="35"/>
      <c r="WZO231" s="35"/>
      <c r="WZP231" s="35"/>
      <c r="WZQ231" s="35"/>
      <c r="WZR231" s="35"/>
      <c r="WZS231" s="35"/>
      <c r="WZT231" s="35"/>
      <c r="WZU231" s="35"/>
      <c r="WZV231" s="35"/>
      <c r="WZW231" s="35"/>
      <c r="WZX231" s="35"/>
      <c r="WZY231" s="35"/>
      <c r="WZZ231" s="35"/>
      <c r="XAA231" s="35"/>
      <c r="XAB231" s="35"/>
      <c r="XAC231" s="35"/>
      <c r="XAD231" s="35"/>
      <c r="XAE231" s="35"/>
      <c r="XAF231" s="35"/>
      <c r="XAG231" s="35"/>
      <c r="XAH231" s="35"/>
      <c r="XAI231" s="35"/>
      <c r="XAJ231" s="35"/>
      <c r="XAK231" s="35"/>
      <c r="XAL231" s="35"/>
      <c r="XAM231" s="35"/>
      <c r="XAN231" s="35"/>
      <c r="XAO231" s="35"/>
      <c r="XAP231" s="35"/>
      <c r="XAQ231" s="35"/>
      <c r="XAR231" s="35"/>
      <c r="XAS231" s="35"/>
      <c r="XAT231" s="35"/>
      <c r="XAU231" s="35"/>
      <c r="XAV231" s="35"/>
      <c r="XAW231" s="35"/>
      <c r="XAX231" s="35"/>
      <c r="XAY231" s="35"/>
      <c r="XAZ231" s="35"/>
      <c r="XBA231" s="35"/>
      <c r="XBB231" s="35"/>
      <c r="XBC231" s="35"/>
      <c r="XBD231" s="35"/>
      <c r="XBE231" s="35"/>
      <c r="XBF231" s="35"/>
      <c r="XBG231" s="35"/>
      <c r="XBH231" s="35"/>
      <c r="XBI231" s="35"/>
      <c r="XBJ231" s="35"/>
      <c r="XBK231" s="35"/>
      <c r="XBL231" s="35"/>
      <c r="XBM231" s="35"/>
      <c r="XBN231" s="35"/>
      <c r="XBO231" s="35"/>
      <c r="XBP231" s="35"/>
      <c r="XBQ231" s="35"/>
      <c r="XBR231" s="35"/>
      <c r="XBS231" s="35"/>
      <c r="XBT231" s="35"/>
      <c r="XBU231" s="35"/>
      <c r="XBV231" s="35"/>
      <c r="XBW231" s="35"/>
      <c r="XBX231" s="35"/>
      <c r="XBY231" s="35"/>
      <c r="XBZ231" s="35"/>
      <c r="XCA231" s="35"/>
      <c r="XCB231" s="35"/>
      <c r="XCC231" s="35"/>
      <c r="XCD231" s="35"/>
      <c r="XCE231" s="35"/>
      <c r="XCF231" s="35"/>
      <c r="XCG231" s="35"/>
      <c r="XCH231" s="35"/>
      <c r="XCI231" s="35"/>
      <c r="XCJ231" s="35"/>
      <c r="XCK231" s="35"/>
      <c r="XCL231" s="35"/>
      <c r="XCM231" s="35"/>
      <c r="XCN231" s="35"/>
      <c r="XCO231" s="35"/>
      <c r="XCP231" s="35"/>
      <c r="XCQ231" s="35"/>
      <c r="XCR231" s="35"/>
      <c r="XCS231" s="35"/>
      <c r="XCT231" s="35"/>
      <c r="XCU231" s="35"/>
      <c r="XCV231" s="35"/>
      <c r="XCW231" s="35"/>
      <c r="XCX231" s="35"/>
      <c r="XCY231" s="35"/>
      <c r="XCZ231" s="35"/>
      <c r="XDA231" s="35"/>
      <c r="XDB231" s="35"/>
      <c r="XDC231" s="35"/>
      <c r="XDD231" s="35"/>
      <c r="XDE231" s="35"/>
      <c r="XDF231" s="35"/>
      <c r="XDG231" s="35"/>
      <c r="XDH231" s="35"/>
      <c r="XDI231" s="35"/>
      <c r="XDJ231" s="35"/>
      <c r="XDK231" s="35"/>
      <c r="XDL231" s="35"/>
      <c r="XDM231" s="35"/>
      <c r="XDN231" s="35"/>
      <c r="XDO231" s="35"/>
      <c r="XDP231" s="35"/>
      <c r="XDQ231" s="35"/>
      <c r="XDR231" s="35"/>
      <c r="XDS231" s="35"/>
      <c r="XDT231" s="35"/>
      <c r="XDU231" s="35"/>
      <c r="XDV231" s="35"/>
      <c r="XDW231" s="35"/>
      <c r="XDX231" s="35"/>
      <c r="XDY231" s="35"/>
      <c r="XDZ231" s="35"/>
      <c r="XEA231" s="35"/>
      <c r="XEB231" s="35"/>
      <c r="XEC231" s="35"/>
      <c r="XED231" s="35"/>
      <c r="XEE231" s="35"/>
      <c r="XEF231" s="35"/>
      <c r="XEG231" s="35"/>
      <c r="XEH231" s="35"/>
      <c r="XEI231" s="35"/>
      <c r="XEJ231" s="35"/>
      <c r="XEK231" s="35"/>
      <c r="XEL231" s="35"/>
      <c r="XEM231" s="35"/>
      <c r="XEN231" s="35"/>
      <c r="XEO231" s="35"/>
      <c r="XEP231" s="35"/>
      <c r="XEQ231" s="35"/>
      <c r="XER231" s="35"/>
      <c r="XES231" s="35"/>
      <c r="XET231" s="35"/>
      <c r="XEU231" s="35"/>
      <c r="XEV231" s="35"/>
      <c r="XEW231" s="35"/>
      <c r="XEX231" s="35"/>
      <c r="XEY231" s="35"/>
      <c r="XEZ231" s="35"/>
      <c r="XFA231" s="35"/>
      <c r="XFB231" s="35"/>
      <c r="XFC231" s="35"/>
      <c r="XFD231" s="35"/>
    </row>
    <row r="232" spans="1:151 16227:16384" s="12" customFormat="1" ht="20.25" customHeight="1" x14ac:dyDescent="0.25">
      <c r="A232" s="82" t="str">
        <f t="shared" si="23"/>
        <v>9th Floor For Residential (Part Refuge Area)</v>
      </c>
      <c r="B232" s="82"/>
      <c r="C232" s="82">
        <f t="shared" si="25"/>
        <v>6</v>
      </c>
      <c r="D232" s="82"/>
      <c r="E232" s="58" t="s">
        <v>214</v>
      </c>
      <c r="F232" s="83">
        <f>(36.91+1*1.55)*10.764</f>
        <v>413.98343999999992</v>
      </c>
      <c r="G232" s="84"/>
      <c r="H232" s="58">
        <v>0</v>
      </c>
      <c r="I232" s="58">
        <f t="shared" si="24"/>
        <v>620.97515999999985</v>
      </c>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WZC232" s="35"/>
      <c r="WZD232" s="35"/>
      <c r="WZE232" s="35"/>
      <c r="WZF232" s="35"/>
      <c r="WZG232" s="35"/>
      <c r="WZH232" s="35"/>
      <c r="WZI232" s="35"/>
      <c r="WZJ232" s="35"/>
      <c r="WZK232" s="35"/>
      <c r="WZL232" s="35"/>
      <c r="WZM232" s="35"/>
      <c r="WZN232" s="35"/>
      <c r="WZO232" s="35"/>
      <c r="WZP232" s="35"/>
      <c r="WZQ232" s="35"/>
      <c r="WZR232" s="35"/>
      <c r="WZS232" s="35"/>
      <c r="WZT232" s="35"/>
      <c r="WZU232" s="35"/>
      <c r="WZV232" s="35"/>
      <c r="WZW232" s="35"/>
      <c r="WZX232" s="35"/>
      <c r="WZY232" s="35"/>
      <c r="WZZ232" s="35"/>
      <c r="XAA232" s="35"/>
      <c r="XAB232" s="35"/>
      <c r="XAC232" s="35"/>
      <c r="XAD232" s="35"/>
      <c r="XAE232" s="35"/>
      <c r="XAF232" s="35"/>
      <c r="XAG232" s="35"/>
      <c r="XAH232" s="35"/>
      <c r="XAI232" s="35"/>
      <c r="XAJ232" s="35"/>
      <c r="XAK232" s="35"/>
      <c r="XAL232" s="35"/>
      <c r="XAM232" s="35"/>
      <c r="XAN232" s="35"/>
      <c r="XAO232" s="35"/>
      <c r="XAP232" s="35"/>
      <c r="XAQ232" s="35"/>
      <c r="XAR232" s="35"/>
      <c r="XAS232" s="35"/>
      <c r="XAT232" s="35"/>
      <c r="XAU232" s="35"/>
      <c r="XAV232" s="35"/>
      <c r="XAW232" s="35"/>
      <c r="XAX232" s="35"/>
      <c r="XAY232" s="35"/>
      <c r="XAZ232" s="35"/>
      <c r="XBA232" s="35"/>
      <c r="XBB232" s="35"/>
      <c r="XBC232" s="35"/>
      <c r="XBD232" s="35"/>
      <c r="XBE232" s="35"/>
      <c r="XBF232" s="35"/>
      <c r="XBG232" s="35"/>
      <c r="XBH232" s="35"/>
      <c r="XBI232" s="35"/>
      <c r="XBJ232" s="35"/>
      <c r="XBK232" s="35"/>
      <c r="XBL232" s="35"/>
      <c r="XBM232" s="35"/>
      <c r="XBN232" s="35"/>
      <c r="XBO232" s="35"/>
      <c r="XBP232" s="35"/>
      <c r="XBQ232" s="35"/>
      <c r="XBR232" s="35"/>
      <c r="XBS232" s="35"/>
      <c r="XBT232" s="35"/>
      <c r="XBU232" s="35"/>
      <c r="XBV232" s="35"/>
      <c r="XBW232" s="35"/>
      <c r="XBX232" s="35"/>
      <c r="XBY232" s="35"/>
      <c r="XBZ232" s="35"/>
      <c r="XCA232" s="35"/>
      <c r="XCB232" s="35"/>
      <c r="XCC232" s="35"/>
      <c r="XCD232" s="35"/>
      <c r="XCE232" s="35"/>
      <c r="XCF232" s="35"/>
      <c r="XCG232" s="35"/>
      <c r="XCH232" s="35"/>
      <c r="XCI232" s="35"/>
      <c r="XCJ232" s="35"/>
      <c r="XCK232" s="35"/>
      <c r="XCL232" s="35"/>
      <c r="XCM232" s="35"/>
      <c r="XCN232" s="35"/>
      <c r="XCO232" s="35"/>
      <c r="XCP232" s="35"/>
      <c r="XCQ232" s="35"/>
      <c r="XCR232" s="35"/>
      <c r="XCS232" s="35"/>
      <c r="XCT232" s="35"/>
      <c r="XCU232" s="35"/>
      <c r="XCV232" s="35"/>
      <c r="XCW232" s="35"/>
      <c r="XCX232" s="35"/>
      <c r="XCY232" s="35"/>
      <c r="XCZ232" s="35"/>
      <c r="XDA232" s="35"/>
      <c r="XDB232" s="35"/>
      <c r="XDC232" s="35"/>
      <c r="XDD232" s="35"/>
      <c r="XDE232" s="35"/>
      <c r="XDF232" s="35"/>
      <c r="XDG232" s="35"/>
      <c r="XDH232" s="35"/>
      <c r="XDI232" s="35"/>
      <c r="XDJ232" s="35"/>
      <c r="XDK232" s="35"/>
      <c r="XDL232" s="35"/>
      <c r="XDM232" s="35"/>
      <c r="XDN232" s="35"/>
      <c r="XDO232" s="35"/>
      <c r="XDP232" s="35"/>
      <c r="XDQ232" s="35"/>
      <c r="XDR232" s="35"/>
      <c r="XDS232" s="35"/>
      <c r="XDT232" s="35"/>
      <c r="XDU232" s="35"/>
      <c r="XDV232" s="35"/>
      <c r="XDW232" s="35"/>
      <c r="XDX232" s="35"/>
      <c r="XDY232" s="35"/>
      <c r="XDZ232" s="35"/>
      <c r="XEA232" s="35"/>
      <c r="XEB232" s="35"/>
      <c r="XEC232" s="35"/>
      <c r="XED232" s="35"/>
      <c r="XEE232" s="35"/>
      <c r="XEF232" s="35"/>
      <c r="XEG232" s="35"/>
      <c r="XEH232" s="35"/>
      <c r="XEI232" s="35"/>
      <c r="XEJ232" s="35"/>
      <c r="XEK232" s="35"/>
      <c r="XEL232" s="35"/>
      <c r="XEM232" s="35"/>
      <c r="XEN232" s="35"/>
      <c r="XEO232" s="35"/>
      <c r="XEP232" s="35"/>
      <c r="XEQ232" s="35"/>
      <c r="XER232" s="35"/>
      <c r="XES232" s="35"/>
      <c r="XET232" s="35"/>
      <c r="XEU232" s="35"/>
      <c r="XEV232" s="35"/>
      <c r="XEW232" s="35"/>
      <c r="XEX232" s="35"/>
      <c r="XEY232" s="35"/>
      <c r="XEZ232" s="35"/>
      <c r="XFA232" s="35"/>
      <c r="XFB232" s="35"/>
      <c r="XFC232" s="35"/>
      <c r="XFD232" s="35"/>
    </row>
    <row r="233" spans="1:151 16227:16384" s="12" customFormat="1" ht="20.25" customHeight="1" x14ac:dyDescent="0.25">
      <c r="A233" s="82" t="str">
        <f t="shared" si="23"/>
        <v>9th Floor For Residential (Part Refuge Area)</v>
      </c>
      <c r="B233" s="82"/>
      <c r="C233" s="82">
        <f t="shared" si="25"/>
        <v>7</v>
      </c>
      <c r="D233" s="82"/>
      <c r="E233" s="58" t="s">
        <v>214</v>
      </c>
      <c r="F233" s="83">
        <f>(36.91+1*1.55)*10.764</f>
        <v>413.98343999999992</v>
      </c>
      <c r="G233" s="84"/>
      <c r="H233" s="58">
        <v>0</v>
      </c>
      <c r="I233" s="58">
        <f t="shared" si="24"/>
        <v>620.97515999999985</v>
      </c>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WZC233" s="35"/>
      <c r="WZD233" s="35"/>
      <c r="WZE233" s="35"/>
      <c r="WZF233" s="35"/>
      <c r="WZG233" s="35"/>
      <c r="WZH233" s="35"/>
      <c r="WZI233" s="35"/>
      <c r="WZJ233" s="35"/>
      <c r="WZK233" s="35"/>
      <c r="WZL233" s="35"/>
      <c r="WZM233" s="35"/>
      <c r="WZN233" s="35"/>
      <c r="WZO233" s="35"/>
      <c r="WZP233" s="35"/>
      <c r="WZQ233" s="35"/>
      <c r="WZR233" s="35"/>
      <c r="WZS233" s="35"/>
      <c r="WZT233" s="35"/>
      <c r="WZU233" s="35"/>
      <c r="WZV233" s="35"/>
      <c r="WZW233" s="35"/>
      <c r="WZX233" s="35"/>
      <c r="WZY233" s="35"/>
      <c r="WZZ233" s="35"/>
      <c r="XAA233" s="35"/>
      <c r="XAB233" s="35"/>
      <c r="XAC233" s="35"/>
      <c r="XAD233" s="35"/>
      <c r="XAE233" s="35"/>
      <c r="XAF233" s="35"/>
      <c r="XAG233" s="35"/>
      <c r="XAH233" s="35"/>
      <c r="XAI233" s="35"/>
      <c r="XAJ233" s="35"/>
      <c r="XAK233" s="35"/>
      <c r="XAL233" s="35"/>
      <c r="XAM233" s="35"/>
      <c r="XAN233" s="35"/>
      <c r="XAO233" s="35"/>
      <c r="XAP233" s="35"/>
      <c r="XAQ233" s="35"/>
      <c r="XAR233" s="35"/>
      <c r="XAS233" s="35"/>
      <c r="XAT233" s="35"/>
      <c r="XAU233" s="35"/>
      <c r="XAV233" s="35"/>
      <c r="XAW233" s="35"/>
      <c r="XAX233" s="35"/>
      <c r="XAY233" s="35"/>
      <c r="XAZ233" s="35"/>
      <c r="XBA233" s="35"/>
      <c r="XBB233" s="35"/>
      <c r="XBC233" s="35"/>
      <c r="XBD233" s="35"/>
      <c r="XBE233" s="35"/>
      <c r="XBF233" s="35"/>
      <c r="XBG233" s="35"/>
      <c r="XBH233" s="35"/>
      <c r="XBI233" s="35"/>
      <c r="XBJ233" s="35"/>
      <c r="XBK233" s="35"/>
      <c r="XBL233" s="35"/>
      <c r="XBM233" s="35"/>
      <c r="XBN233" s="35"/>
      <c r="XBO233" s="35"/>
      <c r="XBP233" s="35"/>
      <c r="XBQ233" s="35"/>
      <c r="XBR233" s="35"/>
      <c r="XBS233" s="35"/>
      <c r="XBT233" s="35"/>
      <c r="XBU233" s="35"/>
      <c r="XBV233" s="35"/>
      <c r="XBW233" s="35"/>
      <c r="XBX233" s="35"/>
      <c r="XBY233" s="35"/>
      <c r="XBZ233" s="35"/>
      <c r="XCA233" s="35"/>
      <c r="XCB233" s="35"/>
      <c r="XCC233" s="35"/>
      <c r="XCD233" s="35"/>
      <c r="XCE233" s="35"/>
      <c r="XCF233" s="35"/>
      <c r="XCG233" s="35"/>
      <c r="XCH233" s="35"/>
      <c r="XCI233" s="35"/>
      <c r="XCJ233" s="35"/>
      <c r="XCK233" s="35"/>
      <c r="XCL233" s="35"/>
      <c r="XCM233" s="35"/>
      <c r="XCN233" s="35"/>
      <c r="XCO233" s="35"/>
      <c r="XCP233" s="35"/>
      <c r="XCQ233" s="35"/>
      <c r="XCR233" s="35"/>
      <c r="XCS233" s="35"/>
      <c r="XCT233" s="35"/>
      <c r="XCU233" s="35"/>
      <c r="XCV233" s="35"/>
      <c r="XCW233" s="35"/>
      <c r="XCX233" s="35"/>
      <c r="XCY233" s="35"/>
      <c r="XCZ233" s="35"/>
      <c r="XDA233" s="35"/>
      <c r="XDB233" s="35"/>
      <c r="XDC233" s="35"/>
      <c r="XDD233" s="35"/>
      <c r="XDE233" s="35"/>
      <c r="XDF233" s="35"/>
      <c r="XDG233" s="35"/>
      <c r="XDH233" s="35"/>
      <c r="XDI233" s="35"/>
      <c r="XDJ233" s="35"/>
      <c r="XDK233" s="35"/>
      <c r="XDL233" s="35"/>
      <c r="XDM233" s="35"/>
      <c r="XDN233" s="35"/>
      <c r="XDO233" s="35"/>
      <c r="XDP233" s="35"/>
      <c r="XDQ233" s="35"/>
      <c r="XDR233" s="35"/>
      <c r="XDS233" s="35"/>
      <c r="XDT233" s="35"/>
      <c r="XDU233" s="35"/>
      <c r="XDV233" s="35"/>
      <c r="XDW233" s="35"/>
      <c r="XDX233" s="35"/>
      <c r="XDY233" s="35"/>
      <c r="XDZ233" s="35"/>
      <c r="XEA233" s="35"/>
      <c r="XEB233" s="35"/>
      <c r="XEC233" s="35"/>
      <c r="XED233" s="35"/>
      <c r="XEE233" s="35"/>
      <c r="XEF233" s="35"/>
      <c r="XEG233" s="35"/>
      <c r="XEH233" s="35"/>
      <c r="XEI233" s="35"/>
      <c r="XEJ233" s="35"/>
      <c r="XEK233" s="35"/>
      <c r="XEL233" s="35"/>
      <c r="XEM233" s="35"/>
      <c r="XEN233" s="35"/>
      <c r="XEO233" s="35"/>
      <c r="XEP233" s="35"/>
      <c r="XEQ233" s="35"/>
      <c r="XER233" s="35"/>
      <c r="XES233" s="35"/>
      <c r="XET233" s="35"/>
      <c r="XEU233" s="35"/>
      <c r="XEV233" s="35"/>
      <c r="XEW233" s="35"/>
      <c r="XEX233" s="35"/>
      <c r="XEY233" s="35"/>
      <c r="XEZ233" s="35"/>
      <c r="XFA233" s="35"/>
      <c r="XFB233" s="35"/>
      <c r="XFC233" s="35"/>
      <c r="XFD233" s="35"/>
    </row>
    <row r="234" spans="1:151 16227:16384" s="12" customFormat="1" ht="20.25" customHeight="1" x14ac:dyDescent="0.25">
      <c r="A234" s="82" t="str">
        <f t="shared" si="23"/>
        <v>9th Floor For Residential (Part Refuge Area)</v>
      </c>
      <c r="B234" s="82"/>
      <c r="C234" s="82">
        <f t="shared" si="25"/>
        <v>8</v>
      </c>
      <c r="D234" s="82"/>
      <c r="E234" s="58" t="s">
        <v>214</v>
      </c>
      <c r="F234" s="83">
        <f>(36.91+1*1.55)*10.764</f>
        <v>413.98343999999992</v>
      </c>
      <c r="G234" s="84"/>
      <c r="H234" s="58">
        <v>0</v>
      </c>
      <c r="I234" s="58">
        <f t="shared" si="24"/>
        <v>620.97515999999985</v>
      </c>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WZC234" s="35"/>
      <c r="WZD234" s="35"/>
      <c r="WZE234" s="35"/>
      <c r="WZF234" s="35"/>
      <c r="WZG234" s="35"/>
      <c r="WZH234" s="35"/>
      <c r="WZI234" s="35"/>
      <c r="WZJ234" s="35"/>
      <c r="WZK234" s="35"/>
      <c r="WZL234" s="35"/>
      <c r="WZM234" s="35"/>
      <c r="WZN234" s="35"/>
      <c r="WZO234" s="35"/>
      <c r="WZP234" s="35"/>
      <c r="WZQ234" s="35"/>
      <c r="WZR234" s="35"/>
      <c r="WZS234" s="35"/>
      <c r="WZT234" s="35"/>
      <c r="WZU234" s="35"/>
      <c r="WZV234" s="35"/>
      <c r="WZW234" s="35"/>
      <c r="WZX234" s="35"/>
      <c r="WZY234" s="35"/>
      <c r="WZZ234" s="35"/>
      <c r="XAA234" s="35"/>
      <c r="XAB234" s="35"/>
      <c r="XAC234" s="35"/>
      <c r="XAD234" s="35"/>
      <c r="XAE234" s="35"/>
      <c r="XAF234" s="35"/>
      <c r="XAG234" s="35"/>
      <c r="XAH234" s="35"/>
      <c r="XAI234" s="35"/>
      <c r="XAJ234" s="35"/>
      <c r="XAK234" s="35"/>
      <c r="XAL234" s="35"/>
      <c r="XAM234" s="35"/>
      <c r="XAN234" s="35"/>
      <c r="XAO234" s="35"/>
      <c r="XAP234" s="35"/>
      <c r="XAQ234" s="35"/>
      <c r="XAR234" s="35"/>
      <c r="XAS234" s="35"/>
      <c r="XAT234" s="35"/>
      <c r="XAU234" s="35"/>
      <c r="XAV234" s="35"/>
      <c r="XAW234" s="35"/>
      <c r="XAX234" s="35"/>
      <c r="XAY234" s="35"/>
      <c r="XAZ234" s="35"/>
      <c r="XBA234" s="35"/>
      <c r="XBB234" s="35"/>
      <c r="XBC234" s="35"/>
      <c r="XBD234" s="35"/>
      <c r="XBE234" s="35"/>
      <c r="XBF234" s="35"/>
      <c r="XBG234" s="35"/>
      <c r="XBH234" s="35"/>
      <c r="XBI234" s="35"/>
      <c r="XBJ234" s="35"/>
      <c r="XBK234" s="35"/>
      <c r="XBL234" s="35"/>
      <c r="XBM234" s="35"/>
      <c r="XBN234" s="35"/>
      <c r="XBO234" s="35"/>
      <c r="XBP234" s="35"/>
      <c r="XBQ234" s="35"/>
      <c r="XBR234" s="35"/>
      <c r="XBS234" s="35"/>
      <c r="XBT234" s="35"/>
      <c r="XBU234" s="35"/>
      <c r="XBV234" s="35"/>
      <c r="XBW234" s="35"/>
      <c r="XBX234" s="35"/>
      <c r="XBY234" s="35"/>
      <c r="XBZ234" s="35"/>
      <c r="XCA234" s="35"/>
      <c r="XCB234" s="35"/>
      <c r="XCC234" s="35"/>
      <c r="XCD234" s="35"/>
      <c r="XCE234" s="35"/>
      <c r="XCF234" s="35"/>
      <c r="XCG234" s="35"/>
      <c r="XCH234" s="35"/>
      <c r="XCI234" s="35"/>
      <c r="XCJ234" s="35"/>
      <c r="XCK234" s="35"/>
      <c r="XCL234" s="35"/>
      <c r="XCM234" s="35"/>
      <c r="XCN234" s="35"/>
      <c r="XCO234" s="35"/>
      <c r="XCP234" s="35"/>
      <c r="XCQ234" s="35"/>
      <c r="XCR234" s="35"/>
      <c r="XCS234" s="35"/>
      <c r="XCT234" s="35"/>
      <c r="XCU234" s="35"/>
      <c r="XCV234" s="35"/>
      <c r="XCW234" s="35"/>
      <c r="XCX234" s="35"/>
      <c r="XCY234" s="35"/>
      <c r="XCZ234" s="35"/>
      <c r="XDA234" s="35"/>
      <c r="XDB234" s="35"/>
      <c r="XDC234" s="35"/>
      <c r="XDD234" s="35"/>
      <c r="XDE234" s="35"/>
      <c r="XDF234" s="35"/>
      <c r="XDG234" s="35"/>
      <c r="XDH234" s="35"/>
      <c r="XDI234" s="35"/>
      <c r="XDJ234" s="35"/>
      <c r="XDK234" s="35"/>
      <c r="XDL234" s="35"/>
      <c r="XDM234" s="35"/>
      <c r="XDN234" s="35"/>
      <c r="XDO234" s="35"/>
      <c r="XDP234" s="35"/>
      <c r="XDQ234" s="35"/>
      <c r="XDR234" s="35"/>
      <c r="XDS234" s="35"/>
      <c r="XDT234" s="35"/>
      <c r="XDU234" s="35"/>
      <c r="XDV234" s="35"/>
      <c r="XDW234" s="35"/>
      <c r="XDX234" s="35"/>
      <c r="XDY234" s="35"/>
      <c r="XDZ234" s="35"/>
      <c r="XEA234" s="35"/>
      <c r="XEB234" s="35"/>
      <c r="XEC234" s="35"/>
      <c r="XED234" s="35"/>
      <c r="XEE234" s="35"/>
      <c r="XEF234" s="35"/>
      <c r="XEG234" s="35"/>
      <c r="XEH234" s="35"/>
      <c r="XEI234" s="35"/>
      <c r="XEJ234" s="35"/>
      <c r="XEK234" s="35"/>
      <c r="XEL234" s="35"/>
      <c r="XEM234" s="35"/>
      <c r="XEN234" s="35"/>
      <c r="XEO234" s="35"/>
      <c r="XEP234" s="35"/>
      <c r="XEQ234" s="35"/>
      <c r="XER234" s="35"/>
      <c r="XES234" s="35"/>
      <c r="XET234" s="35"/>
      <c r="XEU234" s="35"/>
      <c r="XEV234" s="35"/>
      <c r="XEW234" s="35"/>
      <c r="XEX234" s="35"/>
      <c r="XEY234" s="35"/>
      <c r="XEZ234" s="35"/>
      <c r="XFA234" s="35"/>
      <c r="XFB234" s="35"/>
      <c r="XFC234" s="35"/>
      <c r="XFD234" s="35"/>
    </row>
    <row r="235" spans="1:151 16227:16384" s="12" customFormat="1" ht="20.25" customHeight="1" x14ac:dyDescent="0.25">
      <c r="A235" s="82" t="str">
        <f>A227</f>
        <v>9th Floor For Residential (Part Refuge Area)</v>
      </c>
      <c r="B235" s="82"/>
      <c r="C235" s="82">
        <v>9</v>
      </c>
      <c r="D235" s="82"/>
      <c r="E235" s="58" t="s">
        <v>214</v>
      </c>
      <c r="F235" s="83">
        <f>(36.91+1*1.55)*10.764</f>
        <v>413.98343999999992</v>
      </c>
      <c r="G235" s="84"/>
      <c r="H235" s="58">
        <v>0</v>
      </c>
      <c r="I235" s="58">
        <f t="shared" si="24"/>
        <v>620.97515999999985</v>
      </c>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WZC235" s="35"/>
      <c r="WZD235" s="35"/>
      <c r="WZE235" s="35"/>
      <c r="WZF235" s="35"/>
      <c r="WZG235" s="35"/>
      <c r="WZH235" s="35"/>
      <c r="WZI235" s="35"/>
      <c r="WZJ235" s="35"/>
      <c r="WZK235" s="35"/>
      <c r="WZL235" s="35"/>
      <c r="WZM235" s="35"/>
      <c r="WZN235" s="35"/>
      <c r="WZO235" s="35"/>
      <c r="WZP235" s="35"/>
      <c r="WZQ235" s="35"/>
      <c r="WZR235" s="35"/>
      <c r="WZS235" s="35"/>
      <c r="WZT235" s="35"/>
      <c r="WZU235" s="35"/>
      <c r="WZV235" s="35"/>
      <c r="WZW235" s="35"/>
      <c r="WZX235" s="35"/>
      <c r="WZY235" s="35"/>
      <c r="WZZ235" s="35"/>
      <c r="XAA235" s="35"/>
      <c r="XAB235" s="35"/>
      <c r="XAC235" s="35"/>
      <c r="XAD235" s="35"/>
      <c r="XAE235" s="35"/>
      <c r="XAF235" s="35"/>
      <c r="XAG235" s="35"/>
      <c r="XAH235" s="35"/>
      <c r="XAI235" s="35"/>
      <c r="XAJ235" s="35"/>
      <c r="XAK235" s="35"/>
      <c r="XAL235" s="35"/>
      <c r="XAM235" s="35"/>
      <c r="XAN235" s="35"/>
      <c r="XAO235" s="35"/>
      <c r="XAP235" s="35"/>
      <c r="XAQ235" s="35"/>
      <c r="XAR235" s="35"/>
      <c r="XAS235" s="35"/>
      <c r="XAT235" s="35"/>
      <c r="XAU235" s="35"/>
      <c r="XAV235" s="35"/>
      <c r="XAW235" s="35"/>
      <c r="XAX235" s="35"/>
      <c r="XAY235" s="35"/>
      <c r="XAZ235" s="35"/>
      <c r="XBA235" s="35"/>
      <c r="XBB235" s="35"/>
      <c r="XBC235" s="35"/>
      <c r="XBD235" s="35"/>
      <c r="XBE235" s="35"/>
      <c r="XBF235" s="35"/>
      <c r="XBG235" s="35"/>
      <c r="XBH235" s="35"/>
      <c r="XBI235" s="35"/>
      <c r="XBJ235" s="35"/>
      <c r="XBK235" s="35"/>
      <c r="XBL235" s="35"/>
      <c r="XBM235" s="35"/>
      <c r="XBN235" s="35"/>
      <c r="XBO235" s="35"/>
      <c r="XBP235" s="35"/>
      <c r="XBQ235" s="35"/>
      <c r="XBR235" s="35"/>
      <c r="XBS235" s="35"/>
      <c r="XBT235" s="35"/>
      <c r="XBU235" s="35"/>
      <c r="XBV235" s="35"/>
      <c r="XBW235" s="35"/>
      <c r="XBX235" s="35"/>
      <c r="XBY235" s="35"/>
      <c r="XBZ235" s="35"/>
      <c r="XCA235" s="35"/>
      <c r="XCB235" s="35"/>
      <c r="XCC235" s="35"/>
      <c r="XCD235" s="35"/>
      <c r="XCE235" s="35"/>
      <c r="XCF235" s="35"/>
      <c r="XCG235" s="35"/>
      <c r="XCH235" s="35"/>
      <c r="XCI235" s="35"/>
      <c r="XCJ235" s="35"/>
      <c r="XCK235" s="35"/>
      <c r="XCL235" s="35"/>
      <c r="XCM235" s="35"/>
      <c r="XCN235" s="35"/>
      <c r="XCO235" s="35"/>
      <c r="XCP235" s="35"/>
      <c r="XCQ235" s="35"/>
      <c r="XCR235" s="35"/>
      <c r="XCS235" s="35"/>
      <c r="XCT235" s="35"/>
      <c r="XCU235" s="35"/>
      <c r="XCV235" s="35"/>
      <c r="XCW235" s="35"/>
      <c r="XCX235" s="35"/>
      <c r="XCY235" s="35"/>
      <c r="XCZ235" s="35"/>
      <c r="XDA235" s="35"/>
      <c r="XDB235" s="35"/>
      <c r="XDC235" s="35"/>
      <c r="XDD235" s="35"/>
      <c r="XDE235" s="35"/>
      <c r="XDF235" s="35"/>
      <c r="XDG235" s="35"/>
      <c r="XDH235" s="35"/>
      <c r="XDI235" s="35"/>
      <c r="XDJ235" s="35"/>
      <c r="XDK235" s="35"/>
      <c r="XDL235" s="35"/>
      <c r="XDM235" s="35"/>
      <c r="XDN235" s="35"/>
      <c r="XDO235" s="35"/>
      <c r="XDP235" s="35"/>
      <c r="XDQ235" s="35"/>
      <c r="XDR235" s="35"/>
      <c r="XDS235" s="35"/>
      <c r="XDT235" s="35"/>
      <c r="XDU235" s="35"/>
      <c r="XDV235" s="35"/>
      <c r="XDW235" s="35"/>
      <c r="XDX235" s="35"/>
      <c r="XDY235" s="35"/>
      <c r="XDZ235" s="35"/>
      <c r="XEA235" s="35"/>
      <c r="XEB235" s="35"/>
      <c r="XEC235" s="35"/>
      <c r="XED235" s="35"/>
      <c r="XEE235" s="35"/>
      <c r="XEF235" s="35"/>
      <c r="XEG235" s="35"/>
      <c r="XEH235" s="35"/>
      <c r="XEI235" s="35"/>
      <c r="XEJ235" s="35"/>
      <c r="XEK235" s="35"/>
      <c r="XEL235" s="35"/>
      <c r="XEM235" s="35"/>
      <c r="XEN235" s="35"/>
      <c r="XEO235" s="35"/>
      <c r="XEP235" s="35"/>
      <c r="XEQ235" s="35"/>
      <c r="XER235" s="35"/>
      <c r="XES235" s="35"/>
      <c r="XET235" s="35"/>
      <c r="XEU235" s="35"/>
      <c r="XEV235" s="35"/>
      <c r="XEW235" s="35"/>
      <c r="XEX235" s="35"/>
      <c r="XEY235" s="35"/>
      <c r="XEZ235" s="35"/>
      <c r="XFA235" s="35"/>
      <c r="XFB235" s="35"/>
      <c r="XFC235" s="35"/>
      <c r="XFD235" s="35"/>
    </row>
    <row r="236" spans="1:151 16227:16384" s="12" customFormat="1" ht="20.25" customHeight="1" x14ac:dyDescent="0.25">
      <c r="A236" s="82" t="str">
        <f t="shared" si="23"/>
        <v>9th Floor For Residential (Part Refuge Area)</v>
      </c>
      <c r="B236" s="82"/>
      <c r="C236" s="82">
        <v>10</v>
      </c>
      <c r="D236" s="82"/>
      <c r="E236" s="58" t="s">
        <v>214</v>
      </c>
      <c r="F236" s="83">
        <f>(37.91+1*1.55)*10.764</f>
        <v>424.74743999999993</v>
      </c>
      <c r="G236" s="84"/>
      <c r="H236" s="58">
        <v>0</v>
      </c>
      <c r="I236" s="58">
        <f t="shared" si="24"/>
        <v>637.12115999999992</v>
      </c>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WZC236" s="35"/>
      <c r="WZD236" s="35"/>
      <c r="WZE236" s="35"/>
      <c r="WZF236" s="35"/>
      <c r="WZG236" s="35"/>
      <c r="WZH236" s="35"/>
      <c r="WZI236" s="35"/>
      <c r="WZJ236" s="35"/>
      <c r="WZK236" s="35"/>
      <c r="WZL236" s="35"/>
      <c r="WZM236" s="35"/>
      <c r="WZN236" s="35"/>
      <c r="WZO236" s="35"/>
      <c r="WZP236" s="35"/>
      <c r="WZQ236" s="35"/>
      <c r="WZR236" s="35"/>
      <c r="WZS236" s="35"/>
      <c r="WZT236" s="35"/>
      <c r="WZU236" s="35"/>
      <c r="WZV236" s="35"/>
      <c r="WZW236" s="35"/>
      <c r="WZX236" s="35"/>
      <c r="WZY236" s="35"/>
      <c r="WZZ236" s="35"/>
      <c r="XAA236" s="35"/>
      <c r="XAB236" s="35"/>
      <c r="XAC236" s="35"/>
      <c r="XAD236" s="35"/>
      <c r="XAE236" s="35"/>
      <c r="XAF236" s="35"/>
      <c r="XAG236" s="35"/>
      <c r="XAH236" s="35"/>
      <c r="XAI236" s="35"/>
      <c r="XAJ236" s="35"/>
      <c r="XAK236" s="35"/>
      <c r="XAL236" s="35"/>
      <c r="XAM236" s="35"/>
      <c r="XAN236" s="35"/>
      <c r="XAO236" s="35"/>
      <c r="XAP236" s="35"/>
      <c r="XAQ236" s="35"/>
      <c r="XAR236" s="35"/>
      <c r="XAS236" s="35"/>
      <c r="XAT236" s="35"/>
      <c r="XAU236" s="35"/>
      <c r="XAV236" s="35"/>
      <c r="XAW236" s="35"/>
      <c r="XAX236" s="35"/>
      <c r="XAY236" s="35"/>
      <c r="XAZ236" s="35"/>
      <c r="XBA236" s="35"/>
      <c r="XBB236" s="35"/>
      <c r="XBC236" s="35"/>
      <c r="XBD236" s="35"/>
      <c r="XBE236" s="35"/>
      <c r="XBF236" s="35"/>
      <c r="XBG236" s="35"/>
      <c r="XBH236" s="35"/>
      <c r="XBI236" s="35"/>
      <c r="XBJ236" s="35"/>
      <c r="XBK236" s="35"/>
      <c r="XBL236" s="35"/>
      <c r="XBM236" s="35"/>
      <c r="XBN236" s="35"/>
      <c r="XBO236" s="35"/>
      <c r="XBP236" s="35"/>
      <c r="XBQ236" s="35"/>
      <c r="XBR236" s="35"/>
      <c r="XBS236" s="35"/>
      <c r="XBT236" s="35"/>
      <c r="XBU236" s="35"/>
      <c r="XBV236" s="35"/>
      <c r="XBW236" s="35"/>
      <c r="XBX236" s="35"/>
      <c r="XBY236" s="35"/>
      <c r="XBZ236" s="35"/>
      <c r="XCA236" s="35"/>
      <c r="XCB236" s="35"/>
      <c r="XCC236" s="35"/>
      <c r="XCD236" s="35"/>
      <c r="XCE236" s="35"/>
      <c r="XCF236" s="35"/>
      <c r="XCG236" s="35"/>
      <c r="XCH236" s="35"/>
      <c r="XCI236" s="35"/>
      <c r="XCJ236" s="35"/>
      <c r="XCK236" s="35"/>
      <c r="XCL236" s="35"/>
      <c r="XCM236" s="35"/>
      <c r="XCN236" s="35"/>
      <c r="XCO236" s="35"/>
      <c r="XCP236" s="35"/>
      <c r="XCQ236" s="35"/>
      <c r="XCR236" s="35"/>
      <c r="XCS236" s="35"/>
      <c r="XCT236" s="35"/>
      <c r="XCU236" s="35"/>
      <c r="XCV236" s="35"/>
      <c r="XCW236" s="35"/>
      <c r="XCX236" s="35"/>
      <c r="XCY236" s="35"/>
      <c r="XCZ236" s="35"/>
      <c r="XDA236" s="35"/>
      <c r="XDB236" s="35"/>
      <c r="XDC236" s="35"/>
      <c r="XDD236" s="35"/>
      <c r="XDE236" s="35"/>
      <c r="XDF236" s="35"/>
      <c r="XDG236" s="35"/>
      <c r="XDH236" s="35"/>
      <c r="XDI236" s="35"/>
      <c r="XDJ236" s="35"/>
      <c r="XDK236" s="35"/>
      <c r="XDL236" s="35"/>
      <c r="XDM236" s="35"/>
      <c r="XDN236" s="35"/>
      <c r="XDO236" s="35"/>
      <c r="XDP236" s="35"/>
      <c r="XDQ236" s="35"/>
      <c r="XDR236" s="35"/>
      <c r="XDS236" s="35"/>
      <c r="XDT236" s="35"/>
      <c r="XDU236" s="35"/>
      <c r="XDV236" s="35"/>
      <c r="XDW236" s="35"/>
      <c r="XDX236" s="35"/>
      <c r="XDY236" s="35"/>
      <c r="XDZ236" s="35"/>
      <c r="XEA236" s="35"/>
      <c r="XEB236" s="35"/>
      <c r="XEC236" s="35"/>
      <c r="XED236" s="35"/>
      <c r="XEE236" s="35"/>
      <c r="XEF236" s="35"/>
      <c r="XEG236" s="35"/>
      <c r="XEH236" s="35"/>
      <c r="XEI236" s="35"/>
      <c r="XEJ236" s="35"/>
      <c r="XEK236" s="35"/>
      <c r="XEL236" s="35"/>
      <c r="XEM236" s="35"/>
      <c r="XEN236" s="35"/>
      <c r="XEO236" s="35"/>
      <c r="XEP236" s="35"/>
      <c r="XEQ236" s="35"/>
      <c r="XER236" s="35"/>
      <c r="XES236" s="35"/>
      <c r="XET236" s="35"/>
      <c r="XEU236" s="35"/>
      <c r="XEV236" s="35"/>
      <c r="XEW236" s="35"/>
      <c r="XEX236" s="35"/>
      <c r="XEY236" s="35"/>
      <c r="XEZ236" s="35"/>
      <c r="XFA236" s="35"/>
      <c r="XFB236" s="35"/>
      <c r="XFC236" s="35"/>
      <c r="XFD236" s="35"/>
    </row>
    <row r="237" spans="1:151 16227:16384" s="12" customFormat="1" ht="20.25" customHeight="1" x14ac:dyDescent="0.25">
      <c r="A237" s="82" t="str">
        <f>A229</f>
        <v>9th Floor For Residential (Part Refuge Area)</v>
      </c>
      <c r="B237" s="82"/>
      <c r="C237" s="82">
        <v>11</v>
      </c>
      <c r="D237" s="82"/>
      <c r="E237" s="83" t="s">
        <v>244</v>
      </c>
      <c r="F237" s="85"/>
      <c r="G237" s="85"/>
      <c r="H237" s="85"/>
      <c r="I237" s="84"/>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WZC237" s="35"/>
      <c r="WZD237" s="35"/>
      <c r="WZE237" s="35"/>
      <c r="WZF237" s="35"/>
      <c r="WZG237" s="35"/>
      <c r="WZH237" s="35"/>
      <c r="WZI237" s="35"/>
      <c r="WZJ237" s="35"/>
      <c r="WZK237" s="35"/>
      <c r="WZL237" s="35"/>
      <c r="WZM237" s="35"/>
      <c r="WZN237" s="35"/>
      <c r="WZO237" s="35"/>
      <c r="WZP237" s="35"/>
      <c r="WZQ237" s="35"/>
      <c r="WZR237" s="35"/>
      <c r="WZS237" s="35"/>
      <c r="WZT237" s="35"/>
      <c r="WZU237" s="35"/>
      <c r="WZV237" s="35"/>
      <c r="WZW237" s="35"/>
      <c r="WZX237" s="35"/>
      <c r="WZY237" s="35"/>
      <c r="WZZ237" s="35"/>
      <c r="XAA237" s="35"/>
      <c r="XAB237" s="35"/>
      <c r="XAC237" s="35"/>
      <c r="XAD237" s="35"/>
      <c r="XAE237" s="35"/>
      <c r="XAF237" s="35"/>
      <c r="XAG237" s="35"/>
      <c r="XAH237" s="35"/>
      <c r="XAI237" s="35"/>
      <c r="XAJ237" s="35"/>
      <c r="XAK237" s="35"/>
      <c r="XAL237" s="35"/>
      <c r="XAM237" s="35"/>
      <c r="XAN237" s="35"/>
      <c r="XAO237" s="35"/>
      <c r="XAP237" s="35"/>
      <c r="XAQ237" s="35"/>
      <c r="XAR237" s="35"/>
      <c r="XAS237" s="35"/>
      <c r="XAT237" s="35"/>
      <c r="XAU237" s="35"/>
      <c r="XAV237" s="35"/>
      <c r="XAW237" s="35"/>
      <c r="XAX237" s="35"/>
      <c r="XAY237" s="35"/>
      <c r="XAZ237" s="35"/>
      <c r="XBA237" s="35"/>
      <c r="XBB237" s="35"/>
      <c r="XBC237" s="35"/>
      <c r="XBD237" s="35"/>
      <c r="XBE237" s="35"/>
      <c r="XBF237" s="35"/>
      <c r="XBG237" s="35"/>
      <c r="XBH237" s="35"/>
      <c r="XBI237" s="35"/>
      <c r="XBJ237" s="35"/>
      <c r="XBK237" s="35"/>
      <c r="XBL237" s="35"/>
      <c r="XBM237" s="35"/>
      <c r="XBN237" s="35"/>
      <c r="XBO237" s="35"/>
      <c r="XBP237" s="35"/>
      <c r="XBQ237" s="35"/>
      <c r="XBR237" s="35"/>
      <c r="XBS237" s="35"/>
      <c r="XBT237" s="35"/>
      <c r="XBU237" s="35"/>
      <c r="XBV237" s="35"/>
      <c r="XBW237" s="35"/>
      <c r="XBX237" s="35"/>
      <c r="XBY237" s="35"/>
      <c r="XBZ237" s="35"/>
      <c r="XCA237" s="35"/>
      <c r="XCB237" s="35"/>
      <c r="XCC237" s="35"/>
      <c r="XCD237" s="35"/>
      <c r="XCE237" s="35"/>
      <c r="XCF237" s="35"/>
      <c r="XCG237" s="35"/>
      <c r="XCH237" s="35"/>
      <c r="XCI237" s="35"/>
      <c r="XCJ237" s="35"/>
      <c r="XCK237" s="35"/>
      <c r="XCL237" s="35"/>
      <c r="XCM237" s="35"/>
      <c r="XCN237" s="35"/>
      <c r="XCO237" s="35"/>
      <c r="XCP237" s="35"/>
      <c r="XCQ237" s="35"/>
      <c r="XCR237" s="35"/>
      <c r="XCS237" s="35"/>
      <c r="XCT237" s="35"/>
      <c r="XCU237" s="35"/>
      <c r="XCV237" s="35"/>
      <c r="XCW237" s="35"/>
      <c r="XCX237" s="35"/>
      <c r="XCY237" s="35"/>
      <c r="XCZ237" s="35"/>
      <c r="XDA237" s="35"/>
      <c r="XDB237" s="35"/>
      <c r="XDC237" s="35"/>
      <c r="XDD237" s="35"/>
      <c r="XDE237" s="35"/>
      <c r="XDF237" s="35"/>
      <c r="XDG237" s="35"/>
      <c r="XDH237" s="35"/>
      <c r="XDI237" s="35"/>
      <c r="XDJ237" s="35"/>
      <c r="XDK237" s="35"/>
      <c r="XDL237" s="35"/>
      <c r="XDM237" s="35"/>
      <c r="XDN237" s="35"/>
      <c r="XDO237" s="35"/>
      <c r="XDP237" s="35"/>
      <c r="XDQ237" s="35"/>
      <c r="XDR237" s="35"/>
      <c r="XDS237" s="35"/>
      <c r="XDT237" s="35"/>
      <c r="XDU237" s="35"/>
      <c r="XDV237" s="35"/>
      <c r="XDW237" s="35"/>
      <c r="XDX237" s="35"/>
      <c r="XDY237" s="35"/>
      <c r="XDZ237" s="35"/>
      <c r="XEA237" s="35"/>
      <c r="XEB237" s="35"/>
      <c r="XEC237" s="35"/>
      <c r="XED237" s="35"/>
      <c r="XEE237" s="35"/>
      <c r="XEF237" s="35"/>
      <c r="XEG237" s="35"/>
      <c r="XEH237" s="35"/>
      <c r="XEI237" s="35"/>
      <c r="XEJ237" s="35"/>
      <c r="XEK237" s="35"/>
      <c r="XEL237" s="35"/>
      <c r="XEM237" s="35"/>
      <c r="XEN237" s="35"/>
      <c r="XEO237" s="35"/>
      <c r="XEP237" s="35"/>
      <c r="XEQ237" s="35"/>
      <c r="XER237" s="35"/>
      <c r="XES237" s="35"/>
      <c r="XET237" s="35"/>
      <c r="XEU237" s="35"/>
      <c r="XEV237" s="35"/>
      <c r="XEW237" s="35"/>
      <c r="XEX237" s="35"/>
      <c r="XEY237" s="35"/>
      <c r="XEZ237" s="35"/>
      <c r="XFA237" s="35"/>
      <c r="XFB237" s="35"/>
      <c r="XFC237" s="35"/>
      <c r="XFD237" s="35"/>
    </row>
    <row r="238" spans="1:151 16227:16384" s="12" customFormat="1" ht="20.25" customHeight="1" x14ac:dyDescent="0.25">
      <c r="A238" s="82" t="str">
        <f t="shared" si="23"/>
        <v>9th Floor For Residential (Part Refuge Area)</v>
      </c>
      <c r="B238" s="82"/>
      <c r="C238" s="82">
        <v>12</v>
      </c>
      <c r="D238" s="82"/>
      <c r="E238" s="58" t="s">
        <v>214</v>
      </c>
      <c r="F238" s="83">
        <f>(41.53+1*1.55)*10.764</f>
        <v>463.71311999999995</v>
      </c>
      <c r="G238" s="84"/>
      <c r="H238" s="58">
        <v>0</v>
      </c>
      <c r="I238" s="58">
        <f t="shared" si="24"/>
        <v>695.56967999999995</v>
      </c>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WZC238" s="35"/>
      <c r="WZD238" s="35"/>
      <c r="WZE238" s="35"/>
      <c r="WZF238" s="35"/>
      <c r="WZG238" s="35"/>
      <c r="WZH238" s="35"/>
      <c r="WZI238" s="35"/>
      <c r="WZJ238" s="35"/>
      <c r="WZK238" s="35"/>
      <c r="WZL238" s="35"/>
      <c r="WZM238" s="35"/>
      <c r="WZN238" s="35"/>
      <c r="WZO238" s="35"/>
      <c r="WZP238" s="35"/>
      <c r="WZQ238" s="35"/>
      <c r="WZR238" s="35"/>
      <c r="WZS238" s="35"/>
      <c r="WZT238" s="35"/>
      <c r="WZU238" s="35"/>
      <c r="WZV238" s="35"/>
      <c r="WZW238" s="35"/>
      <c r="WZX238" s="35"/>
      <c r="WZY238" s="35"/>
      <c r="WZZ238" s="35"/>
      <c r="XAA238" s="35"/>
      <c r="XAB238" s="35"/>
      <c r="XAC238" s="35"/>
      <c r="XAD238" s="35"/>
      <c r="XAE238" s="35"/>
      <c r="XAF238" s="35"/>
      <c r="XAG238" s="35"/>
      <c r="XAH238" s="35"/>
      <c r="XAI238" s="35"/>
      <c r="XAJ238" s="35"/>
      <c r="XAK238" s="35"/>
      <c r="XAL238" s="35"/>
      <c r="XAM238" s="35"/>
      <c r="XAN238" s="35"/>
      <c r="XAO238" s="35"/>
      <c r="XAP238" s="35"/>
      <c r="XAQ238" s="35"/>
      <c r="XAR238" s="35"/>
      <c r="XAS238" s="35"/>
      <c r="XAT238" s="35"/>
      <c r="XAU238" s="35"/>
      <c r="XAV238" s="35"/>
      <c r="XAW238" s="35"/>
      <c r="XAX238" s="35"/>
      <c r="XAY238" s="35"/>
      <c r="XAZ238" s="35"/>
      <c r="XBA238" s="35"/>
      <c r="XBB238" s="35"/>
      <c r="XBC238" s="35"/>
      <c r="XBD238" s="35"/>
      <c r="XBE238" s="35"/>
      <c r="XBF238" s="35"/>
      <c r="XBG238" s="35"/>
      <c r="XBH238" s="35"/>
      <c r="XBI238" s="35"/>
      <c r="XBJ238" s="35"/>
      <c r="XBK238" s="35"/>
      <c r="XBL238" s="35"/>
      <c r="XBM238" s="35"/>
      <c r="XBN238" s="35"/>
      <c r="XBO238" s="35"/>
      <c r="XBP238" s="35"/>
      <c r="XBQ238" s="35"/>
      <c r="XBR238" s="35"/>
      <c r="XBS238" s="35"/>
      <c r="XBT238" s="35"/>
      <c r="XBU238" s="35"/>
      <c r="XBV238" s="35"/>
      <c r="XBW238" s="35"/>
      <c r="XBX238" s="35"/>
      <c r="XBY238" s="35"/>
      <c r="XBZ238" s="35"/>
      <c r="XCA238" s="35"/>
      <c r="XCB238" s="35"/>
      <c r="XCC238" s="35"/>
      <c r="XCD238" s="35"/>
      <c r="XCE238" s="35"/>
      <c r="XCF238" s="35"/>
      <c r="XCG238" s="35"/>
      <c r="XCH238" s="35"/>
      <c r="XCI238" s="35"/>
      <c r="XCJ238" s="35"/>
      <c r="XCK238" s="35"/>
      <c r="XCL238" s="35"/>
      <c r="XCM238" s="35"/>
      <c r="XCN238" s="35"/>
      <c r="XCO238" s="35"/>
      <c r="XCP238" s="35"/>
      <c r="XCQ238" s="35"/>
      <c r="XCR238" s="35"/>
      <c r="XCS238" s="35"/>
      <c r="XCT238" s="35"/>
      <c r="XCU238" s="35"/>
      <c r="XCV238" s="35"/>
      <c r="XCW238" s="35"/>
      <c r="XCX238" s="35"/>
      <c r="XCY238" s="35"/>
      <c r="XCZ238" s="35"/>
      <c r="XDA238" s="35"/>
      <c r="XDB238" s="35"/>
      <c r="XDC238" s="35"/>
      <c r="XDD238" s="35"/>
      <c r="XDE238" s="35"/>
      <c r="XDF238" s="35"/>
      <c r="XDG238" s="35"/>
      <c r="XDH238" s="35"/>
      <c r="XDI238" s="35"/>
      <c r="XDJ238" s="35"/>
      <c r="XDK238" s="35"/>
      <c r="XDL238" s="35"/>
      <c r="XDM238" s="35"/>
      <c r="XDN238" s="35"/>
      <c r="XDO238" s="35"/>
      <c r="XDP238" s="35"/>
      <c r="XDQ238" s="35"/>
      <c r="XDR238" s="35"/>
      <c r="XDS238" s="35"/>
      <c r="XDT238" s="35"/>
      <c r="XDU238" s="35"/>
      <c r="XDV238" s="35"/>
      <c r="XDW238" s="35"/>
      <c r="XDX238" s="35"/>
      <c r="XDY238" s="35"/>
      <c r="XDZ238" s="35"/>
      <c r="XEA238" s="35"/>
      <c r="XEB238" s="35"/>
      <c r="XEC238" s="35"/>
      <c r="XED238" s="35"/>
      <c r="XEE238" s="35"/>
      <c r="XEF238" s="35"/>
      <c r="XEG238" s="35"/>
      <c r="XEH238" s="35"/>
      <c r="XEI238" s="35"/>
      <c r="XEJ238" s="35"/>
      <c r="XEK238" s="35"/>
      <c r="XEL238" s="35"/>
      <c r="XEM238" s="35"/>
      <c r="XEN238" s="35"/>
      <c r="XEO238" s="35"/>
      <c r="XEP238" s="35"/>
      <c r="XEQ238" s="35"/>
      <c r="XER238" s="35"/>
      <c r="XES238" s="35"/>
      <c r="XET238" s="35"/>
      <c r="XEU238" s="35"/>
      <c r="XEV238" s="35"/>
      <c r="XEW238" s="35"/>
      <c r="XEX238" s="35"/>
      <c r="XEY238" s="35"/>
      <c r="XEZ238" s="35"/>
      <c r="XFA238" s="35"/>
      <c r="XFB238" s="35"/>
      <c r="XFC238" s="35"/>
      <c r="XFD238" s="35"/>
    </row>
    <row r="239" spans="1:151 16227:16384" s="12" customFormat="1" ht="20.25" customHeight="1" x14ac:dyDescent="0.25">
      <c r="A239" s="82" t="str">
        <f t="shared" si="23"/>
        <v>9th Floor For Residential (Part Refuge Area)</v>
      </c>
      <c r="B239" s="82"/>
      <c r="C239" s="82">
        <f t="shared" si="25"/>
        <v>13</v>
      </c>
      <c r="D239" s="82"/>
      <c r="E239" s="58" t="s">
        <v>214</v>
      </c>
      <c r="F239" s="83">
        <f>36.89*10.764</f>
        <v>397.08395999999999</v>
      </c>
      <c r="G239" s="84"/>
      <c r="H239" s="58">
        <v>0</v>
      </c>
      <c r="I239" s="58">
        <f t="shared" si="24"/>
        <v>595.62594000000001</v>
      </c>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WZC239" s="35"/>
      <c r="WZD239" s="35"/>
      <c r="WZE239" s="35"/>
      <c r="WZF239" s="35"/>
      <c r="WZG239" s="35"/>
      <c r="WZH239" s="35"/>
      <c r="WZI239" s="35"/>
      <c r="WZJ239" s="35"/>
      <c r="WZK239" s="35"/>
      <c r="WZL239" s="35"/>
      <c r="WZM239" s="35"/>
      <c r="WZN239" s="35"/>
      <c r="WZO239" s="35"/>
      <c r="WZP239" s="35"/>
      <c r="WZQ239" s="35"/>
      <c r="WZR239" s="35"/>
      <c r="WZS239" s="35"/>
      <c r="WZT239" s="35"/>
      <c r="WZU239" s="35"/>
      <c r="WZV239" s="35"/>
      <c r="WZW239" s="35"/>
      <c r="WZX239" s="35"/>
      <c r="WZY239" s="35"/>
      <c r="WZZ239" s="35"/>
      <c r="XAA239" s="35"/>
      <c r="XAB239" s="35"/>
      <c r="XAC239" s="35"/>
      <c r="XAD239" s="35"/>
      <c r="XAE239" s="35"/>
      <c r="XAF239" s="35"/>
      <c r="XAG239" s="35"/>
      <c r="XAH239" s="35"/>
      <c r="XAI239" s="35"/>
      <c r="XAJ239" s="35"/>
      <c r="XAK239" s="35"/>
      <c r="XAL239" s="35"/>
      <c r="XAM239" s="35"/>
      <c r="XAN239" s="35"/>
      <c r="XAO239" s="35"/>
      <c r="XAP239" s="35"/>
      <c r="XAQ239" s="35"/>
      <c r="XAR239" s="35"/>
      <c r="XAS239" s="35"/>
      <c r="XAT239" s="35"/>
      <c r="XAU239" s="35"/>
      <c r="XAV239" s="35"/>
      <c r="XAW239" s="35"/>
      <c r="XAX239" s="35"/>
      <c r="XAY239" s="35"/>
      <c r="XAZ239" s="35"/>
      <c r="XBA239" s="35"/>
      <c r="XBB239" s="35"/>
      <c r="XBC239" s="35"/>
      <c r="XBD239" s="35"/>
      <c r="XBE239" s="35"/>
      <c r="XBF239" s="35"/>
      <c r="XBG239" s="35"/>
      <c r="XBH239" s="35"/>
      <c r="XBI239" s="35"/>
      <c r="XBJ239" s="35"/>
      <c r="XBK239" s="35"/>
      <c r="XBL239" s="35"/>
      <c r="XBM239" s="35"/>
      <c r="XBN239" s="35"/>
      <c r="XBO239" s="35"/>
      <c r="XBP239" s="35"/>
      <c r="XBQ239" s="35"/>
      <c r="XBR239" s="35"/>
      <c r="XBS239" s="35"/>
      <c r="XBT239" s="35"/>
      <c r="XBU239" s="35"/>
      <c r="XBV239" s="35"/>
      <c r="XBW239" s="35"/>
      <c r="XBX239" s="35"/>
      <c r="XBY239" s="35"/>
      <c r="XBZ239" s="35"/>
      <c r="XCA239" s="35"/>
      <c r="XCB239" s="35"/>
      <c r="XCC239" s="35"/>
      <c r="XCD239" s="35"/>
      <c r="XCE239" s="35"/>
      <c r="XCF239" s="35"/>
      <c r="XCG239" s="35"/>
      <c r="XCH239" s="35"/>
      <c r="XCI239" s="35"/>
      <c r="XCJ239" s="35"/>
      <c r="XCK239" s="35"/>
      <c r="XCL239" s="35"/>
      <c r="XCM239" s="35"/>
      <c r="XCN239" s="35"/>
      <c r="XCO239" s="35"/>
      <c r="XCP239" s="35"/>
      <c r="XCQ239" s="35"/>
      <c r="XCR239" s="35"/>
      <c r="XCS239" s="35"/>
      <c r="XCT239" s="35"/>
      <c r="XCU239" s="35"/>
      <c r="XCV239" s="35"/>
      <c r="XCW239" s="35"/>
      <c r="XCX239" s="35"/>
      <c r="XCY239" s="35"/>
      <c r="XCZ239" s="35"/>
      <c r="XDA239" s="35"/>
      <c r="XDB239" s="35"/>
      <c r="XDC239" s="35"/>
      <c r="XDD239" s="35"/>
      <c r="XDE239" s="35"/>
      <c r="XDF239" s="35"/>
      <c r="XDG239" s="35"/>
      <c r="XDH239" s="35"/>
      <c r="XDI239" s="35"/>
      <c r="XDJ239" s="35"/>
      <c r="XDK239" s="35"/>
      <c r="XDL239" s="35"/>
      <c r="XDM239" s="35"/>
      <c r="XDN239" s="35"/>
      <c r="XDO239" s="35"/>
      <c r="XDP239" s="35"/>
      <c r="XDQ239" s="35"/>
      <c r="XDR239" s="35"/>
      <c r="XDS239" s="35"/>
      <c r="XDT239" s="35"/>
      <c r="XDU239" s="35"/>
      <c r="XDV239" s="35"/>
      <c r="XDW239" s="35"/>
      <c r="XDX239" s="35"/>
      <c r="XDY239" s="35"/>
      <c r="XDZ239" s="35"/>
      <c r="XEA239" s="35"/>
      <c r="XEB239" s="35"/>
      <c r="XEC239" s="35"/>
      <c r="XED239" s="35"/>
      <c r="XEE239" s="35"/>
      <c r="XEF239" s="35"/>
      <c r="XEG239" s="35"/>
      <c r="XEH239" s="35"/>
      <c r="XEI239" s="35"/>
      <c r="XEJ239" s="35"/>
      <c r="XEK239" s="35"/>
      <c r="XEL239" s="35"/>
      <c r="XEM239" s="35"/>
      <c r="XEN239" s="35"/>
      <c r="XEO239" s="35"/>
      <c r="XEP239" s="35"/>
      <c r="XEQ239" s="35"/>
      <c r="XER239" s="35"/>
      <c r="XES239" s="35"/>
      <c r="XET239" s="35"/>
      <c r="XEU239" s="35"/>
      <c r="XEV239" s="35"/>
      <c r="XEW239" s="35"/>
      <c r="XEX239" s="35"/>
      <c r="XEY239" s="35"/>
      <c r="XEZ239" s="35"/>
      <c r="XFA239" s="35"/>
      <c r="XFB239" s="35"/>
      <c r="XFC239" s="35"/>
      <c r="XFD239" s="35"/>
    </row>
    <row r="240" spans="1:151 16227:16384" s="12" customFormat="1" ht="20.25" customHeight="1" x14ac:dyDescent="0.25">
      <c r="A240" s="82" t="str">
        <f t="shared" si="23"/>
        <v>9th Floor For Residential (Part Refuge Area)</v>
      </c>
      <c r="B240" s="82"/>
      <c r="C240" s="82">
        <f t="shared" si="25"/>
        <v>14</v>
      </c>
      <c r="D240" s="82"/>
      <c r="E240" s="58" t="s">
        <v>214</v>
      </c>
      <c r="F240" s="83">
        <f>36.89*10.764</f>
        <v>397.08395999999999</v>
      </c>
      <c r="G240" s="84"/>
      <c r="H240" s="58">
        <v>0</v>
      </c>
      <c r="I240" s="58">
        <f t="shared" si="24"/>
        <v>595.62594000000001</v>
      </c>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WZC240" s="35"/>
      <c r="WZD240" s="35"/>
      <c r="WZE240" s="35"/>
      <c r="WZF240" s="35"/>
      <c r="WZG240" s="35"/>
      <c r="WZH240" s="35"/>
      <c r="WZI240" s="35"/>
      <c r="WZJ240" s="35"/>
      <c r="WZK240" s="35"/>
      <c r="WZL240" s="35"/>
      <c r="WZM240" s="35"/>
      <c r="WZN240" s="35"/>
      <c r="WZO240" s="35"/>
      <c r="WZP240" s="35"/>
      <c r="WZQ240" s="35"/>
      <c r="WZR240" s="35"/>
      <c r="WZS240" s="35"/>
      <c r="WZT240" s="35"/>
      <c r="WZU240" s="35"/>
      <c r="WZV240" s="35"/>
      <c r="WZW240" s="35"/>
      <c r="WZX240" s="35"/>
      <c r="WZY240" s="35"/>
      <c r="WZZ240" s="35"/>
      <c r="XAA240" s="35"/>
      <c r="XAB240" s="35"/>
      <c r="XAC240" s="35"/>
      <c r="XAD240" s="35"/>
      <c r="XAE240" s="35"/>
      <c r="XAF240" s="35"/>
      <c r="XAG240" s="35"/>
      <c r="XAH240" s="35"/>
      <c r="XAI240" s="35"/>
      <c r="XAJ240" s="35"/>
      <c r="XAK240" s="35"/>
      <c r="XAL240" s="35"/>
      <c r="XAM240" s="35"/>
      <c r="XAN240" s="35"/>
      <c r="XAO240" s="35"/>
      <c r="XAP240" s="35"/>
      <c r="XAQ240" s="35"/>
      <c r="XAR240" s="35"/>
      <c r="XAS240" s="35"/>
      <c r="XAT240" s="35"/>
      <c r="XAU240" s="35"/>
      <c r="XAV240" s="35"/>
      <c r="XAW240" s="35"/>
      <c r="XAX240" s="35"/>
      <c r="XAY240" s="35"/>
      <c r="XAZ240" s="35"/>
      <c r="XBA240" s="35"/>
      <c r="XBB240" s="35"/>
      <c r="XBC240" s="35"/>
      <c r="XBD240" s="35"/>
      <c r="XBE240" s="35"/>
      <c r="XBF240" s="35"/>
      <c r="XBG240" s="35"/>
      <c r="XBH240" s="35"/>
      <c r="XBI240" s="35"/>
      <c r="XBJ240" s="35"/>
      <c r="XBK240" s="35"/>
      <c r="XBL240" s="35"/>
      <c r="XBM240" s="35"/>
      <c r="XBN240" s="35"/>
      <c r="XBO240" s="35"/>
      <c r="XBP240" s="35"/>
      <c r="XBQ240" s="35"/>
      <c r="XBR240" s="35"/>
      <c r="XBS240" s="35"/>
      <c r="XBT240" s="35"/>
      <c r="XBU240" s="35"/>
      <c r="XBV240" s="35"/>
      <c r="XBW240" s="35"/>
      <c r="XBX240" s="35"/>
      <c r="XBY240" s="35"/>
      <c r="XBZ240" s="35"/>
      <c r="XCA240" s="35"/>
      <c r="XCB240" s="35"/>
      <c r="XCC240" s="35"/>
      <c r="XCD240" s="35"/>
      <c r="XCE240" s="35"/>
      <c r="XCF240" s="35"/>
      <c r="XCG240" s="35"/>
      <c r="XCH240" s="35"/>
      <c r="XCI240" s="35"/>
      <c r="XCJ240" s="35"/>
      <c r="XCK240" s="35"/>
      <c r="XCL240" s="35"/>
      <c r="XCM240" s="35"/>
      <c r="XCN240" s="35"/>
      <c r="XCO240" s="35"/>
      <c r="XCP240" s="35"/>
      <c r="XCQ240" s="35"/>
      <c r="XCR240" s="35"/>
      <c r="XCS240" s="35"/>
      <c r="XCT240" s="35"/>
      <c r="XCU240" s="35"/>
      <c r="XCV240" s="35"/>
      <c r="XCW240" s="35"/>
      <c r="XCX240" s="35"/>
      <c r="XCY240" s="35"/>
      <c r="XCZ240" s="35"/>
      <c r="XDA240" s="35"/>
      <c r="XDB240" s="35"/>
      <c r="XDC240" s="35"/>
      <c r="XDD240" s="35"/>
      <c r="XDE240" s="35"/>
      <c r="XDF240" s="35"/>
      <c r="XDG240" s="35"/>
      <c r="XDH240" s="35"/>
      <c r="XDI240" s="35"/>
      <c r="XDJ240" s="35"/>
      <c r="XDK240" s="35"/>
      <c r="XDL240" s="35"/>
      <c r="XDM240" s="35"/>
      <c r="XDN240" s="35"/>
      <c r="XDO240" s="35"/>
      <c r="XDP240" s="35"/>
      <c r="XDQ240" s="35"/>
      <c r="XDR240" s="35"/>
      <c r="XDS240" s="35"/>
      <c r="XDT240" s="35"/>
      <c r="XDU240" s="35"/>
      <c r="XDV240" s="35"/>
      <c r="XDW240" s="35"/>
      <c r="XDX240" s="35"/>
      <c r="XDY240" s="35"/>
      <c r="XDZ240" s="35"/>
      <c r="XEA240" s="35"/>
      <c r="XEB240" s="35"/>
      <c r="XEC240" s="35"/>
      <c r="XED240" s="35"/>
      <c r="XEE240" s="35"/>
      <c r="XEF240" s="35"/>
      <c r="XEG240" s="35"/>
      <c r="XEH240" s="35"/>
      <c r="XEI240" s="35"/>
      <c r="XEJ240" s="35"/>
      <c r="XEK240" s="35"/>
      <c r="XEL240" s="35"/>
      <c r="XEM240" s="35"/>
      <c r="XEN240" s="35"/>
      <c r="XEO240" s="35"/>
      <c r="XEP240" s="35"/>
      <c r="XEQ240" s="35"/>
      <c r="XER240" s="35"/>
      <c r="XES240" s="35"/>
      <c r="XET240" s="35"/>
      <c r="XEU240" s="35"/>
      <c r="XEV240" s="35"/>
      <c r="XEW240" s="35"/>
      <c r="XEX240" s="35"/>
      <c r="XEY240" s="35"/>
      <c r="XEZ240" s="35"/>
      <c r="XFA240" s="35"/>
      <c r="XFB240" s="35"/>
      <c r="XFC240" s="35"/>
      <c r="XFD240" s="35"/>
    </row>
    <row r="241" spans="1:151 16227:16384" s="12" customFormat="1" ht="20.25" customHeight="1" x14ac:dyDescent="0.25">
      <c r="A241" s="82" t="str">
        <f t="shared" si="23"/>
        <v>9th Floor For Residential (Part Refuge Area)</v>
      </c>
      <c r="B241" s="82"/>
      <c r="C241" s="82">
        <f t="shared" si="25"/>
        <v>15</v>
      </c>
      <c r="D241" s="82"/>
      <c r="E241" s="58" t="s">
        <v>214</v>
      </c>
      <c r="F241" s="83">
        <f>(37.91+1*1.55)*10.764</f>
        <v>424.74743999999993</v>
      </c>
      <c r="G241" s="84"/>
      <c r="H241" s="58">
        <v>0</v>
      </c>
      <c r="I241" s="58">
        <f t="shared" si="24"/>
        <v>637.12115999999992</v>
      </c>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WZC241" s="35"/>
      <c r="WZD241" s="35"/>
      <c r="WZE241" s="35"/>
      <c r="WZF241" s="35"/>
      <c r="WZG241" s="35"/>
      <c r="WZH241" s="35"/>
      <c r="WZI241" s="35"/>
      <c r="WZJ241" s="35"/>
      <c r="WZK241" s="35"/>
      <c r="WZL241" s="35"/>
      <c r="WZM241" s="35"/>
      <c r="WZN241" s="35"/>
      <c r="WZO241" s="35"/>
      <c r="WZP241" s="35"/>
      <c r="WZQ241" s="35"/>
      <c r="WZR241" s="35"/>
      <c r="WZS241" s="35"/>
      <c r="WZT241" s="35"/>
      <c r="WZU241" s="35"/>
      <c r="WZV241" s="35"/>
      <c r="WZW241" s="35"/>
      <c r="WZX241" s="35"/>
      <c r="WZY241" s="35"/>
      <c r="WZZ241" s="35"/>
      <c r="XAA241" s="35"/>
      <c r="XAB241" s="35"/>
      <c r="XAC241" s="35"/>
      <c r="XAD241" s="35"/>
      <c r="XAE241" s="35"/>
      <c r="XAF241" s="35"/>
      <c r="XAG241" s="35"/>
      <c r="XAH241" s="35"/>
      <c r="XAI241" s="35"/>
      <c r="XAJ241" s="35"/>
      <c r="XAK241" s="35"/>
      <c r="XAL241" s="35"/>
      <c r="XAM241" s="35"/>
      <c r="XAN241" s="35"/>
      <c r="XAO241" s="35"/>
      <c r="XAP241" s="35"/>
      <c r="XAQ241" s="35"/>
      <c r="XAR241" s="35"/>
      <c r="XAS241" s="35"/>
      <c r="XAT241" s="35"/>
      <c r="XAU241" s="35"/>
      <c r="XAV241" s="35"/>
      <c r="XAW241" s="35"/>
      <c r="XAX241" s="35"/>
      <c r="XAY241" s="35"/>
      <c r="XAZ241" s="35"/>
      <c r="XBA241" s="35"/>
      <c r="XBB241" s="35"/>
      <c r="XBC241" s="35"/>
      <c r="XBD241" s="35"/>
      <c r="XBE241" s="35"/>
      <c r="XBF241" s="35"/>
      <c r="XBG241" s="35"/>
      <c r="XBH241" s="35"/>
      <c r="XBI241" s="35"/>
      <c r="XBJ241" s="35"/>
      <c r="XBK241" s="35"/>
      <c r="XBL241" s="35"/>
      <c r="XBM241" s="35"/>
      <c r="XBN241" s="35"/>
      <c r="XBO241" s="35"/>
      <c r="XBP241" s="35"/>
      <c r="XBQ241" s="35"/>
      <c r="XBR241" s="35"/>
      <c r="XBS241" s="35"/>
      <c r="XBT241" s="35"/>
      <c r="XBU241" s="35"/>
      <c r="XBV241" s="35"/>
      <c r="XBW241" s="35"/>
      <c r="XBX241" s="35"/>
      <c r="XBY241" s="35"/>
      <c r="XBZ241" s="35"/>
      <c r="XCA241" s="35"/>
      <c r="XCB241" s="35"/>
      <c r="XCC241" s="35"/>
      <c r="XCD241" s="35"/>
      <c r="XCE241" s="35"/>
      <c r="XCF241" s="35"/>
      <c r="XCG241" s="35"/>
      <c r="XCH241" s="35"/>
      <c r="XCI241" s="35"/>
      <c r="XCJ241" s="35"/>
      <c r="XCK241" s="35"/>
      <c r="XCL241" s="35"/>
      <c r="XCM241" s="35"/>
      <c r="XCN241" s="35"/>
      <c r="XCO241" s="35"/>
      <c r="XCP241" s="35"/>
      <c r="XCQ241" s="35"/>
      <c r="XCR241" s="35"/>
      <c r="XCS241" s="35"/>
      <c r="XCT241" s="35"/>
      <c r="XCU241" s="35"/>
      <c r="XCV241" s="35"/>
      <c r="XCW241" s="35"/>
      <c r="XCX241" s="35"/>
      <c r="XCY241" s="35"/>
      <c r="XCZ241" s="35"/>
      <c r="XDA241" s="35"/>
      <c r="XDB241" s="35"/>
      <c r="XDC241" s="35"/>
      <c r="XDD241" s="35"/>
      <c r="XDE241" s="35"/>
      <c r="XDF241" s="35"/>
      <c r="XDG241" s="35"/>
      <c r="XDH241" s="35"/>
      <c r="XDI241" s="35"/>
      <c r="XDJ241" s="35"/>
      <c r="XDK241" s="35"/>
      <c r="XDL241" s="35"/>
      <c r="XDM241" s="35"/>
      <c r="XDN241" s="35"/>
      <c r="XDO241" s="35"/>
      <c r="XDP241" s="35"/>
      <c r="XDQ241" s="35"/>
      <c r="XDR241" s="35"/>
      <c r="XDS241" s="35"/>
      <c r="XDT241" s="35"/>
      <c r="XDU241" s="35"/>
      <c r="XDV241" s="35"/>
      <c r="XDW241" s="35"/>
      <c r="XDX241" s="35"/>
      <c r="XDY241" s="35"/>
      <c r="XDZ241" s="35"/>
      <c r="XEA241" s="35"/>
      <c r="XEB241" s="35"/>
      <c r="XEC241" s="35"/>
      <c r="XED241" s="35"/>
      <c r="XEE241" s="35"/>
      <c r="XEF241" s="35"/>
      <c r="XEG241" s="35"/>
      <c r="XEH241" s="35"/>
      <c r="XEI241" s="35"/>
      <c r="XEJ241" s="35"/>
      <c r="XEK241" s="35"/>
      <c r="XEL241" s="35"/>
      <c r="XEM241" s="35"/>
      <c r="XEN241" s="35"/>
      <c r="XEO241" s="35"/>
      <c r="XEP241" s="35"/>
      <c r="XEQ241" s="35"/>
      <c r="XER241" s="35"/>
      <c r="XES241" s="35"/>
      <c r="XET241" s="35"/>
      <c r="XEU241" s="35"/>
      <c r="XEV241" s="35"/>
      <c r="XEW241" s="35"/>
      <c r="XEX241" s="35"/>
      <c r="XEY241" s="35"/>
      <c r="XEZ241" s="35"/>
      <c r="XFA241" s="35"/>
      <c r="XFB241" s="35"/>
      <c r="XFC241" s="35"/>
      <c r="XFD241" s="35"/>
    </row>
    <row r="242" spans="1:151 16227:16384" s="12" customFormat="1" ht="20.25" customHeight="1" x14ac:dyDescent="0.25">
      <c r="A242" s="82" t="str">
        <f t="shared" si="23"/>
        <v>9th Floor For Residential (Part Refuge Area)</v>
      </c>
      <c r="B242" s="82"/>
      <c r="C242" s="82">
        <f t="shared" si="25"/>
        <v>16</v>
      </c>
      <c r="D242" s="82"/>
      <c r="E242" s="58" t="s">
        <v>214</v>
      </c>
      <c r="F242" s="83">
        <f>(41.9+1*1.55)*10.764</f>
        <v>467.69579999999991</v>
      </c>
      <c r="G242" s="84"/>
      <c r="H242" s="58">
        <v>0</v>
      </c>
      <c r="I242" s="58">
        <f>F242*(($I$122)+1)+H242</f>
        <v>701.54369999999983</v>
      </c>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WZC242" s="35"/>
      <c r="WZD242" s="35"/>
      <c r="WZE242" s="35"/>
      <c r="WZF242" s="35"/>
      <c r="WZG242" s="35"/>
      <c r="WZH242" s="35"/>
      <c r="WZI242" s="35"/>
      <c r="WZJ242" s="35"/>
      <c r="WZK242" s="35"/>
      <c r="WZL242" s="35"/>
      <c r="WZM242" s="35"/>
      <c r="WZN242" s="35"/>
      <c r="WZO242" s="35"/>
      <c r="WZP242" s="35"/>
      <c r="WZQ242" s="35"/>
      <c r="WZR242" s="35"/>
      <c r="WZS242" s="35"/>
      <c r="WZT242" s="35"/>
      <c r="WZU242" s="35"/>
      <c r="WZV242" s="35"/>
      <c r="WZW242" s="35"/>
      <c r="WZX242" s="35"/>
      <c r="WZY242" s="35"/>
      <c r="WZZ242" s="35"/>
      <c r="XAA242" s="35"/>
      <c r="XAB242" s="35"/>
      <c r="XAC242" s="35"/>
      <c r="XAD242" s="35"/>
      <c r="XAE242" s="35"/>
      <c r="XAF242" s="35"/>
      <c r="XAG242" s="35"/>
      <c r="XAH242" s="35"/>
      <c r="XAI242" s="35"/>
      <c r="XAJ242" s="35"/>
      <c r="XAK242" s="35"/>
      <c r="XAL242" s="35"/>
      <c r="XAM242" s="35"/>
      <c r="XAN242" s="35"/>
      <c r="XAO242" s="35"/>
      <c r="XAP242" s="35"/>
      <c r="XAQ242" s="35"/>
      <c r="XAR242" s="35"/>
      <c r="XAS242" s="35"/>
      <c r="XAT242" s="35"/>
      <c r="XAU242" s="35"/>
      <c r="XAV242" s="35"/>
      <c r="XAW242" s="35"/>
      <c r="XAX242" s="35"/>
      <c r="XAY242" s="35"/>
      <c r="XAZ242" s="35"/>
      <c r="XBA242" s="35"/>
      <c r="XBB242" s="35"/>
      <c r="XBC242" s="35"/>
      <c r="XBD242" s="35"/>
      <c r="XBE242" s="35"/>
      <c r="XBF242" s="35"/>
      <c r="XBG242" s="35"/>
      <c r="XBH242" s="35"/>
      <c r="XBI242" s="35"/>
      <c r="XBJ242" s="35"/>
      <c r="XBK242" s="35"/>
      <c r="XBL242" s="35"/>
      <c r="XBM242" s="35"/>
      <c r="XBN242" s="35"/>
      <c r="XBO242" s="35"/>
      <c r="XBP242" s="35"/>
      <c r="XBQ242" s="35"/>
      <c r="XBR242" s="35"/>
      <c r="XBS242" s="35"/>
      <c r="XBT242" s="35"/>
      <c r="XBU242" s="35"/>
      <c r="XBV242" s="35"/>
      <c r="XBW242" s="35"/>
      <c r="XBX242" s="35"/>
      <c r="XBY242" s="35"/>
      <c r="XBZ242" s="35"/>
      <c r="XCA242" s="35"/>
      <c r="XCB242" s="35"/>
      <c r="XCC242" s="35"/>
      <c r="XCD242" s="35"/>
      <c r="XCE242" s="35"/>
      <c r="XCF242" s="35"/>
      <c r="XCG242" s="35"/>
      <c r="XCH242" s="35"/>
      <c r="XCI242" s="35"/>
      <c r="XCJ242" s="35"/>
      <c r="XCK242" s="35"/>
      <c r="XCL242" s="35"/>
      <c r="XCM242" s="35"/>
      <c r="XCN242" s="35"/>
      <c r="XCO242" s="35"/>
      <c r="XCP242" s="35"/>
      <c r="XCQ242" s="35"/>
      <c r="XCR242" s="35"/>
      <c r="XCS242" s="35"/>
      <c r="XCT242" s="35"/>
      <c r="XCU242" s="35"/>
      <c r="XCV242" s="35"/>
      <c r="XCW242" s="35"/>
      <c r="XCX242" s="35"/>
      <c r="XCY242" s="35"/>
      <c r="XCZ242" s="35"/>
      <c r="XDA242" s="35"/>
      <c r="XDB242" s="35"/>
      <c r="XDC242" s="35"/>
      <c r="XDD242" s="35"/>
      <c r="XDE242" s="35"/>
      <c r="XDF242" s="35"/>
      <c r="XDG242" s="35"/>
      <c r="XDH242" s="35"/>
      <c r="XDI242" s="35"/>
      <c r="XDJ242" s="35"/>
      <c r="XDK242" s="35"/>
      <c r="XDL242" s="35"/>
      <c r="XDM242" s="35"/>
      <c r="XDN242" s="35"/>
      <c r="XDO242" s="35"/>
      <c r="XDP242" s="35"/>
      <c r="XDQ242" s="35"/>
      <c r="XDR242" s="35"/>
      <c r="XDS242" s="35"/>
      <c r="XDT242" s="35"/>
      <c r="XDU242" s="35"/>
      <c r="XDV242" s="35"/>
      <c r="XDW242" s="35"/>
      <c r="XDX242" s="35"/>
      <c r="XDY242" s="35"/>
      <c r="XDZ242" s="35"/>
      <c r="XEA242" s="35"/>
      <c r="XEB242" s="35"/>
      <c r="XEC242" s="35"/>
      <c r="XED242" s="35"/>
      <c r="XEE242" s="35"/>
      <c r="XEF242" s="35"/>
      <c r="XEG242" s="35"/>
      <c r="XEH242" s="35"/>
      <c r="XEI242" s="35"/>
      <c r="XEJ242" s="35"/>
      <c r="XEK242" s="35"/>
      <c r="XEL242" s="35"/>
      <c r="XEM242" s="35"/>
      <c r="XEN242" s="35"/>
      <c r="XEO242" s="35"/>
      <c r="XEP242" s="35"/>
      <c r="XEQ242" s="35"/>
      <c r="XER242" s="35"/>
      <c r="XES242" s="35"/>
      <c r="XET242" s="35"/>
      <c r="XEU242" s="35"/>
      <c r="XEV242" s="35"/>
      <c r="XEW242" s="35"/>
      <c r="XEX242" s="35"/>
      <c r="XEY242" s="35"/>
      <c r="XEZ242" s="35"/>
      <c r="XFA242" s="35"/>
      <c r="XFB242" s="35"/>
      <c r="XFC242" s="35"/>
      <c r="XFD242" s="35"/>
    </row>
    <row r="243" spans="1:151 16227:16384" s="12" customFormat="1" ht="20.25" customHeight="1" x14ac:dyDescent="0.25">
      <c r="A243" s="82" t="str">
        <f>A241</f>
        <v>9th Floor For Residential (Part Refuge Area)</v>
      </c>
      <c r="B243" s="82"/>
      <c r="C243" s="82">
        <v>17</v>
      </c>
      <c r="D243" s="82"/>
      <c r="E243" s="58" t="s">
        <v>214</v>
      </c>
      <c r="F243" s="83">
        <f>(41.53+1*1.55)*10.764</f>
        <v>463.71311999999995</v>
      </c>
      <c r="G243" s="84"/>
      <c r="H243" s="58">
        <v>0</v>
      </c>
      <c r="I243" s="58">
        <f t="shared" ref="I243:I244" si="26">F243*(($I$122)+1)+H243</f>
        <v>695.56967999999995</v>
      </c>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WZC243" s="35"/>
      <c r="WZD243" s="35"/>
      <c r="WZE243" s="35"/>
      <c r="WZF243" s="35"/>
      <c r="WZG243" s="35"/>
      <c r="WZH243" s="35"/>
      <c r="WZI243" s="35"/>
      <c r="WZJ243" s="35"/>
      <c r="WZK243" s="35"/>
      <c r="WZL243" s="35"/>
      <c r="WZM243" s="35"/>
      <c r="WZN243" s="35"/>
      <c r="WZO243" s="35"/>
      <c r="WZP243" s="35"/>
      <c r="WZQ243" s="35"/>
      <c r="WZR243" s="35"/>
      <c r="WZS243" s="35"/>
      <c r="WZT243" s="35"/>
      <c r="WZU243" s="35"/>
      <c r="WZV243" s="35"/>
      <c r="WZW243" s="35"/>
      <c r="WZX243" s="35"/>
      <c r="WZY243" s="35"/>
      <c r="WZZ243" s="35"/>
      <c r="XAA243" s="35"/>
      <c r="XAB243" s="35"/>
      <c r="XAC243" s="35"/>
      <c r="XAD243" s="35"/>
      <c r="XAE243" s="35"/>
      <c r="XAF243" s="35"/>
      <c r="XAG243" s="35"/>
      <c r="XAH243" s="35"/>
      <c r="XAI243" s="35"/>
      <c r="XAJ243" s="35"/>
      <c r="XAK243" s="35"/>
      <c r="XAL243" s="35"/>
      <c r="XAM243" s="35"/>
      <c r="XAN243" s="35"/>
      <c r="XAO243" s="35"/>
      <c r="XAP243" s="35"/>
      <c r="XAQ243" s="35"/>
      <c r="XAR243" s="35"/>
      <c r="XAS243" s="35"/>
      <c r="XAT243" s="35"/>
      <c r="XAU243" s="35"/>
      <c r="XAV243" s="35"/>
      <c r="XAW243" s="35"/>
      <c r="XAX243" s="35"/>
      <c r="XAY243" s="35"/>
      <c r="XAZ243" s="35"/>
      <c r="XBA243" s="35"/>
      <c r="XBB243" s="35"/>
      <c r="XBC243" s="35"/>
      <c r="XBD243" s="35"/>
      <c r="XBE243" s="35"/>
      <c r="XBF243" s="35"/>
      <c r="XBG243" s="35"/>
      <c r="XBH243" s="35"/>
      <c r="XBI243" s="35"/>
      <c r="XBJ243" s="35"/>
      <c r="XBK243" s="35"/>
      <c r="XBL243" s="35"/>
      <c r="XBM243" s="35"/>
      <c r="XBN243" s="35"/>
      <c r="XBO243" s="35"/>
      <c r="XBP243" s="35"/>
      <c r="XBQ243" s="35"/>
      <c r="XBR243" s="35"/>
      <c r="XBS243" s="35"/>
      <c r="XBT243" s="35"/>
      <c r="XBU243" s="35"/>
      <c r="XBV243" s="35"/>
      <c r="XBW243" s="35"/>
      <c r="XBX243" s="35"/>
      <c r="XBY243" s="35"/>
      <c r="XBZ243" s="35"/>
      <c r="XCA243" s="35"/>
      <c r="XCB243" s="35"/>
      <c r="XCC243" s="35"/>
      <c r="XCD243" s="35"/>
      <c r="XCE243" s="35"/>
      <c r="XCF243" s="35"/>
      <c r="XCG243" s="35"/>
      <c r="XCH243" s="35"/>
      <c r="XCI243" s="35"/>
      <c r="XCJ243" s="35"/>
      <c r="XCK243" s="35"/>
      <c r="XCL243" s="35"/>
      <c r="XCM243" s="35"/>
      <c r="XCN243" s="35"/>
      <c r="XCO243" s="35"/>
      <c r="XCP243" s="35"/>
      <c r="XCQ243" s="35"/>
      <c r="XCR243" s="35"/>
      <c r="XCS243" s="35"/>
      <c r="XCT243" s="35"/>
      <c r="XCU243" s="35"/>
      <c r="XCV243" s="35"/>
      <c r="XCW243" s="35"/>
      <c r="XCX243" s="35"/>
      <c r="XCY243" s="35"/>
      <c r="XCZ243" s="35"/>
      <c r="XDA243" s="35"/>
      <c r="XDB243" s="35"/>
      <c r="XDC243" s="35"/>
      <c r="XDD243" s="35"/>
      <c r="XDE243" s="35"/>
      <c r="XDF243" s="35"/>
      <c r="XDG243" s="35"/>
      <c r="XDH243" s="35"/>
      <c r="XDI243" s="35"/>
      <c r="XDJ243" s="35"/>
      <c r="XDK243" s="35"/>
      <c r="XDL243" s="35"/>
      <c r="XDM243" s="35"/>
      <c r="XDN243" s="35"/>
      <c r="XDO243" s="35"/>
      <c r="XDP243" s="35"/>
      <c r="XDQ243" s="35"/>
      <c r="XDR243" s="35"/>
      <c r="XDS243" s="35"/>
      <c r="XDT243" s="35"/>
      <c r="XDU243" s="35"/>
      <c r="XDV243" s="35"/>
      <c r="XDW243" s="35"/>
      <c r="XDX243" s="35"/>
      <c r="XDY243" s="35"/>
      <c r="XDZ243" s="35"/>
      <c r="XEA243" s="35"/>
      <c r="XEB243" s="35"/>
      <c r="XEC243" s="35"/>
      <c r="XED243" s="35"/>
      <c r="XEE243" s="35"/>
      <c r="XEF243" s="35"/>
      <c r="XEG243" s="35"/>
      <c r="XEH243" s="35"/>
      <c r="XEI243" s="35"/>
      <c r="XEJ243" s="35"/>
      <c r="XEK243" s="35"/>
      <c r="XEL243" s="35"/>
      <c r="XEM243" s="35"/>
      <c r="XEN243" s="35"/>
      <c r="XEO243" s="35"/>
      <c r="XEP243" s="35"/>
      <c r="XEQ243" s="35"/>
      <c r="XER243" s="35"/>
      <c r="XES243" s="35"/>
      <c r="XET243" s="35"/>
      <c r="XEU243" s="35"/>
      <c r="XEV243" s="35"/>
      <c r="XEW243" s="35"/>
      <c r="XEX243" s="35"/>
      <c r="XEY243" s="35"/>
      <c r="XEZ243" s="35"/>
      <c r="XFA243" s="35"/>
      <c r="XFB243" s="35"/>
      <c r="XFC243" s="35"/>
      <c r="XFD243" s="35"/>
    </row>
    <row r="244" spans="1:151 16227:16384" s="12" customFormat="1" ht="20.25" customHeight="1" x14ac:dyDescent="0.25">
      <c r="A244" s="82" t="str">
        <f t="shared" si="23"/>
        <v>9th Floor For Residential (Part Refuge Area)</v>
      </c>
      <c r="B244" s="82"/>
      <c r="C244" s="82">
        <f t="shared" si="25"/>
        <v>18</v>
      </c>
      <c r="D244" s="82"/>
      <c r="E244" s="58" t="s">
        <v>214</v>
      </c>
      <c r="F244" s="83">
        <f>(41.53+1*1.55)*10.764</f>
        <v>463.71311999999995</v>
      </c>
      <c r="G244" s="84"/>
      <c r="H244" s="58">
        <v>0</v>
      </c>
      <c r="I244" s="58">
        <f t="shared" si="26"/>
        <v>695.56967999999995</v>
      </c>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WZC244" s="35"/>
      <c r="WZD244" s="35"/>
      <c r="WZE244" s="35"/>
      <c r="WZF244" s="35"/>
      <c r="WZG244" s="35"/>
      <c r="WZH244" s="35"/>
      <c r="WZI244" s="35"/>
      <c r="WZJ244" s="35"/>
      <c r="WZK244" s="35"/>
      <c r="WZL244" s="35"/>
      <c r="WZM244" s="35"/>
      <c r="WZN244" s="35"/>
      <c r="WZO244" s="35"/>
      <c r="WZP244" s="35"/>
      <c r="WZQ244" s="35"/>
      <c r="WZR244" s="35"/>
      <c r="WZS244" s="35"/>
      <c r="WZT244" s="35"/>
      <c r="WZU244" s="35"/>
      <c r="WZV244" s="35"/>
      <c r="WZW244" s="35"/>
      <c r="WZX244" s="35"/>
      <c r="WZY244" s="35"/>
      <c r="WZZ244" s="35"/>
      <c r="XAA244" s="35"/>
      <c r="XAB244" s="35"/>
      <c r="XAC244" s="35"/>
      <c r="XAD244" s="35"/>
      <c r="XAE244" s="35"/>
      <c r="XAF244" s="35"/>
      <c r="XAG244" s="35"/>
      <c r="XAH244" s="35"/>
      <c r="XAI244" s="35"/>
      <c r="XAJ244" s="35"/>
      <c r="XAK244" s="35"/>
      <c r="XAL244" s="35"/>
      <c r="XAM244" s="35"/>
      <c r="XAN244" s="35"/>
      <c r="XAO244" s="35"/>
      <c r="XAP244" s="35"/>
      <c r="XAQ244" s="35"/>
      <c r="XAR244" s="35"/>
      <c r="XAS244" s="35"/>
      <c r="XAT244" s="35"/>
      <c r="XAU244" s="35"/>
      <c r="XAV244" s="35"/>
      <c r="XAW244" s="35"/>
      <c r="XAX244" s="35"/>
      <c r="XAY244" s="35"/>
      <c r="XAZ244" s="35"/>
      <c r="XBA244" s="35"/>
      <c r="XBB244" s="35"/>
      <c r="XBC244" s="35"/>
      <c r="XBD244" s="35"/>
      <c r="XBE244" s="35"/>
      <c r="XBF244" s="35"/>
      <c r="XBG244" s="35"/>
      <c r="XBH244" s="35"/>
      <c r="XBI244" s="35"/>
      <c r="XBJ244" s="35"/>
      <c r="XBK244" s="35"/>
      <c r="XBL244" s="35"/>
      <c r="XBM244" s="35"/>
      <c r="XBN244" s="35"/>
      <c r="XBO244" s="35"/>
      <c r="XBP244" s="35"/>
      <c r="XBQ244" s="35"/>
      <c r="XBR244" s="35"/>
      <c r="XBS244" s="35"/>
      <c r="XBT244" s="35"/>
      <c r="XBU244" s="35"/>
      <c r="XBV244" s="35"/>
      <c r="XBW244" s="35"/>
      <c r="XBX244" s="35"/>
      <c r="XBY244" s="35"/>
      <c r="XBZ244" s="35"/>
      <c r="XCA244" s="35"/>
      <c r="XCB244" s="35"/>
      <c r="XCC244" s="35"/>
      <c r="XCD244" s="35"/>
      <c r="XCE244" s="35"/>
      <c r="XCF244" s="35"/>
      <c r="XCG244" s="35"/>
      <c r="XCH244" s="35"/>
      <c r="XCI244" s="35"/>
      <c r="XCJ244" s="35"/>
      <c r="XCK244" s="35"/>
      <c r="XCL244" s="35"/>
      <c r="XCM244" s="35"/>
      <c r="XCN244" s="35"/>
      <c r="XCO244" s="35"/>
      <c r="XCP244" s="35"/>
      <c r="XCQ244" s="35"/>
      <c r="XCR244" s="35"/>
      <c r="XCS244" s="35"/>
      <c r="XCT244" s="35"/>
      <c r="XCU244" s="35"/>
      <c r="XCV244" s="35"/>
      <c r="XCW244" s="35"/>
      <c r="XCX244" s="35"/>
      <c r="XCY244" s="35"/>
      <c r="XCZ244" s="35"/>
      <c r="XDA244" s="35"/>
      <c r="XDB244" s="35"/>
      <c r="XDC244" s="35"/>
      <c r="XDD244" s="35"/>
      <c r="XDE244" s="35"/>
      <c r="XDF244" s="35"/>
      <c r="XDG244" s="35"/>
      <c r="XDH244" s="35"/>
      <c r="XDI244" s="35"/>
      <c r="XDJ244" s="35"/>
      <c r="XDK244" s="35"/>
      <c r="XDL244" s="35"/>
      <c r="XDM244" s="35"/>
      <c r="XDN244" s="35"/>
      <c r="XDO244" s="35"/>
      <c r="XDP244" s="35"/>
      <c r="XDQ244" s="35"/>
      <c r="XDR244" s="35"/>
      <c r="XDS244" s="35"/>
      <c r="XDT244" s="35"/>
      <c r="XDU244" s="35"/>
      <c r="XDV244" s="35"/>
      <c r="XDW244" s="35"/>
      <c r="XDX244" s="35"/>
      <c r="XDY244" s="35"/>
      <c r="XDZ244" s="35"/>
      <c r="XEA244" s="35"/>
      <c r="XEB244" s="35"/>
      <c r="XEC244" s="35"/>
      <c r="XED244" s="35"/>
      <c r="XEE244" s="35"/>
      <c r="XEF244" s="35"/>
      <c r="XEG244" s="35"/>
      <c r="XEH244" s="35"/>
      <c r="XEI244" s="35"/>
      <c r="XEJ244" s="35"/>
      <c r="XEK244" s="35"/>
      <c r="XEL244" s="35"/>
      <c r="XEM244" s="35"/>
      <c r="XEN244" s="35"/>
      <c r="XEO244" s="35"/>
      <c r="XEP244" s="35"/>
      <c r="XEQ244" s="35"/>
      <c r="XER244" s="35"/>
      <c r="XES244" s="35"/>
      <c r="XET244" s="35"/>
      <c r="XEU244" s="35"/>
      <c r="XEV244" s="35"/>
      <c r="XEW244" s="35"/>
      <c r="XEX244" s="35"/>
      <c r="XEY244" s="35"/>
      <c r="XEZ244" s="35"/>
      <c r="XFA244" s="35"/>
      <c r="XFB244" s="35"/>
      <c r="XFC244" s="35"/>
      <c r="XFD244" s="35"/>
    </row>
    <row r="245" spans="1:151 16227:16384" s="12" customFormat="1" ht="20.25" x14ac:dyDescent="0.25">
      <c r="A245" s="86" t="s">
        <v>223</v>
      </c>
      <c r="B245" s="87"/>
      <c r="C245" s="87"/>
      <c r="D245" s="87"/>
      <c r="E245" s="87"/>
      <c r="F245" s="87"/>
      <c r="G245" s="87"/>
      <c r="H245" s="87"/>
      <c r="I245" s="88"/>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WZC245" s="35"/>
      <c r="WZD245" s="35"/>
      <c r="WZE245" s="35"/>
      <c r="WZF245" s="35"/>
      <c r="WZG245" s="35"/>
      <c r="WZH245" s="35"/>
      <c r="WZI245" s="35"/>
      <c r="WZJ245" s="35"/>
      <c r="WZK245" s="35"/>
      <c r="WZL245" s="35"/>
      <c r="WZM245" s="35"/>
      <c r="WZN245" s="35"/>
      <c r="WZO245" s="35"/>
      <c r="WZP245" s="35"/>
      <c r="WZQ245" s="35"/>
      <c r="WZR245" s="35"/>
      <c r="WZS245" s="35"/>
      <c r="WZT245" s="35"/>
      <c r="WZU245" s="35"/>
      <c r="WZV245" s="35"/>
      <c r="WZW245" s="35"/>
      <c r="WZX245" s="35"/>
      <c r="WZY245" s="35"/>
      <c r="WZZ245" s="35"/>
      <c r="XAA245" s="35"/>
      <c r="XAB245" s="35"/>
      <c r="XAC245" s="35"/>
      <c r="XAD245" s="35"/>
      <c r="XAE245" s="35"/>
      <c r="XAF245" s="35"/>
      <c r="XAG245" s="35"/>
      <c r="XAH245" s="35"/>
      <c r="XAI245" s="35"/>
      <c r="XAJ245" s="35"/>
      <c r="XAK245" s="35"/>
      <c r="XAL245" s="35"/>
      <c r="XAM245" s="35"/>
      <c r="XAN245" s="35"/>
      <c r="XAO245" s="35"/>
      <c r="XAP245" s="35"/>
      <c r="XAQ245" s="35"/>
      <c r="XAR245" s="35"/>
      <c r="XAS245" s="35"/>
      <c r="XAT245" s="35"/>
      <c r="XAU245" s="35"/>
      <c r="XAV245" s="35"/>
      <c r="XAW245" s="35"/>
      <c r="XAX245" s="35"/>
      <c r="XAY245" s="35"/>
      <c r="XAZ245" s="35"/>
      <c r="XBA245" s="35"/>
      <c r="XBB245" s="35"/>
      <c r="XBC245" s="35"/>
      <c r="XBD245" s="35"/>
      <c r="XBE245" s="35"/>
      <c r="XBF245" s="35"/>
      <c r="XBG245" s="35"/>
      <c r="XBH245" s="35"/>
      <c r="XBI245" s="35"/>
      <c r="XBJ245" s="35"/>
      <c r="XBK245" s="35"/>
      <c r="XBL245" s="35"/>
      <c r="XBM245" s="35"/>
      <c r="XBN245" s="35"/>
      <c r="XBO245" s="35"/>
      <c r="XBP245" s="35"/>
      <c r="XBQ245" s="35"/>
      <c r="XBR245" s="35"/>
      <c r="XBS245" s="35"/>
      <c r="XBT245" s="35"/>
      <c r="XBU245" s="35"/>
      <c r="XBV245" s="35"/>
      <c r="XBW245" s="35"/>
      <c r="XBX245" s="35"/>
      <c r="XBY245" s="35"/>
      <c r="XBZ245" s="35"/>
      <c r="XCA245" s="35"/>
      <c r="XCB245" s="35"/>
      <c r="XCC245" s="35"/>
      <c r="XCD245" s="35"/>
      <c r="XCE245" s="35"/>
      <c r="XCF245" s="35"/>
      <c r="XCG245" s="35"/>
      <c r="XCH245" s="35"/>
      <c r="XCI245" s="35"/>
      <c r="XCJ245" s="35"/>
      <c r="XCK245" s="35"/>
      <c r="XCL245" s="35"/>
      <c r="XCM245" s="35"/>
      <c r="XCN245" s="35"/>
      <c r="XCO245" s="35"/>
      <c r="XCP245" s="35"/>
      <c r="XCQ245" s="35"/>
      <c r="XCR245" s="35"/>
      <c r="XCS245" s="35"/>
      <c r="XCT245" s="35"/>
      <c r="XCU245" s="35"/>
      <c r="XCV245" s="35"/>
      <c r="XCW245" s="35"/>
      <c r="XCX245" s="35"/>
      <c r="XCY245" s="35"/>
      <c r="XCZ245" s="35"/>
      <c r="XDA245" s="35"/>
      <c r="XDB245" s="35"/>
      <c r="XDC245" s="35"/>
      <c r="XDD245" s="35"/>
      <c r="XDE245" s="35"/>
      <c r="XDF245" s="35"/>
      <c r="XDG245" s="35"/>
      <c r="XDH245" s="35"/>
      <c r="XDI245" s="35"/>
      <c r="XDJ245" s="35"/>
      <c r="XDK245" s="35"/>
      <c r="XDL245" s="35"/>
      <c r="XDM245" s="35"/>
      <c r="XDN245" s="35"/>
      <c r="XDO245" s="35"/>
      <c r="XDP245" s="35"/>
      <c r="XDQ245" s="35"/>
      <c r="XDR245" s="35"/>
      <c r="XDS245" s="35"/>
      <c r="XDT245" s="35"/>
      <c r="XDU245" s="35"/>
      <c r="XDV245" s="35"/>
      <c r="XDW245" s="35"/>
      <c r="XDX245" s="35"/>
      <c r="XDY245" s="35"/>
      <c r="XDZ245" s="35"/>
      <c r="XEA245" s="35"/>
      <c r="XEB245" s="35"/>
      <c r="XEC245" s="35"/>
      <c r="XED245" s="35"/>
      <c r="XEE245" s="35"/>
      <c r="XEF245" s="35"/>
      <c r="XEG245" s="35"/>
      <c r="XEH245" s="35"/>
      <c r="XEI245" s="35"/>
      <c r="XEJ245" s="35"/>
      <c r="XEK245" s="35"/>
      <c r="XEL245" s="35"/>
      <c r="XEM245" s="35"/>
      <c r="XEN245" s="35"/>
      <c r="XEO245" s="35"/>
      <c r="XEP245" s="35"/>
      <c r="XEQ245" s="35"/>
      <c r="XER245" s="35"/>
      <c r="XES245" s="35"/>
      <c r="XET245" s="35"/>
      <c r="XEU245" s="35"/>
      <c r="XEV245" s="35"/>
      <c r="XEW245" s="35"/>
      <c r="XEX245" s="35"/>
      <c r="XEY245" s="35"/>
      <c r="XEZ245" s="35"/>
      <c r="XFA245" s="35"/>
      <c r="XFB245" s="35"/>
      <c r="XFC245" s="35"/>
      <c r="XFD245" s="35"/>
    </row>
    <row r="246" spans="1:151 16227:16384" s="12" customFormat="1" ht="20.25" x14ac:dyDescent="0.25">
      <c r="A246" s="86" t="s">
        <v>220</v>
      </c>
      <c r="B246" s="87"/>
      <c r="C246" s="87"/>
      <c r="D246" s="87"/>
      <c r="E246" s="87"/>
      <c r="F246" s="87"/>
      <c r="G246" s="87"/>
      <c r="H246" s="87"/>
      <c r="I246" s="88"/>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WZC246" s="35"/>
      <c r="WZD246" s="35"/>
      <c r="WZE246" s="35"/>
      <c r="WZF246" s="35"/>
      <c r="WZG246" s="35"/>
      <c r="WZH246" s="35"/>
      <c r="WZI246" s="35"/>
      <c r="WZJ246" s="35"/>
      <c r="WZK246" s="35"/>
      <c r="WZL246" s="35"/>
      <c r="WZM246" s="35"/>
      <c r="WZN246" s="35"/>
      <c r="WZO246" s="35"/>
      <c r="WZP246" s="35"/>
      <c r="WZQ246" s="35"/>
      <c r="WZR246" s="35"/>
      <c r="WZS246" s="35"/>
      <c r="WZT246" s="35"/>
      <c r="WZU246" s="35"/>
      <c r="WZV246" s="35"/>
      <c r="WZW246" s="35"/>
      <c r="WZX246" s="35"/>
      <c r="WZY246" s="35"/>
      <c r="WZZ246" s="35"/>
      <c r="XAA246" s="35"/>
      <c r="XAB246" s="35"/>
      <c r="XAC246" s="35"/>
      <c r="XAD246" s="35"/>
      <c r="XAE246" s="35"/>
      <c r="XAF246" s="35"/>
      <c r="XAG246" s="35"/>
      <c r="XAH246" s="35"/>
      <c r="XAI246" s="35"/>
      <c r="XAJ246" s="35"/>
      <c r="XAK246" s="35"/>
      <c r="XAL246" s="35"/>
      <c r="XAM246" s="35"/>
      <c r="XAN246" s="35"/>
      <c r="XAO246" s="35"/>
      <c r="XAP246" s="35"/>
      <c r="XAQ246" s="35"/>
      <c r="XAR246" s="35"/>
      <c r="XAS246" s="35"/>
      <c r="XAT246" s="35"/>
      <c r="XAU246" s="35"/>
      <c r="XAV246" s="35"/>
      <c r="XAW246" s="35"/>
      <c r="XAX246" s="35"/>
      <c r="XAY246" s="35"/>
      <c r="XAZ246" s="35"/>
      <c r="XBA246" s="35"/>
      <c r="XBB246" s="35"/>
      <c r="XBC246" s="35"/>
      <c r="XBD246" s="35"/>
      <c r="XBE246" s="35"/>
      <c r="XBF246" s="35"/>
      <c r="XBG246" s="35"/>
      <c r="XBH246" s="35"/>
      <c r="XBI246" s="35"/>
      <c r="XBJ246" s="35"/>
      <c r="XBK246" s="35"/>
      <c r="XBL246" s="35"/>
      <c r="XBM246" s="35"/>
      <c r="XBN246" s="35"/>
      <c r="XBO246" s="35"/>
      <c r="XBP246" s="35"/>
      <c r="XBQ246" s="35"/>
      <c r="XBR246" s="35"/>
      <c r="XBS246" s="35"/>
      <c r="XBT246" s="35"/>
      <c r="XBU246" s="35"/>
      <c r="XBV246" s="35"/>
      <c r="XBW246" s="35"/>
      <c r="XBX246" s="35"/>
      <c r="XBY246" s="35"/>
      <c r="XBZ246" s="35"/>
      <c r="XCA246" s="35"/>
      <c r="XCB246" s="35"/>
      <c r="XCC246" s="35"/>
      <c r="XCD246" s="35"/>
      <c r="XCE246" s="35"/>
      <c r="XCF246" s="35"/>
      <c r="XCG246" s="35"/>
      <c r="XCH246" s="35"/>
      <c r="XCI246" s="35"/>
      <c r="XCJ246" s="35"/>
      <c r="XCK246" s="35"/>
      <c r="XCL246" s="35"/>
      <c r="XCM246" s="35"/>
      <c r="XCN246" s="35"/>
      <c r="XCO246" s="35"/>
      <c r="XCP246" s="35"/>
      <c r="XCQ246" s="35"/>
      <c r="XCR246" s="35"/>
      <c r="XCS246" s="35"/>
      <c r="XCT246" s="35"/>
      <c r="XCU246" s="35"/>
      <c r="XCV246" s="35"/>
      <c r="XCW246" s="35"/>
      <c r="XCX246" s="35"/>
      <c r="XCY246" s="35"/>
      <c r="XCZ246" s="35"/>
      <c r="XDA246" s="35"/>
      <c r="XDB246" s="35"/>
      <c r="XDC246" s="35"/>
      <c r="XDD246" s="35"/>
      <c r="XDE246" s="35"/>
      <c r="XDF246" s="35"/>
      <c r="XDG246" s="35"/>
      <c r="XDH246" s="35"/>
      <c r="XDI246" s="35"/>
      <c r="XDJ246" s="35"/>
      <c r="XDK246" s="35"/>
      <c r="XDL246" s="35"/>
      <c r="XDM246" s="35"/>
      <c r="XDN246" s="35"/>
      <c r="XDO246" s="35"/>
      <c r="XDP246" s="35"/>
      <c r="XDQ246" s="35"/>
      <c r="XDR246" s="35"/>
      <c r="XDS246" s="35"/>
      <c r="XDT246" s="35"/>
      <c r="XDU246" s="35"/>
      <c r="XDV246" s="35"/>
      <c r="XDW246" s="35"/>
      <c r="XDX246" s="35"/>
      <c r="XDY246" s="35"/>
      <c r="XDZ246" s="35"/>
      <c r="XEA246" s="35"/>
      <c r="XEB246" s="35"/>
      <c r="XEC246" s="35"/>
      <c r="XED246" s="35"/>
      <c r="XEE246" s="35"/>
      <c r="XEF246" s="35"/>
      <c r="XEG246" s="35"/>
      <c r="XEH246" s="35"/>
      <c r="XEI246" s="35"/>
      <c r="XEJ246" s="35"/>
      <c r="XEK246" s="35"/>
      <c r="XEL246" s="35"/>
      <c r="XEM246" s="35"/>
      <c r="XEN246" s="35"/>
      <c r="XEO246" s="35"/>
      <c r="XEP246" s="35"/>
      <c r="XEQ246" s="35"/>
      <c r="XER246" s="35"/>
      <c r="XES246" s="35"/>
      <c r="XET246" s="35"/>
      <c r="XEU246" s="35"/>
      <c r="XEV246" s="35"/>
      <c r="XEW246" s="35"/>
      <c r="XEX246" s="35"/>
      <c r="XEY246" s="35"/>
      <c r="XEZ246" s="35"/>
      <c r="XFA246" s="35"/>
      <c r="XFB246" s="35"/>
      <c r="XFC246" s="35"/>
      <c r="XFD246" s="35"/>
    </row>
    <row r="247" spans="1:151 16227:16384" s="12" customFormat="1" ht="20.25" x14ac:dyDescent="0.25">
      <c r="A247" s="86" t="s">
        <v>224</v>
      </c>
      <c r="B247" s="87"/>
      <c r="C247" s="87"/>
      <c r="D247" s="87"/>
      <c r="E247" s="87"/>
      <c r="F247" s="87"/>
      <c r="G247" s="87"/>
      <c r="H247" s="87"/>
      <c r="I247" s="88"/>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WZC247" s="35"/>
      <c r="WZD247" s="35"/>
      <c r="WZE247" s="35"/>
      <c r="WZF247" s="35"/>
      <c r="WZG247" s="35"/>
      <c r="WZH247" s="35"/>
      <c r="WZI247" s="35"/>
      <c r="WZJ247" s="35"/>
      <c r="WZK247" s="35"/>
      <c r="WZL247" s="35"/>
      <c r="WZM247" s="35"/>
      <c r="WZN247" s="35"/>
      <c r="WZO247" s="35"/>
      <c r="WZP247" s="35"/>
      <c r="WZQ247" s="35"/>
      <c r="WZR247" s="35"/>
      <c r="WZS247" s="35"/>
      <c r="WZT247" s="35"/>
      <c r="WZU247" s="35"/>
      <c r="WZV247" s="35"/>
      <c r="WZW247" s="35"/>
      <c r="WZX247" s="35"/>
      <c r="WZY247" s="35"/>
      <c r="WZZ247" s="35"/>
      <c r="XAA247" s="35"/>
      <c r="XAB247" s="35"/>
      <c r="XAC247" s="35"/>
      <c r="XAD247" s="35"/>
      <c r="XAE247" s="35"/>
      <c r="XAF247" s="35"/>
      <c r="XAG247" s="35"/>
      <c r="XAH247" s="35"/>
      <c r="XAI247" s="35"/>
      <c r="XAJ247" s="35"/>
      <c r="XAK247" s="35"/>
      <c r="XAL247" s="35"/>
      <c r="XAM247" s="35"/>
      <c r="XAN247" s="35"/>
      <c r="XAO247" s="35"/>
      <c r="XAP247" s="35"/>
      <c r="XAQ247" s="35"/>
      <c r="XAR247" s="35"/>
      <c r="XAS247" s="35"/>
      <c r="XAT247" s="35"/>
      <c r="XAU247" s="35"/>
      <c r="XAV247" s="35"/>
      <c r="XAW247" s="35"/>
      <c r="XAX247" s="35"/>
      <c r="XAY247" s="35"/>
      <c r="XAZ247" s="35"/>
      <c r="XBA247" s="35"/>
      <c r="XBB247" s="35"/>
      <c r="XBC247" s="35"/>
      <c r="XBD247" s="35"/>
      <c r="XBE247" s="35"/>
      <c r="XBF247" s="35"/>
      <c r="XBG247" s="35"/>
      <c r="XBH247" s="35"/>
      <c r="XBI247" s="35"/>
      <c r="XBJ247" s="35"/>
      <c r="XBK247" s="35"/>
      <c r="XBL247" s="35"/>
      <c r="XBM247" s="35"/>
      <c r="XBN247" s="35"/>
      <c r="XBO247" s="35"/>
      <c r="XBP247" s="35"/>
      <c r="XBQ247" s="35"/>
      <c r="XBR247" s="35"/>
      <c r="XBS247" s="35"/>
      <c r="XBT247" s="35"/>
      <c r="XBU247" s="35"/>
      <c r="XBV247" s="35"/>
      <c r="XBW247" s="35"/>
      <c r="XBX247" s="35"/>
      <c r="XBY247" s="35"/>
      <c r="XBZ247" s="35"/>
      <c r="XCA247" s="35"/>
      <c r="XCB247" s="35"/>
      <c r="XCC247" s="35"/>
      <c r="XCD247" s="35"/>
      <c r="XCE247" s="35"/>
      <c r="XCF247" s="35"/>
      <c r="XCG247" s="35"/>
      <c r="XCH247" s="35"/>
      <c r="XCI247" s="35"/>
      <c r="XCJ247" s="35"/>
      <c r="XCK247" s="35"/>
      <c r="XCL247" s="35"/>
      <c r="XCM247" s="35"/>
      <c r="XCN247" s="35"/>
      <c r="XCO247" s="35"/>
      <c r="XCP247" s="35"/>
      <c r="XCQ247" s="35"/>
      <c r="XCR247" s="35"/>
      <c r="XCS247" s="35"/>
      <c r="XCT247" s="35"/>
      <c r="XCU247" s="35"/>
      <c r="XCV247" s="35"/>
      <c r="XCW247" s="35"/>
      <c r="XCX247" s="35"/>
      <c r="XCY247" s="35"/>
      <c r="XCZ247" s="35"/>
      <c r="XDA247" s="35"/>
      <c r="XDB247" s="35"/>
      <c r="XDC247" s="35"/>
      <c r="XDD247" s="35"/>
      <c r="XDE247" s="35"/>
      <c r="XDF247" s="35"/>
      <c r="XDG247" s="35"/>
      <c r="XDH247" s="35"/>
      <c r="XDI247" s="35"/>
      <c r="XDJ247" s="35"/>
      <c r="XDK247" s="35"/>
      <c r="XDL247" s="35"/>
      <c r="XDM247" s="35"/>
      <c r="XDN247" s="35"/>
      <c r="XDO247" s="35"/>
      <c r="XDP247" s="35"/>
      <c r="XDQ247" s="35"/>
      <c r="XDR247" s="35"/>
      <c r="XDS247" s="35"/>
      <c r="XDT247" s="35"/>
      <c r="XDU247" s="35"/>
      <c r="XDV247" s="35"/>
      <c r="XDW247" s="35"/>
      <c r="XDX247" s="35"/>
      <c r="XDY247" s="35"/>
      <c r="XDZ247" s="35"/>
      <c r="XEA247" s="35"/>
      <c r="XEB247" s="35"/>
      <c r="XEC247" s="35"/>
      <c r="XED247" s="35"/>
      <c r="XEE247" s="35"/>
      <c r="XEF247" s="35"/>
      <c r="XEG247" s="35"/>
      <c r="XEH247" s="35"/>
      <c r="XEI247" s="35"/>
      <c r="XEJ247" s="35"/>
      <c r="XEK247" s="35"/>
      <c r="XEL247" s="35"/>
      <c r="XEM247" s="35"/>
      <c r="XEN247" s="35"/>
      <c r="XEO247" s="35"/>
      <c r="XEP247" s="35"/>
      <c r="XEQ247" s="35"/>
      <c r="XER247" s="35"/>
      <c r="XES247" s="35"/>
      <c r="XET247" s="35"/>
      <c r="XEU247" s="35"/>
      <c r="XEV247" s="35"/>
      <c r="XEW247" s="35"/>
      <c r="XEX247" s="35"/>
      <c r="XEY247" s="35"/>
      <c r="XEZ247" s="35"/>
      <c r="XFA247" s="35"/>
      <c r="XFB247" s="35"/>
      <c r="XFC247" s="35"/>
      <c r="XFD247" s="35"/>
    </row>
    <row r="248" spans="1:151 16227:16384" s="12" customFormat="1" ht="20.25" x14ac:dyDescent="0.25">
      <c r="A248" s="82" t="str">
        <f>A247</f>
        <v>1st Floor For Residential  &amp; Parking</v>
      </c>
      <c r="B248" s="82"/>
      <c r="C248" s="82">
        <v>1</v>
      </c>
      <c r="D248" s="82"/>
      <c r="E248" s="83" t="s">
        <v>225</v>
      </c>
      <c r="F248" s="85">
        <f>(41.53+1.4*1)*10.764</f>
        <v>462.09851999999995</v>
      </c>
      <c r="G248" s="85"/>
      <c r="H248" s="85">
        <v>0</v>
      </c>
      <c r="I248" s="84">
        <f t="shared" ref="I248:I254" si="27">F248*(($I$122)+1)+H248</f>
        <v>693.1477799999999</v>
      </c>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WZC248" s="35"/>
      <c r="WZD248" s="35"/>
      <c r="WZE248" s="35"/>
      <c r="WZF248" s="35"/>
      <c r="WZG248" s="35"/>
      <c r="WZH248" s="35"/>
      <c r="WZI248" s="35"/>
      <c r="WZJ248" s="35"/>
      <c r="WZK248" s="35"/>
      <c r="WZL248" s="35"/>
      <c r="WZM248" s="35"/>
      <c r="WZN248" s="35"/>
      <c r="WZO248" s="35"/>
      <c r="WZP248" s="35"/>
      <c r="WZQ248" s="35"/>
      <c r="WZR248" s="35"/>
      <c r="WZS248" s="35"/>
      <c r="WZT248" s="35"/>
      <c r="WZU248" s="35"/>
      <c r="WZV248" s="35"/>
      <c r="WZW248" s="35"/>
      <c r="WZX248" s="35"/>
      <c r="WZY248" s="35"/>
      <c r="WZZ248" s="35"/>
      <c r="XAA248" s="35"/>
      <c r="XAB248" s="35"/>
      <c r="XAC248" s="35"/>
      <c r="XAD248" s="35"/>
      <c r="XAE248" s="35"/>
      <c r="XAF248" s="35"/>
      <c r="XAG248" s="35"/>
      <c r="XAH248" s="35"/>
      <c r="XAI248" s="35"/>
      <c r="XAJ248" s="35"/>
      <c r="XAK248" s="35"/>
      <c r="XAL248" s="35"/>
      <c r="XAM248" s="35"/>
      <c r="XAN248" s="35"/>
      <c r="XAO248" s="35"/>
      <c r="XAP248" s="35"/>
      <c r="XAQ248" s="35"/>
      <c r="XAR248" s="35"/>
      <c r="XAS248" s="35"/>
      <c r="XAT248" s="35"/>
      <c r="XAU248" s="35"/>
      <c r="XAV248" s="35"/>
      <c r="XAW248" s="35"/>
      <c r="XAX248" s="35"/>
      <c r="XAY248" s="35"/>
      <c r="XAZ248" s="35"/>
      <c r="XBA248" s="35"/>
      <c r="XBB248" s="35"/>
      <c r="XBC248" s="35"/>
      <c r="XBD248" s="35"/>
      <c r="XBE248" s="35"/>
      <c r="XBF248" s="35"/>
      <c r="XBG248" s="35"/>
      <c r="XBH248" s="35"/>
      <c r="XBI248" s="35"/>
      <c r="XBJ248" s="35"/>
      <c r="XBK248" s="35"/>
      <c r="XBL248" s="35"/>
      <c r="XBM248" s="35"/>
      <c r="XBN248" s="35"/>
      <c r="XBO248" s="35"/>
      <c r="XBP248" s="35"/>
      <c r="XBQ248" s="35"/>
      <c r="XBR248" s="35"/>
      <c r="XBS248" s="35"/>
      <c r="XBT248" s="35"/>
      <c r="XBU248" s="35"/>
      <c r="XBV248" s="35"/>
      <c r="XBW248" s="35"/>
      <c r="XBX248" s="35"/>
      <c r="XBY248" s="35"/>
      <c r="XBZ248" s="35"/>
      <c r="XCA248" s="35"/>
      <c r="XCB248" s="35"/>
      <c r="XCC248" s="35"/>
      <c r="XCD248" s="35"/>
      <c r="XCE248" s="35"/>
      <c r="XCF248" s="35"/>
      <c r="XCG248" s="35"/>
      <c r="XCH248" s="35"/>
      <c r="XCI248" s="35"/>
      <c r="XCJ248" s="35"/>
      <c r="XCK248" s="35"/>
      <c r="XCL248" s="35"/>
      <c r="XCM248" s="35"/>
      <c r="XCN248" s="35"/>
      <c r="XCO248" s="35"/>
      <c r="XCP248" s="35"/>
      <c r="XCQ248" s="35"/>
      <c r="XCR248" s="35"/>
      <c r="XCS248" s="35"/>
      <c r="XCT248" s="35"/>
      <c r="XCU248" s="35"/>
      <c r="XCV248" s="35"/>
      <c r="XCW248" s="35"/>
      <c r="XCX248" s="35"/>
      <c r="XCY248" s="35"/>
      <c r="XCZ248" s="35"/>
      <c r="XDA248" s="35"/>
      <c r="XDB248" s="35"/>
      <c r="XDC248" s="35"/>
      <c r="XDD248" s="35"/>
      <c r="XDE248" s="35"/>
      <c r="XDF248" s="35"/>
      <c r="XDG248" s="35"/>
      <c r="XDH248" s="35"/>
      <c r="XDI248" s="35"/>
      <c r="XDJ248" s="35"/>
      <c r="XDK248" s="35"/>
      <c r="XDL248" s="35"/>
      <c r="XDM248" s="35"/>
      <c r="XDN248" s="35"/>
      <c r="XDO248" s="35"/>
      <c r="XDP248" s="35"/>
      <c r="XDQ248" s="35"/>
      <c r="XDR248" s="35"/>
      <c r="XDS248" s="35"/>
      <c r="XDT248" s="35"/>
      <c r="XDU248" s="35"/>
      <c r="XDV248" s="35"/>
      <c r="XDW248" s="35"/>
      <c r="XDX248" s="35"/>
      <c r="XDY248" s="35"/>
      <c r="XDZ248" s="35"/>
      <c r="XEA248" s="35"/>
      <c r="XEB248" s="35"/>
      <c r="XEC248" s="35"/>
      <c r="XED248" s="35"/>
      <c r="XEE248" s="35"/>
      <c r="XEF248" s="35"/>
      <c r="XEG248" s="35"/>
      <c r="XEH248" s="35"/>
      <c r="XEI248" s="35"/>
      <c r="XEJ248" s="35"/>
      <c r="XEK248" s="35"/>
      <c r="XEL248" s="35"/>
      <c r="XEM248" s="35"/>
      <c r="XEN248" s="35"/>
      <c r="XEO248" s="35"/>
      <c r="XEP248" s="35"/>
      <c r="XEQ248" s="35"/>
      <c r="XER248" s="35"/>
      <c r="XES248" s="35"/>
      <c r="XET248" s="35"/>
      <c r="XEU248" s="35"/>
      <c r="XEV248" s="35"/>
      <c r="XEW248" s="35"/>
      <c r="XEX248" s="35"/>
      <c r="XEY248" s="35"/>
      <c r="XEZ248" s="35"/>
      <c r="XFA248" s="35"/>
      <c r="XFB248" s="35"/>
      <c r="XFC248" s="35"/>
      <c r="XFD248" s="35"/>
    </row>
    <row r="249" spans="1:151 16227:16384" s="12" customFormat="1" ht="20.25" customHeight="1" x14ac:dyDescent="0.25">
      <c r="A249" s="82" t="str">
        <f t="shared" ref="A249:A262" si="28">A248</f>
        <v>1st Floor For Residential  &amp; Parking</v>
      </c>
      <c r="B249" s="82"/>
      <c r="C249" s="82">
        <f>C248+1</f>
        <v>2</v>
      </c>
      <c r="D249" s="82"/>
      <c r="E249" s="83" t="s">
        <v>225</v>
      </c>
      <c r="F249" s="85">
        <f>(41.53+1.4*1)*10.764</f>
        <v>462.09851999999995</v>
      </c>
      <c r="G249" s="85"/>
      <c r="H249" s="85">
        <v>1</v>
      </c>
      <c r="I249" s="84">
        <f t="shared" si="27"/>
        <v>694.1477799999999</v>
      </c>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WZC249" s="35"/>
      <c r="WZD249" s="35"/>
      <c r="WZE249" s="35"/>
      <c r="WZF249" s="35"/>
      <c r="WZG249" s="35"/>
      <c r="WZH249" s="35"/>
      <c r="WZI249" s="35"/>
      <c r="WZJ249" s="35"/>
      <c r="WZK249" s="35"/>
      <c r="WZL249" s="35"/>
      <c r="WZM249" s="35"/>
      <c r="WZN249" s="35"/>
      <c r="WZO249" s="35"/>
      <c r="WZP249" s="35"/>
      <c r="WZQ249" s="35"/>
      <c r="WZR249" s="35"/>
      <c r="WZS249" s="35"/>
      <c r="WZT249" s="35"/>
      <c r="WZU249" s="35"/>
      <c r="WZV249" s="35"/>
      <c r="WZW249" s="35"/>
      <c r="WZX249" s="35"/>
      <c r="WZY249" s="35"/>
      <c r="WZZ249" s="35"/>
      <c r="XAA249" s="35"/>
      <c r="XAB249" s="35"/>
      <c r="XAC249" s="35"/>
      <c r="XAD249" s="35"/>
      <c r="XAE249" s="35"/>
      <c r="XAF249" s="35"/>
      <c r="XAG249" s="35"/>
      <c r="XAH249" s="35"/>
      <c r="XAI249" s="35"/>
      <c r="XAJ249" s="35"/>
      <c r="XAK249" s="35"/>
      <c r="XAL249" s="35"/>
      <c r="XAM249" s="35"/>
      <c r="XAN249" s="35"/>
      <c r="XAO249" s="35"/>
      <c r="XAP249" s="35"/>
      <c r="XAQ249" s="35"/>
      <c r="XAR249" s="35"/>
      <c r="XAS249" s="35"/>
      <c r="XAT249" s="35"/>
      <c r="XAU249" s="35"/>
      <c r="XAV249" s="35"/>
      <c r="XAW249" s="35"/>
      <c r="XAX249" s="35"/>
      <c r="XAY249" s="35"/>
      <c r="XAZ249" s="35"/>
      <c r="XBA249" s="35"/>
      <c r="XBB249" s="35"/>
      <c r="XBC249" s="35"/>
      <c r="XBD249" s="35"/>
      <c r="XBE249" s="35"/>
      <c r="XBF249" s="35"/>
      <c r="XBG249" s="35"/>
      <c r="XBH249" s="35"/>
      <c r="XBI249" s="35"/>
      <c r="XBJ249" s="35"/>
      <c r="XBK249" s="35"/>
      <c r="XBL249" s="35"/>
      <c r="XBM249" s="35"/>
      <c r="XBN249" s="35"/>
      <c r="XBO249" s="35"/>
      <c r="XBP249" s="35"/>
      <c r="XBQ249" s="35"/>
      <c r="XBR249" s="35"/>
      <c r="XBS249" s="35"/>
      <c r="XBT249" s="35"/>
      <c r="XBU249" s="35"/>
      <c r="XBV249" s="35"/>
      <c r="XBW249" s="35"/>
      <c r="XBX249" s="35"/>
      <c r="XBY249" s="35"/>
      <c r="XBZ249" s="35"/>
      <c r="XCA249" s="35"/>
      <c r="XCB249" s="35"/>
      <c r="XCC249" s="35"/>
      <c r="XCD249" s="35"/>
      <c r="XCE249" s="35"/>
      <c r="XCF249" s="35"/>
      <c r="XCG249" s="35"/>
      <c r="XCH249" s="35"/>
      <c r="XCI249" s="35"/>
      <c r="XCJ249" s="35"/>
      <c r="XCK249" s="35"/>
      <c r="XCL249" s="35"/>
      <c r="XCM249" s="35"/>
      <c r="XCN249" s="35"/>
      <c r="XCO249" s="35"/>
      <c r="XCP249" s="35"/>
      <c r="XCQ249" s="35"/>
      <c r="XCR249" s="35"/>
      <c r="XCS249" s="35"/>
      <c r="XCT249" s="35"/>
      <c r="XCU249" s="35"/>
      <c r="XCV249" s="35"/>
      <c r="XCW249" s="35"/>
      <c r="XCX249" s="35"/>
      <c r="XCY249" s="35"/>
      <c r="XCZ249" s="35"/>
      <c r="XDA249" s="35"/>
      <c r="XDB249" s="35"/>
      <c r="XDC249" s="35"/>
      <c r="XDD249" s="35"/>
      <c r="XDE249" s="35"/>
      <c r="XDF249" s="35"/>
      <c r="XDG249" s="35"/>
      <c r="XDH249" s="35"/>
      <c r="XDI249" s="35"/>
      <c r="XDJ249" s="35"/>
      <c r="XDK249" s="35"/>
      <c r="XDL249" s="35"/>
      <c r="XDM249" s="35"/>
      <c r="XDN249" s="35"/>
      <c r="XDO249" s="35"/>
      <c r="XDP249" s="35"/>
      <c r="XDQ249" s="35"/>
      <c r="XDR249" s="35"/>
      <c r="XDS249" s="35"/>
      <c r="XDT249" s="35"/>
      <c r="XDU249" s="35"/>
      <c r="XDV249" s="35"/>
      <c r="XDW249" s="35"/>
      <c r="XDX249" s="35"/>
      <c r="XDY249" s="35"/>
      <c r="XDZ249" s="35"/>
      <c r="XEA249" s="35"/>
      <c r="XEB249" s="35"/>
      <c r="XEC249" s="35"/>
      <c r="XED249" s="35"/>
      <c r="XEE249" s="35"/>
      <c r="XEF249" s="35"/>
      <c r="XEG249" s="35"/>
      <c r="XEH249" s="35"/>
      <c r="XEI249" s="35"/>
      <c r="XEJ249" s="35"/>
      <c r="XEK249" s="35"/>
      <c r="XEL249" s="35"/>
      <c r="XEM249" s="35"/>
      <c r="XEN249" s="35"/>
      <c r="XEO249" s="35"/>
      <c r="XEP249" s="35"/>
      <c r="XEQ249" s="35"/>
      <c r="XER249" s="35"/>
      <c r="XES249" s="35"/>
      <c r="XET249" s="35"/>
      <c r="XEU249" s="35"/>
      <c r="XEV249" s="35"/>
      <c r="XEW249" s="35"/>
      <c r="XEX249" s="35"/>
      <c r="XEY249" s="35"/>
      <c r="XEZ249" s="35"/>
      <c r="XFA249" s="35"/>
      <c r="XFB249" s="35"/>
      <c r="XFC249" s="35"/>
      <c r="XFD249" s="35"/>
    </row>
    <row r="250" spans="1:151 16227:16384" s="12" customFormat="1" ht="20.25" x14ac:dyDescent="0.25">
      <c r="A250" s="82" t="str">
        <f t="shared" si="28"/>
        <v>1st Floor For Residential  &amp; Parking</v>
      </c>
      <c r="B250" s="82"/>
      <c r="C250" s="82">
        <f t="shared" ref="C250:C262" si="29">C249+1</f>
        <v>3</v>
      </c>
      <c r="D250" s="82"/>
      <c r="E250" s="83" t="s">
        <v>225</v>
      </c>
      <c r="F250" s="85">
        <f>(41.53+1.4*1)*10.764</f>
        <v>462.09851999999995</v>
      </c>
      <c r="G250" s="85"/>
      <c r="H250" s="85">
        <v>2</v>
      </c>
      <c r="I250" s="84">
        <f t="shared" si="27"/>
        <v>695.1477799999999</v>
      </c>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WZC250" s="35"/>
      <c r="WZD250" s="35"/>
      <c r="WZE250" s="35"/>
      <c r="WZF250" s="35"/>
      <c r="WZG250" s="35"/>
      <c r="WZH250" s="35"/>
      <c r="WZI250" s="35"/>
      <c r="WZJ250" s="35"/>
      <c r="WZK250" s="35"/>
      <c r="WZL250" s="35"/>
      <c r="WZM250" s="35"/>
      <c r="WZN250" s="35"/>
      <c r="WZO250" s="35"/>
      <c r="WZP250" s="35"/>
      <c r="WZQ250" s="35"/>
      <c r="WZR250" s="35"/>
      <c r="WZS250" s="35"/>
      <c r="WZT250" s="35"/>
      <c r="WZU250" s="35"/>
      <c r="WZV250" s="35"/>
      <c r="WZW250" s="35"/>
      <c r="WZX250" s="35"/>
      <c r="WZY250" s="35"/>
      <c r="WZZ250" s="35"/>
      <c r="XAA250" s="35"/>
      <c r="XAB250" s="35"/>
      <c r="XAC250" s="35"/>
      <c r="XAD250" s="35"/>
      <c r="XAE250" s="35"/>
      <c r="XAF250" s="35"/>
      <c r="XAG250" s="35"/>
      <c r="XAH250" s="35"/>
      <c r="XAI250" s="35"/>
      <c r="XAJ250" s="35"/>
      <c r="XAK250" s="35"/>
      <c r="XAL250" s="35"/>
      <c r="XAM250" s="35"/>
      <c r="XAN250" s="35"/>
      <c r="XAO250" s="35"/>
      <c r="XAP250" s="35"/>
      <c r="XAQ250" s="35"/>
      <c r="XAR250" s="35"/>
      <c r="XAS250" s="35"/>
      <c r="XAT250" s="35"/>
      <c r="XAU250" s="35"/>
      <c r="XAV250" s="35"/>
      <c r="XAW250" s="35"/>
      <c r="XAX250" s="35"/>
      <c r="XAY250" s="35"/>
      <c r="XAZ250" s="35"/>
      <c r="XBA250" s="35"/>
      <c r="XBB250" s="35"/>
      <c r="XBC250" s="35"/>
      <c r="XBD250" s="35"/>
      <c r="XBE250" s="35"/>
      <c r="XBF250" s="35"/>
      <c r="XBG250" s="35"/>
      <c r="XBH250" s="35"/>
      <c r="XBI250" s="35"/>
      <c r="XBJ250" s="35"/>
      <c r="XBK250" s="35"/>
      <c r="XBL250" s="35"/>
      <c r="XBM250" s="35"/>
      <c r="XBN250" s="35"/>
      <c r="XBO250" s="35"/>
      <c r="XBP250" s="35"/>
      <c r="XBQ250" s="35"/>
      <c r="XBR250" s="35"/>
      <c r="XBS250" s="35"/>
      <c r="XBT250" s="35"/>
      <c r="XBU250" s="35"/>
      <c r="XBV250" s="35"/>
      <c r="XBW250" s="35"/>
      <c r="XBX250" s="35"/>
      <c r="XBY250" s="35"/>
      <c r="XBZ250" s="35"/>
      <c r="XCA250" s="35"/>
      <c r="XCB250" s="35"/>
      <c r="XCC250" s="35"/>
      <c r="XCD250" s="35"/>
      <c r="XCE250" s="35"/>
      <c r="XCF250" s="35"/>
      <c r="XCG250" s="35"/>
      <c r="XCH250" s="35"/>
      <c r="XCI250" s="35"/>
      <c r="XCJ250" s="35"/>
      <c r="XCK250" s="35"/>
      <c r="XCL250" s="35"/>
      <c r="XCM250" s="35"/>
      <c r="XCN250" s="35"/>
      <c r="XCO250" s="35"/>
      <c r="XCP250" s="35"/>
      <c r="XCQ250" s="35"/>
      <c r="XCR250" s="35"/>
      <c r="XCS250" s="35"/>
      <c r="XCT250" s="35"/>
      <c r="XCU250" s="35"/>
      <c r="XCV250" s="35"/>
      <c r="XCW250" s="35"/>
      <c r="XCX250" s="35"/>
      <c r="XCY250" s="35"/>
      <c r="XCZ250" s="35"/>
      <c r="XDA250" s="35"/>
      <c r="XDB250" s="35"/>
      <c r="XDC250" s="35"/>
      <c r="XDD250" s="35"/>
      <c r="XDE250" s="35"/>
      <c r="XDF250" s="35"/>
      <c r="XDG250" s="35"/>
      <c r="XDH250" s="35"/>
      <c r="XDI250" s="35"/>
      <c r="XDJ250" s="35"/>
      <c r="XDK250" s="35"/>
      <c r="XDL250" s="35"/>
      <c r="XDM250" s="35"/>
      <c r="XDN250" s="35"/>
      <c r="XDO250" s="35"/>
      <c r="XDP250" s="35"/>
      <c r="XDQ250" s="35"/>
      <c r="XDR250" s="35"/>
      <c r="XDS250" s="35"/>
      <c r="XDT250" s="35"/>
      <c r="XDU250" s="35"/>
      <c r="XDV250" s="35"/>
      <c r="XDW250" s="35"/>
      <c r="XDX250" s="35"/>
      <c r="XDY250" s="35"/>
      <c r="XDZ250" s="35"/>
      <c r="XEA250" s="35"/>
      <c r="XEB250" s="35"/>
      <c r="XEC250" s="35"/>
      <c r="XED250" s="35"/>
      <c r="XEE250" s="35"/>
      <c r="XEF250" s="35"/>
      <c r="XEG250" s="35"/>
      <c r="XEH250" s="35"/>
      <c r="XEI250" s="35"/>
      <c r="XEJ250" s="35"/>
      <c r="XEK250" s="35"/>
      <c r="XEL250" s="35"/>
      <c r="XEM250" s="35"/>
      <c r="XEN250" s="35"/>
      <c r="XEO250" s="35"/>
      <c r="XEP250" s="35"/>
      <c r="XEQ250" s="35"/>
      <c r="XER250" s="35"/>
      <c r="XES250" s="35"/>
      <c r="XET250" s="35"/>
      <c r="XEU250" s="35"/>
      <c r="XEV250" s="35"/>
      <c r="XEW250" s="35"/>
      <c r="XEX250" s="35"/>
      <c r="XEY250" s="35"/>
      <c r="XEZ250" s="35"/>
      <c r="XFA250" s="35"/>
      <c r="XFB250" s="35"/>
      <c r="XFC250" s="35"/>
      <c r="XFD250" s="35"/>
    </row>
    <row r="251" spans="1:151 16227:16384" s="12" customFormat="1" ht="20.25" customHeight="1" x14ac:dyDescent="0.25">
      <c r="A251" s="82" t="str">
        <f t="shared" si="28"/>
        <v>1st Floor For Residential  &amp; Parking</v>
      </c>
      <c r="B251" s="82"/>
      <c r="C251" s="82">
        <f t="shared" si="29"/>
        <v>4</v>
      </c>
      <c r="D251" s="82"/>
      <c r="E251" s="51" t="s">
        <v>214</v>
      </c>
      <c r="F251" s="83">
        <f>(37.91+1*1.55)*10.764</f>
        <v>424.74743999999993</v>
      </c>
      <c r="G251" s="84"/>
      <c r="H251" s="51">
        <v>0</v>
      </c>
      <c r="I251" s="51">
        <f t="shared" si="27"/>
        <v>637.12115999999992</v>
      </c>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WZC251" s="35"/>
      <c r="WZD251" s="35"/>
      <c r="WZE251" s="35"/>
      <c r="WZF251" s="35"/>
      <c r="WZG251" s="35"/>
      <c r="WZH251" s="35"/>
      <c r="WZI251" s="35"/>
      <c r="WZJ251" s="35"/>
      <c r="WZK251" s="35"/>
      <c r="WZL251" s="35"/>
      <c r="WZM251" s="35"/>
      <c r="WZN251" s="35"/>
      <c r="WZO251" s="35"/>
      <c r="WZP251" s="35"/>
      <c r="WZQ251" s="35"/>
      <c r="WZR251" s="35"/>
      <c r="WZS251" s="35"/>
      <c r="WZT251" s="35"/>
      <c r="WZU251" s="35"/>
      <c r="WZV251" s="35"/>
      <c r="WZW251" s="35"/>
      <c r="WZX251" s="35"/>
      <c r="WZY251" s="35"/>
      <c r="WZZ251" s="35"/>
      <c r="XAA251" s="35"/>
      <c r="XAB251" s="35"/>
      <c r="XAC251" s="35"/>
      <c r="XAD251" s="35"/>
      <c r="XAE251" s="35"/>
      <c r="XAF251" s="35"/>
      <c r="XAG251" s="35"/>
      <c r="XAH251" s="35"/>
      <c r="XAI251" s="35"/>
      <c r="XAJ251" s="35"/>
      <c r="XAK251" s="35"/>
      <c r="XAL251" s="35"/>
      <c r="XAM251" s="35"/>
      <c r="XAN251" s="35"/>
      <c r="XAO251" s="35"/>
      <c r="XAP251" s="35"/>
      <c r="XAQ251" s="35"/>
      <c r="XAR251" s="35"/>
      <c r="XAS251" s="35"/>
      <c r="XAT251" s="35"/>
      <c r="XAU251" s="35"/>
      <c r="XAV251" s="35"/>
      <c r="XAW251" s="35"/>
      <c r="XAX251" s="35"/>
      <c r="XAY251" s="35"/>
      <c r="XAZ251" s="35"/>
      <c r="XBA251" s="35"/>
      <c r="XBB251" s="35"/>
      <c r="XBC251" s="35"/>
      <c r="XBD251" s="35"/>
      <c r="XBE251" s="35"/>
      <c r="XBF251" s="35"/>
      <c r="XBG251" s="35"/>
      <c r="XBH251" s="35"/>
      <c r="XBI251" s="35"/>
      <c r="XBJ251" s="35"/>
      <c r="XBK251" s="35"/>
      <c r="XBL251" s="35"/>
      <c r="XBM251" s="35"/>
      <c r="XBN251" s="35"/>
      <c r="XBO251" s="35"/>
      <c r="XBP251" s="35"/>
      <c r="XBQ251" s="35"/>
      <c r="XBR251" s="35"/>
      <c r="XBS251" s="35"/>
      <c r="XBT251" s="35"/>
      <c r="XBU251" s="35"/>
      <c r="XBV251" s="35"/>
      <c r="XBW251" s="35"/>
      <c r="XBX251" s="35"/>
      <c r="XBY251" s="35"/>
      <c r="XBZ251" s="35"/>
      <c r="XCA251" s="35"/>
      <c r="XCB251" s="35"/>
      <c r="XCC251" s="35"/>
      <c r="XCD251" s="35"/>
      <c r="XCE251" s="35"/>
      <c r="XCF251" s="35"/>
      <c r="XCG251" s="35"/>
      <c r="XCH251" s="35"/>
      <c r="XCI251" s="35"/>
      <c r="XCJ251" s="35"/>
      <c r="XCK251" s="35"/>
      <c r="XCL251" s="35"/>
      <c r="XCM251" s="35"/>
      <c r="XCN251" s="35"/>
      <c r="XCO251" s="35"/>
      <c r="XCP251" s="35"/>
      <c r="XCQ251" s="35"/>
      <c r="XCR251" s="35"/>
      <c r="XCS251" s="35"/>
      <c r="XCT251" s="35"/>
      <c r="XCU251" s="35"/>
      <c r="XCV251" s="35"/>
      <c r="XCW251" s="35"/>
      <c r="XCX251" s="35"/>
      <c r="XCY251" s="35"/>
      <c r="XCZ251" s="35"/>
      <c r="XDA251" s="35"/>
      <c r="XDB251" s="35"/>
      <c r="XDC251" s="35"/>
      <c r="XDD251" s="35"/>
      <c r="XDE251" s="35"/>
      <c r="XDF251" s="35"/>
      <c r="XDG251" s="35"/>
      <c r="XDH251" s="35"/>
      <c r="XDI251" s="35"/>
      <c r="XDJ251" s="35"/>
      <c r="XDK251" s="35"/>
      <c r="XDL251" s="35"/>
      <c r="XDM251" s="35"/>
      <c r="XDN251" s="35"/>
      <c r="XDO251" s="35"/>
      <c r="XDP251" s="35"/>
      <c r="XDQ251" s="35"/>
      <c r="XDR251" s="35"/>
      <c r="XDS251" s="35"/>
      <c r="XDT251" s="35"/>
      <c r="XDU251" s="35"/>
      <c r="XDV251" s="35"/>
      <c r="XDW251" s="35"/>
      <c r="XDX251" s="35"/>
      <c r="XDY251" s="35"/>
      <c r="XDZ251" s="35"/>
      <c r="XEA251" s="35"/>
      <c r="XEB251" s="35"/>
      <c r="XEC251" s="35"/>
      <c r="XED251" s="35"/>
      <c r="XEE251" s="35"/>
      <c r="XEF251" s="35"/>
      <c r="XEG251" s="35"/>
      <c r="XEH251" s="35"/>
      <c r="XEI251" s="35"/>
      <c r="XEJ251" s="35"/>
      <c r="XEK251" s="35"/>
      <c r="XEL251" s="35"/>
      <c r="XEM251" s="35"/>
      <c r="XEN251" s="35"/>
      <c r="XEO251" s="35"/>
      <c r="XEP251" s="35"/>
      <c r="XEQ251" s="35"/>
      <c r="XER251" s="35"/>
      <c r="XES251" s="35"/>
      <c r="XET251" s="35"/>
      <c r="XEU251" s="35"/>
      <c r="XEV251" s="35"/>
      <c r="XEW251" s="35"/>
      <c r="XEX251" s="35"/>
      <c r="XEY251" s="35"/>
      <c r="XEZ251" s="35"/>
      <c r="XFA251" s="35"/>
      <c r="XFB251" s="35"/>
      <c r="XFC251" s="35"/>
      <c r="XFD251" s="35"/>
    </row>
    <row r="252" spans="1:151 16227:16384" s="12" customFormat="1" ht="20.25" customHeight="1" x14ac:dyDescent="0.25">
      <c r="A252" s="82" t="str">
        <f t="shared" si="28"/>
        <v>1st Floor For Residential  &amp; Parking</v>
      </c>
      <c r="B252" s="82"/>
      <c r="C252" s="82">
        <f t="shared" si="29"/>
        <v>5</v>
      </c>
      <c r="D252" s="82"/>
      <c r="E252" s="51" t="s">
        <v>214</v>
      </c>
      <c r="F252" s="83">
        <f>(36.91+1*1.55)*10.764</f>
        <v>413.98343999999992</v>
      </c>
      <c r="G252" s="84"/>
      <c r="H252" s="51">
        <v>0</v>
      </c>
      <c r="I252" s="51">
        <f t="shared" si="27"/>
        <v>620.97515999999985</v>
      </c>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WZC252" s="35"/>
      <c r="WZD252" s="35"/>
      <c r="WZE252" s="35"/>
      <c r="WZF252" s="35"/>
      <c r="WZG252" s="35"/>
      <c r="WZH252" s="35"/>
      <c r="WZI252" s="35"/>
      <c r="WZJ252" s="35"/>
      <c r="WZK252" s="35"/>
      <c r="WZL252" s="35"/>
      <c r="WZM252" s="35"/>
      <c r="WZN252" s="35"/>
      <c r="WZO252" s="35"/>
      <c r="WZP252" s="35"/>
      <c r="WZQ252" s="35"/>
      <c r="WZR252" s="35"/>
      <c r="WZS252" s="35"/>
      <c r="WZT252" s="35"/>
      <c r="WZU252" s="35"/>
      <c r="WZV252" s="35"/>
      <c r="WZW252" s="35"/>
      <c r="WZX252" s="35"/>
      <c r="WZY252" s="35"/>
      <c r="WZZ252" s="35"/>
      <c r="XAA252" s="35"/>
      <c r="XAB252" s="35"/>
      <c r="XAC252" s="35"/>
      <c r="XAD252" s="35"/>
      <c r="XAE252" s="35"/>
      <c r="XAF252" s="35"/>
      <c r="XAG252" s="35"/>
      <c r="XAH252" s="35"/>
      <c r="XAI252" s="35"/>
      <c r="XAJ252" s="35"/>
      <c r="XAK252" s="35"/>
      <c r="XAL252" s="35"/>
      <c r="XAM252" s="35"/>
      <c r="XAN252" s="35"/>
      <c r="XAO252" s="35"/>
      <c r="XAP252" s="35"/>
      <c r="XAQ252" s="35"/>
      <c r="XAR252" s="35"/>
      <c r="XAS252" s="35"/>
      <c r="XAT252" s="35"/>
      <c r="XAU252" s="35"/>
      <c r="XAV252" s="35"/>
      <c r="XAW252" s="35"/>
      <c r="XAX252" s="35"/>
      <c r="XAY252" s="35"/>
      <c r="XAZ252" s="35"/>
      <c r="XBA252" s="35"/>
      <c r="XBB252" s="35"/>
      <c r="XBC252" s="35"/>
      <c r="XBD252" s="35"/>
      <c r="XBE252" s="35"/>
      <c r="XBF252" s="35"/>
      <c r="XBG252" s="35"/>
      <c r="XBH252" s="35"/>
      <c r="XBI252" s="35"/>
      <c r="XBJ252" s="35"/>
      <c r="XBK252" s="35"/>
      <c r="XBL252" s="35"/>
      <c r="XBM252" s="35"/>
      <c r="XBN252" s="35"/>
      <c r="XBO252" s="35"/>
      <c r="XBP252" s="35"/>
      <c r="XBQ252" s="35"/>
      <c r="XBR252" s="35"/>
      <c r="XBS252" s="35"/>
      <c r="XBT252" s="35"/>
      <c r="XBU252" s="35"/>
      <c r="XBV252" s="35"/>
      <c r="XBW252" s="35"/>
      <c r="XBX252" s="35"/>
      <c r="XBY252" s="35"/>
      <c r="XBZ252" s="35"/>
      <c r="XCA252" s="35"/>
      <c r="XCB252" s="35"/>
      <c r="XCC252" s="35"/>
      <c r="XCD252" s="35"/>
      <c r="XCE252" s="35"/>
      <c r="XCF252" s="35"/>
      <c r="XCG252" s="35"/>
      <c r="XCH252" s="35"/>
      <c r="XCI252" s="35"/>
      <c r="XCJ252" s="35"/>
      <c r="XCK252" s="35"/>
      <c r="XCL252" s="35"/>
      <c r="XCM252" s="35"/>
      <c r="XCN252" s="35"/>
      <c r="XCO252" s="35"/>
      <c r="XCP252" s="35"/>
      <c r="XCQ252" s="35"/>
      <c r="XCR252" s="35"/>
      <c r="XCS252" s="35"/>
      <c r="XCT252" s="35"/>
      <c r="XCU252" s="35"/>
      <c r="XCV252" s="35"/>
      <c r="XCW252" s="35"/>
      <c r="XCX252" s="35"/>
      <c r="XCY252" s="35"/>
      <c r="XCZ252" s="35"/>
      <c r="XDA252" s="35"/>
      <c r="XDB252" s="35"/>
      <c r="XDC252" s="35"/>
      <c r="XDD252" s="35"/>
      <c r="XDE252" s="35"/>
      <c r="XDF252" s="35"/>
      <c r="XDG252" s="35"/>
      <c r="XDH252" s="35"/>
      <c r="XDI252" s="35"/>
      <c r="XDJ252" s="35"/>
      <c r="XDK252" s="35"/>
      <c r="XDL252" s="35"/>
      <c r="XDM252" s="35"/>
      <c r="XDN252" s="35"/>
      <c r="XDO252" s="35"/>
      <c r="XDP252" s="35"/>
      <c r="XDQ252" s="35"/>
      <c r="XDR252" s="35"/>
      <c r="XDS252" s="35"/>
      <c r="XDT252" s="35"/>
      <c r="XDU252" s="35"/>
      <c r="XDV252" s="35"/>
      <c r="XDW252" s="35"/>
      <c r="XDX252" s="35"/>
      <c r="XDY252" s="35"/>
      <c r="XDZ252" s="35"/>
      <c r="XEA252" s="35"/>
      <c r="XEB252" s="35"/>
      <c r="XEC252" s="35"/>
      <c r="XED252" s="35"/>
      <c r="XEE252" s="35"/>
      <c r="XEF252" s="35"/>
      <c r="XEG252" s="35"/>
      <c r="XEH252" s="35"/>
      <c r="XEI252" s="35"/>
      <c r="XEJ252" s="35"/>
      <c r="XEK252" s="35"/>
      <c r="XEL252" s="35"/>
      <c r="XEM252" s="35"/>
      <c r="XEN252" s="35"/>
      <c r="XEO252" s="35"/>
      <c r="XEP252" s="35"/>
      <c r="XEQ252" s="35"/>
      <c r="XER252" s="35"/>
      <c r="XES252" s="35"/>
      <c r="XET252" s="35"/>
      <c r="XEU252" s="35"/>
      <c r="XEV252" s="35"/>
      <c r="XEW252" s="35"/>
      <c r="XEX252" s="35"/>
      <c r="XEY252" s="35"/>
      <c r="XEZ252" s="35"/>
      <c r="XFA252" s="35"/>
      <c r="XFB252" s="35"/>
      <c r="XFC252" s="35"/>
      <c r="XFD252" s="35"/>
    </row>
    <row r="253" spans="1:151 16227:16384" s="12" customFormat="1" ht="20.25" customHeight="1" x14ac:dyDescent="0.25">
      <c r="A253" s="82" t="str">
        <f t="shared" si="28"/>
        <v>1st Floor For Residential  &amp; Parking</v>
      </c>
      <c r="B253" s="82"/>
      <c r="C253" s="82">
        <f t="shared" si="29"/>
        <v>6</v>
      </c>
      <c r="D253" s="82"/>
      <c r="E253" s="51" t="s">
        <v>214</v>
      </c>
      <c r="F253" s="83">
        <f>(36.91+1*1.55)*10.764</f>
        <v>413.98343999999992</v>
      </c>
      <c r="G253" s="84"/>
      <c r="H253" s="51">
        <v>0</v>
      </c>
      <c r="I253" s="51">
        <f t="shared" si="27"/>
        <v>620.97515999999985</v>
      </c>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WZC253" s="35"/>
      <c r="WZD253" s="35"/>
      <c r="WZE253" s="35"/>
      <c r="WZF253" s="35"/>
      <c r="WZG253" s="35"/>
      <c r="WZH253" s="35"/>
      <c r="WZI253" s="35"/>
      <c r="WZJ253" s="35"/>
      <c r="WZK253" s="35"/>
      <c r="WZL253" s="35"/>
      <c r="WZM253" s="35"/>
      <c r="WZN253" s="35"/>
      <c r="WZO253" s="35"/>
      <c r="WZP253" s="35"/>
      <c r="WZQ253" s="35"/>
      <c r="WZR253" s="35"/>
      <c r="WZS253" s="35"/>
      <c r="WZT253" s="35"/>
      <c r="WZU253" s="35"/>
      <c r="WZV253" s="35"/>
      <c r="WZW253" s="35"/>
      <c r="WZX253" s="35"/>
      <c r="WZY253" s="35"/>
      <c r="WZZ253" s="35"/>
      <c r="XAA253" s="35"/>
      <c r="XAB253" s="35"/>
      <c r="XAC253" s="35"/>
      <c r="XAD253" s="35"/>
      <c r="XAE253" s="35"/>
      <c r="XAF253" s="35"/>
      <c r="XAG253" s="35"/>
      <c r="XAH253" s="35"/>
      <c r="XAI253" s="35"/>
      <c r="XAJ253" s="35"/>
      <c r="XAK253" s="35"/>
      <c r="XAL253" s="35"/>
      <c r="XAM253" s="35"/>
      <c r="XAN253" s="35"/>
      <c r="XAO253" s="35"/>
      <c r="XAP253" s="35"/>
      <c r="XAQ253" s="35"/>
      <c r="XAR253" s="35"/>
      <c r="XAS253" s="35"/>
      <c r="XAT253" s="35"/>
      <c r="XAU253" s="35"/>
      <c r="XAV253" s="35"/>
      <c r="XAW253" s="35"/>
      <c r="XAX253" s="35"/>
      <c r="XAY253" s="35"/>
      <c r="XAZ253" s="35"/>
      <c r="XBA253" s="35"/>
      <c r="XBB253" s="35"/>
      <c r="XBC253" s="35"/>
      <c r="XBD253" s="35"/>
      <c r="XBE253" s="35"/>
      <c r="XBF253" s="35"/>
      <c r="XBG253" s="35"/>
      <c r="XBH253" s="35"/>
      <c r="XBI253" s="35"/>
      <c r="XBJ253" s="35"/>
      <c r="XBK253" s="35"/>
      <c r="XBL253" s="35"/>
      <c r="XBM253" s="35"/>
      <c r="XBN253" s="35"/>
      <c r="XBO253" s="35"/>
      <c r="XBP253" s="35"/>
      <c r="XBQ253" s="35"/>
      <c r="XBR253" s="35"/>
      <c r="XBS253" s="35"/>
      <c r="XBT253" s="35"/>
      <c r="XBU253" s="35"/>
      <c r="XBV253" s="35"/>
      <c r="XBW253" s="35"/>
      <c r="XBX253" s="35"/>
      <c r="XBY253" s="35"/>
      <c r="XBZ253" s="35"/>
      <c r="XCA253" s="35"/>
      <c r="XCB253" s="35"/>
      <c r="XCC253" s="35"/>
      <c r="XCD253" s="35"/>
      <c r="XCE253" s="35"/>
      <c r="XCF253" s="35"/>
      <c r="XCG253" s="35"/>
      <c r="XCH253" s="35"/>
      <c r="XCI253" s="35"/>
      <c r="XCJ253" s="35"/>
      <c r="XCK253" s="35"/>
      <c r="XCL253" s="35"/>
      <c r="XCM253" s="35"/>
      <c r="XCN253" s="35"/>
      <c r="XCO253" s="35"/>
      <c r="XCP253" s="35"/>
      <c r="XCQ253" s="35"/>
      <c r="XCR253" s="35"/>
      <c r="XCS253" s="35"/>
      <c r="XCT253" s="35"/>
      <c r="XCU253" s="35"/>
      <c r="XCV253" s="35"/>
      <c r="XCW253" s="35"/>
      <c r="XCX253" s="35"/>
      <c r="XCY253" s="35"/>
      <c r="XCZ253" s="35"/>
      <c r="XDA253" s="35"/>
      <c r="XDB253" s="35"/>
      <c r="XDC253" s="35"/>
      <c r="XDD253" s="35"/>
      <c r="XDE253" s="35"/>
      <c r="XDF253" s="35"/>
      <c r="XDG253" s="35"/>
      <c r="XDH253" s="35"/>
      <c r="XDI253" s="35"/>
      <c r="XDJ253" s="35"/>
      <c r="XDK253" s="35"/>
      <c r="XDL253" s="35"/>
      <c r="XDM253" s="35"/>
      <c r="XDN253" s="35"/>
      <c r="XDO253" s="35"/>
      <c r="XDP253" s="35"/>
      <c r="XDQ253" s="35"/>
      <c r="XDR253" s="35"/>
      <c r="XDS253" s="35"/>
      <c r="XDT253" s="35"/>
      <c r="XDU253" s="35"/>
      <c r="XDV253" s="35"/>
      <c r="XDW253" s="35"/>
      <c r="XDX253" s="35"/>
      <c r="XDY253" s="35"/>
      <c r="XDZ253" s="35"/>
      <c r="XEA253" s="35"/>
      <c r="XEB253" s="35"/>
      <c r="XEC253" s="35"/>
      <c r="XED253" s="35"/>
      <c r="XEE253" s="35"/>
      <c r="XEF253" s="35"/>
      <c r="XEG253" s="35"/>
      <c r="XEH253" s="35"/>
      <c r="XEI253" s="35"/>
      <c r="XEJ253" s="35"/>
      <c r="XEK253" s="35"/>
      <c r="XEL253" s="35"/>
      <c r="XEM253" s="35"/>
      <c r="XEN253" s="35"/>
      <c r="XEO253" s="35"/>
      <c r="XEP253" s="35"/>
      <c r="XEQ253" s="35"/>
      <c r="XER253" s="35"/>
      <c r="XES253" s="35"/>
      <c r="XET253" s="35"/>
      <c r="XEU253" s="35"/>
      <c r="XEV253" s="35"/>
      <c r="XEW253" s="35"/>
      <c r="XEX253" s="35"/>
      <c r="XEY253" s="35"/>
      <c r="XEZ253" s="35"/>
      <c r="XFA253" s="35"/>
      <c r="XFB253" s="35"/>
      <c r="XFC253" s="35"/>
      <c r="XFD253" s="35"/>
    </row>
    <row r="254" spans="1:151 16227:16384" s="12" customFormat="1" ht="20.25" customHeight="1" x14ac:dyDescent="0.25">
      <c r="A254" s="82" t="str">
        <f t="shared" si="28"/>
        <v>1st Floor For Residential  &amp; Parking</v>
      </c>
      <c r="B254" s="82"/>
      <c r="C254" s="82">
        <f t="shared" si="29"/>
        <v>7</v>
      </c>
      <c r="D254" s="82"/>
      <c r="E254" s="51" t="s">
        <v>214</v>
      </c>
      <c r="F254" s="83">
        <f>(36.91+1*1.55)*10.764</f>
        <v>413.98343999999992</v>
      </c>
      <c r="G254" s="84"/>
      <c r="H254" s="51">
        <v>0</v>
      </c>
      <c r="I254" s="51">
        <f t="shared" si="27"/>
        <v>620.97515999999985</v>
      </c>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WZC254" s="35"/>
      <c r="WZD254" s="35"/>
      <c r="WZE254" s="35"/>
      <c r="WZF254" s="35"/>
      <c r="WZG254" s="35"/>
      <c r="WZH254" s="35"/>
      <c r="WZI254" s="35"/>
      <c r="WZJ254" s="35"/>
      <c r="WZK254" s="35"/>
      <c r="WZL254" s="35"/>
      <c r="WZM254" s="35"/>
      <c r="WZN254" s="35"/>
      <c r="WZO254" s="35"/>
      <c r="WZP254" s="35"/>
      <c r="WZQ254" s="35"/>
      <c r="WZR254" s="35"/>
      <c r="WZS254" s="35"/>
      <c r="WZT254" s="35"/>
      <c r="WZU254" s="35"/>
      <c r="WZV254" s="35"/>
      <c r="WZW254" s="35"/>
      <c r="WZX254" s="35"/>
      <c r="WZY254" s="35"/>
      <c r="WZZ254" s="35"/>
      <c r="XAA254" s="35"/>
      <c r="XAB254" s="35"/>
      <c r="XAC254" s="35"/>
      <c r="XAD254" s="35"/>
      <c r="XAE254" s="35"/>
      <c r="XAF254" s="35"/>
      <c r="XAG254" s="35"/>
      <c r="XAH254" s="35"/>
      <c r="XAI254" s="35"/>
      <c r="XAJ254" s="35"/>
      <c r="XAK254" s="35"/>
      <c r="XAL254" s="35"/>
      <c r="XAM254" s="35"/>
      <c r="XAN254" s="35"/>
      <c r="XAO254" s="35"/>
      <c r="XAP254" s="35"/>
      <c r="XAQ254" s="35"/>
      <c r="XAR254" s="35"/>
      <c r="XAS254" s="35"/>
      <c r="XAT254" s="35"/>
      <c r="XAU254" s="35"/>
      <c r="XAV254" s="35"/>
      <c r="XAW254" s="35"/>
      <c r="XAX254" s="35"/>
      <c r="XAY254" s="35"/>
      <c r="XAZ254" s="35"/>
      <c r="XBA254" s="35"/>
      <c r="XBB254" s="35"/>
      <c r="XBC254" s="35"/>
      <c r="XBD254" s="35"/>
      <c r="XBE254" s="35"/>
      <c r="XBF254" s="35"/>
      <c r="XBG254" s="35"/>
      <c r="XBH254" s="35"/>
      <c r="XBI254" s="35"/>
      <c r="XBJ254" s="35"/>
      <c r="XBK254" s="35"/>
      <c r="XBL254" s="35"/>
      <c r="XBM254" s="35"/>
      <c r="XBN254" s="35"/>
      <c r="XBO254" s="35"/>
      <c r="XBP254" s="35"/>
      <c r="XBQ254" s="35"/>
      <c r="XBR254" s="35"/>
      <c r="XBS254" s="35"/>
      <c r="XBT254" s="35"/>
      <c r="XBU254" s="35"/>
      <c r="XBV254" s="35"/>
      <c r="XBW254" s="35"/>
      <c r="XBX254" s="35"/>
      <c r="XBY254" s="35"/>
      <c r="XBZ254" s="35"/>
      <c r="XCA254" s="35"/>
      <c r="XCB254" s="35"/>
      <c r="XCC254" s="35"/>
      <c r="XCD254" s="35"/>
      <c r="XCE254" s="35"/>
      <c r="XCF254" s="35"/>
      <c r="XCG254" s="35"/>
      <c r="XCH254" s="35"/>
      <c r="XCI254" s="35"/>
      <c r="XCJ254" s="35"/>
      <c r="XCK254" s="35"/>
      <c r="XCL254" s="35"/>
      <c r="XCM254" s="35"/>
      <c r="XCN254" s="35"/>
      <c r="XCO254" s="35"/>
      <c r="XCP254" s="35"/>
      <c r="XCQ254" s="35"/>
      <c r="XCR254" s="35"/>
      <c r="XCS254" s="35"/>
      <c r="XCT254" s="35"/>
      <c r="XCU254" s="35"/>
      <c r="XCV254" s="35"/>
      <c r="XCW254" s="35"/>
      <c r="XCX254" s="35"/>
      <c r="XCY254" s="35"/>
      <c r="XCZ254" s="35"/>
      <c r="XDA254" s="35"/>
      <c r="XDB254" s="35"/>
      <c r="XDC254" s="35"/>
      <c r="XDD254" s="35"/>
      <c r="XDE254" s="35"/>
      <c r="XDF254" s="35"/>
      <c r="XDG254" s="35"/>
      <c r="XDH254" s="35"/>
      <c r="XDI254" s="35"/>
      <c r="XDJ254" s="35"/>
      <c r="XDK254" s="35"/>
      <c r="XDL254" s="35"/>
      <c r="XDM254" s="35"/>
      <c r="XDN254" s="35"/>
      <c r="XDO254" s="35"/>
      <c r="XDP254" s="35"/>
      <c r="XDQ254" s="35"/>
      <c r="XDR254" s="35"/>
      <c r="XDS254" s="35"/>
      <c r="XDT254" s="35"/>
      <c r="XDU254" s="35"/>
      <c r="XDV254" s="35"/>
      <c r="XDW254" s="35"/>
      <c r="XDX254" s="35"/>
      <c r="XDY254" s="35"/>
      <c r="XDZ254" s="35"/>
      <c r="XEA254" s="35"/>
      <c r="XEB254" s="35"/>
      <c r="XEC254" s="35"/>
      <c r="XED254" s="35"/>
      <c r="XEE254" s="35"/>
      <c r="XEF254" s="35"/>
      <c r="XEG254" s="35"/>
      <c r="XEH254" s="35"/>
      <c r="XEI254" s="35"/>
      <c r="XEJ254" s="35"/>
      <c r="XEK254" s="35"/>
      <c r="XEL254" s="35"/>
      <c r="XEM254" s="35"/>
      <c r="XEN254" s="35"/>
      <c r="XEO254" s="35"/>
      <c r="XEP254" s="35"/>
      <c r="XEQ254" s="35"/>
      <c r="XER254" s="35"/>
      <c r="XES254" s="35"/>
      <c r="XET254" s="35"/>
      <c r="XEU254" s="35"/>
      <c r="XEV254" s="35"/>
      <c r="XEW254" s="35"/>
      <c r="XEX254" s="35"/>
      <c r="XEY254" s="35"/>
      <c r="XEZ254" s="35"/>
      <c r="XFA254" s="35"/>
      <c r="XFB254" s="35"/>
      <c r="XFC254" s="35"/>
      <c r="XFD254" s="35"/>
    </row>
    <row r="255" spans="1:151 16227:16384" s="12" customFormat="1" ht="20.25" customHeight="1" x14ac:dyDescent="0.25">
      <c r="A255" s="82" t="str">
        <f t="shared" si="28"/>
        <v>1st Floor For Residential  &amp; Parking</v>
      </c>
      <c r="B255" s="82"/>
      <c r="C255" s="82">
        <f t="shared" si="29"/>
        <v>8</v>
      </c>
      <c r="D255" s="82"/>
      <c r="E255" s="83" t="s">
        <v>222</v>
      </c>
      <c r="F255" s="85"/>
      <c r="G255" s="85"/>
      <c r="H255" s="85"/>
      <c r="I255" s="84"/>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WZC255" s="35"/>
      <c r="WZD255" s="35"/>
      <c r="WZE255" s="35"/>
      <c r="WZF255" s="35"/>
      <c r="WZG255" s="35"/>
      <c r="WZH255" s="35"/>
      <c r="WZI255" s="35"/>
      <c r="WZJ255" s="35"/>
      <c r="WZK255" s="35"/>
      <c r="WZL255" s="35"/>
      <c r="WZM255" s="35"/>
      <c r="WZN255" s="35"/>
      <c r="WZO255" s="35"/>
      <c r="WZP255" s="35"/>
      <c r="WZQ255" s="35"/>
      <c r="WZR255" s="35"/>
      <c r="WZS255" s="35"/>
      <c r="WZT255" s="35"/>
      <c r="WZU255" s="35"/>
      <c r="WZV255" s="35"/>
      <c r="WZW255" s="35"/>
      <c r="WZX255" s="35"/>
      <c r="WZY255" s="35"/>
      <c r="WZZ255" s="35"/>
      <c r="XAA255" s="35"/>
      <c r="XAB255" s="35"/>
      <c r="XAC255" s="35"/>
      <c r="XAD255" s="35"/>
      <c r="XAE255" s="35"/>
      <c r="XAF255" s="35"/>
      <c r="XAG255" s="35"/>
      <c r="XAH255" s="35"/>
      <c r="XAI255" s="35"/>
      <c r="XAJ255" s="35"/>
      <c r="XAK255" s="35"/>
      <c r="XAL255" s="35"/>
      <c r="XAM255" s="35"/>
      <c r="XAN255" s="35"/>
      <c r="XAO255" s="35"/>
      <c r="XAP255" s="35"/>
      <c r="XAQ255" s="35"/>
      <c r="XAR255" s="35"/>
      <c r="XAS255" s="35"/>
      <c r="XAT255" s="35"/>
      <c r="XAU255" s="35"/>
      <c r="XAV255" s="35"/>
      <c r="XAW255" s="35"/>
      <c r="XAX255" s="35"/>
      <c r="XAY255" s="35"/>
      <c r="XAZ255" s="35"/>
      <c r="XBA255" s="35"/>
      <c r="XBB255" s="35"/>
      <c r="XBC255" s="35"/>
      <c r="XBD255" s="35"/>
      <c r="XBE255" s="35"/>
      <c r="XBF255" s="35"/>
      <c r="XBG255" s="35"/>
      <c r="XBH255" s="35"/>
      <c r="XBI255" s="35"/>
      <c r="XBJ255" s="35"/>
      <c r="XBK255" s="35"/>
      <c r="XBL255" s="35"/>
      <c r="XBM255" s="35"/>
      <c r="XBN255" s="35"/>
      <c r="XBO255" s="35"/>
      <c r="XBP255" s="35"/>
      <c r="XBQ255" s="35"/>
      <c r="XBR255" s="35"/>
      <c r="XBS255" s="35"/>
      <c r="XBT255" s="35"/>
      <c r="XBU255" s="35"/>
      <c r="XBV255" s="35"/>
      <c r="XBW255" s="35"/>
      <c r="XBX255" s="35"/>
      <c r="XBY255" s="35"/>
      <c r="XBZ255" s="35"/>
      <c r="XCA255" s="35"/>
      <c r="XCB255" s="35"/>
      <c r="XCC255" s="35"/>
      <c r="XCD255" s="35"/>
      <c r="XCE255" s="35"/>
      <c r="XCF255" s="35"/>
      <c r="XCG255" s="35"/>
      <c r="XCH255" s="35"/>
      <c r="XCI255" s="35"/>
      <c r="XCJ255" s="35"/>
      <c r="XCK255" s="35"/>
      <c r="XCL255" s="35"/>
      <c r="XCM255" s="35"/>
      <c r="XCN255" s="35"/>
      <c r="XCO255" s="35"/>
      <c r="XCP255" s="35"/>
      <c r="XCQ255" s="35"/>
      <c r="XCR255" s="35"/>
      <c r="XCS255" s="35"/>
      <c r="XCT255" s="35"/>
      <c r="XCU255" s="35"/>
      <c r="XCV255" s="35"/>
      <c r="XCW255" s="35"/>
      <c r="XCX255" s="35"/>
      <c r="XCY255" s="35"/>
      <c r="XCZ255" s="35"/>
      <c r="XDA255" s="35"/>
      <c r="XDB255" s="35"/>
      <c r="XDC255" s="35"/>
      <c r="XDD255" s="35"/>
      <c r="XDE255" s="35"/>
      <c r="XDF255" s="35"/>
      <c r="XDG255" s="35"/>
      <c r="XDH255" s="35"/>
      <c r="XDI255" s="35"/>
      <c r="XDJ255" s="35"/>
      <c r="XDK255" s="35"/>
      <c r="XDL255" s="35"/>
      <c r="XDM255" s="35"/>
      <c r="XDN255" s="35"/>
      <c r="XDO255" s="35"/>
      <c r="XDP255" s="35"/>
      <c r="XDQ255" s="35"/>
      <c r="XDR255" s="35"/>
      <c r="XDS255" s="35"/>
      <c r="XDT255" s="35"/>
      <c r="XDU255" s="35"/>
      <c r="XDV255" s="35"/>
      <c r="XDW255" s="35"/>
      <c r="XDX255" s="35"/>
      <c r="XDY255" s="35"/>
      <c r="XDZ255" s="35"/>
      <c r="XEA255" s="35"/>
      <c r="XEB255" s="35"/>
      <c r="XEC255" s="35"/>
      <c r="XED255" s="35"/>
      <c r="XEE255" s="35"/>
      <c r="XEF255" s="35"/>
      <c r="XEG255" s="35"/>
      <c r="XEH255" s="35"/>
      <c r="XEI255" s="35"/>
      <c r="XEJ255" s="35"/>
      <c r="XEK255" s="35"/>
      <c r="XEL255" s="35"/>
      <c r="XEM255" s="35"/>
      <c r="XEN255" s="35"/>
      <c r="XEO255" s="35"/>
      <c r="XEP255" s="35"/>
      <c r="XEQ255" s="35"/>
      <c r="XER255" s="35"/>
      <c r="XES255" s="35"/>
      <c r="XET255" s="35"/>
      <c r="XEU255" s="35"/>
      <c r="XEV255" s="35"/>
      <c r="XEW255" s="35"/>
      <c r="XEX255" s="35"/>
      <c r="XEY255" s="35"/>
      <c r="XEZ255" s="35"/>
      <c r="XFA255" s="35"/>
      <c r="XFB255" s="35"/>
      <c r="XFC255" s="35"/>
      <c r="XFD255" s="35"/>
    </row>
    <row r="256" spans="1:151 16227:16384" s="12" customFormat="1" ht="20.25" customHeight="1" x14ac:dyDescent="0.25">
      <c r="A256" s="82" t="str">
        <f>A248</f>
        <v>1st Floor For Residential  &amp; Parking</v>
      </c>
      <c r="B256" s="82"/>
      <c r="C256" s="82">
        <v>9</v>
      </c>
      <c r="D256" s="82"/>
      <c r="E256" s="51" t="s">
        <v>214</v>
      </c>
      <c r="F256" s="83">
        <f>(36.91+1*1.55)*10.764</f>
        <v>413.98343999999992</v>
      </c>
      <c r="G256" s="84"/>
      <c r="H256" s="51">
        <v>0</v>
      </c>
      <c r="I256" s="51">
        <f t="shared" ref="I256:I262" si="30">F256*(($I$122)+1)+H256</f>
        <v>620.97515999999985</v>
      </c>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WZC256" s="35"/>
      <c r="WZD256" s="35"/>
      <c r="WZE256" s="35"/>
      <c r="WZF256" s="35"/>
      <c r="WZG256" s="35"/>
      <c r="WZH256" s="35"/>
      <c r="WZI256" s="35"/>
      <c r="WZJ256" s="35"/>
      <c r="WZK256" s="35"/>
      <c r="WZL256" s="35"/>
      <c r="WZM256" s="35"/>
      <c r="WZN256" s="35"/>
      <c r="WZO256" s="35"/>
      <c r="WZP256" s="35"/>
      <c r="WZQ256" s="35"/>
      <c r="WZR256" s="35"/>
      <c r="WZS256" s="35"/>
      <c r="WZT256" s="35"/>
      <c r="WZU256" s="35"/>
      <c r="WZV256" s="35"/>
      <c r="WZW256" s="35"/>
      <c r="WZX256" s="35"/>
      <c r="WZY256" s="35"/>
      <c r="WZZ256" s="35"/>
      <c r="XAA256" s="35"/>
      <c r="XAB256" s="35"/>
      <c r="XAC256" s="35"/>
      <c r="XAD256" s="35"/>
      <c r="XAE256" s="35"/>
      <c r="XAF256" s="35"/>
      <c r="XAG256" s="35"/>
      <c r="XAH256" s="35"/>
      <c r="XAI256" s="35"/>
      <c r="XAJ256" s="35"/>
      <c r="XAK256" s="35"/>
      <c r="XAL256" s="35"/>
      <c r="XAM256" s="35"/>
      <c r="XAN256" s="35"/>
      <c r="XAO256" s="35"/>
      <c r="XAP256" s="35"/>
      <c r="XAQ256" s="35"/>
      <c r="XAR256" s="35"/>
      <c r="XAS256" s="35"/>
      <c r="XAT256" s="35"/>
      <c r="XAU256" s="35"/>
      <c r="XAV256" s="35"/>
      <c r="XAW256" s="35"/>
      <c r="XAX256" s="35"/>
      <c r="XAY256" s="35"/>
      <c r="XAZ256" s="35"/>
      <c r="XBA256" s="35"/>
      <c r="XBB256" s="35"/>
      <c r="XBC256" s="35"/>
      <c r="XBD256" s="35"/>
      <c r="XBE256" s="35"/>
      <c r="XBF256" s="35"/>
      <c r="XBG256" s="35"/>
      <c r="XBH256" s="35"/>
      <c r="XBI256" s="35"/>
      <c r="XBJ256" s="35"/>
      <c r="XBK256" s="35"/>
      <c r="XBL256" s="35"/>
      <c r="XBM256" s="35"/>
      <c r="XBN256" s="35"/>
      <c r="XBO256" s="35"/>
      <c r="XBP256" s="35"/>
      <c r="XBQ256" s="35"/>
      <c r="XBR256" s="35"/>
      <c r="XBS256" s="35"/>
      <c r="XBT256" s="35"/>
      <c r="XBU256" s="35"/>
      <c r="XBV256" s="35"/>
      <c r="XBW256" s="35"/>
      <c r="XBX256" s="35"/>
      <c r="XBY256" s="35"/>
      <c r="XBZ256" s="35"/>
      <c r="XCA256" s="35"/>
      <c r="XCB256" s="35"/>
      <c r="XCC256" s="35"/>
      <c r="XCD256" s="35"/>
      <c r="XCE256" s="35"/>
      <c r="XCF256" s="35"/>
      <c r="XCG256" s="35"/>
      <c r="XCH256" s="35"/>
      <c r="XCI256" s="35"/>
      <c r="XCJ256" s="35"/>
      <c r="XCK256" s="35"/>
      <c r="XCL256" s="35"/>
      <c r="XCM256" s="35"/>
      <c r="XCN256" s="35"/>
      <c r="XCO256" s="35"/>
      <c r="XCP256" s="35"/>
      <c r="XCQ256" s="35"/>
      <c r="XCR256" s="35"/>
      <c r="XCS256" s="35"/>
      <c r="XCT256" s="35"/>
      <c r="XCU256" s="35"/>
      <c r="XCV256" s="35"/>
      <c r="XCW256" s="35"/>
      <c r="XCX256" s="35"/>
      <c r="XCY256" s="35"/>
      <c r="XCZ256" s="35"/>
      <c r="XDA256" s="35"/>
      <c r="XDB256" s="35"/>
      <c r="XDC256" s="35"/>
      <c r="XDD256" s="35"/>
      <c r="XDE256" s="35"/>
      <c r="XDF256" s="35"/>
      <c r="XDG256" s="35"/>
      <c r="XDH256" s="35"/>
      <c r="XDI256" s="35"/>
      <c r="XDJ256" s="35"/>
      <c r="XDK256" s="35"/>
      <c r="XDL256" s="35"/>
      <c r="XDM256" s="35"/>
      <c r="XDN256" s="35"/>
      <c r="XDO256" s="35"/>
      <c r="XDP256" s="35"/>
      <c r="XDQ256" s="35"/>
      <c r="XDR256" s="35"/>
      <c r="XDS256" s="35"/>
      <c r="XDT256" s="35"/>
      <c r="XDU256" s="35"/>
      <c r="XDV256" s="35"/>
      <c r="XDW256" s="35"/>
      <c r="XDX256" s="35"/>
      <c r="XDY256" s="35"/>
      <c r="XDZ256" s="35"/>
      <c r="XEA256" s="35"/>
      <c r="XEB256" s="35"/>
      <c r="XEC256" s="35"/>
      <c r="XED256" s="35"/>
      <c r="XEE256" s="35"/>
      <c r="XEF256" s="35"/>
      <c r="XEG256" s="35"/>
      <c r="XEH256" s="35"/>
      <c r="XEI256" s="35"/>
      <c r="XEJ256" s="35"/>
      <c r="XEK256" s="35"/>
      <c r="XEL256" s="35"/>
      <c r="XEM256" s="35"/>
      <c r="XEN256" s="35"/>
      <c r="XEO256" s="35"/>
      <c r="XEP256" s="35"/>
      <c r="XEQ256" s="35"/>
      <c r="XER256" s="35"/>
      <c r="XES256" s="35"/>
      <c r="XET256" s="35"/>
      <c r="XEU256" s="35"/>
      <c r="XEV256" s="35"/>
      <c r="XEW256" s="35"/>
      <c r="XEX256" s="35"/>
      <c r="XEY256" s="35"/>
      <c r="XEZ256" s="35"/>
      <c r="XFA256" s="35"/>
      <c r="XFB256" s="35"/>
      <c r="XFC256" s="35"/>
      <c r="XFD256" s="35"/>
    </row>
    <row r="257" spans="1:151 16227:16384" s="12" customFormat="1" ht="20.25" customHeight="1" x14ac:dyDescent="0.25">
      <c r="A257" s="82" t="str">
        <f t="shared" si="28"/>
        <v>1st Floor For Residential  &amp; Parking</v>
      </c>
      <c r="B257" s="82"/>
      <c r="C257" s="82">
        <v>10</v>
      </c>
      <c r="D257" s="82"/>
      <c r="E257" s="51" t="s">
        <v>214</v>
      </c>
      <c r="F257" s="83">
        <f>(37.91+1*1.55)*10.764</f>
        <v>424.74743999999993</v>
      </c>
      <c r="G257" s="84"/>
      <c r="H257" s="51">
        <v>0</v>
      </c>
      <c r="I257" s="51">
        <f t="shared" si="30"/>
        <v>637.12115999999992</v>
      </c>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WZC257" s="35"/>
      <c r="WZD257" s="35"/>
      <c r="WZE257" s="35"/>
      <c r="WZF257" s="35"/>
      <c r="WZG257" s="35"/>
      <c r="WZH257" s="35"/>
      <c r="WZI257" s="35"/>
      <c r="WZJ257" s="35"/>
      <c r="WZK257" s="35"/>
      <c r="WZL257" s="35"/>
      <c r="WZM257" s="35"/>
      <c r="WZN257" s="35"/>
      <c r="WZO257" s="35"/>
      <c r="WZP257" s="35"/>
      <c r="WZQ257" s="35"/>
      <c r="WZR257" s="35"/>
      <c r="WZS257" s="35"/>
      <c r="WZT257" s="35"/>
      <c r="WZU257" s="35"/>
      <c r="WZV257" s="35"/>
      <c r="WZW257" s="35"/>
      <c r="WZX257" s="35"/>
      <c r="WZY257" s="35"/>
      <c r="WZZ257" s="35"/>
      <c r="XAA257" s="35"/>
      <c r="XAB257" s="35"/>
      <c r="XAC257" s="35"/>
      <c r="XAD257" s="35"/>
      <c r="XAE257" s="35"/>
      <c r="XAF257" s="35"/>
      <c r="XAG257" s="35"/>
      <c r="XAH257" s="35"/>
      <c r="XAI257" s="35"/>
      <c r="XAJ257" s="35"/>
      <c r="XAK257" s="35"/>
      <c r="XAL257" s="35"/>
      <c r="XAM257" s="35"/>
      <c r="XAN257" s="35"/>
      <c r="XAO257" s="35"/>
      <c r="XAP257" s="35"/>
      <c r="XAQ257" s="35"/>
      <c r="XAR257" s="35"/>
      <c r="XAS257" s="35"/>
      <c r="XAT257" s="35"/>
      <c r="XAU257" s="35"/>
      <c r="XAV257" s="35"/>
      <c r="XAW257" s="35"/>
      <c r="XAX257" s="35"/>
      <c r="XAY257" s="35"/>
      <c r="XAZ257" s="35"/>
      <c r="XBA257" s="35"/>
      <c r="XBB257" s="35"/>
      <c r="XBC257" s="35"/>
      <c r="XBD257" s="35"/>
      <c r="XBE257" s="35"/>
      <c r="XBF257" s="35"/>
      <c r="XBG257" s="35"/>
      <c r="XBH257" s="35"/>
      <c r="XBI257" s="35"/>
      <c r="XBJ257" s="35"/>
      <c r="XBK257" s="35"/>
      <c r="XBL257" s="35"/>
      <c r="XBM257" s="35"/>
      <c r="XBN257" s="35"/>
      <c r="XBO257" s="35"/>
      <c r="XBP257" s="35"/>
      <c r="XBQ257" s="35"/>
      <c r="XBR257" s="35"/>
      <c r="XBS257" s="35"/>
      <c r="XBT257" s="35"/>
      <c r="XBU257" s="35"/>
      <c r="XBV257" s="35"/>
      <c r="XBW257" s="35"/>
      <c r="XBX257" s="35"/>
      <c r="XBY257" s="35"/>
      <c r="XBZ257" s="35"/>
      <c r="XCA257" s="35"/>
      <c r="XCB257" s="35"/>
      <c r="XCC257" s="35"/>
      <c r="XCD257" s="35"/>
      <c r="XCE257" s="35"/>
      <c r="XCF257" s="35"/>
      <c r="XCG257" s="35"/>
      <c r="XCH257" s="35"/>
      <c r="XCI257" s="35"/>
      <c r="XCJ257" s="35"/>
      <c r="XCK257" s="35"/>
      <c r="XCL257" s="35"/>
      <c r="XCM257" s="35"/>
      <c r="XCN257" s="35"/>
      <c r="XCO257" s="35"/>
      <c r="XCP257" s="35"/>
      <c r="XCQ257" s="35"/>
      <c r="XCR257" s="35"/>
      <c r="XCS257" s="35"/>
      <c r="XCT257" s="35"/>
      <c r="XCU257" s="35"/>
      <c r="XCV257" s="35"/>
      <c r="XCW257" s="35"/>
      <c r="XCX257" s="35"/>
      <c r="XCY257" s="35"/>
      <c r="XCZ257" s="35"/>
      <c r="XDA257" s="35"/>
      <c r="XDB257" s="35"/>
      <c r="XDC257" s="35"/>
      <c r="XDD257" s="35"/>
      <c r="XDE257" s="35"/>
      <c r="XDF257" s="35"/>
      <c r="XDG257" s="35"/>
      <c r="XDH257" s="35"/>
      <c r="XDI257" s="35"/>
      <c r="XDJ257" s="35"/>
      <c r="XDK257" s="35"/>
      <c r="XDL257" s="35"/>
      <c r="XDM257" s="35"/>
      <c r="XDN257" s="35"/>
      <c r="XDO257" s="35"/>
      <c r="XDP257" s="35"/>
      <c r="XDQ257" s="35"/>
      <c r="XDR257" s="35"/>
      <c r="XDS257" s="35"/>
      <c r="XDT257" s="35"/>
      <c r="XDU257" s="35"/>
      <c r="XDV257" s="35"/>
      <c r="XDW257" s="35"/>
      <c r="XDX257" s="35"/>
      <c r="XDY257" s="35"/>
      <c r="XDZ257" s="35"/>
      <c r="XEA257" s="35"/>
      <c r="XEB257" s="35"/>
      <c r="XEC257" s="35"/>
      <c r="XED257" s="35"/>
      <c r="XEE257" s="35"/>
      <c r="XEF257" s="35"/>
      <c r="XEG257" s="35"/>
      <c r="XEH257" s="35"/>
      <c r="XEI257" s="35"/>
      <c r="XEJ257" s="35"/>
      <c r="XEK257" s="35"/>
      <c r="XEL257" s="35"/>
      <c r="XEM257" s="35"/>
      <c r="XEN257" s="35"/>
      <c r="XEO257" s="35"/>
      <c r="XEP257" s="35"/>
      <c r="XEQ257" s="35"/>
      <c r="XER257" s="35"/>
      <c r="XES257" s="35"/>
      <c r="XET257" s="35"/>
      <c r="XEU257" s="35"/>
      <c r="XEV257" s="35"/>
      <c r="XEW257" s="35"/>
      <c r="XEX257" s="35"/>
      <c r="XEY257" s="35"/>
      <c r="XEZ257" s="35"/>
      <c r="XFA257" s="35"/>
      <c r="XFB257" s="35"/>
      <c r="XFC257" s="35"/>
      <c r="XFD257" s="35"/>
    </row>
    <row r="258" spans="1:151 16227:16384" s="12" customFormat="1" ht="20.25" customHeight="1" x14ac:dyDescent="0.25">
      <c r="A258" s="82" t="str">
        <f>A250</f>
        <v>1st Floor For Residential  &amp; Parking</v>
      </c>
      <c r="B258" s="82"/>
      <c r="C258" s="82">
        <v>11</v>
      </c>
      <c r="D258" s="82"/>
      <c r="E258" s="51" t="s">
        <v>214</v>
      </c>
      <c r="F258" s="83">
        <f>(41.9+1*1.55)*10.764</f>
        <v>467.69579999999991</v>
      </c>
      <c r="G258" s="84"/>
      <c r="H258" s="51">
        <v>0</v>
      </c>
      <c r="I258" s="51">
        <f t="shared" si="30"/>
        <v>701.54369999999983</v>
      </c>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WZC258" s="35"/>
      <c r="WZD258" s="35"/>
      <c r="WZE258" s="35"/>
      <c r="WZF258" s="35"/>
      <c r="WZG258" s="35"/>
      <c r="WZH258" s="35"/>
      <c r="WZI258" s="35"/>
      <c r="WZJ258" s="35"/>
      <c r="WZK258" s="35"/>
      <c r="WZL258" s="35"/>
      <c r="WZM258" s="35"/>
      <c r="WZN258" s="35"/>
      <c r="WZO258" s="35"/>
      <c r="WZP258" s="35"/>
      <c r="WZQ258" s="35"/>
      <c r="WZR258" s="35"/>
      <c r="WZS258" s="35"/>
      <c r="WZT258" s="35"/>
      <c r="WZU258" s="35"/>
      <c r="WZV258" s="35"/>
      <c r="WZW258" s="35"/>
      <c r="WZX258" s="35"/>
      <c r="WZY258" s="35"/>
      <c r="WZZ258" s="35"/>
      <c r="XAA258" s="35"/>
      <c r="XAB258" s="35"/>
      <c r="XAC258" s="35"/>
      <c r="XAD258" s="35"/>
      <c r="XAE258" s="35"/>
      <c r="XAF258" s="35"/>
      <c r="XAG258" s="35"/>
      <c r="XAH258" s="35"/>
      <c r="XAI258" s="35"/>
      <c r="XAJ258" s="35"/>
      <c r="XAK258" s="35"/>
      <c r="XAL258" s="35"/>
      <c r="XAM258" s="35"/>
      <c r="XAN258" s="35"/>
      <c r="XAO258" s="35"/>
      <c r="XAP258" s="35"/>
      <c r="XAQ258" s="35"/>
      <c r="XAR258" s="35"/>
      <c r="XAS258" s="35"/>
      <c r="XAT258" s="35"/>
      <c r="XAU258" s="35"/>
      <c r="XAV258" s="35"/>
      <c r="XAW258" s="35"/>
      <c r="XAX258" s="35"/>
      <c r="XAY258" s="35"/>
      <c r="XAZ258" s="35"/>
      <c r="XBA258" s="35"/>
      <c r="XBB258" s="35"/>
      <c r="XBC258" s="35"/>
      <c r="XBD258" s="35"/>
      <c r="XBE258" s="35"/>
      <c r="XBF258" s="35"/>
      <c r="XBG258" s="35"/>
      <c r="XBH258" s="35"/>
      <c r="XBI258" s="35"/>
      <c r="XBJ258" s="35"/>
      <c r="XBK258" s="35"/>
      <c r="XBL258" s="35"/>
      <c r="XBM258" s="35"/>
      <c r="XBN258" s="35"/>
      <c r="XBO258" s="35"/>
      <c r="XBP258" s="35"/>
      <c r="XBQ258" s="35"/>
      <c r="XBR258" s="35"/>
      <c r="XBS258" s="35"/>
      <c r="XBT258" s="35"/>
      <c r="XBU258" s="35"/>
      <c r="XBV258" s="35"/>
      <c r="XBW258" s="35"/>
      <c r="XBX258" s="35"/>
      <c r="XBY258" s="35"/>
      <c r="XBZ258" s="35"/>
      <c r="XCA258" s="35"/>
      <c r="XCB258" s="35"/>
      <c r="XCC258" s="35"/>
      <c r="XCD258" s="35"/>
      <c r="XCE258" s="35"/>
      <c r="XCF258" s="35"/>
      <c r="XCG258" s="35"/>
      <c r="XCH258" s="35"/>
      <c r="XCI258" s="35"/>
      <c r="XCJ258" s="35"/>
      <c r="XCK258" s="35"/>
      <c r="XCL258" s="35"/>
      <c r="XCM258" s="35"/>
      <c r="XCN258" s="35"/>
      <c r="XCO258" s="35"/>
      <c r="XCP258" s="35"/>
      <c r="XCQ258" s="35"/>
      <c r="XCR258" s="35"/>
      <c r="XCS258" s="35"/>
      <c r="XCT258" s="35"/>
      <c r="XCU258" s="35"/>
      <c r="XCV258" s="35"/>
      <c r="XCW258" s="35"/>
      <c r="XCX258" s="35"/>
      <c r="XCY258" s="35"/>
      <c r="XCZ258" s="35"/>
      <c r="XDA258" s="35"/>
      <c r="XDB258" s="35"/>
      <c r="XDC258" s="35"/>
      <c r="XDD258" s="35"/>
      <c r="XDE258" s="35"/>
      <c r="XDF258" s="35"/>
      <c r="XDG258" s="35"/>
      <c r="XDH258" s="35"/>
      <c r="XDI258" s="35"/>
      <c r="XDJ258" s="35"/>
      <c r="XDK258" s="35"/>
      <c r="XDL258" s="35"/>
      <c r="XDM258" s="35"/>
      <c r="XDN258" s="35"/>
      <c r="XDO258" s="35"/>
      <c r="XDP258" s="35"/>
      <c r="XDQ258" s="35"/>
      <c r="XDR258" s="35"/>
      <c r="XDS258" s="35"/>
      <c r="XDT258" s="35"/>
      <c r="XDU258" s="35"/>
      <c r="XDV258" s="35"/>
      <c r="XDW258" s="35"/>
      <c r="XDX258" s="35"/>
      <c r="XDY258" s="35"/>
      <c r="XDZ258" s="35"/>
      <c r="XEA258" s="35"/>
      <c r="XEB258" s="35"/>
      <c r="XEC258" s="35"/>
      <c r="XED258" s="35"/>
      <c r="XEE258" s="35"/>
      <c r="XEF258" s="35"/>
      <c r="XEG258" s="35"/>
      <c r="XEH258" s="35"/>
      <c r="XEI258" s="35"/>
      <c r="XEJ258" s="35"/>
      <c r="XEK258" s="35"/>
      <c r="XEL258" s="35"/>
      <c r="XEM258" s="35"/>
      <c r="XEN258" s="35"/>
      <c r="XEO258" s="35"/>
      <c r="XEP258" s="35"/>
      <c r="XEQ258" s="35"/>
      <c r="XER258" s="35"/>
      <c r="XES258" s="35"/>
      <c r="XET258" s="35"/>
      <c r="XEU258" s="35"/>
      <c r="XEV258" s="35"/>
      <c r="XEW258" s="35"/>
      <c r="XEX258" s="35"/>
      <c r="XEY258" s="35"/>
      <c r="XEZ258" s="35"/>
      <c r="XFA258" s="35"/>
      <c r="XFB258" s="35"/>
      <c r="XFC258" s="35"/>
      <c r="XFD258" s="35"/>
    </row>
    <row r="259" spans="1:151 16227:16384" s="12" customFormat="1" ht="20.25" customHeight="1" x14ac:dyDescent="0.25">
      <c r="A259" s="82" t="str">
        <f t="shared" si="28"/>
        <v>1st Floor For Residential  &amp; Parking</v>
      </c>
      <c r="B259" s="82"/>
      <c r="C259" s="82">
        <v>12</v>
      </c>
      <c r="D259" s="82"/>
      <c r="E259" s="51" t="s">
        <v>214</v>
      </c>
      <c r="F259" s="83">
        <f>(41.53+1*1.55)*10.764</f>
        <v>463.71311999999995</v>
      </c>
      <c r="G259" s="84"/>
      <c r="H259" s="51">
        <v>0</v>
      </c>
      <c r="I259" s="51">
        <f t="shared" si="30"/>
        <v>695.56967999999995</v>
      </c>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WZC259" s="35"/>
      <c r="WZD259" s="35"/>
      <c r="WZE259" s="35"/>
      <c r="WZF259" s="35"/>
      <c r="WZG259" s="35"/>
      <c r="WZH259" s="35"/>
      <c r="WZI259" s="35"/>
      <c r="WZJ259" s="35"/>
      <c r="WZK259" s="35"/>
      <c r="WZL259" s="35"/>
      <c r="WZM259" s="35"/>
      <c r="WZN259" s="35"/>
      <c r="WZO259" s="35"/>
      <c r="WZP259" s="35"/>
      <c r="WZQ259" s="35"/>
      <c r="WZR259" s="35"/>
      <c r="WZS259" s="35"/>
      <c r="WZT259" s="35"/>
      <c r="WZU259" s="35"/>
      <c r="WZV259" s="35"/>
      <c r="WZW259" s="35"/>
      <c r="WZX259" s="35"/>
      <c r="WZY259" s="35"/>
      <c r="WZZ259" s="35"/>
      <c r="XAA259" s="35"/>
      <c r="XAB259" s="35"/>
      <c r="XAC259" s="35"/>
      <c r="XAD259" s="35"/>
      <c r="XAE259" s="35"/>
      <c r="XAF259" s="35"/>
      <c r="XAG259" s="35"/>
      <c r="XAH259" s="35"/>
      <c r="XAI259" s="35"/>
      <c r="XAJ259" s="35"/>
      <c r="XAK259" s="35"/>
      <c r="XAL259" s="35"/>
      <c r="XAM259" s="35"/>
      <c r="XAN259" s="35"/>
      <c r="XAO259" s="35"/>
      <c r="XAP259" s="35"/>
      <c r="XAQ259" s="35"/>
      <c r="XAR259" s="35"/>
      <c r="XAS259" s="35"/>
      <c r="XAT259" s="35"/>
      <c r="XAU259" s="35"/>
      <c r="XAV259" s="35"/>
      <c r="XAW259" s="35"/>
      <c r="XAX259" s="35"/>
      <c r="XAY259" s="35"/>
      <c r="XAZ259" s="35"/>
      <c r="XBA259" s="35"/>
      <c r="XBB259" s="35"/>
      <c r="XBC259" s="35"/>
      <c r="XBD259" s="35"/>
      <c r="XBE259" s="35"/>
      <c r="XBF259" s="35"/>
      <c r="XBG259" s="35"/>
      <c r="XBH259" s="35"/>
      <c r="XBI259" s="35"/>
      <c r="XBJ259" s="35"/>
      <c r="XBK259" s="35"/>
      <c r="XBL259" s="35"/>
      <c r="XBM259" s="35"/>
      <c r="XBN259" s="35"/>
      <c r="XBO259" s="35"/>
      <c r="XBP259" s="35"/>
      <c r="XBQ259" s="35"/>
      <c r="XBR259" s="35"/>
      <c r="XBS259" s="35"/>
      <c r="XBT259" s="35"/>
      <c r="XBU259" s="35"/>
      <c r="XBV259" s="35"/>
      <c r="XBW259" s="35"/>
      <c r="XBX259" s="35"/>
      <c r="XBY259" s="35"/>
      <c r="XBZ259" s="35"/>
      <c r="XCA259" s="35"/>
      <c r="XCB259" s="35"/>
      <c r="XCC259" s="35"/>
      <c r="XCD259" s="35"/>
      <c r="XCE259" s="35"/>
      <c r="XCF259" s="35"/>
      <c r="XCG259" s="35"/>
      <c r="XCH259" s="35"/>
      <c r="XCI259" s="35"/>
      <c r="XCJ259" s="35"/>
      <c r="XCK259" s="35"/>
      <c r="XCL259" s="35"/>
      <c r="XCM259" s="35"/>
      <c r="XCN259" s="35"/>
      <c r="XCO259" s="35"/>
      <c r="XCP259" s="35"/>
      <c r="XCQ259" s="35"/>
      <c r="XCR259" s="35"/>
      <c r="XCS259" s="35"/>
      <c r="XCT259" s="35"/>
      <c r="XCU259" s="35"/>
      <c r="XCV259" s="35"/>
      <c r="XCW259" s="35"/>
      <c r="XCX259" s="35"/>
      <c r="XCY259" s="35"/>
      <c r="XCZ259" s="35"/>
      <c r="XDA259" s="35"/>
      <c r="XDB259" s="35"/>
      <c r="XDC259" s="35"/>
      <c r="XDD259" s="35"/>
      <c r="XDE259" s="35"/>
      <c r="XDF259" s="35"/>
      <c r="XDG259" s="35"/>
      <c r="XDH259" s="35"/>
      <c r="XDI259" s="35"/>
      <c r="XDJ259" s="35"/>
      <c r="XDK259" s="35"/>
      <c r="XDL259" s="35"/>
      <c r="XDM259" s="35"/>
      <c r="XDN259" s="35"/>
      <c r="XDO259" s="35"/>
      <c r="XDP259" s="35"/>
      <c r="XDQ259" s="35"/>
      <c r="XDR259" s="35"/>
      <c r="XDS259" s="35"/>
      <c r="XDT259" s="35"/>
      <c r="XDU259" s="35"/>
      <c r="XDV259" s="35"/>
      <c r="XDW259" s="35"/>
      <c r="XDX259" s="35"/>
      <c r="XDY259" s="35"/>
      <c r="XDZ259" s="35"/>
      <c r="XEA259" s="35"/>
      <c r="XEB259" s="35"/>
      <c r="XEC259" s="35"/>
      <c r="XED259" s="35"/>
      <c r="XEE259" s="35"/>
      <c r="XEF259" s="35"/>
      <c r="XEG259" s="35"/>
      <c r="XEH259" s="35"/>
      <c r="XEI259" s="35"/>
      <c r="XEJ259" s="35"/>
      <c r="XEK259" s="35"/>
      <c r="XEL259" s="35"/>
      <c r="XEM259" s="35"/>
      <c r="XEN259" s="35"/>
      <c r="XEO259" s="35"/>
      <c r="XEP259" s="35"/>
      <c r="XEQ259" s="35"/>
      <c r="XER259" s="35"/>
      <c r="XES259" s="35"/>
      <c r="XET259" s="35"/>
      <c r="XEU259" s="35"/>
      <c r="XEV259" s="35"/>
      <c r="XEW259" s="35"/>
      <c r="XEX259" s="35"/>
      <c r="XEY259" s="35"/>
      <c r="XEZ259" s="35"/>
      <c r="XFA259" s="35"/>
      <c r="XFB259" s="35"/>
      <c r="XFC259" s="35"/>
      <c r="XFD259" s="35"/>
    </row>
    <row r="260" spans="1:151 16227:16384" s="12" customFormat="1" ht="20.25" customHeight="1" x14ac:dyDescent="0.25">
      <c r="A260" s="82" t="str">
        <f t="shared" si="28"/>
        <v>1st Floor For Residential  &amp; Parking</v>
      </c>
      <c r="B260" s="82"/>
      <c r="C260" s="82">
        <f t="shared" si="29"/>
        <v>13</v>
      </c>
      <c r="D260" s="82"/>
      <c r="E260" s="51" t="s">
        <v>214</v>
      </c>
      <c r="F260" s="83">
        <f>(41.53+1*1.55)*10.764</f>
        <v>463.71311999999995</v>
      </c>
      <c r="G260" s="84"/>
      <c r="H260" s="51">
        <v>0</v>
      </c>
      <c r="I260" s="51">
        <f t="shared" si="30"/>
        <v>695.56967999999995</v>
      </c>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WZC260" s="35"/>
      <c r="WZD260" s="35"/>
      <c r="WZE260" s="35"/>
      <c r="WZF260" s="35"/>
      <c r="WZG260" s="35"/>
      <c r="WZH260" s="35"/>
      <c r="WZI260" s="35"/>
      <c r="WZJ260" s="35"/>
      <c r="WZK260" s="35"/>
      <c r="WZL260" s="35"/>
      <c r="WZM260" s="35"/>
      <c r="WZN260" s="35"/>
      <c r="WZO260" s="35"/>
      <c r="WZP260" s="35"/>
      <c r="WZQ260" s="35"/>
      <c r="WZR260" s="35"/>
      <c r="WZS260" s="35"/>
      <c r="WZT260" s="35"/>
      <c r="WZU260" s="35"/>
      <c r="WZV260" s="35"/>
      <c r="WZW260" s="35"/>
      <c r="WZX260" s="35"/>
      <c r="WZY260" s="35"/>
      <c r="WZZ260" s="35"/>
      <c r="XAA260" s="35"/>
      <c r="XAB260" s="35"/>
      <c r="XAC260" s="35"/>
      <c r="XAD260" s="35"/>
      <c r="XAE260" s="35"/>
      <c r="XAF260" s="35"/>
      <c r="XAG260" s="35"/>
      <c r="XAH260" s="35"/>
      <c r="XAI260" s="35"/>
      <c r="XAJ260" s="35"/>
      <c r="XAK260" s="35"/>
      <c r="XAL260" s="35"/>
      <c r="XAM260" s="35"/>
      <c r="XAN260" s="35"/>
      <c r="XAO260" s="35"/>
      <c r="XAP260" s="35"/>
      <c r="XAQ260" s="35"/>
      <c r="XAR260" s="35"/>
      <c r="XAS260" s="35"/>
      <c r="XAT260" s="35"/>
      <c r="XAU260" s="35"/>
      <c r="XAV260" s="35"/>
      <c r="XAW260" s="35"/>
      <c r="XAX260" s="35"/>
      <c r="XAY260" s="35"/>
      <c r="XAZ260" s="35"/>
      <c r="XBA260" s="35"/>
      <c r="XBB260" s="35"/>
      <c r="XBC260" s="35"/>
      <c r="XBD260" s="35"/>
      <c r="XBE260" s="35"/>
      <c r="XBF260" s="35"/>
      <c r="XBG260" s="35"/>
      <c r="XBH260" s="35"/>
      <c r="XBI260" s="35"/>
      <c r="XBJ260" s="35"/>
      <c r="XBK260" s="35"/>
      <c r="XBL260" s="35"/>
      <c r="XBM260" s="35"/>
      <c r="XBN260" s="35"/>
      <c r="XBO260" s="35"/>
      <c r="XBP260" s="35"/>
      <c r="XBQ260" s="35"/>
      <c r="XBR260" s="35"/>
      <c r="XBS260" s="35"/>
      <c r="XBT260" s="35"/>
      <c r="XBU260" s="35"/>
      <c r="XBV260" s="35"/>
      <c r="XBW260" s="35"/>
      <c r="XBX260" s="35"/>
      <c r="XBY260" s="35"/>
      <c r="XBZ260" s="35"/>
      <c r="XCA260" s="35"/>
      <c r="XCB260" s="35"/>
      <c r="XCC260" s="35"/>
      <c r="XCD260" s="35"/>
      <c r="XCE260" s="35"/>
      <c r="XCF260" s="35"/>
      <c r="XCG260" s="35"/>
      <c r="XCH260" s="35"/>
      <c r="XCI260" s="35"/>
      <c r="XCJ260" s="35"/>
      <c r="XCK260" s="35"/>
      <c r="XCL260" s="35"/>
      <c r="XCM260" s="35"/>
      <c r="XCN260" s="35"/>
      <c r="XCO260" s="35"/>
      <c r="XCP260" s="35"/>
      <c r="XCQ260" s="35"/>
      <c r="XCR260" s="35"/>
      <c r="XCS260" s="35"/>
      <c r="XCT260" s="35"/>
      <c r="XCU260" s="35"/>
      <c r="XCV260" s="35"/>
      <c r="XCW260" s="35"/>
      <c r="XCX260" s="35"/>
      <c r="XCY260" s="35"/>
      <c r="XCZ260" s="35"/>
      <c r="XDA260" s="35"/>
      <c r="XDB260" s="35"/>
      <c r="XDC260" s="35"/>
      <c r="XDD260" s="35"/>
      <c r="XDE260" s="35"/>
      <c r="XDF260" s="35"/>
      <c r="XDG260" s="35"/>
      <c r="XDH260" s="35"/>
      <c r="XDI260" s="35"/>
      <c r="XDJ260" s="35"/>
      <c r="XDK260" s="35"/>
      <c r="XDL260" s="35"/>
      <c r="XDM260" s="35"/>
      <c r="XDN260" s="35"/>
      <c r="XDO260" s="35"/>
      <c r="XDP260" s="35"/>
      <c r="XDQ260" s="35"/>
      <c r="XDR260" s="35"/>
      <c r="XDS260" s="35"/>
      <c r="XDT260" s="35"/>
      <c r="XDU260" s="35"/>
      <c r="XDV260" s="35"/>
      <c r="XDW260" s="35"/>
      <c r="XDX260" s="35"/>
      <c r="XDY260" s="35"/>
      <c r="XDZ260" s="35"/>
      <c r="XEA260" s="35"/>
      <c r="XEB260" s="35"/>
      <c r="XEC260" s="35"/>
      <c r="XED260" s="35"/>
      <c r="XEE260" s="35"/>
      <c r="XEF260" s="35"/>
      <c r="XEG260" s="35"/>
      <c r="XEH260" s="35"/>
      <c r="XEI260" s="35"/>
      <c r="XEJ260" s="35"/>
      <c r="XEK260" s="35"/>
      <c r="XEL260" s="35"/>
      <c r="XEM260" s="35"/>
      <c r="XEN260" s="35"/>
      <c r="XEO260" s="35"/>
      <c r="XEP260" s="35"/>
      <c r="XEQ260" s="35"/>
      <c r="XER260" s="35"/>
      <c r="XES260" s="35"/>
      <c r="XET260" s="35"/>
      <c r="XEU260" s="35"/>
      <c r="XEV260" s="35"/>
      <c r="XEW260" s="35"/>
      <c r="XEX260" s="35"/>
      <c r="XEY260" s="35"/>
      <c r="XEZ260" s="35"/>
      <c r="XFA260" s="35"/>
      <c r="XFB260" s="35"/>
      <c r="XFC260" s="35"/>
      <c r="XFD260" s="35"/>
    </row>
    <row r="261" spans="1:151 16227:16384" s="12" customFormat="1" ht="20.25" customHeight="1" x14ac:dyDescent="0.25">
      <c r="A261" s="82" t="str">
        <f t="shared" si="28"/>
        <v>1st Floor For Residential  &amp; Parking</v>
      </c>
      <c r="B261" s="82"/>
      <c r="C261" s="82">
        <f t="shared" si="29"/>
        <v>14</v>
      </c>
      <c r="D261" s="82"/>
      <c r="E261" s="51" t="s">
        <v>214</v>
      </c>
      <c r="F261" s="83">
        <f>(41.53+1*1.55)*10.764</f>
        <v>463.71311999999995</v>
      </c>
      <c r="G261" s="84"/>
      <c r="H261" s="51">
        <v>0</v>
      </c>
      <c r="I261" s="51">
        <f t="shared" si="30"/>
        <v>695.56967999999995</v>
      </c>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WZC261" s="35"/>
      <c r="WZD261" s="35"/>
      <c r="WZE261" s="35"/>
      <c r="WZF261" s="35"/>
      <c r="WZG261" s="35"/>
      <c r="WZH261" s="35"/>
      <c r="WZI261" s="35"/>
      <c r="WZJ261" s="35"/>
      <c r="WZK261" s="35"/>
      <c r="WZL261" s="35"/>
      <c r="WZM261" s="35"/>
      <c r="WZN261" s="35"/>
      <c r="WZO261" s="35"/>
      <c r="WZP261" s="35"/>
      <c r="WZQ261" s="35"/>
      <c r="WZR261" s="35"/>
      <c r="WZS261" s="35"/>
      <c r="WZT261" s="35"/>
      <c r="WZU261" s="35"/>
      <c r="WZV261" s="35"/>
      <c r="WZW261" s="35"/>
      <c r="WZX261" s="35"/>
      <c r="WZY261" s="35"/>
      <c r="WZZ261" s="35"/>
      <c r="XAA261" s="35"/>
      <c r="XAB261" s="35"/>
      <c r="XAC261" s="35"/>
      <c r="XAD261" s="35"/>
      <c r="XAE261" s="35"/>
      <c r="XAF261" s="35"/>
      <c r="XAG261" s="35"/>
      <c r="XAH261" s="35"/>
      <c r="XAI261" s="35"/>
      <c r="XAJ261" s="35"/>
      <c r="XAK261" s="35"/>
      <c r="XAL261" s="35"/>
      <c r="XAM261" s="35"/>
      <c r="XAN261" s="35"/>
      <c r="XAO261" s="35"/>
      <c r="XAP261" s="35"/>
      <c r="XAQ261" s="35"/>
      <c r="XAR261" s="35"/>
      <c r="XAS261" s="35"/>
      <c r="XAT261" s="35"/>
      <c r="XAU261" s="35"/>
      <c r="XAV261" s="35"/>
      <c r="XAW261" s="35"/>
      <c r="XAX261" s="35"/>
      <c r="XAY261" s="35"/>
      <c r="XAZ261" s="35"/>
      <c r="XBA261" s="35"/>
      <c r="XBB261" s="35"/>
      <c r="XBC261" s="35"/>
      <c r="XBD261" s="35"/>
      <c r="XBE261" s="35"/>
      <c r="XBF261" s="35"/>
      <c r="XBG261" s="35"/>
      <c r="XBH261" s="35"/>
      <c r="XBI261" s="35"/>
      <c r="XBJ261" s="35"/>
      <c r="XBK261" s="35"/>
      <c r="XBL261" s="35"/>
      <c r="XBM261" s="35"/>
      <c r="XBN261" s="35"/>
      <c r="XBO261" s="35"/>
      <c r="XBP261" s="35"/>
      <c r="XBQ261" s="35"/>
      <c r="XBR261" s="35"/>
      <c r="XBS261" s="35"/>
      <c r="XBT261" s="35"/>
      <c r="XBU261" s="35"/>
      <c r="XBV261" s="35"/>
      <c r="XBW261" s="35"/>
      <c r="XBX261" s="35"/>
      <c r="XBY261" s="35"/>
      <c r="XBZ261" s="35"/>
      <c r="XCA261" s="35"/>
      <c r="XCB261" s="35"/>
      <c r="XCC261" s="35"/>
      <c r="XCD261" s="35"/>
      <c r="XCE261" s="35"/>
      <c r="XCF261" s="35"/>
      <c r="XCG261" s="35"/>
      <c r="XCH261" s="35"/>
      <c r="XCI261" s="35"/>
      <c r="XCJ261" s="35"/>
      <c r="XCK261" s="35"/>
      <c r="XCL261" s="35"/>
      <c r="XCM261" s="35"/>
      <c r="XCN261" s="35"/>
      <c r="XCO261" s="35"/>
      <c r="XCP261" s="35"/>
      <c r="XCQ261" s="35"/>
      <c r="XCR261" s="35"/>
      <c r="XCS261" s="35"/>
      <c r="XCT261" s="35"/>
      <c r="XCU261" s="35"/>
      <c r="XCV261" s="35"/>
      <c r="XCW261" s="35"/>
      <c r="XCX261" s="35"/>
      <c r="XCY261" s="35"/>
      <c r="XCZ261" s="35"/>
      <c r="XDA261" s="35"/>
      <c r="XDB261" s="35"/>
      <c r="XDC261" s="35"/>
      <c r="XDD261" s="35"/>
      <c r="XDE261" s="35"/>
      <c r="XDF261" s="35"/>
      <c r="XDG261" s="35"/>
      <c r="XDH261" s="35"/>
      <c r="XDI261" s="35"/>
      <c r="XDJ261" s="35"/>
      <c r="XDK261" s="35"/>
      <c r="XDL261" s="35"/>
      <c r="XDM261" s="35"/>
      <c r="XDN261" s="35"/>
      <c r="XDO261" s="35"/>
      <c r="XDP261" s="35"/>
      <c r="XDQ261" s="35"/>
      <c r="XDR261" s="35"/>
      <c r="XDS261" s="35"/>
      <c r="XDT261" s="35"/>
      <c r="XDU261" s="35"/>
      <c r="XDV261" s="35"/>
      <c r="XDW261" s="35"/>
      <c r="XDX261" s="35"/>
      <c r="XDY261" s="35"/>
      <c r="XDZ261" s="35"/>
      <c r="XEA261" s="35"/>
      <c r="XEB261" s="35"/>
      <c r="XEC261" s="35"/>
      <c r="XED261" s="35"/>
      <c r="XEE261" s="35"/>
      <c r="XEF261" s="35"/>
      <c r="XEG261" s="35"/>
      <c r="XEH261" s="35"/>
      <c r="XEI261" s="35"/>
      <c r="XEJ261" s="35"/>
      <c r="XEK261" s="35"/>
      <c r="XEL261" s="35"/>
      <c r="XEM261" s="35"/>
      <c r="XEN261" s="35"/>
      <c r="XEO261" s="35"/>
      <c r="XEP261" s="35"/>
      <c r="XEQ261" s="35"/>
      <c r="XER261" s="35"/>
      <c r="XES261" s="35"/>
      <c r="XET261" s="35"/>
      <c r="XEU261" s="35"/>
      <c r="XEV261" s="35"/>
      <c r="XEW261" s="35"/>
      <c r="XEX261" s="35"/>
      <c r="XEY261" s="35"/>
      <c r="XEZ261" s="35"/>
      <c r="XFA261" s="35"/>
      <c r="XFB261" s="35"/>
      <c r="XFC261" s="35"/>
      <c r="XFD261" s="35"/>
    </row>
    <row r="262" spans="1:151 16227:16384" s="12" customFormat="1" ht="20.25" customHeight="1" x14ac:dyDescent="0.25">
      <c r="A262" s="82" t="str">
        <f t="shared" si="28"/>
        <v>1st Floor For Residential  &amp; Parking</v>
      </c>
      <c r="B262" s="82"/>
      <c r="C262" s="82">
        <f t="shared" si="29"/>
        <v>15</v>
      </c>
      <c r="D262" s="82"/>
      <c r="E262" s="51" t="s">
        <v>214</v>
      </c>
      <c r="F262" s="83">
        <f>(41.9+1*1.55)*10.764</f>
        <v>467.69579999999991</v>
      </c>
      <c r="G262" s="84"/>
      <c r="H262" s="51">
        <v>0</v>
      </c>
      <c r="I262" s="51">
        <f t="shared" si="30"/>
        <v>701.54369999999983</v>
      </c>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WZC262" s="35"/>
      <c r="WZD262" s="35"/>
      <c r="WZE262" s="35"/>
      <c r="WZF262" s="35"/>
      <c r="WZG262" s="35"/>
      <c r="WZH262" s="35"/>
      <c r="WZI262" s="35"/>
      <c r="WZJ262" s="35"/>
      <c r="WZK262" s="35"/>
      <c r="WZL262" s="35"/>
      <c r="WZM262" s="35"/>
      <c r="WZN262" s="35"/>
      <c r="WZO262" s="35"/>
      <c r="WZP262" s="35"/>
      <c r="WZQ262" s="35"/>
      <c r="WZR262" s="35"/>
      <c r="WZS262" s="35"/>
      <c r="WZT262" s="35"/>
      <c r="WZU262" s="35"/>
      <c r="WZV262" s="35"/>
      <c r="WZW262" s="35"/>
      <c r="WZX262" s="35"/>
      <c r="WZY262" s="35"/>
      <c r="WZZ262" s="35"/>
      <c r="XAA262" s="35"/>
      <c r="XAB262" s="35"/>
      <c r="XAC262" s="35"/>
      <c r="XAD262" s="35"/>
      <c r="XAE262" s="35"/>
      <c r="XAF262" s="35"/>
      <c r="XAG262" s="35"/>
      <c r="XAH262" s="35"/>
      <c r="XAI262" s="35"/>
      <c r="XAJ262" s="35"/>
      <c r="XAK262" s="35"/>
      <c r="XAL262" s="35"/>
      <c r="XAM262" s="35"/>
      <c r="XAN262" s="35"/>
      <c r="XAO262" s="35"/>
      <c r="XAP262" s="35"/>
      <c r="XAQ262" s="35"/>
      <c r="XAR262" s="35"/>
      <c r="XAS262" s="35"/>
      <c r="XAT262" s="35"/>
      <c r="XAU262" s="35"/>
      <c r="XAV262" s="35"/>
      <c r="XAW262" s="35"/>
      <c r="XAX262" s="35"/>
      <c r="XAY262" s="35"/>
      <c r="XAZ262" s="35"/>
      <c r="XBA262" s="35"/>
      <c r="XBB262" s="35"/>
      <c r="XBC262" s="35"/>
      <c r="XBD262" s="35"/>
      <c r="XBE262" s="35"/>
      <c r="XBF262" s="35"/>
      <c r="XBG262" s="35"/>
      <c r="XBH262" s="35"/>
      <c r="XBI262" s="35"/>
      <c r="XBJ262" s="35"/>
      <c r="XBK262" s="35"/>
      <c r="XBL262" s="35"/>
      <c r="XBM262" s="35"/>
      <c r="XBN262" s="35"/>
      <c r="XBO262" s="35"/>
      <c r="XBP262" s="35"/>
      <c r="XBQ262" s="35"/>
      <c r="XBR262" s="35"/>
      <c r="XBS262" s="35"/>
      <c r="XBT262" s="35"/>
      <c r="XBU262" s="35"/>
      <c r="XBV262" s="35"/>
      <c r="XBW262" s="35"/>
      <c r="XBX262" s="35"/>
      <c r="XBY262" s="35"/>
      <c r="XBZ262" s="35"/>
      <c r="XCA262" s="35"/>
      <c r="XCB262" s="35"/>
      <c r="XCC262" s="35"/>
      <c r="XCD262" s="35"/>
      <c r="XCE262" s="35"/>
      <c r="XCF262" s="35"/>
      <c r="XCG262" s="35"/>
      <c r="XCH262" s="35"/>
      <c r="XCI262" s="35"/>
      <c r="XCJ262" s="35"/>
      <c r="XCK262" s="35"/>
      <c r="XCL262" s="35"/>
      <c r="XCM262" s="35"/>
      <c r="XCN262" s="35"/>
      <c r="XCO262" s="35"/>
      <c r="XCP262" s="35"/>
      <c r="XCQ262" s="35"/>
      <c r="XCR262" s="35"/>
      <c r="XCS262" s="35"/>
      <c r="XCT262" s="35"/>
      <c r="XCU262" s="35"/>
      <c r="XCV262" s="35"/>
      <c r="XCW262" s="35"/>
      <c r="XCX262" s="35"/>
      <c r="XCY262" s="35"/>
      <c r="XCZ262" s="35"/>
      <c r="XDA262" s="35"/>
      <c r="XDB262" s="35"/>
      <c r="XDC262" s="35"/>
      <c r="XDD262" s="35"/>
      <c r="XDE262" s="35"/>
      <c r="XDF262" s="35"/>
      <c r="XDG262" s="35"/>
      <c r="XDH262" s="35"/>
      <c r="XDI262" s="35"/>
      <c r="XDJ262" s="35"/>
      <c r="XDK262" s="35"/>
      <c r="XDL262" s="35"/>
      <c r="XDM262" s="35"/>
      <c r="XDN262" s="35"/>
      <c r="XDO262" s="35"/>
      <c r="XDP262" s="35"/>
      <c r="XDQ262" s="35"/>
      <c r="XDR262" s="35"/>
      <c r="XDS262" s="35"/>
      <c r="XDT262" s="35"/>
      <c r="XDU262" s="35"/>
      <c r="XDV262" s="35"/>
      <c r="XDW262" s="35"/>
      <c r="XDX262" s="35"/>
      <c r="XDY262" s="35"/>
      <c r="XDZ262" s="35"/>
      <c r="XEA262" s="35"/>
      <c r="XEB262" s="35"/>
      <c r="XEC262" s="35"/>
      <c r="XED262" s="35"/>
      <c r="XEE262" s="35"/>
      <c r="XEF262" s="35"/>
      <c r="XEG262" s="35"/>
      <c r="XEH262" s="35"/>
      <c r="XEI262" s="35"/>
      <c r="XEJ262" s="35"/>
      <c r="XEK262" s="35"/>
      <c r="XEL262" s="35"/>
      <c r="XEM262" s="35"/>
      <c r="XEN262" s="35"/>
      <c r="XEO262" s="35"/>
      <c r="XEP262" s="35"/>
      <c r="XEQ262" s="35"/>
      <c r="XER262" s="35"/>
      <c r="XES262" s="35"/>
      <c r="XET262" s="35"/>
      <c r="XEU262" s="35"/>
      <c r="XEV262" s="35"/>
      <c r="XEW262" s="35"/>
      <c r="XEX262" s="35"/>
      <c r="XEY262" s="35"/>
      <c r="XEZ262" s="35"/>
      <c r="XFA262" s="35"/>
      <c r="XFB262" s="35"/>
      <c r="XFC262" s="35"/>
      <c r="XFD262" s="35"/>
    </row>
    <row r="263" spans="1:151 16227:16384" s="12" customFormat="1" ht="20.25" x14ac:dyDescent="0.25">
      <c r="A263" s="86" t="s">
        <v>246</v>
      </c>
      <c r="B263" s="87"/>
      <c r="C263" s="87"/>
      <c r="D263" s="87"/>
      <c r="E263" s="87"/>
      <c r="F263" s="87"/>
      <c r="G263" s="87"/>
      <c r="H263" s="87"/>
      <c r="I263" s="88"/>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WZC263" s="35"/>
      <c r="WZD263" s="35"/>
      <c r="WZE263" s="35"/>
      <c r="WZF263" s="35"/>
      <c r="WZG263" s="35"/>
      <c r="WZH263" s="35"/>
      <c r="WZI263" s="35"/>
      <c r="WZJ263" s="35"/>
      <c r="WZK263" s="35"/>
      <c r="WZL263" s="35"/>
      <c r="WZM263" s="35"/>
      <c r="WZN263" s="35"/>
      <c r="WZO263" s="35"/>
      <c r="WZP263" s="35"/>
      <c r="WZQ263" s="35"/>
      <c r="WZR263" s="35"/>
      <c r="WZS263" s="35"/>
      <c r="WZT263" s="35"/>
      <c r="WZU263" s="35"/>
      <c r="WZV263" s="35"/>
      <c r="WZW263" s="35"/>
      <c r="WZX263" s="35"/>
      <c r="WZY263" s="35"/>
      <c r="WZZ263" s="35"/>
      <c r="XAA263" s="35"/>
      <c r="XAB263" s="35"/>
      <c r="XAC263" s="35"/>
      <c r="XAD263" s="35"/>
      <c r="XAE263" s="35"/>
      <c r="XAF263" s="35"/>
      <c r="XAG263" s="35"/>
      <c r="XAH263" s="35"/>
      <c r="XAI263" s="35"/>
      <c r="XAJ263" s="35"/>
      <c r="XAK263" s="35"/>
      <c r="XAL263" s="35"/>
      <c r="XAM263" s="35"/>
      <c r="XAN263" s="35"/>
      <c r="XAO263" s="35"/>
      <c r="XAP263" s="35"/>
      <c r="XAQ263" s="35"/>
      <c r="XAR263" s="35"/>
      <c r="XAS263" s="35"/>
      <c r="XAT263" s="35"/>
      <c r="XAU263" s="35"/>
      <c r="XAV263" s="35"/>
      <c r="XAW263" s="35"/>
      <c r="XAX263" s="35"/>
      <c r="XAY263" s="35"/>
      <c r="XAZ263" s="35"/>
      <c r="XBA263" s="35"/>
      <c r="XBB263" s="35"/>
      <c r="XBC263" s="35"/>
      <c r="XBD263" s="35"/>
      <c r="XBE263" s="35"/>
      <c r="XBF263" s="35"/>
      <c r="XBG263" s="35"/>
      <c r="XBH263" s="35"/>
      <c r="XBI263" s="35"/>
      <c r="XBJ263" s="35"/>
      <c r="XBK263" s="35"/>
      <c r="XBL263" s="35"/>
      <c r="XBM263" s="35"/>
      <c r="XBN263" s="35"/>
      <c r="XBO263" s="35"/>
      <c r="XBP263" s="35"/>
      <c r="XBQ263" s="35"/>
      <c r="XBR263" s="35"/>
      <c r="XBS263" s="35"/>
      <c r="XBT263" s="35"/>
      <c r="XBU263" s="35"/>
      <c r="XBV263" s="35"/>
      <c r="XBW263" s="35"/>
      <c r="XBX263" s="35"/>
      <c r="XBY263" s="35"/>
      <c r="XBZ263" s="35"/>
      <c r="XCA263" s="35"/>
      <c r="XCB263" s="35"/>
      <c r="XCC263" s="35"/>
      <c r="XCD263" s="35"/>
      <c r="XCE263" s="35"/>
      <c r="XCF263" s="35"/>
      <c r="XCG263" s="35"/>
      <c r="XCH263" s="35"/>
      <c r="XCI263" s="35"/>
      <c r="XCJ263" s="35"/>
      <c r="XCK263" s="35"/>
      <c r="XCL263" s="35"/>
      <c r="XCM263" s="35"/>
      <c r="XCN263" s="35"/>
      <c r="XCO263" s="35"/>
      <c r="XCP263" s="35"/>
      <c r="XCQ263" s="35"/>
      <c r="XCR263" s="35"/>
      <c r="XCS263" s="35"/>
      <c r="XCT263" s="35"/>
      <c r="XCU263" s="35"/>
      <c r="XCV263" s="35"/>
      <c r="XCW263" s="35"/>
      <c r="XCX263" s="35"/>
      <c r="XCY263" s="35"/>
      <c r="XCZ263" s="35"/>
      <c r="XDA263" s="35"/>
      <c r="XDB263" s="35"/>
      <c r="XDC263" s="35"/>
      <c r="XDD263" s="35"/>
      <c r="XDE263" s="35"/>
      <c r="XDF263" s="35"/>
      <c r="XDG263" s="35"/>
      <c r="XDH263" s="35"/>
      <c r="XDI263" s="35"/>
      <c r="XDJ263" s="35"/>
      <c r="XDK263" s="35"/>
      <c r="XDL263" s="35"/>
      <c r="XDM263" s="35"/>
      <c r="XDN263" s="35"/>
      <c r="XDO263" s="35"/>
      <c r="XDP263" s="35"/>
      <c r="XDQ263" s="35"/>
      <c r="XDR263" s="35"/>
      <c r="XDS263" s="35"/>
      <c r="XDT263" s="35"/>
      <c r="XDU263" s="35"/>
      <c r="XDV263" s="35"/>
      <c r="XDW263" s="35"/>
      <c r="XDX263" s="35"/>
      <c r="XDY263" s="35"/>
      <c r="XDZ263" s="35"/>
      <c r="XEA263" s="35"/>
      <c r="XEB263" s="35"/>
      <c r="XEC263" s="35"/>
      <c r="XED263" s="35"/>
      <c r="XEE263" s="35"/>
      <c r="XEF263" s="35"/>
      <c r="XEG263" s="35"/>
      <c r="XEH263" s="35"/>
      <c r="XEI263" s="35"/>
      <c r="XEJ263" s="35"/>
      <c r="XEK263" s="35"/>
      <c r="XEL263" s="35"/>
      <c r="XEM263" s="35"/>
      <c r="XEN263" s="35"/>
      <c r="XEO263" s="35"/>
      <c r="XEP263" s="35"/>
      <c r="XEQ263" s="35"/>
      <c r="XER263" s="35"/>
      <c r="XES263" s="35"/>
      <c r="XET263" s="35"/>
      <c r="XEU263" s="35"/>
      <c r="XEV263" s="35"/>
      <c r="XEW263" s="35"/>
      <c r="XEX263" s="35"/>
      <c r="XEY263" s="35"/>
      <c r="XEZ263" s="35"/>
      <c r="XFA263" s="35"/>
      <c r="XFB263" s="35"/>
      <c r="XFC263" s="35"/>
      <c r="XFD263" s="35"/>
    </row>
    <row r="264" spans="1:151 16227:16384" s="12" customFormat="1" ht="20.25" x14ac:dyDescent="0.25">
      <c r="A264" s="82" t="str">
        <f>A263</f>
        <v>2nd &amp; 3rd Floor For Residential  &amp; Parking</v>
      </c>
      <c r="B264" s="82"/>
      <c r="C264" s="82">
        <v>1</v>
      </c>
      <c r="D264" s="82"/>
      <c r="E264" s="83" t="s">
        <v>225</v>
      </c>
      <c r="F264" s="85">
        <f>(41.53+1.4*1)*10.764</f>
        <v>462.09851999999995</v>
      </c>
      <c r="G264" s="85"/>
      <c r="H264" s="85">
        <v>0</v>
      </c>
      <c r="I264" s="84">
        <f t="shared" ref="I264:I271" si="31">F264*(($I$122)+1)+H264</f>
        <v>693.1477799999999</v>
      </c>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WZC264" s="35"/>
      <c r="WZD264" s="35"/>
      <c r="WZE264" s="35"/>
      <c r="WZF264" s="35"/>
      <c r="WZG264" s="35"/>
      <c r="WZH264" s="35"/>
      <c r="WZI264" s="35"/>
      <c r="WZJ264" s="35"/>
      <c r="WZK264" s="35"/>
      <c r="WZL264" s="35"/>
      <c r="WZM264" s="35"/>
      <c r="WZN264" s="35"/>
      <c r="WZO264" s="35"/>
      <c r="WZP264" s="35"/>
      <c r="WZQ264" s="35"/>
      <c r="WZR264" s="35"/>
      <c r="WZS264" s="35"/>
      <c r="WZT264" s="35"/>
      <c r="WZU264" s="35"/>
      <c r="WZV264" s="35"/>
      <c r="WZW264" s="35"/>
      <c r="WZX264" s="35"/>
      <c r="WZY264" s="35"/>
      <c r="WZZ264" s="35"/>
      <c r="XAA264" s="35"/>
      <c r="XAB264" s="35"/>
      <c r="XAC264" s="35"/>
      <c r="XAD264" s="35"/>
      <c r="XAE264" s="35"/>
      <c r="XAF264" s="35"/>
      <c r="XAG264" s="35"/>
      <c r="XAH264" s="35"/>
      <c r="XAI264" s="35"/>
      <c r="XAJ264" s="35"/>
      <c r="XAK264" s="35"/>
      <c r="XAL264" s="35"/>
      <c r="XAM264" s="35"/>
      <c r="XAN264" s="35"/>
      <c r="XAO264" s="35"/>
      <c r="XAP264" s="35"/>
      <c r="XAQ264" s="35"/>
      <c r="XAR264" s="35"/>
      <c r="XAS264" s="35"/>
      <c r="XAT264" s="35"/>
      <c r="XAU264" s="35"/>
      <c r="XAV264" s="35"/>
      <c r="XAW264" s="35"/>
      <c r="XAX264" s="35"/>
      <c r="XAY264" s="35"/>
      <c r="XAZ264" s="35"/>
      <c r="XBA264" s="35"/>
      <c r="XBB264" s="35"/>
      <c r="XBC264" s="35"/>
      <c r="XBD264" s="35"/>
      <c r="XBE264" s="35"/>
      <c r="XBF264" s="35"/>
      <c r="XBG264" s="35"/>
      <c r="XBH264" s="35"/>
      <c r="XBI264" s="35"/>
      <c r="XBJ264" s="35"/>
      <c r="XBK264" s="35"/>
      <c r="XBL264" s="35"/>
      <c r="XBM264" s="35"/>
      <c r="XBN264" s="35"/>
      <c r="XBO264" s="35"/>
      <c r="XBP264" s="35"/>
      <c r="XBQ264" s="35"/>
      <c r="XBR264" s="35"/>
      <c r="XBS264" s="35"/>
      <c r="XBT264" s="35"/>
      <c r="XBU264" s="35"/>
      <c r="XBV264" s="35"/>
      <c r="XBW264" s="35"/>
      <c r="XBX264" s="35"/>
      <c r="XBY264" s="35"/>
      <c r="XBZ264" s="35"/>
      <c r="XCA264" s="35"/>
      <c r="XCB264" s="35"/>
      <c r="XCC264" s="35"/>
      <c r="XCD264" s="35"/>
      <c r="XCE264" s="35"/>
      <c r="XCF264" s="35"/>
      <c r="XCG264" s="35"/>
      <c r="XCH264" s="35"/>
      <c r="XCI264" s="35"/>
      <c r="XCJ264" s="35"/>
      <c r="XCK264" s="35"/>
      <c r="XCL264" s="35"/>
      <c r="XCM264" s="35"/>
      <c r="XCN264" s="35"/>
      <c r="XCO264" s="35"/>
      <c r="XCP264" s="35"/>
      <c r="XCQ264" s="35"/>
      <c r="XCR264" s="35"/>
      <c r="XCS264" s="35"/>
      <c r="XCT264" s="35"/>
      <c r="XCU264" s="35"/>
      <c r="XCV264" s="35"/>
      <c r="XCW264" s="35"/>
      <c r="XCX264" s="35"/>
      <c r="XCY264" s="35"/>
      <c r="XCZ264" s="35"/>
      <c r="XDA264" s="35"/>
      <c r="XDB264" s="35"/>
      <c r="XDC264" s="35"/>
      <c r="XDD264" s="35"/>
      <c r="XDE264" s="35"/>
      <c r="XDF264" s="35"/>
      <c r="XDG264" s="35"/>
      <c r="XDH264" s="35"/>
      <c r="XDI264" s="35"/>
      <c r="XDJ264" s="35"/>
      <c r="XDK264" s="35"/>
      <c r="XDL264" s="35"/>
      <c r="XDM264" s="35"/>
      <c r="XDN264" s="35"/>
      <c r="XDO264" s="35"/>
      <c r="XDP264" s="35"/>
      <c r="XDQ264" s="35"/>
      <c r="XDR264" s="35"/>
      <c r="XDS264" s="35"/>
      <c r="XDT264" s="35"/>
      <c r="XDU264" s="35"/>
      <c r="XDV264" s="35"/>
      <c r="XDW264" s="35"/>
      <c r="XDX264" s="35"/>
      <c r="XDY264" s="35"/>
      <c r="XDZ264" s="35"/>
      <c r="XEA264" s="35"/>
      <c r="XEB264" s="35"/>
      <c r="XEC264" s="35"/>
      <c r="XED264" s="35"/>
      <c r="XEE264" s="35"/>
      <c r="XEF264" s="35"/>
      <c r="XEG264" s="35"/>
      <c r="XEH264" s="35"/>
      <c r="XEI264" s="35"/>
      <c r="XEJ264" s="35"/>
      <c r="XEK264" s="35"/>
      <c r="XEL264" s="35"/>
      <c r="XEM264" s="35"/>
      <c r="XEN264" s="35"/>
      <c r="XEO264" s="35"/>
      <c r="XEP264" s="35"/>
      <c r="XEQ264" s="35"/>
      <c r="XER264" s="35"/>
      <c r="XES264" s="35"/>
      <c r="XET264" s="35"/>
      <c r="XEU264" s="35"/>
      <c r="XEV264" s="35"/>
      <c r="XEW264" s="35"/>
      <c r="XEX264" s="35"/>
      <c r="XEY264" s="35"/>
      <c r="XEZ264" s="35"/>
      <c r="XFA264" s="35"/>
      <c r="XFB264" s="35"/>
      <c r="XFC264" s="35"/>
      <c r="XFD264" s="35"/>
    </row>
    <row r="265" spans="1:151 16227:16384" s="12" customFormat="1" ht="20.25" customHeight="1" x14ac:dyDescent="0.25">
      <c r="A265" s="82" t="str">
        <f t="shared" ref="A265:A278" si="32">A264</f>
        <v>2nd &amp; 3rd Floor For Residential  &amp; Parking</v>
      </c>
      <c r="B265" s="82"/>
      <c r="C265" s="82">
        <f>C264+1</f>
        <v>2</v>
      </c>
      <c r="D265" s="82"/>
      <c r="E265" s="83" t="s">
        <v>225</v>
      </c>
      <c r="F265" s="85">
        <f>(41.53+1.4*1)*10.764</f>
        <v>462.09851999999995</v>
      </c>
      <c r="G265" s="85"/>
      <c r="H265" s="85">
        <v>1</v>
      </c>
      <c r="I265" s="84">
        <f t="shared" si="31"/>
        <v>694.1477799999999</v>
      </c>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WZC265" s="35"/>
      <c r="WZD265" s="35"/>
      <c r="WZE265" s="35"/>
      <c r="WZF265" s="35"/>
      <c r="WZG265" s="35"/>
      <c r="WZH265" s="35"/>
      <c r="WZI265" s="35"/>
      <c r="WZJ265" s="35"/>
      <c r="WZK265" s="35"/>
      <c r="WZL265" s="35"/>
      <c r="WZM265" s="35"/>
      <c r="WZN265" s="35"/>
      <c r="WZO265" s="35"/>
      <c r="WZP265" s="35"/>
      <c r="WZQ265" s="35"/>
      <c r="WZR265" s="35"/>
      <c r="WZS265" s="35"/>
      <c r="WZT265" s="35"/>
      <c r="WZU265" s="35"/>
      <c r="WZV265" s="35"/>
      <c r="WZW265" s="35"/>
      <c r="WZX265" s="35"/>
      <c r="WZY265" s="35"/>
      <c r="WZZ265" s="35"/>
      <c r="XAA265" s="35"/>
      <c r="XAB265" s="35"/>
      <c r="XAC265" s="35"/>
      <c r="XAD265" s="35"/>
      <c r="XAE265" s="35"/>
      <c r="XAF265" s="35"/>
      <c r="XAG265" s="35"/>
      <c r="XAH265" s="35"/>
      <c r="XAI265" s="35"/>
      <c r="XAJ265" s="35"/>
      <c r="XAK265" s="35"/>
      <c r="XAL265" s="35"/>
      <c r="XAM265" s="35"/>
      <c r="XAN265" s="35"/>
      <c r="XAO265" s="35"/>
      <c r="XAP265" s="35"/>
      <c r="XAQ265" s="35"/>
      <c r="XAR265" s="35"/>
      <c r="XAS265" s="35"/>
      <c r="XAT265" s="35"/>
      <c r="XAU265" s="35"/>
      <c r="XAV265" s="35"/>
      <c r="XAW265" s="35"/>
      <c r="XAX265" s="35"/>
      <c r="XAY265" s="35"/>
      <c r="XAZ265" s="35"/>
      <c r="XBA265" s="35"/>
      <c r="XBB265" s="35"/>
      <c r="XBC265" s="35"/>
      <c r="XBD265" s="35"/>
      <c r="XBE265" s="35"/>
      <c r="XBF265" s="35"/>
      <c r="XBG265" s="35"/>
      <c r="XBH265" s="35"/>
      <c r="XBI265" s="35"/>
      <c r="XBJ265" s="35"/>
      <c r="XBK265" s="35"/>
      <c r="XBL265" s="35"/>
      <c r="XBM265" s="35"/>
      <c r="XBN265" s="35"/>
      <c r="XBO265" s="35"/>
      <c r="XBP265" s="35"/>
      <c r="XBQ265" s="35"/>
      <c r="XBR265" s="35"/>
      <c r="XBS265" s="35"/>
      <c r="XBT265" s="35"/>
      <c r="XBU265" s="35"/>
      <c r="XBV265" s="35"/>
      <c r="XBW265" s="35"/>
      <c r="XBX265" s="35"/>
      <c r="XBY265" s="35"/>
      <c r="XBZ265" s="35"/>
      <c r="XCA265" s="35"/>
      <c r="XCB265" s="35"/>
      <c r="XCC265" s="35"/>
      <c r="XCD265" s="35"/>
      <c r="XCE265" s="35"/>
      <c r="XCF265" s="35"/>
      <c r="XCG265" s="35"/>
      <c r="XCH265" s="35"/>
      <c r="XCI265" s="35"/>
      <c r="XCJ265" s="35"/>
      <c r="XCK265" s="35"/>
      <c r="XCL265" s="35"/>
      <c r="XCM265" s="35"/>
      <c r="XCN265" s="35"/>
      <c r="XCO265" s="35"/>
      <c r="XCP265" s="35"/>
      <c r="XCQ265" s="35"/>
      <c r="XCR265" s="35"/>
      <c r="XCS265" s="35"/>
      <c r="XCT265" s="35"/>
      <c r="XCU265" s="35"/>
      <c r="XCV265" s="35"/>
      <c r="XCW265" s="35"/>
      <c r="XCX265" s="35"/>
      <c r="XCY265" s="35"/>
      <c r="XCZ265" s="35"/>
      <c r="XDA265" s="35"/>
      <c r="XDB265" s="35"/>
      <c r="XDC265" s="35"/>
      <c r="XDD265" s="35"/>
      <c r="XDE265" s="35"/>
      <c r="XDF265" s="35"/>
      <c r="XDG265" s="35"/>
      <c r="XDH265" s="35"/>
      <c r="XDI265" s="35"/>
      <c r="XDJ265" s="35"/>
      <c r="XDK265" s="35"/>
      <c r="XDL265" s="35"/>
      <c r="XDM265" s="35"/>
      <c r="XDN265" s="35"/>
      <c r="XDO265" s="35"/>
      <c r="XDP265" s="35"/>
      <c r="XDQ265" s="35"/>
      <c r="XDR265" s="35"/>
      <c r="XDS265" s="35"/>
      <c r="XDT265" s="35"/>
      <c r="XDU265" s="35"/>
      <c r="XDV265" s="35"/>
      <c r="XDW265" s="35"/>
      <c r="XDX265" s="35"/>
      <c r="XDY265" s="35"/>
      <c r="XDZ265" s="35"/>
      <c r="XEA265" s="35"/>
      <c r="XEB265" s="35"/>
      <c r="XEC265" s="35"/>
      <c r="XED265" s="35"/>
      <c r="XEE265" s="35"/>
      <c r="XEF265" s="35"/>
      <c r="XEG265" s="35"/>
      <c r="XEH265" s="35"/>
      <c r="XEI265" s="35"/>
      <c r="XEJ265" s="35"/>
      <c r="XEK265" s="35"/>
      <c r="XEL265" s="35"/>
      <c r="XEM265" s="35"/>
      <c r="XEN265" s="35"/>
      <c r="XEO265" s="35"/>
      <c r="XEP265" s="35"/>
      <c r="XEQ265" s="35"/>
      <c r="XER265" s="35"/>
      <c r="XES265" s="35"/>
      <c r="XET265" s="35"/>
      <c r="XEU265" s="35"/>
      <c r="XEV265" s="35"/>
      <c r="XEW265" s="35"/>
      <c r="XEX265" s="35"/>
      <c r="XEY265" s="35"/>
      <c r="XEZ265" s="35"/>
      <c r="XFA265" s="35"/>
      <c r="XFB265" s="35"/>
      <c r="XFC265" s="35"/>
      <c r="XFD265" s="35"/>
    </row>
    <row r="266" spans="1:151 16227:16384" s="12" customFormat="1" ht="20.25" x14ac:dyDescent="0.25">
      <c r="A266" s="82" t="str">
        <f t="shared" si="32"/>
        <v>2nd &amp; 3rd Floor For Residential  &amp; Parking</v>
      </c>
      <c r="B266" s="82"/>
      <c r="C266" s="82">
        <f t="shared" ref="C266:C278" si="33">C265+1</f>
        <v>3</v>
      </c>
      <c r="D266" s="82"/>
      <c r="E266" s="83" t="s">
        <v>225</v>
      </c>
      <c r="F266" s="85">
        <f>(41.53+1.4*1)*10.764</f>
        <v>462.09851999999995</v>
      </c>
      <c r="G266" s="85"/>
      <c r="H266" s="85">
        <v>2</v>
      </c>
      <c r="I266" s="84">
        <f t="shared" si="31"/>
        <v>695.1477799999999</v>
      </c>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WZC266" s="35"/>
      <c r="WZD266" s="35"/>
      <c r="WZE266" s="35"/>
      <c r="WZF266" s="35"/>
      <c r="WZG266" s="35"/>
      <c r="WZH266" s="35"/>
      <c r="WZI266" s="35"/>
      <c r="WZJ266" s="35"/>
      <c r="WZK266" s="35"/>
      <c r="WZL266" s="35"/>
      <c r="WZM266" s="35"/>
      <c r="WZN266" s="35"/>
      <c r="WZO266" s="35"/>
      <c r="WZP266" s="35"/>
      <c r="WZQ266" s="35"/>
      <c r="WZR266" s="35"/>
      <c r="WZS266" s="35"/>
      <c r="WZT266" s="35"/>
      <c r="WZU266" s="35"/>
      <c r="WZV266" s="35"/>
      <c r="WZW266" s="35"/>
      <c r="WZX266" s="35"/>
      <c r="WZY266" s="35"/>
      <c r="WZZ266" s="35"/>
      <c r="XAA266" s="35"/>
      <c r="XAB266" s="35"/>
      <c r="XAC266" s="35"/>
      <c r="XAD266" s="35"/>
      <c r="XAE266" s="35"/>
      <c r="XAF266" s="35"/>
      <c r="XAG266" s="35"/>
      <c r="XAH266" s="35"/>
      <c r="XAI266" s="35"/>
      <c r="XAJ266" s="35"/>
      <c r="XAK266" s="35"/>
      <c r="XAL266" s="35"/>
      <c r="XAM266" s="35"/>
      <c r="XAN266" s="35"/>
      <c r="XAO266" s="35"/>
      <c r="XAP266" s="35"/>
      <c r="XAQ266" s="35"/>
      <c r="XAR266" s="35"/>
      <c r="XAS266" s="35"/>
      <c r="XAT266" s="35"/>
      <c r="XAU266" s="35"/>
      <c r="XAV266" s="35"/>
      <c r="XAW266" s="35"/>
      <c r="XAX266" s="35"/>
      <c r="XAY266" s="35"/>
      <c r="XAZ266" s="35"/>
      <c r="XBA266" s="35"/>
      <c r="XBB266" s="35"/>
      <c r="XBC266" s="35"/>
      <c r="XBD266" s="35"/>
      <c r="XBE266" s="35"/>
      <c r="XBF266" s="35"/>
      <c r="XBG266" s="35"/>
      <c r="XBH266" s="35"/>
      <c r="XBI266" s="35"/>
      <c r="XBJ266" s="35"/>
      <c r="XBK266" s="35"/>
      <c r="XBL266" s="35"/>
      <c r="XBM266" s="35"/>
      <c r="XBN266" s="35"/>
      <c r="XBO266" s="35"/>
      <c r="XBP266" s="35"/>
      <c r="XBQ266" s="35"/>
      <c r="XBR266" s="35"/>
      <c r="XBS266" s="35"/>
      <c r="XBT266" s="35"/>
      <c r="XBU266" s="35"/>
      <c r="XBV266" s="35"/>
      <c r="XBW266" s="35"/>
      <c r="XBX266" s="35"/>
      <c r="XBY266" s="35"/>
      <c r="XBZ266" s="35"/>
      <c r="XCA266" s="35"/>
      <c r="XCB266" s="35"/>
      <c r="XCC266" s="35"/>
      <c r="XCD266" s="35"/>
      <c r="XCE266" s="35"/>
      <c r="XCF266" s="35"/>
      <c r="XCG266" s="35"/>
      <c r="XCH266" s="35"/>
      <c r="XCI266" s="35"/>
      <c r="XCJ266" s="35"/>
      <c r="XCK266" s="35"/>
      <c r="XCL266" s="35"/>
      <c r="XCM266" s="35"/>
      <c r="XCN266" s="35"/>
      <c r="XCO266" s="35"/>
      <c r="XCP266" s="35"/>
      <c r="XCQ266" s="35"/>
      <c r="XCR266" s="35"/>
      <c r="XCS266" s="35"/>
      <c r="XCT266" s="35"/>
      <c r="XCU266" s="35"/>
      <c r="XCV266" s="35"/>
      <c r="XCW266" s="35"/>
      <c r="XCX266" s="35"/>
      <c r="XCY266" s="35"/>
      <c r="XCZ266" s="35"/>
      <c r="XDA266" s="35"/>
      <c r="XDB266" s="35"/>
      <c r="XDC266" s="35"/>
      <c r="XDD266" s="35"/>
      <c r="XDE266" s="35"/>
      <c r="XDF266" s="35"/>
      <c r="XDG266" s="35"/>
      <c r="XDH266" s="35"/>
      <c r="XDI266" s="35"/>
      <c r="XDJ266" s="35"/>
      <c r="XDK266" s="35"/>
      <c r="XDL266" s="35"/>
      <c r="XDM266" s="35"/>
      <c r="XDN266" s="35"/>
      <c r="XDO266" s="35"/>
      <c r="XDP266" s="35"/>
      <c r="XDQ266" s="35"/>
      <c r="XDR266" s="35"/>
      <c r="XDS266" s="35"/>
      <c r="XDT266" s="35"/>
      <c r="XDU266" s="35"/>
      <c r="XDV266" s="35"/>
      <c r="XDW266" s="35"/>
      <c r="XDX266" s="35"/>
      <c r="XDY266" s="35"/>
      <c r="XDZ266" s="35"/>
      <c r="XEA266" s="35"/>
      <c r="XEB266" s="35"/>
      <c r="XEC266" s="35"/>
      <c r="XED266" s="35"/>
      <c r="XEE266" s="35"/>
      <c r="XEF266" s="35"/>
      <c r="XEG266" s="35"/>
      <c r="XEH266" s="35"/>
      <c r="XEI266" s="35"/>
      <c r="XEJ266" s="35"/>
      <c r="XEK266" s="35"/>
      <c r="XEL266" s="35"/>
      <c r="XEM266" s="35"/>
      <c r="XEN266" s="35"/>
      <c r="XEO266" s="35"/>
      <c r="XEP266" s="35"/>
      <c r="XEQ266" s="35"/>
      <c r="XER266" s="35"/>
      <c r="XES266" s="35"/>
      <c r="XET266" s="35"/>
      <c r="XEU266" s="35"/>
      <c r="XEV266" s="35"/>
      <c r="XEW266" s="35"/>
      <c r="XEX266" s="35"/>
      <c r="XEY266" s="35"/>
      <c r="XEZ266" s="35"/>
      <c r="XFA266" s="35"/>
      <c r="XFB266" s="35"/>
      <c r="XFC266" s="35"/>
      <c r="XFD266" s="35"/>
    </row>
    <row r="267" spans="1:151 16227:16384" s="12" customFormat="1" ht="20.25" customHeight="1" x14ac:dyDescent="0.25">
      <c r="A267" s="82" t="str">
        <f t="shared" si="32"/>
        <v>2nd &amp; 3rd Floor For Residential  &amp; Parking</v>
      </c>
      <c r="B267" s="82"/>
      <c r="C267" s="82">
        <f t="shared" si="33"/>
        <v>4</v>
      </c>
      <c r="D267" s="82"/>
      <c r="E267" s="51" t="s">
        <v>214</v>
      </c>
      <c r="F267" s="83">
        <f>(37.91+1*1.55)*10.764</f>
        <v>424.74743999999993</v>
      </c>
      <c r="G267" s="84"/>
      <c r="H267" s="51">
        <v>0</v>
      </c>
      <c r="I267" s="51">
        <f t="shared" si="31"/>
        <v>637.12115999999992</v>
      </c>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WZC267" s="35"/>
      <c r="WZD267" s="35"/>
      <c r="WZE267" s="35"/>
      <c r="WZF267" s="35"/>
      <c r="WZG267" s="35"/>
      <c r="WZH267" s="35"/>
      <c r="WZI267" s="35"/>
      <c r="WZJ267" s="35"/>
      <c r="WZK267" s="35"/>
      <c r="WZL267" s="35"/>
      <c r="WZM267" s="35"/>
      <c r="WZN267" s="35"/>
      <c r="WZO267" s="35"/>
      <c r="WZP267" s="35"/>
      <c r="WZQ267" s="35"/>
      <c r="WZR267" s="35"/>
      <c r="WZS267" s="35"/>
      <c r="WZT267" s="35"/>
      <c r="WZU267" s="35"/>
      <c r="WZV267" s="35"/>
      <c r="WZW267" s="35"/>
      <c r="WZX267" s="35"/>
      <c r="WZY267" s="35"/>
      <c r="WZZ267" s="35"/>
      <c r="XAA267" s="35"/>
      <c r="XAB267" s="35"/>
      <c r="XAC267" s="35"/>
      <c r="XAD267" s="35"/>
      <c r="XAE267" s="35"/>
      <c r="XAF267" s="35"/>
      <c r="XAG267" s="35"/>
      <c r="XAH267" s="35"/>
      <c r="XAI267" s="35"/>
      <c r="XAJ267" s="35"/>
      <c r="XAK267" s="35"/>
      <c r="XAL267" s="35"/>
      <c r="XAM267" s="35"/>
      <c r="XAN267" s="35"/>
      <c r="XAO267" s="35"/>
      <c r="XAP267" s="35"/>
      <c r="XAQ267" s="35"/>
      <c r="XAR267" s="35"/>
      <c r="XAS267" s="35"/>
      <c r="XAT267" s="35"/>
      <c r="XAU267" s="35"/>
      <c r="XAV267" s="35"/>
      <c r="XAW267" s="35"/>
      <c r="XAX267" s="35"/>
      <c r="XAY267" s="35"/>
      <c r="XAZ267" s="35"/>
      <c r="XBA267" s="35"/>
      <c r="XBB267" s="35"/>
      <c r="XBC267" s="35"/>
      <c r="XBD267" s="35"/>
      <c r="XBE267" s="35"/>
      <c r="XBF267" s="35"/>
      <c r="XBG267" s="35"/>
      <c r="XBH267" s="35"/>
      <c r="XBI267" s="35"/>
      <c r="XBJ267" s="35"/>
      <c r="XBK267" s="35"/>
      <c r="XBL267" s="35"/>
      <c r="XBM267" s="35"/>
      <c r="XBN267" s="35"/>
      <c r="XBO267" s="35"/>
      <c r="XBP267" s="35"/>
      <c r="XBQ267" s="35"/>
      <c r="XBR267" s="35"/>
      <c r="XBS267" s="35"/>
      <c r="XBT267" s="35"/>
      <c r="XBU267" s="35"/>
      <c r="XBV267" s="35"/>
      <c r="XBW267" s="35"/>
      <c r="XBX267" s="35"/>
      <c r="XBY267" s="35"/>
      <c r="XBZ267" s="35"/>
      <c r="XCA267" s="35"/>
      <c r="XCB267" s="35"/>
      <c r="XCC267" s="35"/>
      <c r="XCD267" s="35"/>
      <c r="XCE267" s="35"/>
      <c r="XCF267" s="35"/>
      <c r="XCG267" s="35"/>
      <c r="XCH267" s="35"/>
      <c r="XCI267" s="35"/>
      <c r="XCJ267" s="35"/>
      <c r="XCK267" s="35"/>
      <c r="XCL267" s="35"/>
      <c r="XCM267" s="35"/>
      <c r="XCN267" s="35"/>
      <c r="XCO267" s="35"/>
      <c r="XCP267" s="35"/>
      <c r="XCQ267" s="35"/>
      <c r="XCR267" s="35"/>
      <c r="XCS267" s="35"/>
      <c r="XCT267" s="35"/>
      <c r="XCU267" s="35"/>
      <c r="XCV267" s="35"/>
      <c r="XCW267" s="35"/>
      <c r="XCX267" s="35"/>
      <c r="XCY267" s="35"/>
      <c r="XCZ267" s="35"/>
      <c r="XDA267" s="35"/>
      <c r="XDB267" s="35"/>
      <c r="XDC267" s="35"/>
      <c r="XDD267" s="35"/>
      <c r="XDE267" s="35"/>
      <c r="XDF267" s="35"/>
      <c r="XDG267" s="35"/>
      <c r="XDH267" s="35"/>
      <c r="XDI267" s="35"/>
      <c r="XDJ267" s="35"/>
      <c r="XDK267" s="35"/>
      <c r="XDL267" s="35"/>
      <c r="XDM267" s="35"/>
      <c r="XDN267" s="35"/>
      <c r="XDO267" s="35"/>
      <c r="XDP267" s="35"/>
      <c r="XDQ267" s="35"/>
      <c r="XDR267" s="35"/>
      <c r="XDS267" s="35"/>
      <c r="XDT267" s="35"/>
      <c r="XDU267" s="35"/>
      <c r="XDV267" s="35"/>
      <c r="XDW267" s="35"/>
      <c r="XDX267" s="35"/>
      <c r="XDY267" s="35"/>
      <c r="XDZ267" s="35"/>
      <c r="XEA267" s="35"/>
      <c r="XEB267" s="35"/>
      <c r="XEC267" s="35"/>
      <c r="XED267" s="35"/>
      <c r="XEE267" s="35"/>
      <c r="XEF267" s="35"/>
      <c r="XEG267" s="35"/>
      <c r="XEH267" s="35"/>
      <c r="XEI267" s="35"/>
      <c r="XEJ267" s="35"/>
      <c r="XEK267" s="35"/>
      <c r="XEL267" s="35"/>
      <c r="XEM267" s="35"/>
      <c r="XEN267" s="35"/>
      <c r="XEO267" s="35"/>
      <c r="XEP267" s="35"/>
      <c r="XEQ267" s="35"/>
      <c r="XER267" s="35"/>
      <c r="XES267" s="35"/>
      <c r="XET267" s="35"/>
      <c r="XEU267" s="35"/>
      <c r="XEV267" s="35"/>
      <c r="XEW267" s="35"/>
      <c r="XEX267" s="35"/>
      <c r="XEY267" s="35"/>
      <c r="XEZ267" s="35"/>
      <c r="XFA267" s="35"/>
      <c r="XFB267" s="35"/>
      <c r="XFC267" s="35"/>
      <c r="XFD267" s="35"/>
    </row>
    <row r="268" spans="1:151 16227:16384" s="12" customFormat="1" ht="20.25" customHeight="1" x14ac:dyDescent="0.25">
      <c r="A268" s="82" t="str">
        <f t="shared" si="32"/>
        <v>2nd &amp; 3rd Floor For Residential  &amp; Parking</v>
      </c>
      <c r="B268" s="82"/>
      <c r="C268" s="82">
        <f t="shared" si="33"/>
        <v>5</v>
      </c>
      <c r="D268" s="82"/>
      <c r="E268" s="51" t="s">
        <v>214</v>
      </c>
      <c r="F268" s="83">
        <f>(36.91+1*1.55)*10.764</f>
        <v>413.98343999999992</v>
      </c>
      <c r="G268" s="84"/>
      <c r="H268" s="51">
        <v>0</v>
      </c>
      <c r="I268" s="51">
        <f t="shared" si="31"/>
        <v>620.97515999999985</v>
      </c>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WZC268" s="35"/>
      <c r="WZD268" s="35"/>
      <c r="WZE268" s="35"/>
      <c r="WZF268" s="35"/>
      <c r="WZG268" s="35"/>
      <c r="WZH268" s="35"/>
      <c r="WZI268" s="35"/>
      <c r="WZJ268" s="35"/>
      <c r="WZK268" s="35"/>
      <c r="WZL268" s="35"/>
      <c r="WZM268" s="35"/>
      <c r="WZN268" s="35"/>
      <c r="WZO268" s="35"/>
      <c r="WZP268" s="35"/>
      <c r="WZQ268" s="35"/>
      <c r="WZR268" s="35"/>
      <c r="WZS268" s="35"/>
      <c r="WZT268" s="35"/>
      <c r="WZU268" s="35"/>
      <c r="WZV268" s="35"/>
      <c r="WZW268" s="35"/>
      <c r="WZX268" s="35"/>
      <c r="WZY268" s="35"/>
      <c r="WZZ268" s="35"/>
      <c r="XAA268" s="35"/>
      <c r="XAB268" s="35"/>
      <c r="XAC268" s="35"/>
      <c r="XAD268" s="35"/>
      <c r="XAE268" s="35"/>
      <c r="XAF268" s="35"/>
      <c r="XAG268" s="35"/>
      <c r="XAH268" s="35"/>
      <c r="XAI268" s="35"/>
      <c r="XAJ268" s="35"/>
      <c r="XAK268" s="35"/>
      <c r="XAL268" s="35"/>
      <c r="XAM268" s="35"/>
      <c r="XAN268" s="35"/>
      <c r="XAO268" s="35"/>
      <c r="XAP268" s="35"/>
      <c r="XAQ268" s="35"/>
      <c r="XAR268" s="35"/>
      <c r="XAS268" s="35"/>
      <c r="XAT268" s="35"/>
      <c r="XAU268" s="35"/>
      <c r="XAV268" s="35"/>
      <c r="XAW268" s="35"/>
      <c r="XAX268" s="35"/>
      <c r="XAY268" s="35"/>
      <c r="XAZ268" s="35"/>
      <c r="XBA268" s="35"/>
      <c r="XBB268" s="35"/>
      <c r="XBC268" s="35"/>
      <c r="XBD268" s="35"/>
      <c r="XBE268" s="35"/>
      <c r="XBF268" s="35"/>
      <c r="XBG268" s="35"/>
      <c r="XBH268" s="35"/>
      <c r="XBI268" s="35"/>
      <c r="XBJ268" s="35"/>
      <c r="XBK268" s="35"/>
      <c r="XBL268" s="35"/>
      <c r="XBM268" s="35"/>
      <c r="XBN268" s="35"/>
      <c r="XBO268" s="35"/>
      <c r="XBP268" s="35"/>
      <c r="XBQ268" s="35"/>
      <c r="XBR268" s="35"/>
      <c r="XBS268" s="35"/>
      <c r="XBT268" s="35"/>
      <c r="XBU268" s="35"/>
      <c r="XBV268" s="35"/>
      <c r="XBW268" s="35"/>
      <c r="XBX268" s="35"/>
      <c r="XBY268" s="35"/>
      <c r="XBZ268" s="35"/>
      <c r="XCA268" s="35"/>
      <c r="XCB268" s="35"/>
      <c r="XCC268" s="35"/>
      <c r="XCD268" s="35"/>
      <c r="XCE268" s="35"/>
      <c r="XCF268" s="35"/>
      <c r="XCG268" s="35"/>
      <c r="XCH268" s="35"/>
      <c r="XCI268" s="35"/>
      <c r="XCJ268" s="35"/>
      <c r="XCK268" s="35"/>
      <c r="XCL268" s="35"/>
      <c r="XCM268" s="35"/>
      <c r="XCN268" s="35"/>
      <c r="XCO268" s="35"/>
      <c r="XCP268" s="35"/>
      <c r="XCQ268" s="35"/>
      <c r="XCR268" s="35"/>
      <c r="XCS268" s="35"/>
      <c r="XCT268" s="35"/>
      <c r="XCU268" s="35"/>
      <c r="XCV268" s="35"/>
      <c r="XCW268" s="35"/>
      <c r="XCX268" s="35"/>
      <c r="XCY268" s="35"/>
      <c r="XCZ268" s="35"/>
      <c r="XDA268" s="35"/>
      <c r="XDB268" s="35"/>
      <c r="XDC268" s="35"/>
      <c r="XDD268" s="35"/>
      <c r="XDE268" s="35"/>
      <c r="XDF268" s="35"/>
      <c r="XDG268" s="35"/>
      <c r="XDH268" s="35"/>
      <c r="XDI268" s="35"/>
      <c r="XDJ268" s="35"/>
      <c r="XDK268" s="35"/>
      <c r="XDL268" s="35"/>
      <c r="XDM268" s="35"/>
      <c r="XDN268" s="35"/>
      <c r="XDO268" s="35"/>
      <c r="XDP268" s="35"/>
      <c r="XDQ268" s="35"/>
      <c r="XDR268" s="35"/>
      <c r="XDS268" s="35"/>
      <c r="XDT268" s="35"/>
      <c r="XDU268" s="35"/>
      <c r="XDV268" s="35"/>
      <c r="XDW268" s="35"/>
      <c r="XDX268" s="35"/>
      <c r="XDY268" s="35"/>
      <c r="XDZ268" s="35"/>
      <c r="XEA268" s="35"/>
      <c r="XEB268" s="35"/>
      <c r="XEC268" s="35"/>
      <c r="XED268" s="35"/>
      <c r="XEE268" s="35"/>
      <c r="XEF268" s="35"/>
      <c r="XEG268" s="35"/>
      <c r="XEH268" s="35"/>
      <c r="XEI268" s="35"/>
      <c r="XEJ268" s="35"/>
      <c r="XEK268" s="35"/>
      <c r="XEL268" s="35"/>
      <c r="XEM268" s="35"/>
      <c r="XEN268" s="35"/>
      <c r="XEO268" s="35"/>
      <c r="XEP268" s="35"/>
      <c r="XEQ268" s="35"/>
      <c r="XER268" s="35"/>
      <c r="XES268" s="35"/>
      <c r="XET268" s="35"/>
      <c r="XEU268" s="35"/>
      <c r="XEV268" s="35"/>
      <c r="XEW268" s="35"/>
      <c r="XEX268" s="35"/>
      <c r="XEY268" s="35"/>
      <c r="XEZ268" s="35"/>
      <c r="XFA268" s="35"/>
      <c r="XFB268" s="35"/>
      <c r="XFC268" s="35"/>
      <c r="XFD268" s="35"/>
    </row>
    <row r="269" spans="1:151 16227:16384" s="12" customFormat="1" ht="20.25" customHeight="1" x14ac:dyDescent="0.25">
      <c r="A269" s="82" t="str">
        <f t="shared" si="32"/>
        <v>2nd &amp; 3rd Floor For Residential  &amp; Parking</v>
      </c>
      <c r="B269" s="82"/>
      <c r="C269" s="82">
        <f t="shared" si="33"/>
        <v>6</v>
      </c>
      <c r="D269" s="82"/>
      <c r="E269" s="51" t="s">
        <v>214</v>
      </c>
      <c r="F269" s="83">
        <f>(36.91+1*1.55)*10.764</f>
        <v>413.98343999999992</v>
      </c>
      <c r="G269" s="84"/>
      <c r="H269" s="51">
        <v>0</v>
      </c>
      <c r="I269" s="51">
        <f t="shared" si="31"/>
        <v>620.97515999999985</v>
      </c>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WZC269" s="35"/>
      <c r="WZD269" s="35"/>
      <c r="WZE269" s="35"/>
      <c r="WZF269" s="35"/>
      <c r="WZG269" s="35"/>
      <c r="WZH269" s="35"/>
      <c r="WZI269" s="35"/>
      <c r="WZJ269" s="35"/>
      <c r="WZK269" s="35"/>
      <c r="WZL269" s="35"/>
      <c r="WZM269" s="35"/>
      <c r="WZN269" s="35"/>
      <c r="WZO269" s="35"/>
      <c r="WZP269" s="35"/>
      <c r="WZQ269" s="35"/>
      <c r="WZR269" s="35"/>
      <c r="WZS269" s="35"/>
      <c r="WZT269" s="35"/>
      <c r="WZU269" s="35"/>
      <c r="WZV269" s="35"/>
      <c r="WZW269" s="35"/>
      <c r="WZX269" s="35"/>
      <c r="WZY269" s="35"/>
      <c r="WZZ269" s="35"/>
      <c r="XAA269" s="35"/>
      <c r="XAB269" s="35"/>
      <c r="XAC269" s="35"/>
      <c r="XAD269" s="35"/>
      <c r="XAE269" s="35"/>
      <c r="XAF269" s="35"/>
      <c r="XAG269" s="35"/>
      <c r="XAH269" s="35"/>
      <c r="XAI269" s="35"/>
      <c r="XAJ269" s="35"/>
      <c r="XAK269" s="35"/>
      <c r="XAL269" s="35"/>
      <c r="XAM269" s="35"/>
      <c r="XAN269" s="35"/>
      <c r="XAO269" s="35"/>
      <c r="XAP269" s="35"/>
      <c r="XAQ269" s="35"/>
      <c r="XAR269" s="35"/>
      <c r="XAS269" s="35"/>
      <c r="XAT269" s="35"/>
      <c r="XAU269" s="35"/>
      <c r="XAV269" s="35"/>
      <c r="XAW269" s="35"/>
      <c r="XAX269" s="35"/>
      <c r="XAY269" s="35"/>
      <c r="XAZ269" s="35"/>
      <c r="XBA269" s="35"/>
      <c r="XBB269" s="35"/>
      <c r="XBC269" s="35"/>
      <c r="XBD269" s="35"/>
      <c r="XBE269" s="35"/>
      <c r="XBF269" s="35"/>
      <c r="XBG269" s="35"/>
      <c r="XBH269" s="35"/>
      <c r="XBI269" s="35"/>
      <c r="XBJ269" s="35"/>
      <c r="XBK269" s="35"/>
      <c r="XBL269" s="35"/>
      <c r="XBM269" s="35"/>
      <c r="XBN269" s="35"/>
      <c r="XBO269" s="35"/>
      <c r="XBP269" s="35"/>
      <c r="XBQ269" s="35"/>
      <c r="XBR269" s="35"/>
      <c r="XBS269" s="35"/>
      <c r="XBT269" s="35"/>
      <c r="XBU269" s="35"/>
      <c r="XBV269" s="35"/>
      <c r="XBW269" s="35"/>
      <c r="XBX269" s="35"/>
      <c r="XBY269" s="35"/>
      <c r="XBZ269" s="35"/>
      <c r="XCA269" s="35"/>
      <c r="XCB269" s="35"/>
      <c r="XCC269" s="35"/>
      <c r="XCD269" s="35"/>
      <c r="XCE269" s="35"/>
      <c r="XCF269" s="35"/>
      <c r="XCG269" s="35"/>
      <c r="XCH269" s="35"/>
      <c r="XCI269" s="35"/>
      <c r="XCJ269" s="35"/>
      <c r="XCK269" s="35"/>
      <c r="XCL269" s="35"/>
      <c r="XCM269" s="35"/>
      <c r="XCN269" s="35"/>
      <c r="XCO269" s="35"/>
      <c r="XCP269" s="35"/>
      <c r="XCQ269" s="35"/>
      <c r="XCR269" s="35"/>
      <c r="XCS269" s="35"/>
      <c r="XCT269" s="35"/>
      <c r="XCU269" s="35"/>
      <c r="XCV269" s="35"/>
      <c r="XCW269" s="35"/>
      <c r="XCX269" s="35"/>
      <c r="XCY269" s="35"/>
      <c r="XCZ269" s="35"/>
      <c r="XDA269" s="35"/>
      <c r="XDB269" s="35"/>
      <c r="XDC269" s="35"/>
      <c r="XDD269" s="35"/>
      <c r="XDE269" s="35"/>
      <c r="XDF269" s="35"/>
      <c r="XDG269" s="35"/>
      <c r="XDH269" s="35"/>
      <c r="XDI269" s="35"/>
      <c r="XDJ269" s="35"/>
      <c r="XDK269" s="35"/>
      <c r="XDL269" s="35"/>
      <c r="XDM269" s="35"/>
      <c r="XDN269" s="35"/>
      <c r="XDO269" s="35"/>
      <c r="XDP269" s="35"/>
      <c r="XDQ269" s="35"/>
      <c r="XDR269" s="35"/>
      <c r="XDS269" s="35"/>
      <c r="XDT269" s="35"/>
      <c r="XDU269" s="35"/>
      <c r="XDV269" s="35"/>
      <c r="XDW269" s="35"/>
      <c r="XDX269" s="35"/>
      <c r="XDY269" s="35"/>
      <c r="XDZ269" s="35"/>
      <c r="XEA269" s="35"/>
      <c r="XEB269" s="35"/>
      <c r="XEC269" s="35"/>
      <c r="XED269" s="35"/>
      <c r="XEE269" s="35"/>
      <c r="XEF269" s="35"/>
      <c r="XEG269" s="35"/>
      <c r="XEH269" s="35"/>
      <c r="XEI269" s="35"/>
      <c r="XEJ269" s="35"/>
      <c r="XEK269" s="35"/>
      <c r="XEL269" s="35"/>
      <c r="XEM269" s="35"/>
      <c r="XEN269" s="35"/>
      <c r="XEO269" s="35"/>
      <c r="XEP269" s="35"/>
      <c r="XEQ269" s="35"/>
      <c r="XER269" s="35"/>
      <c r="XES269" s="35"/>
      <c r="XET269" s="35"/>
      <c r="XEU269" s="35"/>
      <c r="XEV269" s="35"/>
      <c r="XEW269" s="35"/>
      <c r="XEX269" s="35"/>
      <c r="XEY269" s="35"/>
      <c r="XEZ269" s="35"/>
      <c r="XFA269" s="35"/>
      <c r="XFB269" s="35"/>
      <c r="XFC269" s="35"/>
      <c r="XFD269" s="35"/>
    </row>
    <row r="270" spans="1:151 16227:16384" s="12" customFormat="1" ht="20.25" customHeight="1" x14ac:dyDescent="0.25">
      <c r="A270" s="82" t="str">
        <f t="shared" si="32"/>
        <v>2nd &amp; 3rd Floor For Residential  &amp; Parking</v>
      </c>
      <c r="B270" s="82"/>
      <c r="C270" s="82">
        <f t="shared" si="33"/>
        <v>7</v>
      </c>
      <c r="D270" s="82"/>
      <c r="E270" s="51" t="s">
        <v>214</v>
      </c>
      <c r="F270" s="83">
        <f>(36.91+1*1.55)*10.764</f>
        <v>413.98343999999992</v>
      </c>
      <c r="G270" s="84"/>
      <c r="H270" s="51">
        <v>0</v>
      </c>
      <c r="I270" s="51">
        <f t="shared" si="31"/>
        <v>620.97515999999985</v>
      </c>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WZC270" s="35"/>
      <c r="WZD270" s="35"/>
      <c r="WZE270" s="35"/>
      <c r="WZF270" s="35"/>
      <c r="WZG270" s="35"/>
      <c r="WZH270" s="35"/>
      <c r="WZI270" s="35"/>
      <c r="WZJ270" s="35"/>
      <c r="WZK270" s="35"/>
      <c r="WZL270" s="35"/>
      <c r="WZM270" s="35"/>
      <c r="WZN270" s="35"/>
      <c r="WZO270" s="35"/>
      <c r="WZP270" s="35"/>
      <c r="WZQ270" s="35"/>
      <c r="WZR270" s="35"/>
      <c r="WZS270" s="35"/>
      <c r="WZT270" s="35"/>
      <c r="WZU270" s="35"/>
      <c r="WZV270" s="35"/>
      <c r="WZW270" s="35"/>
      <c r="WZX270" s="35"/>
      <c r="WZY270" s="35"/>
      <c r="WZZ270" s="35"/>
      <c r="XAA270" s="35"/>
      <c r="XAB270" s="35"/>
      <c r="XAC270" s="35"/>
      <c r="XAD270" s="35"/>
      <c r="XAE270" s="35"/>
      <c r="XAF270" s="35"/>
      <c r="XAG270" s="35"/>
      <c r="XAH270" s="35"/>
      <c r="XAI270" s="35"/>
      <c r="XAJ270" s="35"/>
      <c r="XAK270" s="35"/>
      <c r="XAL270" s="35"/>
      <c r="XAM270" s="35"/>
      <c r="XAN270" s="35"/>
      <c r="XAO270" s="35"/>
      <c r="XAP270" s="35"/>
      <c r="XAQ270" s="35"/>
      <c r="XAR270" s="35"/>
      <c r="XAS270" s="35"/>
      <c r="XAT270" s="35"/>
      <c r="XAU270" s="35"/>
      <c r="XAV270" s="35"/>
      <c r="XAW270" s="35"/>
      <c r="XAX270" s="35"/>
      <c r="XAY270" s="35"/>
      <c r="XAZ270" s="35"/>
      <c r="XBA270" s="35"/>
      <c r="XBB270" s="35"/>
      <c r="XBC270" s="35"/>
      <c r="XBD270" s="35"/>
      <c r="XBE270" s="35"/>
      <c r="XBF270" s="35"/>
      <c r="XBG270" s="35"/>
      <c r="XBH270" s="35"/>
      <c r="XBI270" s="35"/>
      <c r="XBJ270" s="35"/>
      <c r="XBK270" s="35"/>
      <c r="XBL270" s="35"/>
      <c r="XBM270" s="35"/>
      <c r="XBN270" s="35"/>
      <c r="XBO270" s="35"/>
      <c r="XBP270" s="35"/>
      <c r="XBQ270" s="35"/>
      <c r="XBR270" s="35"/>
      <c r="XBS270" s="35"/>
      <c r="XBT270" s="35"/>
      <c r="XBU270" s="35"/>
      <c r="XBV270" s="35"/>
      <c r="XBW270" s="35"/>
      <c r="XBX270" s="35"/>
      <c r="XBY270" s="35"/>
      <c r="XBZ270" s="35"/>
      <c r="XCA270" s="35"/>
      <c r="XCB270" s="35"/>
      <c r="XCC270" s="35"/>
      <c r="XCD270" s="35"/>
      <c r="XCE270" s="35"/>
      <c r="XCF270" s="35"/>
      <c r="XCG270" s="35"/>
      <c r="XCH270" s="35"/>
      <c r="XCI270" s="35"/>
      <c r="XCJ270" s="35"/>
      <c r="XCK270" s="35"/>
      <c r="XCL270" s="35"/>
      <c r="XCM270" s="35"/>
      <c r="XCN270" s="35"/>
      <c r="XCO270" s="35"/>
      <c r="XCP270" s="35"/>
      <c r="XCQ270" s="35"/>
      <c r="XCR270" s="35"/>
      <c r="XCS270" s="35"/>
      <c r="XCT270" s="35"/>
      <c r="XCU270" s="35"/>
      <c r="XCV270" s="35"/>
      <c r="XCW270" s="35"/>
      <c r="XCX270" s="35"/>
      <c r="XCY270" s="35"/>
      <c r="XCZ270" s="35"/>
      <c r="XDA270" s="35"/>
      <c r="XDB270" s="35"/>
      <c r="XDC270" s="35"/>
      <c r="XDD270" s="35"/>
      <c r="XDE270" s="35"/>
      <c r="XDF270" s="35"/>
      <c r="XDG270" s="35"/>
      <c r="XDH270" s="35"/>
      <c r="XDI270" s="35"/>
      <c r="XDJ270" s="35"/>
      <c r="XDK270" s="35"/>
      <c r="XDL270" s="35"/>
      <c r="XDM270" s="35"/>
      <c r="XDN270" s="35"/>
      <c r="XDO270" s="35"/>
      <c r="XDP270" s="35"/>
      <c r="XDQ270" s="35"/>
      <c r="XDR270" s="35"/>
      <c r="XDS270" s="35"/>
      <c r="XDT270" s="35"/>
      <c r="XDU270" s="35"/>
      <c r="XDV270" s="35"/>
      <c r="XDW270" s="35"/>
      <c r="XDX270" s="35"/>
      <c r="XDY270" s="35"/>
      <c r="XDZ270" s="35"/>
      <c r="XEA270" s="35"/>
      <c r="XEB270" s="35"/>
      <c r="XEC270" s="35"/>
      <c r="XED270" s="35"/>
      <c r="XEE270" s="35"/>
      <c r="XEF270" s="35"/>
      <c r="XEG270" s="35"/>
      <c r="XEH270" s="35"/>
      <c r="XEI270" s="35"/>
      <c r="XEJ270" s="35"/>
      <c r="XEK270" s="35"/>
      <c r="XEL270" s="35"/>
      <c r="XEM270" s="35"/>
      <c r="XEN270" s="35"/>
      <c r="XEO270" s="35"/>
      <c r="XEP270" s="35"/>
      <c r="XEQ270" s="35"/>
      <c r="XER270" s="35"/>
      <c r="XES270" s="35"/>
      <c r="XET270" s="35"/>
      <c r="XEU270" s="35"/>
      <c r="XEV270" s="35"/>
      <c r="XEW270" s="35"/>
      <c r="XEX270" s="35"/>
      <c r="XEY270" s="35"/>
      <c r="XEZ270" s="35"/>
      <c r="XFA270" s="35"/>
      <c r="XFB270" s="35"/>
      <c r="XFC270" s="35"/>
      <c r="XFD270" s="35"/>
    </row>
    <row r="271" spans="1:151 16227:16384" s="12" customFormat="1" ht="20.25" customHeight="1" x14ac:dyDescent="0.25">
      <c r="A271" s="82" t="str">
        <f t="shared" si="32"/>
        <v>2nd &amp; 3rd Floor For Residential  &amp; Parking</v>
      </c>
      <c r="B271" s="82"/>
      <c r="C271" s="82">
        <f t="shared" si="33"/>
        <v>8</v>
      </c>
      <c r="D271" s="82"/>
      <c r="E271" s="51" t="s">
        <v>214</v>
      </c>
      <c r="F271" s="83">
        <f>(36.91+1*1.55)*10.764</f>
        <v>413.98343999999992</v>
      </c>
      <c r="G271" s="84"/>
      <c r="H271" s="51">
        <v>0</v>
      </c>
      <c r="I271" s="51">
        <f t="shared" si="31"/>
        <v>620.97515999999985</v>
      </c>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WZC271" s="35"/>
      <c r="WZD271" s="35"/>
      <c r="WZE271" s="35"/>
      <c r="WZF271" s="35"/>
      <c r="WZG271" s="35"/>
      <c r="WZH271" s="35"/>
      <c r="WZI271" s="35"/>
      <c r="WZJ271" s="35"/>
      <c r="WZK271" s="35"/>
      <c r="WZL271" s="35"/>
      <c r="WZM271" s="35"/>
      <c r="WZN271" s="35"/>
      <c r="WZO271" s="35"/>
      <c r="WZP271" s="35"/>
      <c r="WZQ271" s="35"/>
      <c r="WZR271" s="35"/>
      <c r="WZS271" s="35"/>
      <c r="WZT271" s="35"/>
      <c r="WZU271" s="35"/>
      <c r="WZV271" s="35"/>
      <c r="WZW271" s="35"/>
      <c r="WZX271" s="35"/>
      <c r="WZY271" s="35"/>
      <c r="WZZ271" s="35"/>
      <c r="XAA271" s="35"/>
      <c r="XAB271" s="35"/>
      <c r="XAC271" s="35"/>
      <c r="XAD271" s="35"/>
      <c r="XAE271" s="35"/>
      <c r="XAF271" s="35"/>
      <c r="XAG271" s="35"/>
      <c r="XAH271" s="35"/>
      <c r="XAI271" s="35"/>
      <c r="XAJ271" s="35"/>
      <c r="XAK271" s="35"/>
      <c r="XAL271" s="35"/>
      <c r="XAM271" s="35"/>
      <c r="XAN271" s="35"/>
      <c r="XAO271" s="35"/>
      <c r="XAP271" s="35"/>
      <c r="XAQ271" s="35"/>
      <c r="XAR271" s="35"/>
      <c r="XAS271" s="35"/>
      <c r="XAT271" s="35"/>
      <c r="XAU271" s="35"/>
      <c r="XAV271" s="35"/>
      <c r="XAW271" s="35"/>
      <c r="XAX271" s="35"/>
      <c r="XAY271" s="35"/>
      <c r="XAZ271" s="35"/>
      <c r="XBA271" s="35"/>
      <c r="XBB271" s="35"/>
      <c r="XBC271" s="35"/>
      <c r="XBD271" s="35"/>
      <c r="XBE271" s="35"/>
      <c r="XBF271" s="35"/>
      <c r="XBG271" s="35"/>
      <c r="XBH271" s="35"/>
      <c r="XBI271" s="35"/>
      <c r="XBJ271" s="35"/>
      <c r="XBK271" s="35"/>
      <c r="XBL271" s="35"/>
      <c r="XBM271" s="35"/>
      <c r="XBN271" s="35"/>
      <c r="XBO271" s="35"/>
      <c r="XBP271" s="35"/>
      <c r="XBQ271" s="35"/>
      <c r="XBR271" s="35"/>
      <c r="XBS271" s="35"/>
      <c r="XBT271" s="35"/>
      <c r="XBU271" s="35"/>
      <c r="XBV271" s="35"/>
      <c r="XBW271" s="35"/>
      <c r="XBX271" s="35"/>
      <c r="XBY271" s="35"/>
      <c r="XBZ271" s="35"/>
      <c r="XCA271" s="35"/>
      <c r="XCB271" s="35"/>
      <c r="XCC271" s="35"/>
      <c r="XCD271" s="35"/>
      <c r="XCE271" s="35"/>
      <c r="XCF271" s="35"/>
      <c r="XCG271" s="35"/>
      <c r="XCH271" s="35"/>
      <c r="XCI271" s="35"/>
      <c r="XCJ271" s="35"/>
      <c r="XCK271" s="35"/>
      <c r="XCL271" s="35"/>
      <c r="XCM271" s="35"/>
      <c r="XCN271" s="35"/>
      <c r="XCO271" s="35"/>
      <c r="XCP271" s="35"/>
      <c r="XCQ271" s="35"/>
      <c r="XCR271" s="35"/>
      <c r="XCS271" s="35"/>
      <c r="XCT271" s="35"/>
      <c r="XCU271" s="35"/>
      <c r="XCV271" s="35"/>
      <c r="XCW271" s="35"/>
      <c r="XCX271" s="35"/>
      <c r="XCY271" s="35"/>
      <c r="XCZ271" s="35"/>
      <c r="XDA271" s="35"/>
      <c r="XDB271" s="35"/>
      <c r="XDC271" s="35"/>
      <c r="XDD271" s="35"/>
      <c r="XDE271" s="35"/>
      <c r="XDF271" s="35"/>
      <c r="XDG271" s="35"/>
      <c r="XDH271" s="35"/>
      <c r="XDI271" s="35"/>
      <c r="XDJ271" s="35"/>
      <c r="XDK271" s="35"/>
      <c r="XDL271" s="35"/>
      <c r="XDM271" s="35"/>
      <c r="XDN271" s="35"/>
      <c r="XDO271" s="35"/>
      <c r="XDP271" s="35"/>
      <c r="XDQ271" s="35"/>
      <c r="XDR271" s="35"/>
      <c r="XDS271" s="35"/>
      <c r="XDT271" s="35"/>
      <c r="XDU271" s="35"/>
      <c r="XDV271" s="35"/>
      <c r="XDW271" s="35"/>
      <c r="XDX271" s="35"/>
      <c r="XDY271" s="35"/>
      <c r="XDZ271" s="35"/>
      <c r="XEA271" s="35"/>
      <c r="XEB271" s="35"/>
      <c r="XEC271" s="35"/>
      <c r="XED271" s="35"/>
      <c r="XEE271" s="35"/>
      <c r="XEF271" s="35"/>
      <c r="XEG271" s="35"/>
      <c r="XEH271" s="35"/>
      <c r="XEI271" s="35"/>
      <c r="XEJ271" s="35"/>
      <c r="XEK271" s="35"/>
      <c r="XEL271" s="35"/>
      <c r="XEM271" s="35"/>
      <c r="XEN271" s="35"/>
      <c r="XEO271" s="35"/>
      <c r="XEP271" s="35"/>
      <c r="XEQ271" s="35"/>
      <c r="XER271" s="35"/>
      <c r="XES271" s="35"/>
      <c r="XET271" s="35"/>
      <c r="XEU271" s="35"/>
      <c r="XEV271" s="35"/>
      <c r="XEW271" s="35"/>
      <c r="XEX271" s="35"/>
      <c r="XEY271" s="35"/>
      <c r="XEZ271" s="35"/>
      <c r="XFA271" s="35"/>
      <c r="XFB271" s="35"/>
      <c r="XFC271" s="35"/>
      <c r="XFD271" s="35"/>
    </row>
    <row r="272" spans="1:151 16227:16384" s="12" customFormat="1" ht="20.25" customHeight="1" x14ac:dyDescent="0.25">
      <c r="A272" s="82" t="str">
        <f>A264</f>
        <v>2nd &amp; 3rd Floor For Residential  &amp; Parking</v>
      </c>
      <c r="B272" s="82"/>
      <c r="C272" s="82">
        <v>9</v>
      </c>
      <c r="D272" s="82"/>
      <c r="E272" s="51" t="s">
        <v>214</v>
      </c>
      <c r="F272" s="83">
        <f>(36.91+1*1.55)*10.764</f>
        <v>413.98343999999992</v>
      </c>
      <c r="G272" s="84"/>
      <c r="H272" s="51">
        <v>0</v>
      </c>
      <c r="I272" s="51">
        <f t="shared" ref="I272:I278" si="34">F272*(($I$122)+1)+H272</f>
        <v>620.97515999999985</v>
      </c>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WZC272" s="35"/>
      <c r="WZD272" s="35"/>
      <c r="WZE272" s="35"/>
      <c r="WZF272" s="35"/>
      <c r="WZG272" s="35"/>
      <c r="WZH272" s="35"/>
      <c r="WZI272" s="35"/>
      <c r="WZJ272" s="35"/>
      <c r="WZK272" s="35"/>
      <c r="WZL272" s="35"/>
      <c r="WZM272" s="35"/>
      <c r="WZN272" s="35"/>
      <c r="WZO272" s="35"/>
      <c r="WZP272" s="35"/>
      <c r="WZQ272" s="35"/>
      <c r="WZR272" s="35"/>
      <c r="WZS272" s="35"/>
      <c r="WZT272" s="35"/>
      <c r="WZU272" s="35"/>
      <c r="WZV272" s="35"/>
      <c r="WZW272" s="35"/>
      <c r="WZX272" s="35"/>
      <c r="WZY272" s="35"/>
      <c r="WZZ272" s="35"/>
      <c r="XAA272" s="35"/>
      <c r="XAB272" s="35"/>
      <c r="XAC272" s="35"/>
      <c r="XAD272" s="35"/>
      <c r="XAE272" s="35"/>
      <c r="XAF272" s="35"/>
      <c r="XAG272" s="35"/>
      <c r="XAH272" s="35"/>
      <c r="XAI272" s="35"/>
      <c r="XAJ272" s="35"/>
      <c r="XAK272" s="35"/>
      <c r="XAL272" s="35"/>
      <c r="XAM272" s="35"/>
      <c r="XAN272" s="35"/>
      <c r="XAO272" s="35"/>
      <c r="XAP272" s="35"/>
      <c r="XAQ272" s="35"/>
      <c r="XAR272" s="35"/>
      <c r="XAS272" s="35"/>
      <c r="XAT272" s="35"/>
      <c r="XAU272" s="35"/>
      <c r="XAV272" s="35"/>
      <c r="XAW272" s="35"/>
      <c r="XAX272" s="35"/>
      <c r="XAY272" s="35"/>
      <c r="XAZ272" s="35"/>
      <c r="XBA272" s="35"/>
      <c r="XBB272" s="35"/>
      <c r="XBC272" s="35"/>
      <c r="XBD272" s="35"/>
      <c r="XBE272" s="35"/>
      <c r="XBF272" s="35"/>
      <c r="XBG272" s="35"/>
      <c r="XBH272" s="35"/>
      <c r="XBI272" s="35"/>
      <c r="XBJ272" s="35"/>
      <c r="XBK272" s="35"/>
      <c r="XBL272" s="35"/>
      <c r="XBM272" s="35"/>
      <c r="XBN272" s="35"/>
      <c r="XBO272" s="35"/>
      <c r="XBP272" s="35"/>
      <c r="XBQ272" s="35"/>
      <c r="XBR272" s="35"/>
      <c r="XBS272" s="35"/>
      <c r="XBT272" s="35"/>
      <c r="XBU272" s="35"/>
      <c r="XBV272" s="35"/>
      <c r="XBW272" s="35"/>
      <c r="XBX272" s="35"/>
      <c r="XBY272" s="35"/>
      <c r="XBZ272" s="35"/>
      <c r="XCA272" s="35"/>
      <c r="XCB272" s="35"/>
      <c r="XCC272" s="35"/>
      <c r="XCD272" s="35"/>
      <c r="XCE272" s="35"/>
      <c r="XCF272" s="35"/>
      <c r="XCG272" s="35"/>
      <c r="XCH272" s="35"/>
      <c r="XCI272" s="35"/>
      <c r="XCJ272" s="35"/>
      <c r="XCK272" s="35"/>
      <c r="XCL272" s="35"/>
      <c r="XCM272" s="35"/>
      <c r="XCN272" s="35"/>
      <c r="XCO272" s="35"/>
      <c r="XCP272" s="35"/>
      <c r="XCQ272" s="35"/>
      <c r="XCR272" s="35"/>
      <c r="XCS272" s="35"/>
      <c r="XCT272" s="35"/>
      <c r="XCU272" s="35"/>
      <c r="XCV272" s="35"/>
      <c r="XCW272" s="35"/>
      <c r="XCX272" s="35"/>
      <c r="XCY272" s="35"/>
      <c r="XCZ272" s="35"/>
      <c r="XDA272" s="35"/>
      <c r="XDB272" s="35"/>
      <c r="XDC272" s="35"/>
      <c r="XDD272" s="35"/>
      <c r="XDE272" s="35"/>
      <c r="XDF272" s="35"/>
      <c r="XDG272" s="35"/>
      <c r="XDH272" s="35"/>
      <c r="XDI272" s="35"/>
      <c r="XDJ272" s="35"/>
      <c r="XDK272" s="35"/>
      <c r="XDL272" s="35"/>
      <c r="XDM272" s="35"/>
      <c r="XDN272" s="35"/>
      <c r="XDO272" s="35"/>
      <c r="XDP272" s="35"/>
      <c r="XDQ272" s="35"/>
      <c r="XDR272" s="35"/>
      <c r="XDS272" s="35"/>
      <c r="XDT272" s="35"/>
      <c r="XDU272" s="35"/>
      <c r="XDV272" s="35"/>
      <c r="XDW272" s="35"/>
      <c r="XDX272" s="35"/>
      <c r="XDY272" s="35"/>
      <c r="XDZ272" s="35"/>
      <c r="XEA272" s="35"/>
      <c r="XEB272" s="35"/>
      <c r="XEC272" s="35"/>
      <c r="XED272" s="35"/>
      <c r="XEE272" s="35"/>
      <c r="XEF272" s="35"/>
      <c r="XEG272" s="35"/>
      <c r="XEH272" s="35"/>
      <c r="XEI272" s="35"/>
      <c r="XEJ272" s="35"/>
      <c r="XEK272" s="35"/>
      <c r="XEL272" s="35"/>
      <c r="XEM272" s="35"/>
      <c r="XEN272" s="35"/>
      <c r="XEO272" s="35"/>
      <c r="XEP272" s="35"/>
      <c r="XEQ272" s="35"/>
      <c r="XER272" s="35"/>
      <c r="XES272" s="35"/>
      <c r="XET272" s="35"/>
      <c r="XEU272" s="35"/>
      <c r="XEV272" s="35"/>
      <c r="XEW272" s="35"/>
      <c r="XEX272" s="35"/>
      <c r="XEY272" s="35"/>
      <c r="XEZ272" s="35"/>
      <c r="XFA272" s="35"/>
      <c r="XFB272" s="35"/>
      <c r="XFC272" s="35"/>
      <c r="XFD272" s="35"/>
    </row>
    <row r="273" spans="1:151 16227:16384" s="12" customFormat="1" ht="20.25" customHeight="1" x14ac:dyDescent="0.25">
      <c r="A273" s="82" t="str">
        <f t="shared" si="32"/>
        <v>2nd &amp; 3rd Floor For Residential  &amp; Parking</v>
      </c>
      <c r="B273" s="82"/>
      <c r="C273" s="82">
        <v>10</v>
      </c>
      <c r="D273" s="82"/>
      <c r="E273" s="51" t="s">
        <v>214</v>
      </c>
      <c r="F273" s="83">
        <f>(37.91+1*1.55)*10.764</f>
        <v>424.74743999999993</v>
      </c>
      <c r="G273" s="84"/>
      <c r="H273" s="51">
        <v>0</v>
      </c>
      <c r="I273" s="51">
        <f t="shared" si="34"/>
        <v>637.12115999999992</v>
      </c>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WZC273" s="35"/>
      <c r="WZD273" s="35"/>
      <c r="WZE273" s="35"/>
      <c r="WZF273" s="35"/>
      <c r="WZG273" s="35"/>
      <c r="WZH273" s="35"/>
      <c r="WZI273" s="35"/>
      <c r="WZJ273" s="35"/>
      <c r="WZK273" s="35"/>
      <c r="WZL273" s="35"/>
      <c r="WZM273" s="35"/>
      <c r="WZN273" s="35"/>
      <c r="WZO273" s="35"/>
      <c r="WZP273" s="35"/>
      <c r="WZQ273" s="35"/>
      <c r="WZR273" s="35"/>
      <c r="WZS273" s="35"/>
      <c r="WZT273" s="35"/>
      <c r="WZU273" s="35"/>
      <c r="WZV273" s="35"/>
      <c r="WZW273" s="35"/>
      <c r="WZX273" s="35"/>
      <c r="WZY273" s="35"/>
      <c r="WZZ273" s="35"/>
      <c r="XAA273" s="35"/>
      <c r="XAB273" s="35"/>
      <c r="XAC273" s="35"/>
      <c r="XAD273" s="35"/>
      <c r="XAE273" s="35"/>
      <c r="XAF273" s="35"/>
      <c r="XAG273" s="35"/>
      <c r="XAH273" s="35"/>
      <c r="XAI273" s="35"/>
      <c r="XAJ273" s="35"/>
      <c r="XAK273" s="35"/>
      <c r="XAL273" s="35"/>
      <c r="XAM273" s="35"/>
      <c r="XAN273" s="35"/>
      <c r="XAO273" s="35"/>
      <c r="XAP273" s="35"/>
      <c r="XAQ273" s="35"/>
      <c r="XAR273" s="35"/>
      <c r="XAS273" s="35"/>
      <c r="XAT273" s="35"/>
      <c r="XAU273" s="35"/>
      <c r="XAV273" s="35"/>
      <c r="XAW273" s="35"/>
      <c r="XAX273" s="35"/>
      <c r="XAY273" s="35"/>
      <c r="XAZ273" s="35"/>
      <c r="XBA273" s="35"/>
      <c r="XBB273" s="35"/>
      <c r="XBC273" s="35"/>
      <c r="XBD273" s="35"/>
      <c r="XBE273" s="35"/>
      <c r="XBF273" s="35"/>
      <c r="XBG273" s="35"/>
      <c r="XBH273" s="35"/>
      <c r="XBI273" s="35"/>
      <c r="XBJ273" s="35"/>
      <c r="XBK273" s="35"/>
      <c r="XBL273" s="35"/>
      <c r="XBM273" s="35"/>
      <c r="XBN273" s="35"/>
      <c r="XBO273" s="35"/>
      <c r="XBP273" s="35"/>
      <c r="XBQ273" s="35"/>
      <c r="XBR273" s="35"/>
      <c r="XBS273" s="35"/>
      <c r="XBT273" s="35"/>
      <c r="XBU273" s="35"/>
      <c r="XBV273" s="35"/>
      <c r="XBW273" s="35"/>
      <c r="XBX273" s="35"/>
      <c r="XBY273" s="35"/>
      <c r="XBZ273" s="35"/>
      <c r="XCA273" s="35"/>
      <c r="XCB273" s="35"/>
      <c r="XCC273" s="35"/>
      <c r="XCD273" s="35"/>
      <c r="XCE273" s="35"/>
      <c r="XCF273" s="35"/>
      <c r="XCG273" s="35"/>
      <c r="XCH273" s="35"/>
      <c r="XCI273" s="35"/>
      <c r="XCJ273" s="35"/>
      <c r="XCK273" s="35"/>
      <c r="XCL273" s="35"/>
      <c r="XCM273" s="35"/>
      <c r="XCN273" s="35"/>
      <c r="XCO273" s="35"/>
      <c r="XCP273" s="35"/>
      <c r="XCQ273" s="35"/>
      <c r="XCR273" s="35"/>
      <c r="XCS273" s="35"/>
      <c r="XCT273" s="35"/>
      <c r="XCU273" s="35"/>
      <c r="XCV273" s="35"/>
      <c r="XCW273" s="35"/>
      <c r="XCX273" s="35"/>
      <c r="XCY273" s="35"/>
      <c r="XCZ273" s="35"/>
      <c r="XDA273" s="35"/>
      <c r="XDB273" s="35"/>
      <c r="XDC273" s="35"/>
      <c r="XDD273" s="35"/>
      <c r="XDE273" s="35"/>
      <c r="XDF273" s="35"/>
      <c r="XDG273" s="35"/>
      <c r="XDH273" s="35"/>
      <c r="XDI273" s="35"/>
      <c r="XDJ273" s="35"/>
      <c r="XDK273" s="35"/>
      <c r="XDL273" s="35"/>
      <c r="XDM273" s="35"/>
      <c r="XDN273" s="35"/>
      <c r="XDO273" s="35"/>
      <c r="XDP273" s="35"/>
      <c r="XDQ273" s="35"/>
      <c r="XDR273" s="35"/>
      <c r="XDS273" s="35"/>
      <c r="XDT273" s="35"/>
      <c r="XDU273" s="35"/>
      <c r="XDV273" s="35"/>
      <c r="XDW273" s="35"/>
      <c r="XDX273" s="35"/>
      <c r="XDY273" s="35"/>
      <c r="XDZ273" s="35"/>
      <c r="XEA273" s="35"/>
      <c r="XEB273" s="35"/>
      <c r="XEC273" s="35"/>
      <c r="XED273" s="35"/>
      <c r="XEE273" s="35"/>
      <c r="XEF273" s="35"/>
      <c r="XEG273" s="35"/>
      <c r="XEH273" s="35"/>
      <c r="XEI273" s="35"/>
      <c r="XEJ273" s="35"/>
      <c r="XEK273" s="35"/>
      <c r="XEL273" s="35"/>
      <c r="XEM273" s="35"/>
      <c r="XEN273" s="35"/>
      <c r="XEO273" s="35"/>
      <c r="XEP273" s="35"/>
      <c r="XEQ273" s="35"/>
      <c r="XER273" s="35"/>
      <c r="XES273" s="35"/>
      <c r="XET273" s="35"/>
      <c r="XEU273" s="35"/>
      <c r="XEV273" s="35"/>
      <c r="XEW273" s="35"/>
      <c r="XEX273" s="35"/>
      <c r="XEY273" s="35"/>
      <c r="XEZ273" s="35"/>
      <c r="XFA273" s="35"/>
      <c r="XFB273" s="35"/>
      <c r="XFC273" s="35"/>
      <c r="XFD273" s="35"/>
    </row>
    <row r="274" spans="1:151 16227:16384" s="12" customFormat="1" ht="20.25" customHeight="1" x14ac:dyDescent="0.25">
      <c r="A274" s="82" t="str">
        <f>A266</f>
        <v>2nd &amp; 3rd Floor For Residential  &amp; Parking</v>
      </c>
      <c r="B274" s="82"/>
      <c r="C274" s="82">
        <v>11</v>
      </c>
      <c r="D274" s="82"/>
      <c r="E274" s="51" t="s">
        <v>214</v>
      </c>
      <c r="F274" s="83">
        <f>(41.9+1*1.55)*10.764</f>
        <v>467.69579999999991</v>
      </c>
      <c r="G274" s="84"/>
      <c r="H274" s="51">
        <v>0</v>
      </c>
      <c r="I274" s="51">
        <f t="shared" si="34"/>
        <v>701.54369999999983</v>
      </c>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WZC274" s="35"/>
      <c r="WZD274" s="35"/>
      <c r="WZE274" s="35"/>
      <c r="WZF274" s="35"/>
      <c r="WZG274" s="35"/>
      <c r="WZH274" s="35"/>
      <c r="WZI274" s="35"/>
      <c r="WZJ274" s="35"/>
      <c r="WZK274" s="35"/>
      <c r="WZL274" s="35"/>
      <c r="WZM274" s="35"/>
      <c r="WZN274" s="35"/>
      <c r="WZO274" s="35"/>
      <c r="WZP274" s="35"/>
      <c r="WZQ274" s="35"/>
      <c r="WZR274" s="35"/>
      <c r="WZS274" s="35"/>
      <c r="WZT274" s="35"/>
      <c r="WZU274" s="35"/>
      <c r="WZV274" s="35"/>
      <c r="WZW274" s="35"/>
      <c r="WZX274" s="35"/>
      <c r="WZY274" s="35"/>
      <c r="WZZ274" s="35"/>
      <c r="XAA274" s="35"/>
      <c r="XAB274" s="35"/>
      <c r="XAC274" s="35"/>
      <c r="XAD274" s="35"/>
      <c r="XAE274" s="35"/>
      <c r="XAF274" s="35"/>
      <c r="XAG274" s="35"/>
      <c r="XAH274" s="35"/>
      <c r="XAI274" s="35"/>
      <c r="XAJ274" s="35"/>
      <c r="XAK274" s="35"/>
      <c r="XAL274" s="35"/>
      <c r="XAM274" s="35"/>
      <c r="XAN274" s="35"/>
      <c r="XAO274" s="35"/>
      <c r="XAP274" s="35"/>
      <c r="XAQ274" s="35"/>
      <c r="XAR274" s="35"/>
      <c r="XAS274" s="35"/>
      <c r="XAT274" s="35"/>
      <c r="XAU274" s="35"/>
      <c r="XAV274" s="35"/>
      <c r="XAW274" s="35"/>
      <c r="XAX274" s="35"/>
      <c r="XAY274" s="35"/>
      <c r="XAZ274" s="35"/>
      <c r="XBA274" s="35"/>
      <c r="XBB274" s="35"/>
      <c r="XBC274" s="35"/>
      <c r="XBD274" s="35"/>
      <c r="XBE274" s="35"/>
      <c r="XBF274" s="35"/>
      <c r="XBG274" s="35"/>
      <c r="XBH274" s="35"/>
      <c r="XBI274" s="35"/>
      <c r="XBJ274" s="35"/>
      <c r="XBK274" s="35"/>
      <c r="XBL274" s="35"/>
      <c r="XBM274" s="35"/>
      <c r="XBN274" s="35"/>
      <c r="XBO274" s="35"/>
      <c r="XBP274" s="35"/>
      <c r="XBQ274" s="35"/>
      <c r="XBR274" s="35"/>
      <c r="XBS274" s="35"/>
      <c r="XBT274" s="35"/>
      <c r="XBU274" s="35"/>
      <c r="XBV274" s="35"/>
      <c r="XBW274" s="35"/>
      <c r="XBX274" s="35"/>
      <c r="XBY274" s="35"/>
      <c r="XBZ274" s="35"/>
      <c r="XCA274" s="35"/>
      <c r="XCB274" s="35"/>
      <c r="XCC274" s="35"/>
      <c r="XCD274" s="35"/>
      <c r="XCE274" s="35"/>
      <c r="XCF274" s="35"/>
      <c r="XCG274" s="35"/>
      <c r="XCH274" s="35"/>
      <c r="XCI274" s="35"/>
      <c r="XCJ274" s="35"/>
      <c r="XCK274" s="35"/>
      <c r="XCL274" s="35"/>
      <c r="XCM274" s="35"/>
      <c r="XCN274" s="35"/>
      <c r="XCO274" s="35"/>
      <c r="XCP274" s="35"/>
      <c r="XCQ274" s="35"/>
      <c r="XCR274" s="35"/>
      <c r="XCS274" s="35"/>
      <c r="XCT274" s="35"/>
      <c r="XCU274" s="35"/>
      <c r="XCV274" s="35"/>
      <c r="XCW274" s="35"/>
      <c r="XCX274" s="35"/>
      <c r="XCY274" s="35"/>
      <c r="XCZ274" s="35"/>
      <c r="XDA274" s="35"/>
      <c r="XDB274" s="35"/>
      <c r="XDC274" s="35"/>
      <c r="XDD274" s="35"/>
      <c r="XDE274" s="35"/>
      <c r="XDF274" s="35"/>
      <c r="XDG274" s="35"/>
      <c r="XDH274" s="35"/>
      <c r="XDI274" s="35"/>
      <c r="XDJ274" s="35"/>
      <c r="XDK274" s="35"/>
      <c r="XDL274" s="35"/>
      <c r="XDM274" s="35"/>
      <c r="XDN274" s="35"/>
      <c r="XDO274" s="35"/>
      <c r="XDP274" s="35"/>
      <c r="XDQ274" s="35"/>
      <c r="XDR274" s="35"/>
      <c r="XDS274" s="35"/>
      <c r="XDT274" s="35"/>
      <c r="XDU274" s="35"/>
      <c r="XDV274" s="35"/>
      <c r="XDW274" s="35"/>
      <c r="XDX274" s="35"/>
      <c r="XDY274" s="35"/>
      <c r="XDZ274" s="35"/>
      <c r="XEA274" s="35"/>
      <c r="XEB274" s="35"/>
      <c r="XEC274" s="35"/>
      <c r="XED274" s="35"/>
      <c r="XEE274" s="35"/>
      <c r="XEF274" s="35"/>
      <c r="XEG274" s="35"/>
      <c r="XEH274" s="35"/>
      <c r="XEI274" s="35"/>
      <c r="XEJ274" s="35"/>
      <c r="XEK274" s="35"/>
      <c r="XEL274" s="35"/>
      <c r="XEM274" s="35"/>
      <c r="XEN274" s="35"/>
      <c r="XEO274" s="35"/>
      <c r="XEP274" s="35"/>
      <c r="XEQ274" s="35"/>
      <c r="XER274" s="35"/>
      <c r="XES274" s="35"/>
      <c r="XET274" s="35"/>
      <c r="XEU274" s="35"/>
      <c r="XEV274" s="35"/>
      <c r="XEW274" s="35"/>
      <c r="XEX274" s="35"/>
      <c r="XEY274" s="35"/>
      <c r="XEZ274" s="35"/>
      <c r="XFA274" s="35"/>
      <c r="XFB274" s="35"/>
      <c r="XFC274" s="35"/>
      <c r="XFD274" s="35"/>
    </row>
    <row r="275" spans="1:151 16227:16384" s="12" customFormat="1" ht="20.25" customHeight="1" x14ac:dyDescent="0.25">
      <c r="A275" s="82" t="str">
        <f t="shared" si="32"/>
        <v>2nd &amp; 3rd Floor For Residential  &amp; Parking</v>
      </c>
      <c r="B275" s="82"/>
      <c r="C275" s="82">
        <v>12</v>
      </c>
      <c r="D275" s="82"/>
      <c r="E275" s="51" t="s">
        <v>214</v>
      </c>
      <c r="F275" s="83">
        <f>(41.53+1*1.55)*10.764</f>
        <v>463.71311999999995</v>
      </c>
      <c r="G275" s="84"/>
      <c r="H275" s="51">
        <v>0</v>
      </c>
      <c r="I275" s="51">
        <f t="shared" si="34"/>
        <v>695.56967999999995</v>
      </c>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WZC275" s="35"/>
      <c r="WZD275" s="35"/>
      <c r="WZE275" s="35"/>
      <c r="WZF275" s="35"/>
      <c r="WZG275" s="35"/>
      <c r="WZH275" s="35"/>
      <c r="WZI275" s="35"/>
      <c r="WZJ275" s="35"/>
      <c r="WZK275" s="35"/>
      <c r="WZL275" s="35"/>
      <c r="WZM275" s="35"/>
      <c r="WZN275" s="35"/>
      <c r="WZO275" s="35"/>
      <c r="WZP275" s="35"/>
      <c r="WZQ275" s="35"/>
      <c r="WZR275" s="35"/>
      <c r="WZS275" s="35"/>
      <c r="WZT275" s="35"/>
      <c r="WZU275" s="35"/>
      <c r="WZV275" s="35"/>
      <c r="WZW275" s="35"/>
      <c r="WZX275" s="35"/>
      <c r="WZY275" s="35"/>
      <c r="WZZ275" s="35"/>
      <c r="XAA275" s="35"/>
      <c r="XAB275" s="35"/>
      <c r="XAC275" s="35"/>
      <c r="XAD275" s="35"/>
      <c r="XAE275" s="35"/>
      <c r="XAF275" s="35"/>
      <c r="XAG275" s="35"/>
      <c r="XAH275" s="35"/>
      <c r="XAI275" s="35"/>
      <c r="XAJ275" s="35"/>
      <c r="XAK275" s="35"/>
      <c r="XAL275" s="35"/>
      <c r="XAM275" s="35"/>
      <c r="XAN275" s="35"/>
      <c r="XAO275" s="35"/>
      <c r="XAP275" s="35"/>
      <c r="XAQ275" s="35"/>
      <c r="XAR275" s="35"/>
      <c r="XAS275" s="35"/>
      <c r="XAT275" s="35"/>
      <c r="XAU275" s="35"/>
      <c r="XAV275" s="35"/>
      <c r="XAW275" s="35"/>
      <c r="XAX275" s="35"/>
      <c r="XAY275" s="35"/>
      <c r="XAZ275" s="35"/>
      <c r="XBA275" s="35"/>
      <c r="XBB275" s="35"/>
      <c r="XBC275" s="35"/>
      <c r="XBD275" s="35"/>
      <c r="XBE275" s="35"/>
      <c r="XBF275" s="35"/>
      <c r="XBG275" s="35"/>
      <c r="XBH275" s="35"/>
      <c r="XBI275" s="35"/>
      <c r="XBJ275" s="35"/>
      <c r="XBK275" s="35"/>
      <c r="XBL275" s="35"/>
      <c r="XBM275" s="35"/>
      <c r="XBN275" s="35"/>
      <c r="XBO275" s="35"/>
      <c r="XBP275" s="35"/>
      <c r="XBQ275" s="35"/>
      <c r="XBR275" s="35"/>
      <c r="XBS275" s="35"/>
      <c r="XBT275" s="35"/>
      <c r="XBU275" s="35"/>
      <c r="XBV275" s="35"/>
      <c r="XBW275" s="35"/>
      <c r="XBX275" s="35"/>
      <c r="XBY275" s="35"/>
      <c r="XBZ275" s="35"/>
      <c r="XCA275" s="35"/>
      <c r="XCB275" s="35"/>
      <c r="XCC275" s="35"/>
      <c r="XCD275" s="35"/>
      <c r="XCE275" s="35"/>
      <c r="XCF275" s="35"/>
      <c r="XCG275" s="35"/>
      <c r="XCH275" s="35"/>
      <c r="XCI275" s="35"/>
      <c r="XCJ275" s="35"/>
      <c r="XCK275" s="35"/>
      <c r="XCL275" s="35"/>
      <c r="XCM275" s="35"/>
      <c r="XCN275" s="35"/>
      <c r="XCO275" s="35"/>
      <c r="XCP275" s="35"/>
      <c r="XCQ275" s="35"/>
      <c r="XCR275" s="35"/>
      <c r="XCS275" s="35"/>
      <c r="XCT275" s="35"/>
      <c r="XCU275" s="35"/>
      <c r="XCV275" s="35"/>
      <c r="XCW275" s="35"/>
      <c r="XCX275" s="35"/>
      <c r="XCY275" s="35"/>
      <c r="XCZ275" s="35"/>
      <c r="XDA275" s="35"/>
      <c r="XDB275" s="35"/>
      <c r="XDC275" s="35"/>
      <c r="XDD275" s="35"/>
      <c r="XDE275" s="35"/>
      <c r="XDF275" s="35"/>
      <c r="XDG275" s="35"/>
      <c r="XDH275" s="35"/>
      <c r="XDI275" s="35"/>
      <c r="XDJ275" s="35"/>
      <c r="XDK275" s="35"/>
      <c r="XDL275" s="35"/>
      <c r="XDM275" s="35"/>
      <c r="XDN275" s="35"/>
      <c r="XDO275" s="35"/>
      <c r="XDP275" s="35"/>
      <c r="XDQ275" s="35"/>
      <c r="XDR275" s="35"/>
      <c r="XDS275" s="35"/>
      <c r="XDT275" s="35"/>
      <c r="XDU275" s="35"/>
      <c r="XDV275" s="35"/>
      <c r="XDW275" s="35"/>
      <c r="XDX275" s="35"/>
      <c r="XDY275" s="35"/>
      <c r="XDZ275" s="35"/>
      <c r="XEA275" s="35"/>
      <c r="XEB275" s="35"/>
      <c r="XEC275" s="35"/>
      <c r="XED275" s="35"/>
      <c r="XEE275" s="35"/>
      <c r="XEF275" s="35"/>
      <c r="XEG275" s="35"/>
      <c r="XEH275" s="35"/>
      <c r="XEI275" s="35"/>
      <c r="XEJ275" s="35"/>
      <c r="XEK275" s="35"/>
      <c r="XEL275" s="35"/>
      <c r="XEM275" s="35"/>
      <c r="XEN275" s="35"/>
      <c r="XEO275" s="35"/>
      <c r="XEP275" s="35"/>
      <c r="XEQ275" s="35"/>
      <c r="XER275" s="35"/>
      <c r="XES275" s="35"/>
      <c r="XET275" s="35"/>
      <c r="XEU275" s="35"/>
      <c r="XEV275" s="35"/>
      <c r="XEW275" s="35"/>
      <c r="XEX275" s="35"/>
      <c r="XEY275" s="35"/>
      <c r="XEZ275" s="35"/>
      <c r="XFA275" s="35"/>
      <c r="XFB275" s="35"/>
      <c r="XFC275" s="35"/>
      <c r="XFD275" s="35"/>
    </row>
    <row r="276" spans="1:151 16227:16384" s="12" customFormat="1" ht="20.25" customHeight="1" x14ac:dyDescent="0.25">
      <c r="A276" s="82" t="str">
        <f t="shared" si="32"/>
        <v>2nd &amp; 3rd Floor For Residential  &amp; Parking</v>
      </c>
      <c r="B276" s="82"/>
      <c r="C276" s="82">
        <f t="shared" si="33"/>
        <v>13</v>
      </c>
      <c r="D276" s="82"/>
      <c r="E276" s="51" t="s">
        <v>214</v>
      </c>
      <c r="F276" s="83">
        <f t="shared" ref="F276:F277" si="35">(41.53+1*1.55)*10.764</f>
        <v>463.71311999999995</v>
      </c>
      <c r="G276" s="84"/>
      <c r="H276" s="51">
        <v>0</v>
      </c>
      <c r="I276" s="51">
        <f t="shared" si="34"/>
        <v>695.56967999999995</v>
      </c>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WZC276" s="35"/>
      <c r="WZD276" s="35"/>
      <c r="WZE276" s="35"/>
      <c r="WZF276" s="35"/>
      <c r="WZG276" s="35"/>
      <c r="WZH276" s="35"/>
      <c r="WZI276" s="35"/>
      <c r="WZJ276" s="35"/>
      <c r="WZK276" s="35"/>
      <c r="WZL276" s="35"/>
      <c r="WZM276" s="35"/>
      <c r="WZN276" s="35"/>
      <c r="WZO276" s="35"/>
      <c r="WZP276" s="35"/>
      <c r="WZQ276" s="35"/>
      <c r="WZR276" s="35"/>
      <c r="WZS276" s="35"/>
      <c r="WZT276" s="35"/>
      <c r="WZU276" s="35"/>
      <c r="WZV276" s="35"/>
      <c r="WZW276" s="35"/>
      <c r="WZX276" s="35"/>
      <c r="WZY276" s="35"/>
      <c r="WZZ276" s="35"/>
      <c r="XAA276" s="35"/>
      <c r="XAB276" s="35"/>
      <c r="XAC276" s="35"/>
      <c r="XAD276" s="35"/>
      <c r="XAE276" s="35"/>
      <c r="XAF276" s="35"/>
      <c r="XAG276" s="35"/>
      <c r="XAH276" s="35"/>
      <c r="XAI276" s="35"/>
      <c r="XAJ276" s="35"/>
      <c r="XAK276" s="35"/>
      <c r="XAL276" s="35"/>
      <c r="XAM276" s="35"/>
      <c r="XAN276" s="35"/>
      <c r="XAO276" s="35"/>
      <c r="XAP276" s="35"/>
      <c r="XAQ276" s="35"/>
      <c r="XAR276" s="35"/>
      <c r="XAS276" s="35"/>
      <c r="XAT276" s="35"/>
      <c r="XAU276" s="35"/>
      <c r="XAV276" s="35"/>
      <c r="XAW276" s="35"/>
      <c r="XAX276" s="35"/>
      <c r="XAY276" s="35"/>
      <c r="XAZ276" s="35"/>
      <c r="XBA276" s="35"/>
      <c r="XBB276" s="35"/>
      <c r="XBC276" s="35"/>
      <c r="XBD276" s="35"/>
      <c r="XBE276" s="35"/>
      <c r="XBF276" s="35"/>
      <c r="XBG276" s="35"/>
      <c r="XBH276" s="35"/>
      <c r="XBI276" s="35"/>
      <c r="XBJ276" s="35"/>
      <c r="XBK276" s="35"/>
      <c r="XBL276" s="35"/>
      <c r="XBM276" s="35"/>
      <c r="XBN276" s="35"/>
      <c r="XBO276" s="35"/>
      <c r="XBP276" s="35"/>
      <c r="XBQ276" s="35"/>
      <c r="XBR276" s="35"/>
      <c r="XBS276" s="35"/>
      <c r="XBT276" s="35"/>
      <c r="XBU276" s="35"/>
      <c r="XBV276" s="35"/>
      <c r="XBW276" s="35"/>
      <c r="XBX276" s="35"/>
      <c r="XBY276" s="35"/>
      <c r="XBZ276" s="35"/>
      <c r="XCA276" s="35"/>
      <c r="XCB276" s="35"/>
      <c r="XCC276" s="35"/>
      <c r="XCD276" s="35"/>
      <c r="XCE276" s="35"/>
      <c r="XCF276" s="35"/>
      <c r="XCG276" s="35"/>
      <c r="XCH276" s="35"/>
      <c r="XCI276" s="35"/>
      <c r="XCJ276" s="35"/>
      <c r="XCK276" s="35"/>
      <c r="XCL276" s="35"/>
      <c r="XCM276" s="35"/>
      <c r="XCN276" s="35"/>
      <c r="XCO276" s="35"/>
      <c r="XCP276" s="35"/>
      <c r="XCQ276" s="35"/>
      <c r="XCR276" s="35"/>
      <c r="XCS276" s="35"/>
      <c r="XCT276" s="35"/>
      <c r="XCU276" s="35"/>
      <c r="XCV276" s="35"/>
      <c r="XCW276" s="35"/>
      <c r="XCX276" s="35"/>
      <c r="XCY276" s="35"/>
      <c r="XCZ276" s="35"/>
      <c r="XDA276" s="35"/>
      <c r="XDB276" s="35"/>
      <c r="XDC276" s="35"/>
      <c r="XDD276" s="35"/>
      <c r="XDE276" s="35"/>
      <c r="XDF276" s="35"/>
      <c r="XDG276" s="35"/>
      <c r="XDH276" s="35"/>
      <c r="XDI276" s="35"/>
      <c r="XDJ276" s="35"/>
      <c r="XDK276" s="35"/>
      <c r="XDL276" s="35"/>
      <c r="XDM276" s="35"/>
      <c r="XDN276" s="35"/>
      <c r="XDO276" s="35"/>
      <c r="XDP276" s="35"/>
      <c r="XDQ276" s="35"/>
      <c r="XDR276" s="35"/>
      <c r="XDS276" s="35"/>
      <c r="XDT276" s="35"/>
      <c r="XDU276" s="35"/>
      <c r="XDV276" s="35"/>
      <c r="XDW276" s="35"/>
      <c r="XDX276" s="35"/>
      <c r="XDY276" s="35"/>
      <c r="XDZ276" s="35"/>
      <c r="XEA276" s="35"/>
      <c r="XEB276" s="35"/>
      <c r="XEC276" s="35"/>
      <c r="XED276" s="35"/>
      <c r="XEE276" s="35"/>
      <c r="XEF276" s="35"/>
      <c r="XEG276" s="35"/>
      <c r="XEH276" s="35"/>
      <c r="XEI276" s="35"/>
      <c r="XEJ276" s="35"/>
      <c r="XEK276" s="35"/>
      <c r="XEL276" s="35"/>
      <c r="XEM276" s="35"/>
      <c r="XEN276" s="35"/>
      <c r="XEO276" s="35"/>
      <c r="XEP276" s="35"/>
      <c r="XEQ276" s="35"/>
      <c r="XER276" s="35"/>
      <c r="XES276" s="35"/>
      <c r="XET276" s="35"/>
      <c r="XEU276" s="35"/>
      <c r="XEV276" s="35"/>
      <c r="XEW276" s="35"/>
      <c r="XEX276" s="35"/>
      <c r="XEY276" s="35"/>
      <c r="XEZ276" s="35"/>
      <c r="XFA276" s="35"/>
      <c r="XFB276" s="35"/>
      <c r="XFC276" s="35"/>
      <c r="XFD276" s="35"/>
    </row>
    <row r="277" spans="1:151 16227:16384" s="12" customFormat="1" ht="20.25" customHeight="1" x14ac:dyDescent="0.25">
      <c r="A277" s="82" t="str">
        <f t="shared" si="32"/>
        <v>2nd &amp; 3rd Floor For Residential  &amp; Parking</v>
      </c>
      <c r="B277" s="82"/>
      <c r="C277" s="82">
        <f t="shared" si="33"/>
        <v>14</v>
      </c>
      <c r="D277" s="82"/>
      <c r="E277" s="51" t="s">
        <v>214</v>
      </c>
      <c r="F277" s="83">
        <f t="shared" si="35"/>
        <v>463.71311999999995</v>
      </c>
      <c r="G277" s="84"/>
      <c r="H277" s="51">
        <v>0</v>
      </c>
      <c r="I277" s="51">
        <f t="shared" si="34"/>
        <v>695.56967999999995</v>
      </c>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WZC277" s="35"/>
      <c r="WZD277" s="35"/>
      <c r="WZE277" s="35"/>
      <c r="WZF277" s="35"/>
      <c r="WZG277" s="35"/>
      <c r="WZH277" s="35"/>
      <c r="WZI277" s="35"/>
      <c r="WZJ277" s="35"/>
      <c r="WZK277" s="35"/>
      <c r="WZL277" s="35"/>
      <c r="WZM277" s="35"/>
      <c r="WZN277" s="35"/>
      <c r="WZO277" s="35"/>
      <c r="WZP277" s="35"/>
      <c r="WZQ277" s="35"/>
      <c r="WZR277" s="35"/>
      <c r="WZS277" s="35"/>
      <c r="WZT277" s="35"/>
      <c r="WZU277" s="35"/>
      <c r="WZV277" s="35"/>
      <c r="WZW277" s="35"/>
      <c r="WZX277" s="35"/>
      <c r="WZY277" s="35"/>
      <c r="WZZ277" s="35"/>
      <c r="XAA277" s="35"/>
      <c r="XAB277" s="35"/>
      <c r="XAC277" s="35"/>
      <c r="XAD277" s="35"/>
      <c r="XAE277" s="35"/>
      <c r="XAF277" s="35"/>
      <c r="XAG277" s="35"/>
      <c r="XAH277" s="35"/>
      <c r="XAI277" s="35"/>
      <c r="XAJ277" s="35"/>
      <c r="XAK277" s="35"/>
      <c r="XAL277" s="35"/>
      <c r="XAM277" s="35"/>
      <c r="XAN277" s="35"/>
      <c r="XAO277" s="35"/>
      <c r="XAP277" s="35"/>
      <c r="XAQ277" s="35"/>
      <c r="XAR277" s="35"/>
      <c r="XAS277" s="35"/>
      <c r="XAT277" s="35"/>
      <c r="XAU277" s="35"/>
      <c r="XAV277" s="35"/>
      <c r="XAW277" s="35"/>
      <c r="XAX277" s="35"/>
      <c r="XAY277" s="35"/>
      <c r="XAZ277" s="35"/>
      <c r="XBA277" s="35"/>
      <c r="XBB277" s="35"/>
      <c r="XBC277" s="35"/>
      <c r="XBD277" s="35"/>
      <c r="XBE277" s="35"/>
      <c r="XBF277" s="35"/>
      <c r="XBG277" s="35"/>
      <c r="XBH277" s="35"/>
      <c r="XBI277" s="35"/>
      <c r="XBJ277" s="35"/>
      <c r="XBK277" s="35"/>
      <c r="XBL277" s="35"/>
      <c r="XBM277" s="35"/>
      <c r="XBN277" s="35"/>
      <c r="XBO277" s="35"/>
      <c r="XBP277" s="35"/>
      <c r="XBQ277" s="35"/>
      <c r="XBR277" s="35"/>
      <c r="XBS277" s="35"/>
      <c r="XBT277" s="35"/>
      <c r="XBU277" s="35"/>
      <c r="XBV277" s="35"/>
      <c r="XBW277" s="35"/>
      <c r="XBX277" s="35"/>
      <c r="XBY277" s="35"/>
      <c r="XBZ277" s="35"/>
      <c r="XCA277" s="35"/>
      <c r="XCB277" s="35"/>
      <c r="XCC277" s="35"/>
      <c r="XCD277" s="35"/>
      <c r="XCE277" s="35"/>
      <c r="XCF277" s="35"/>
      <c r="XCG277" s="35"/>
      <c r="XCH277" s="35"/>
      <c r="XCI277" s="35"/>
      <c r="XCJ277" s="35"/>
      <c r="XCK277" s="35"/>
      <c r="XCL277" s="35"/>
      <c r="XCM277" s="35"/>
      <c r="XCN277" s="35"/>
      <c r="XCO277" s="35"/>
      <c r="XCP277" s="35"/>
      <c r="XCQ277" s="35"/>
      <c r="XCR277" s="35"/>
      <c r="XCS277" s="35"/>
      <c r="XCT277" s="35"/>
      <c r="XCU277" s="35"/>
      <c r="XCV277" s="35"/>
      <c r="XCW277" s="35"/>
      <c r="XCX277" s="35"/>
      <c r="XCY277" s="35"/>
      <c r="XCZ277" s="35"/>
      <c r="XDA277" s="35"/>
      <c r="XDB277" s="35"/>
      <c r="XDC277" s="35"/>
      <c r="XDD277" s="35"/>
      <c r="XDE277" s="35"/>
      <c r="XDF277" s="35"/>
      <c r="XDG277" s="35"/>
      <c r="XDH277" s="35"/>
      <c r="XDI277" s="35"/>
      <c r="XDJ277" s="35"/>
      <c r="XDK277" s="35"/>
      <c r="XDL277" s="35"/>
      <c r="XDM277" s="35"/>
      <c r="XDN277" s="35"/>
      <c r="XDO277" s="35"/>
      <c r="XDP277" s="35"/>
      <c r="XDQ277" s="35"/>
      <c r="XDR277" s="35"/>
      <c r="XDS277" s="35"/>
      <c r="XDT277" s="35"/>
      <c r="XDU277" s="35"/>
      <c r="XDV277" s="35"/>
      <c r="XDW277" s="35"/>
      <c r="XDX277" s="35"/>
      <c r="XDY277" s="35"/>
      <c r="XDZ277" s="35"/>
      <c r="XEA277" s="35"/>
      <c r="XEB277" s="35"/>
      <c r="XEC277" s="35"/>
      <c r="XED277" s="35"/>
      <c r="XEE277" s="35"/>
      <c r="XEF277" s="35"/>
      <c r="XEG277" s="35"/>
      <c r="XEH277" s="35"/>
      <c r="XEI277" s="35"/>
      <c r="XEJ277" s="35"/>
      <c r="XEK277" s="35"/>
      <c r="XEL277" s="35"/>
      <c r="XEM277" s="35"/>
      <c r="XEN277" s="35"/>
      <c r="XEO277" s="35"/>
      <c r="XEP277" s="35"/>
      <c r="XEQ277" s="35"/>
      <c r="XER277" s="35"/>
      <c r="XES277" s="35"/>
      <c r="XET277" s="35"/>
      <c r="XEU277" s="35"/>
      <c r="XEV277" s="35"/>
      <c r="XEW277" s="35"/>
      <c r="XEX277" s="35"/>
      <c r="XEY277" s="35"/>
      <c r="XEZ277" s="35"/>
      <c r="XFA277" s="35"/>
      <c r="XFB277" s="35"/>
      <c r="XFC277" s="35"/>
      <c r="XFD277" s="35"/>
    </row>
    <row r="278" spans="1:151 16227:16384" s="12" customFormat="1" ht="20.25" customHeight="1" x14ac:dyDescent="0.25">
      <c r="A278" s="82" t="str">
        <f t="shared" si="32"/>
        <v>2nd &amp; 3rd Floor For Residential  &amp; Parking</v>
      </c>
      <c r="B278" s="82"/>
      <c r="C278" s="82">
        <f t="shared" si="33"/>
        <v>15</v>
      </c>
      <c r="D278" s="82"/>
      <c r="E278" s="51" t="s">
        <v>214</v>
      </c>
      <c r="F278" s="83">
        <f>(41.9+1*1.55)*10.764</f>
        <v>467.69579999999991</v>
      </c>
      <c r="G278" s="84"/>
      <c r="H278" s="51">
        <v>0</v>
      </c>
      <c r="I278" s="51">
        <f t="shared" si="34"/>
        <v>701.54369999999983</v>
      </c>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WZC278" s="35"/>
      <c r="WZD278" s="35"/>
      <c r="WZE278" s="35"/>
      <c r="WZF278" s="35"/>
      <c r="WZG278" s="35"/>
      <c r="WZH278" s="35"/>
      <c r="WZI278" s="35"/>
      <c r="WZJ278" s="35"/>
      <c r="WZK278" s="35"/>
      <c r="WZL278" s="35"/>
      <c r="WZM278" s="35"/>
      <c r="WZN278" s="35"/>
      <c r="WZO278" s="35"/>
      <c r="WZP278" s="35"/>
      <c r="WZQ278" s="35"/>
      <c r="WZR278" s="35"/>
      <c r="WZS278" s="35"/>
      <c r="WZT278" s="35"/>
      <c r="WZU278" s="35"/>
      <c r="WZV278" s="35"/>
      <c r="WZW278" s="35"/>
      <c r="WZX278" s="35"/>
      <c r="WZY278" s="35"/>
      <c r="WZZ278" s="35"/>
      <c r="XAA278" s="35"/>
      <c r="XAB278" s="35"/>
      <c r="XAC278" s="35"/>
      <c r="XAD278" s="35"/>
      <c r="XAE278" s="35"/>
      <c r="XAF278" s="35"/>
      <c r="XAG278" s="35"/>
      <c r="XAH278" s="35"/>
      <c r="XAI278" s="35"/>
      <c r="XAJ278" s="35"/>
      <c r="XAK278" s="35"/>
      <c r="XAL278" s="35"/>
      <c r="XAM278" s="35"/>
      <c r="XAN278" s="35"/>
      <c r="XAO278" s="35"/>
      <c r="XAP278" s="35"/>
      <c r="XAQ278" s="35"/>
      <c r="XAR278" s="35"/>
      <c r="XAS278" s="35"/>
      <c r="XAT278" s="35"/>
      <c r="XAU278" s="35"/>
      <c r="XAV278" s="35"/>
      <c r="XAW278" s="35"/>
      <c r="XAX278" s="35"/>
      <c r="XAY278" s="35"/>
      <c r="XAZ278" s="35"/>
      <c r="XBA278" s="35"/>
      <c r="XBB278" s="35"/>
      <c r="XBC278" s="35"/>
      <c r="XBD278" s="35"/>
      <c r="XBE278" s="35"/>
      <c r="XBF278" s="35"/>
      <c r="XBG278" s="35"/>
      <c r="XBH278" s="35"/>
      <c r="XBI278" s="35"/>
      <c r="XBJ278" s="35"/>
      <c r="XBK278" s="35"/>
      <c r="XBL278" s="35"/>
      <c r="XBM278" s="35"/>
      <c r="XBN278" s="35"/>
      <c r="XBO278" s="35"/>
      <c r="XBP278" s="35"/>
      <c r="XBQ278" s="35"/>
      <c r="XBR278" s="35"/>
      <c r="XBS278" s="35"/>
      <c r="XBT278" s="35"/>
      <c r="XBU278" s="35"/>
      <c r="XBV278" s="35"/>
      <c r="XBW278" s="35"/>
      <c r="XBX278" s="35"/>
      <c r="XBY278" s="35"/>
      <c r="XBZ278" s="35"/>
      <c r="XCA278" s="35"/>
      <c r="XCB278" s="35"/>
      <c r="XCC278" s="35"/>
      <c r="XCD278" s="35"/>
      <c r="XCE278" s="35"/>
      <c r="XCF278" s="35"/>
      <c r="XCG278" s="35"/>
      <c r="XCH278" s="35"/>
      <c r="XCI278" s="35"/>
      <c r="XCJ278" s="35"/>
      <c r="XCK278" s="35"/>
      <c r="XCL278" s="35"/>
      <c r="XCM278" s="35"/>
      <c r="XCN278" s="35"/>
      <c r="XCO278" s="35"/>
      <c r="XCP278" s="35"/>
      <c r="XCQ278" s="35"/>
      <c r="XCR278" s="35"/>
      <c r="XCS278" s="35"/>
      <c r="XCT278" s="35"/>
      <c r="XCU278" s="35"/>
      <c r="XCV278" s="35"/>
      <c r="XCW278" s="35"/>
      <c r="XCX278" s="35"/>
      <c r="XCY278" s="35"/>
      <c r="XCZ278" s="35"/>
      <c r="XDA278" s="35"/>
      <c r="XDB278" s="35"/>
      <c r="XDC278" s="35"/>
      <c r="XDD278" s="35"/>
      <c r="XDE278" s="35"/>
      <c r="XDF278" s="35"/>
      <c r="XDG278" s="35"/>
      <c r="XDH278" s="35"/>
      <c r="XDI278" s="35"/>
      <c r="XDJ278" s="35"/>
      <c r="XDK278" s="35"/>
      <c r="XDL278" s="35"/>
      <c r="XDM278" s="35"/>
      <c r="XDN278" s="35"/>
      <c r="XDO278" s="35"/>
      <c r="XDP278" s="35"/>
      <c r="XDQ278" s="35"/>
      <c r="XDR278" s="35"/>
      <c r="XDS278" s="35"/>
      <c r="XDT278" s="35"/>
      <c r="XDU278" s="35"/>
      <c r="XDV278" s="35"/>
      <c r="XDW278" s="35"/>
      <c r="XDX278" s="35"/>
      <c r="XDY278" s="35"/>
      <c r="XDZ278" s="35"/>
      <c r="XEA278" s="35"/>
      <c r="XEB278" s="35"/>
      <c r="XEC278" s="35"/>
      <c r="XED278" s="35"/>
      <c r="XEE278" s="35"/>
      <c r="XEF278" s="35"/>
      <c r="XEG278" s="35"/>
      <c r="XEH278" s="35"/>
      <c r="XEI278" s="35"/>
      <c r="XEJ278" s="35"/>
      <c r="XEK278" s="35"/>
      <c r="XEL278" s="35"/>
      <c r="XEM278" s="35"/>
      <c r="XEN278" s="35"/>
      <c r="XEO278" s="35"/>
      <c r="XEP278" s="35"/>
      <c r="XEQ278" s="35"/>
      <c r="XER278" s="35"/>
      <c r="XES278" s="35"/>
      <c r="XET278" s="35"/>
      <c r="XEU278" s="35"/>
      <c r="XEV278" s="35"/>
      <c r="XEW278" s="35"/>
      <c r="XEX278" s="35"/>
      <c r="XEY278" s="35"/>
      <c r="XEZ278" s="35"/>
      <c r="XFA278" s="35"/>
      <c r="XFB278" s="35"/>
      <c r="XFC278" s="35"/>
      <c r="XFD278" s="35"/>
    </row>
    <row r="279" spans="1:151 16227:16384" s="12" customFormat="1" ht="20.25" x14ac:dyDescent="0.25">
      <c r="A279" s="86" t="s">
        <v>247</v>
      </c>
      <c r="B279" s="87"/>
      <c r="C279" s="87"/>
      <c r="D279" s="87"/>
      <c r="E279" s="87"/>
      <c r="F279" s="87"/>
      <c r="G279" s="87"/>
      <c r="H279" s="87"/>
      <c r="I279" s="88"/>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WZC279" s="35"/>
      <c r="WZD279" s="35"/>
      <c r="WZE279" s="35"/>
      <c r="WZF279" s="35"/>
      <c r="WZG279" s="35"/>
      <c r="WZH279" s="35"/>
      <c r="WZI279" s="35"/>
      <c r="WZJ279" s="35"/>
      <c r="WZK279" s="35"/>
      <c r="WZL279" s="35"/>
      <c r="WZM279" s="35"/>
      <c r="WZN279" s="35"/>
      <c r="WZO279" s="35"/>
      <c r="WZP279" s="35"/>
      <c r="WZQ279" s="35"/>
      <c r="WZR279" s="35"/>
      <c r="WZS279" s="35"/>
      <c r="WZT279" s="35"/>
      <c r="WZU279" s="35"/>
      <c r="WZV279" s="35"/>
      <c r="WZW279" s="35"/>
      <c r="WZX279" s="35"/>
      <c r="WZY279" s="35"/>
      <c r="WZZ279" s="35"/>
      <c r="XAA279" s="35"/>
      <c r="XAB279" s="35"/>
      <c r="XAC279" s="35"/>
      <c r="XAD279" s="35"/>
      <c r="XAE279" s="35"/>
      <c r="XAF279" s="35"/>
      <c r="XAG279" s="35"/>
      <c r="XAH279" s="35"/>
      <c r="XAI279" s="35"/>
      <c r="XAJ279" s="35"/>
      <c r="XAK279" s="35"/>
      <c r="XAL279" s="35"/>
      <c r="XAM279" s="35"/>
      <c r="XAN279" s="35"/>
      <c r="XAO279" s="35"/>
      <c r="XAP279" s="35"/>
      <c r="XAQ279" s="35"/>
      <c r="XAR279" s="35"/>
      <c r="XAS279" s="35"/>
      <c r="XAT279" s="35"/>
      <c r="XAU279" s="35"/>
      <c r="XAV279" s="35"/>
      <c r="XAW279" s="35"/>
      <c r="XAX279" s="35"/>
      <c r="XAY279" s="35"/>
      <c r="XAZ279" s="35"/>
      <c r="XBA279" s="35"/>
      <c r="XBB279" s="35"/>
      <c r="XBC279" s="35"/>
      <c r="XBD279" s="35"/>
      <c r="XBE279" s="35"/>
      <c r="XBF279" s="35"/>
      <c r="XBG279" s="35"/>
      <c r="XBH279" s="35"/>
      <c r="XBI279" s="35"/>
      <c r="XBJ279" s="35"/>
      <c r="XBK279" s="35"/>
      <c r="XBL279" s="35"/>
      <c r="XBM279" s="35"/>
      <c r="XBN279" s="35"/>
      <c r="XBO279" s="35"/>
      <c r="XBP279" s="35"/>
      <c r="XBQ279" s="35"/>
      <c r="XBR279" s="35"/>
      <c r="XBS279" s="35"/>
      <c r="XBT279" s="35"/>
      <c r="XBU279" s="35"/>
      <c r="XBV279" s="35"/>
      <c r="XBW279" s="35"/>
      <c r="XBX279" s="35"/>
      <c r="XBY279" s="35"/>
      <c r="XBZ279" s="35"/>
      <c r="XCA279" s="35"/>
      <c r="XCB279" s="35"/>
      <c r="XCC279" s="35"/>
      <c r="XCD279" s="35"/>
      <c r="XCE279" s="35"/>
      <c r="XCF279" s="35"/>
      <c r="XCG279" s="35"/>
      <c r="XCH279" s="35"/>
      <c r="XCI279" s="35"/>
      <c r="XCJ279" s="35"/>
      <c r="XCK279" s="35"/>
      <c r="XCL279" s="35"/>
      <c r="XCM279" s="35"/>
      <c r="XCN279" s="35"/>
      <c r="XCO279" s="35"/>
      <c r="XCP279" s="35"/>
      <c r="XCQ279" s="35"/>
      <c r="XCR279" s="35"/>
      <c r="XCS279" s="35"/>
      <c r="XCT279" s="35"/>
      <c r="XCU279" s="35"/>
      <c r="XCV279" s="35"/>
      <c r="XCW279" s="35"/>
      <c r="XCX279" s="35"/>
      <c r="XCY279" s="35"/>
      <c r="XCZ279" s="35"/>
      <c r="XDA279" s="35"/>
      <c r="XDB279" s="35"/>
      <c r="XDC279" s="35"/>
      <c r="XDD279" s="35"/>
      <c r="XDE279" s="35"/>
      <c r="XDF279" s="35"/>
      <c r="XDG279" s="35"/>
      <c r="XDH279" s="35"/>
      <c r="XDI279" s="35"/>
      <c r="XDJ279" s="35"/>
      <c r="XDK279" s="35"/>
      <c r="XDL279" s="35"/>
      <c r="XDM279" s="35"/>
      <c r="XDN279" s="35"/>
      <c r="XDO279" s="35"/>
      <c r="XDP279" s="35"/>
      <c r="XDQ279" s="35"/>
      <c r="XDR279" s="35"/>
      <c r="XDS279" s="35"/>
      <c r="XDT279" s="35"/>
      <c r="XDU279" s="35"/>
      <c r="XDV279" s="35"/>
      <c r="XDW279" s="35"/>
      <c r="XDX279" s="35"/>
      <c r="XDY279" s="35"/>
      <c r="XDZ279" s="35"/>
      <c r="XEA279" s="35"/>
      <c r="XEB279" s="35"/>
      <c r="XEC279" s="35"/>
      <c r="XED279" s="35"/>
      <c r="XEE279" s="35"/>
      <c r="XEF279" s="35"/>
      <c r="XEG279" s="35"/>
      <c r="XEH279" s="35"/>
      <c r="XEI279" s="35"/>
      <c r="XEJ279" s="35"/>
      <c r="XEK279" s="35"/>
      <c r="XEL279" s="35"/>
      <c r="XEM279" s="35"/>
      <c r="XEN279" s="35"/>
      <c r="XEO279" s="35"/>
      <c r="XEP279" s="35"/>
      <c r="XEQ279" s="35"/>
      <c r="XER279" s="35"/>
      <c r="XES279" s="35"/>
      <c r="XET279" s="35"/>
      <c r="XEU279" s="35"/>
      <c r="XEV279" s="35"/>
      <c r="XEW279" s="35"/>
      <c r="XEX279" s="35"/>
      <c r="XEY279" s="35"/>
      <c r="XEZ279" s="35"/>
      <c r="XFA279" s="35"/>
      <c r="XFB279" s="35"/>
      <c r="XFC279" s="35"/>
      <c r="XFD279" s="35"/>
    </row>
    <row r="280" spans="1:151 16227:16384" s="12" customFormat="1" ht="20.25" x14ac:dyDescent="0.25">
      <c r="A280" s="82" t="str">
        <f>A279</f>
        <v xml:space="preserve">4th Floor For Residential </v>
      </c>
      <c r="B280" s="82"/>
      <c r="C280" s="82">
        <v>1</v>
      </c>
      <c r="D280" s="82"/>
      <c r="E280" s="58" t="s">
        <v>214</v>
      </c>
      <c r="F280" s="83">
        <f>(41.53+1*1.55)*10.764</f>
        <v>463.71311999999995</v>
      </c>
      <c r="G280" s="84"/>
      <c r="H280" s="58">
        <v>0</v>
      </c>
      <c r="I280" s="58">
        <f>F280*(($I$122)+1)+H280</f>
        <v>695.56967999999995</v>
      </c>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WZC280" s="35"/>
      <c r="WZD280" s="35"/>
      <c r="WZE280" s="35"/>
      <c r="WZF280" s="35"/>
      <c r="WZG280" s="35"/>
      <c r="WZH280" s="35"/>
      <c r="WZI280" s="35"/>
      <c r="WZJ280" s="35"/>
      <c r="WZK280" s="35"/>
      <c r="WZL280" s="35"/>
      <c r="WZM280" s="35"/>
      <c r="WZN280" s="35"/>
      <c r="WZO280" s="35"/>
      <c r="WZP280" s="35"/>
      <c r="WZQ280" s="35"/>
      <c r="WZR280" s="35"/>
      <c r="WZS280" s="35"/>
      <c r="WZT280" s="35"/>
      <c r="WZU280" s="35"/>
      <c r="WZV280" s="35"/>
      <c r="WZW280" s="35"/>
      <c r="WZX280" s="35"/>
      <c r="WZY280" s="35"/>
      <c r="WZZ280" s="35"/>
      <c r="XAA280" s="35"/>
      <c r="XAB280" s="35"/>
      <c r="XAC280" s="35"/>
      <c r="XAD280" s="35"/>
      <c r="XAE280" s="35"/>
      <c r="XAF280" s="35"/>
      <c r="XAG280" s="35"/>
      <c r="XAH280" s="35"/>
      <c r="XAI280" s="35"/>
      <c r="XAJ280" s="35"/>
      <c r="XAK280" s="35"/>
      <c r="XAL280" s="35"/>
      <c r="XAM280" s="35"/>
      <c r="XAN280" s="35"/>
      <c r="XAO280" s="35"/>
      <c r="XAP280" s="35"/>
      <c r="XAQ280" s="35"/>
      <c r="XAR280" s="35"/>
      <c r="XAS280" s="35"/>
      <c r="XAT280" s="35"/>
      <c r="XAU280" s="35"/>
      <c r="XAV280" s="35"/>
      <c r="XAW280" s="35"/>
      <c r="XAX280" s="35"/>
      <c r="XAY280" s="35"/>
      <c r="XAZ280" s="35"/>
      <c r="XBA280" s="35"/>
      <c r="XBB280" s="35"/>
      <c r="XBC280" s="35"/>
      <c r="XBD280" s="35"/>
      <c r="XBE280" s="35"/>
      <c r="XBF280" s="35"/>
      <c r="XBG280" s="35"/>
      <c r="XBH280" s="35"/>
      <c r="XBI280" s="35"/>
      <c r="XBJ280" s="35"/>
      <c r="XBK280" s="35"/>
      <c r="XBL280" s="35"/>
      <c r="XBM280" s="35"/>
      <c r="XBN280" s="35"/>
      <c r="XBO280" s="35"/>
      <c r="XBP280" s="35"/>
      <c r="XBQ280" s="35"/>
      <c r="XBR280" s="35"/>
      <c r="XBS280" s="35"/>
      <c r="XBT280" s="35"/>
      <c r="XBU280" s="35"/>
      <c r="XBV280" s="35"/>
      <c r="XBW280" s="35"/>
      <c r="XBX280" s="35"/>
      <c r="XBY280" s="35"/>
      <c r="XBZ280" s="35"/>
      <c r="XCA280" s="35"/>
      <c r="XCB280" s="35"/>
      <c r="XCC280" s="35"/>
      <c r="XCD280" s="35"/>
      <c r="XCE280" s="35"/>
      <c r="XCF280" s="35"/>
      <c r="XCG280" s="35"/>
      <c r="XCH280" s="35"/>
      <c r="XCI280" s="35"/>
      <c r="XCJ280" s="35"/>
      <c r="XCK280" s="35"/>
      <c r="XCL280" s="35"/>
      <c r="XCM280" s="35"/>
      <c r="XCN280" s="35"/>
      <c r="XCO280" s="35"/>
      <c r="XCP280" s="35"/>
      <c r="XCQ280" s="35"/>
      <c r="XCR280" s="35"/>
      <c r="XCS280" s="35"/>
      <c r="XCT280" s="35"/>
      <c r="XCU280" s="35"/>
      <c r="XCV280" s="35"/>
      <c r="XCW280" s="35"/>
      <c r="XCX280" s="35"/>
      <c r="XCY280" s="35"/>
      <c r="XCZ280" s="35"/>
      <c r="XDA280" s="35"/>
      <c r="XDB280" s="35"/>
      <c r="XDC280" s="35"/>
      <c r="XDD280" s="35"/>
      <c r="XDE280" s="35"/>
      <c r="XDF280" s="35"/>
      <c r="XDG280" s="35"/>
      <c r="XDH280" s="35"/>
      <c r="XDI280" s="35"/>
      <c r="XDJ280" s="35"/>
      <c r="XDK280" s="35"/>
      <c r="XDL280" s="35"/>
      <c r="XDM280" s="35"/>
      <c r="XDN280" s="35"/>
      <c r="XDO280" s="35"/>
      <c r="XDP280" s="35"/>
      <c r="XDQ280" s="35"/>
      <c r="XDR280" s="35"/>
      <c r="XDS280" s="35"/>
      <c r="XDT280" s="35"/>
      <c r="XDU280" s="35"/>
      <c r="XDV280" s="35"/>
      <c r="XDW280" s="35"/>
      <c r="XDX280" s="35"/>
      <c r="XDY280" s="35"/>
      <c r="XDZ280" s="35"/>
      <c r="XEA280" s="35"/>
      <c r="XEB280" s="35"/>
      <c r="XEC280" s="35"/>
      <c r="XED280" s="35"/>
      <c r="XEE280" s="35"/>
      <c r="XEF280" s="35"/>
      <c r="XEG280" s="35"/>
      <c r="XEH280" s="35"/>
      <c r="XEI280" s="35"/>
      <c r="XEJ280" s="35"/>
      <c r="XEK280" s="35"/>
      <c r="XEL280" s="35"/>
      <c r="XEM280" s="35"/>
      <c r="XEN280" s="35"/>
      <c r="XEO280" s="35"/>
      <c r="XEP280" s="35"/>
      <c r="XEQ280" s="35"/>
      <c r="XER280" s="35"/>
      <c r="XES280" s="35"/>
      <c r="XET280" s="35"/>
      <c r="XEU280" s="35"/>
      <c r="XEV280" s="35"/>
      <c r="XEW280" s="35"/>
      <c r="XEX280" s="35"/>
      <c r="XEY280" s="35"/>
      <c r="XEZ280" s="35"/>
      <c r="XFA280" s="35"/>
      <c r="XFB280" s="35"/>
      <c r="XFC280" s="35"/>
      <c r="XFD280" s="35"/>
    </row>
    <row r="281" spans="1:151 16227:16384" s="12" customFormat="1" ht="20.25" x14ac:dyDescent="0.25">
      <c r="A281" s="82" t="str">
        <f t="shared" ref="A281:A297" si="36">A280</f>
        <v xml:space="preserve">4th Floor For Residential </v>
      </c>
      <c r="B281" s="82"/>
      <c r="C281" s="82">
        <f>C280+1</f>
        <v>2</v>
      </c>
      <c r="D281" s="82"/>
      <c r="E281" s="58" t="s">
        <v>214</v>
      </c>
      <c r="F281" s="83">
        <f>(41.53+1*1.55)*10.764</f>
        <v>463.71311999999995</v>
      </c>
      <c r="G281" s="84"/>
      <c r="H281" s="58">
        <v>0</v>
      </c>
      <c r="I281" s="58">
        <f t="shared" ref="I281:I294" si="37">F281*(($I$122)+1)+H281</f>
        <v>695.56967999999995</v>
      </c>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WZC281" s="35"/>
      <c r="WZD281" s="35"/>
      <c r="WZE281" s="35"/>
      <c r="WZF281" s="35"/>
      <c r="WZG281" s="35"/>
      <c r="WZH281" s="35"/>
      <c r="WZI281" s="35"/>
      <c r="WZJ281" s="35"/>
      <c r="WZK281" s="35"/>
      <c r="WZL281" s="35"/>
      <c r="WZM281" s="35"/>
      <c r="WZN281" s="35"/>
      <c r="WZO281" s="35"/>
      <c r="WZP281" s="35"/>
      <c r="WZQ281" s="35"/>
      <c r="WZR281" s="35"/>
      <c r="WZS281" s="35"/>
      <c r="WZT281" s="35"/>
      <c r="WZU281" s="35"/>
      <c r="WZV281" s="35"/>
      <c r="WZW281" s="35"/>
      <c r="WZX281" s="35"/>
      <c r="WZY281" s="35"/>
      <c r="WZZ281" s="35"/>
      <c r="XAA281" s="35"/>
      <c r="XAB281" s="35"/>
      <c r="XAC281" s="35"/>
      <c r="XAD281" s="35"/>
      <c r="XAE281" s="35"/>
      <c r="XAF281" s="35"/>
      <c r="XAG281" s="35"/>
      <c r="XAH281" s="35"/>
      <c r="XAI281" s="35"/>
      <c r="XAJ281" s="35"/>
      <c r="XAK281" s="35"/>
      <c r="XAL281" s="35"/>
      <c r="XAM281" s="35"/>
      <c r="XAN281" s="35"/>
      <c r="XAO281" s="35"/>
      <c r="XAP281" s="35"/>
      <c r="XAQ281" s="35"/>
      <c r="XAR281" s="35"/>
      <c r="XAS281" s="35"/>
      <c r="XAT281" s="35"/>
      <c r="XAU281" s="35"/>
      <c r="XAV281" s="35"/>
      <c r="XAW281" s="35"/>
      <c r="XAX281" s="35"/>
      <c r="XAY281" s="35"/>
      <c r="XAZ281" s="35"/>
      <c r="XBA281" s="35"/>
      <c r="XBB281" s="35"/>
      <c r="XBC281" s="35"/>
      <c r="XBD281" s="35"/>
      <c r="XBE281" s="35"/>
      <c r="XBF281" s="35"/>
      <c r="XBG281" s="35"/>
      <c r="XBH281" s="35"/>
      <c r="XBI281" s="35"/>
      <c r="XBJ281" s="35"/>
      <c r="XBK281" s="35"/>
      <c r="XBL281" s="35"/>
      <c r="XBM281" s="35"/>
      <c r="XBN281" s="35"/>
      <c r="XBO281" s="35"/>
      <c r="XBP281" s="35"/>
      <c r="XBQ281" s="35"/>
      <c r="XBR281" s="35"/>
      <c r="XBS281" s="35"/>
      <c r="XBT281" s="35"/>
      <c r="XBU281" s="35"/>
      <c r="XBV281" s="35"/>
      <c r="XBW281" s="35"/>
      <c r="XBX281" s="35"/>
      <c r="XBY281" s="35"/>
      <c r="XBZ281" s="35"/>
      <c r="XCA281" s="35"/>
      <c r="XCB281" s="35"/>
      <c r="XCC281" s="35"/>
      <c r="XCD281" s="35"/>
      <c r="XCE281" s="35"/>
      <c r="XCF281" s="35"/>
      <c r="XCG281" s="35"/>
      <c r="XCH281" s="35"/>
      <c r="XCI281" s="35"/>
      <c r="XCJ281" s="35"/>
      <c r="XCK281" s="35"/>
      <c r="XCL281" s="35"/>
      <c r="XCM281" s="35"/>
      <c r="XCN281" s="35"/>
      <c r="XCO281" s="35"/>
      <c r="XCP281" s="35"/>
      <c r="XCQ281" s="35"/>
      <c r="XCR281" s="35"/>
      <c r="XCS281" s="35"/>
      <c r="XCT281" s="35"/>
      <c r="XCU281" s="35"/>
      <c r="XCV281" s="35"/>
      <c r="XCW281" s="35"/>
      <c r="XCX281" s="35"/>
      <c r="XCY281" s="35"/>
      <c r="XCZ281" s="35"/>
      <c r="XDA281" s="35"/>
      <c r="XDB281" s="35"/>
      <c r="XDC281" s="35"/>
      <c r="XDD281" s="35"/>
      <c r="XDE281" s="35"/>
      <c r="XDF281" s="35"/>
      <c r="XDG281" s="35"/>
      <c r="XDH281" s="35"/>
      <c r="XDI281" s="35"/>
      <c r="XDJ281" s="35"/>
      <c r="XDK281" s="35"/>
      <c r="XDL281" s="35"/>
      <c r="XDM281" s="35"/>
      <c r="XDN281" s="35"/>
      <c r="XDO281" s="35"/>
      <c r="XDP281" s="35"/>
      <c r="XDQ281" s="35"/>
      <c r="XDR281" s="35"/>
      <c r="XDS281" s="35"/>
      <c r="XDT281" s="35"/>
      <c r="XDU281" s="35"/>
      <c r="XDV281" s="35"/>
      <c r="XDW281" s="35"/>
      <c r="XDX281" s="35"/>
      <c r="XDY281" s="35"/>
      <c r="XDZ281" s="35"/>
      <c r="XEA281" s="35"/>
      <c r="XEB281" s="35"/>
      <c r="XEC281" s="35"/>
      <c r="XED281" s="35"/>
      <c r="XEE281" s="35"/>
      <c r="XEF281" s="35"/>
      <c r="XEG281" s="35"/>
      <c r="XEH281" s="35"/>
      <c r="XEI281" s="35"/>
      <c r="XEJ281" s="35"/>
      <c r="XEK281" s="35"/>
      <c r="XEL281" s="35"/>
      <c r="XEM281" s="35"/>
      <c r="XEN281" s="35"/>
      <c r="XEO281" s="35"/>
      <c r="XEP281" s="35"/>
      <c r="XEQ281" s="35"/>
      <c r="XER281" s="35"/>
      <c r="XES281" s="35"/>
      <c r="XET281" s="35"/>
      <c r="XEU281" s="35"/>
      <c r="XEV281" s="35"/>
      <c r="XEW281" s="35"/>
      <c r="XEX281" s="35"/>
      <c r="XEY281" s="35"/>
      <c r="XEZ281" s="35"/>
      <c r="XFA281" s="35"/>
      <c r="XFB281" s="35"/>
      <c r="XFC281" s="35"/>
      <c r="XFD281" s="35"/>
    </row>
    <row r="282" spans="1:151 16227:16384" s="12" customFormat="1" ht="20.25" x14ac:dyDescent="0.25">
      <c r="A282" s="82" t="str">
        <f t="shared" si="36"/>
        <v xml:space="preserve">4th Floor For Residential </v>
      </c>
      <c r="B282" s="82"/>
      <c r="C282" s="82">
        <f t="shared" ref="C282:C297" si="38">C281+1</f>
        <v>3</v>
      </c>
      <c r="D282" s="82"/>
      <c r="E282" s="58" t="s">
        <v>214</v>
      </c>
      <c r="F282" s="83">
        <f>(41.9+1*1.55)*10.764</f>
        <v>467.69579999999991</v>
      </c>
      <c r="G282" s="84"/>
      <c r="H282" s="58">
        <v>0</v>
      </c>
      <c r="I282" s="58">
        <f t="shared" si="37"/>
        <v>701.54369999999983</v>
      </c>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WZC282" s="35"/>
      <c r="WZD282" s="35"/>
      <c r="WZE282" s="35"/>
      <c r="WZF282" s="35"/>
      <c r="WZG282" s="35"/>
      <c r="WZH282" s="35"/>
      <c r="WZI282" s="35"/>
      <c r="WZJ282" s="35"/>
      <c r="WZK282" s="35"/>
      <c r="WZL282" s="35"/>
      <c r="WZM282" s="35"/>
      <c r="WZN282" s="35"/>
      <c r="WZO282" s="35"/>
      <c r="WZP282" s="35"/>
      <c r="WZQ282" s="35"/>
      <c r="WZR282" s="35"/>
      <c r="WZS282" s="35"/>
      <c r="WZT282" s="35"/>
      <c r="WZU282" s="35"/>
      <c r="WZV282" s="35"/>
      <c r="WZW282" s="35"/>
      <c r="WZX282" s="35"/>
      <c r="WZY282" s="35"/>
      <c r="WZZ282" s="35"/>
      <c r="XAA282" s="35"/>
      <c r="XAB282" s="35"/>
      <c r="XAC282" s="35"/>
      <c r="XAD282" s="35"/>
      <c r="XAE282" s="35"/>
      <c r="XAF282" s="35"/>
      <c r="XAG282" s="35"/>
      <c r="XAH282" s="35"/>
      <c r="XAI282" s="35"/>
      <c r="XAJ282" s="35"/>
      <c r="XAK282" s="35"/>
      <c r="XAL282" s="35"/>
      <c r="XAM282" s="35"/>
      <c r="XAN282" s="35"/>
      <c r="XAO282" s="35"/>
      <c r="XAP282" s="35"/>
      <c r="XAQ282" s="35"/>
      <c r="XAR282" s="35"/>
      <c r="XAS282" s="35"/>
      <c r="XAT282" s="35"/>
      <c r="XAU282" s="35"/>
      <c r="XAV282" s="35"/>
      <c r="XAW282" s="35"/>
      <c r="XAX282" s="35"/>
      <c r="XAY282" s="35"/>
      <c r="XAZ282" s="35"/>
      <c r="XBA282" s="35"/>
      <c r="XBB282" s="35"/>
      <c r="XBC282" s="35"/>
      <c r="XBD282" s="35"/>
      <c r="XBE282" s="35"/>
      <c r="XBF282" s="35"/>
      <c r="XBG282" s="35"/>
      <c r="XBH282" s="35"/>
      <c r="XBI282" s="35"/>
      <c r="XBJ282" s="35"/>
      <c r="XBK282" s="35"/>
      <c r="XBL282" s="35"/>
      <c r="XBM282" s="35"/>
      <c r="XBN282" s="35"/>
      <c r="XBO282" s="35"/>
      <c r="XBP282" s="35"/>
      <c r="XBQ282" s="35"/>
      <c r="XBR282" s="35"/>
      <c r="XBS282" s="35"/>
      <c r="XBT282" s="35"/>
      <c r="XBU282" s="35"/>
      <c r="XBV282" s="35"/>
      <c r="XBW282" s="35"/>
      <c r="XBX282" s="35"/>
      <c r="XBY282" s="35"/>
      <c r="XBZ282" s="35"/>
      <c r="XCA282" s="35"/>
      <c r="XCB282" s="35"/>
      <c r="XCC282" s="35"/>
      <c r="XCD282" s="35"/>
      <c r="XCE282" s="35"/>
      <c r="XCF282" s="35"/>
      <c r="XCG282" s="35"/>
      <c r="XCH282" s="35"/>
      <c r="XCI282" s="35"/>
      <c r="XCJ282" s="35"/>
      <c r="XCK282" s="35"/>
      <c r="XCL282" s="35"/>
      <c r="XCM282" s="35"/>
      <c r="XCN282" s="35"/>
      <c r="XCO282" s="35"/>
      <c r="XCP282" s="35"/>
      <c r="XCQ282" s="35"/>
      <c r="XCR282" s="35"/>
      <c r="XCS282" s="35"/>
      <c r="XCT282" s="35"/>
      <c r="XCU282" s="35"/>
      <c r="XCV282" s="35"/>
      <c r="XCW282" s="35"/>
      <c r="XCX282" s="35"/>
      <c r="XCY282" s="35"/>
      <c r="XCZ282" s="35"/>
      <c r="XDA282" s="35"/>
      <c r="XDB282" s="35"/>
      <c r="XDC282" s="35"/>
      <c r="XDD282" s="35"/>
      <c r="XDE282" s="35"/>
      <c r="XDF282" s="35"/>
      <c r="XDG282" s="35"/>
      <c r="XDH282" s="35"/>
      <c r="XDI282" s="35"/>
      <c r="XDJ282" s="35"/>
      <c r="XDK282" s="35"/>
      <c r="XDL282" s="35"/>
      <c r="XDM282" s="35"/>
      <c r="XDN282" s="35"/>
      <c r="XDO282" s="35"/>
      <c r="XDP282" s="35"/>
      <c r="XDQ282" s="35"/>
      <c r="XDR282" s="35"/>
      <c r="XDS282" s="35"/>
      <c r="XDT282" s="35"/>
      <c r="XDU282" s="35"/>
      <c r="XDV282" s="35"/>
      <c r="XDW282" s="35"/>
      <c r="XDX282" s="35"/>
      <c r="XDY282" s="35"/>
      <c r="XDZ282" s="35"/>
      <c r="XEA282" s="35"/>
      <c r="XEB282" s="35"/>
      <c r="XEC282" s="35"/>
      <c r="XED282" s="35"/>
      <c r="XEE282" s="35"/>
      <c r="XEF282" s="35"/>
      <c r="XEG282" s="35"/>
      <c r="XEH282" s="35"/>
      <c r="XEI282" s="35"/>
      <c r="XEJ282" s="35"/>
      <c r="XEK282" s="35"/>
      <c r="XEL282" s="35"/>
      <c r="XEM282" s="35"/>
      <c r="XEN282" s="35"/>
      <c r="XEO282" s="35"/>
      <c r="XEP282" s="35"/>
      <c r="XEQ282" s="35"/>
      <c r="XER282" s="35"/>
      <c r="XES282" s="35"/>
      <c r="XET282" s="35"/>
      <c r="XEU282" s="35"/>
      <c r="XEV282" s="35"/>
      <c r="XEW282" s="35"/>
      <c r="XEX282" s="35"/>
      <c r="XEY282" s="35"/>
      <c r="XEZ282" s="35"/>
      <c r="XFA282" s="35"/>
      <c r="XFB282" s="35"/>
      <c r="XFC282" s="35"/>
      <c r="XFD282" s="35"/>
    </row>
    <row r="283" spans="1:151 16227:16384" s="12" customFormat="1" ht="20.25" customHeight="1" x14ac:dyDescent="0.25">
      <c r="A283" s="82" t="str">
        <f t="shared" si="36"/>
        <v xml:space="preserve">4th Floor For Residential </v>
      </c>
      <c r="B283" s="82"/>
      <c r="C283" s="82">
        <f t="shared" si="38"/>
        <v>4</v>
      </c>
      <c r="D283" s="82"/>
      <c r="E283" s="58" t="s">
        <v>214</v>
      </c>
      <c r="F283" s="83">
        <f>(37.91+1*1.55)*10.764</f>
        <v>424.74743999999993</v>
      </c>
      <c r="G283" s="84"/>
      <c r="H283" s="58">
        <v>0</v>
      </c>
      <c r="I283" s="58">
        <f t="shared" si="37"/>
        <v>637.12115999999992</v>
      </c>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WZC283" s="35"/>
      <c r="WZD283" s="35"/>
      <c r="WZE283" s="35"/>
      <c r="WZF283" s="35"/>
      <c r="WZG283" s="35"/>
      <c r="WZH283" s="35"/>
      <c r="WZI283" s="35"/>
      <c r="WZJ283" s="35"/>
      <c r="WZK283" s="35"/>
      <c r="WZL283" s="35"/>
      <c r="WZM283" s="35"/>
      <c r="WZN283" s="35"/>
      <c r="WZO283" s="35"/>
      <c r="WZP283" s="35"/>
      <c r="WZQ283" s="35"/>
      <c r="WZR283" s="35"/>
      <c r="WZS283" s="35"/>
      <c r="WZT283" s="35"/>
      <c r="WZU283" s="35"/>
      <c r="WZV283" s="35"/>
      <c r="WZW283" s="35"/>
      <c r="WZX283" s="35"/>
      <c r="WZY283" s="35"/>
      <c r="WZZ283" s="35"/>
      <c r="XAA283" s="35"/>
      <c r="XAB283" s="35"/>
      <c r="XAC283" s="35"/>
      <c r="XAD283" s="35"/>
      <c r="XAE283" s="35"/>
      <c r="XAF283" s="35"/>
      <c r="XAG283" s="35"/>
      <c r="XAH283" s="35"/>
      <c r="XAI283" s="35"/>
      <c r="XAJ283" s="35"/>
      <c r="XAK283" s="35"/>
      <c r="XAL283" s="35"/>
      <c r="XAM283" s="35"/>
      <c r="XAN283" s="35"/>
      <c r="XAO283" s="35"/>
      <c r="XAP283" s="35"/>
      <c r="XAQ283" s="35"/>
      <c r="XAR283" s="35"/>
      <c r="XAS283" s="35"/>
      <c r="XAT283" s="35"/>
      <c r="XAU283" s="35"/>
      <c r="XAV283" s="35"/>
      <c r="XAW283" s="35"/>
      <c r="XAX283" s="35"/>
      <c r="XAY283" s="35"/>
      <c r="XAZ283" s="35"/>
      <c r="XBA283" s="35"/>
      <c r="XBB283" s="35"/>
      <c r="XBC283" s="35"/>
      <c r="XBD283" s="35"/>
      <c r="XBE283" s="35"/>
      <c r="XBF283" s="35"/>
      <c r="XBG283" s="35"/>
      <c r="XBH283" s="35"/>
      <c r="XBI283" s="35"/>
      <c r="XBJ283" s="35"/>
      <c r="XBK283" s="35"/>
      <c r="XBL283" s="35"/>
      <c r="XBM283" s="35"/>
      <c r="XBN283" s="35"/>
      <c r="XBO283" s="35"/>
      <c r="XBP283" s="35"/>
      <c r="XBQ283" s="35"/>
      <c r="XBR283" s="35"/>
      <c r="XBS283" s="35"/>
      <c r="XBT283" s="35"/>
      <c r="XBU283" s="35"/>
      <c r="XBV283" s="35"/>
      <c r="XBW283" s="35"/>
      <c r="XBX283" s="35"/>
      <c r="XBY283" s="35"/>
      <c r="XBZ283" s="35"/>
      <c r="XCA283" s="35"/>
      <c r="XCB283" s="35"/>
      <c r="XCC283" s="35"/>
      <c r="XCD283" s="35"/>
      <c r="XCE283" s="35"/>
      <c r="XCF283" s="35"/>
      <c r="XCG283" s="35"/>
      <c r="XCH283" s="35"/>
      <c r="XCI283" s="35"/>
      <c r="XCJ283" s="35"/>
      <c r="XCK283" s="35"/>
      <c r="XCL283" s="35"/>
      <c r="XCM283" s="35"/>
      <c r="XCN283" s="35"/>
      <c r="XCO283" s="35"/>
      <c r="XCP283" s="35"/>
      <c r="XCQ283" s="35"/>
      <c r="XCR283" s="35"/>
      <c r="XCS283" s="35"/>
      <c r="XCT283" s="35"/>
      <c r="XCU283" s="35"/>
      <c r="XCV283" s="35"/>
      <c r="XCW283" s="35"/>
      <c r="XCX283" s="35"/>
      <c r="XCY283" s="35"/>
      <c r="XCZ283" s="35"/>
      <c r="XDA283" s="35"/>
      <c r="XDB283" s="35"/>
      <c r="XDC283" s="35"/>
      <c r="XDD283" s="35"/>
      <c r="XDE283" s="35"/>
      <c r="XDF283" s="35"/>
      <c r="XDG283" s="35"/>
      <c r="XDH283" s="35"/>
      <c r="XDI283" s="35"/>
      <c r="XDJ283" s="35"/>
      <c r="XDK283" s="35"/>
      <c r="XDL283" s="35"/>
      <c r="XDM283" s="35"/>
      <c r="XDN283" s="35"/>
      <c r="XDO283" s="35"/>
      <c r="XDP283" s="35"/>
      <c r="XDQ283" s="35"/>
      <c r="XDR283" s="35"/>
      <c r="XDS283" s="35"/>
      <c r="XDT283" s="35"/>
      <c r="XDU283" s="35"/>
      <c r="XDV283" s="35"/>
      <c r="XDW283" s="35"/>
      <c r="XDX283" s="35"/>
      <c r="XDY283" s="35"/>
      <c r="XDZ283" s="35"/>
      <c r="XEA283" s="35"/>
      <c r="XEB283" s="35"/>
      <c r="XEC283" s="35"/>
      <c r="XED283" s="35"/>
      <c r="XEE283" s="35"/>
      <c r="XEF283" s="35"/>
      <c r="XEG283" s="35"/>
      <c r="XEH283" s="35"/>
      <c r="XEI283" s="35"/>
      <c r="XEJ283" s="35"/>
      <c r="XEK283" s="35"/>
      <c r="XEL283" s="35"/>
      <c r="XEM283" s="35"/>
      <c r="XEN283" s="35"/>
      <c r="XEO283" s="35"/>
      <c r="XEP283" s="35"/>
      <c r="XEQ283" s="35"/>
      <c r="XER283" s="35"/>
      <c r="XES283" s="35"/>
      <c r="XET283" s="35"/>
      <c r="XEU283" s="35"/>
      <c r="XEV283" s="35"/>
      <c r="XEW283" s="35"/>
      <c r="XEX283" s="35"/>
      <c r="XEY283" s="35"/>
      <c r="XEZ283" s="35"/>
      <c r="XFA283" s="35"/>
      <c r="XFB283" s="35"/>
      <c r="XFC283" s="35"/>
      <c r="XFD283" s="35"/>
    </row>
    <row r="284" spans="1:151 16227:16384" s="12" customFormat="1" ht="20.25" customHeight="1" x14ac:dyDescent="0.25">
      <c r="A284" s="82" t="str">
        <f t="shared" si="36"/>
        <v xml:space="preserve">4th Floor For Residential </v>
      </c>
      <c r="B284" s="82"/>
      <c r="C284" s="82">
        <f t="shared" si="38"/>
        <v>5</v>
      </c>
      <c r="D284" s="82"/>
      <c r="E284" s="58" t="s">
        <v>214</v>
      </c>
      <c r="F284" s="83">
        <f>(36.91+1*1.55)*10.764</f>
        <v>413.98343999999992</v>
      </c>
      <c r="G284" s="84"/>
      <c r="H284" s="58">
        <v>0</v>
      </c>
      <c r="I284" s="58">
        <f t="shared" si="37"/>
        <v>620.97515999999985</v>
      </c>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WZC284" s="35"/>
      <c r="WZD284" s="35"/>
      <c r="WZE284" s="35"/>
      <c r="WZF284" s="35"/>
      <c r="WZG284" s="35"/>
      <c r="WZH284" s="35"/>
      <c r="WZI284" s="35"/>
      <c r="WZJ284" s="35"/>
      <c r="WZK284" s="35"/>
      <c r="WZL284" s="35"/>
      <c r="WZM284" s="35"/>
      <c r="WZN284" s="35"/>
      <c r="WZO284" s="35"/>
      <c r="WZP284" s="35"/>
      <c r="WZQ284" s="35"/>
      <c r="WZR284" s="35"/>
      <c r="WZS284" s="35"/>
      <c r="WZT284" s="35"/>
      <c r="WZU284" s="35"/>
      <c r="WZV284" s="35"/>
      <c r="WZW284" s="35"/>
      <c r="WZX284" s="35"/>
      <c r="WZY284" s="35"/>
      <c r="WZZ284" s="35"/>
      <c r="XAA284" s="35"/>
      <c r="XAB284" s="35"/>
      <c r="XAC284" s="35"/>
      <c r="XAD284" s="35"/>
      <c r="XAE284" s="35"/>
      <c r="XAF284" s="35"/>
      <c r="XAG284" s="35"/>
      <c r="XAH284" s="35"/>
      <c r="XAI284" s="35"/>
      <c r="XAJ284" s="35"/>
      <c r="XAK284" s="35"/>
      <c r="XAL284" s="35"/>
      <c r="XAM284" s="35"/>
      <c r="XAN284" s="35"/>
      <c r="XAO284" s="35"/>
      <c r="XAP284" s="35"/>
      <c r="XAQ284" s="35"/>
      <c r="XAR284" s="35"/>
      <c r="XAS284" s="35"/>
      <c r="XAT284" s="35"/>
      <c r="XAU284" s="35"/>
      <c r="XAV284" s="35"/>
      <c r="XAW284" s="35"/>
      <c r="XAX284" s="35"/>
      <c r="XAY284" s="35"/>
      <c r="XAZ284" s="35"/>
      <c r="XBA284" s="35"/>
      <c r="XBB284" s="35"/>
      <c r="XBC284" s="35"/>
      <c r="XBD284" s="35"/>
      <c r="XBE284" s="35"/>
      <c r="XBF284" s="35"/>
      <c r="XBG284" s="35"/>
      <c r="XBH284" s="35"/>
      <c r="XBI284" s="35"/>
      <c r="XBJ284" s="35"/>
      <c r="XBK284" s="35"/>
      <c r="XBL284" s="35"/>
      <c r="XBM284" s="35"/>
      <c r="XBN284" s="35"/>
      <c r="XBO284" s="35"/>
      <c r="XBP284" s="35"/>
      <c r="XBQ284" s="35"/>
      <c r="XBR284" s="35"/>
      <c r="XBS284" s="35"/>
      <c r="XBT284" s="35"/>
      <c r="XBU284" s="35"/>
      <c r="XBV284" s="35"/>
      <c r="XBW284" s="35"/>
      <c r="XBX284" s="35"/>
      <c r="XBY284" s="35"/>
      <c r="XBZ284" s="35"/>
      <c r="XCA284" s="35"/>
      <c r="XCB284" s="35"/>
      <c r="XCC284" s="35"/>
      <c r="XCD284" s="35"/>
      <c r="XCE284" s="35"/>
      <c r="XCF284" s="35"/>
      <c r="XCG284" s="35"/>
      <c r="XCH284" s="35"/>
      <c r="XCI284" s="35"/>
      <c r="XCJ284" s="35"/>
      <c r="XCK284" s="35"/>
      <c r="XCL284" s="35"/>
      <c r="XCM284" s="35"/>
      <c r="XCN284" s="35"/>
      <c r="XCO284" s="35"/>
      <c r="XCP284" s="35"/>
      <c r="XCQ284" s="35"/>
      <c r="XCR284" s="35"/>
      <c r="XCS284" s="35"/>
      <c r="XCT284" s="35"/>
      <c r="XCU284" s="35"/>
      <c r="XCV284" s="35"/>
      <c r="XCW284" s="35"/>
      <c r="XCX284" s="35"/>
      <c r="XCY284" s="35"/>
      <c r="XCZ284" s="35"/>
      <c r="XDA284" s="35"/>
      <c r="XDB284" s="35"/>
      <c r="XDC284" s="35"/>
      <c r="XDD284" s="35"/>
      <c r="XDE284" s="35"/>
      <c r="XDF284" s="35"/>
      <c r="XDG284" s="35"/>
      <c r="XDH284" s="35"/>
      <c r="XDI284" s="35"/>
      <c r="XDJ284" s="35"/>
      <c r="XDK284" s="35"/>
      <c r="XDL284" s="35"/>
      <c r="XDM284" s="35"/>
      <c r="XDN284" s="35"/>
      <c r="XDO284" s="35"/>
      <c r="XDP284" s="35"/>
      <c r="XDQ284" s="35"/>
      <c r="XDR284" s="35"/>
      <c r="XDS284" s="35"/>
      <c r="XDT284" s="35"/>
      <c r="XDU284" s="35"/>
      <c r="XDV284" s="35"/>
      <c r="XDW284" s="35"/>
      <c r="XDX284" s="35"/>
      <c r="XDY284" s="35"/>
      <c r="XDZ284" s="35"/>
      <c r="XEA284" s="35"/>
      <c r="XEB284" s="35"/>
      <c r="XEC284" s="35"/>
      <c r="XED284" s="35"/>
      <c r="XEE284" s="35"/>
      <c r="XEF284" s="35"/>
      <c r="XEG284" s="35"/>
      <c r="XEH284" s="35"/>
      <c r="XEI284" s="35"/>
      <c r="XEJ284" s="35"/>
      <c r="XEK284" s="35"/>
      <c r="XEL284" s="35"/>
      <c r="XEM284" s="35"/>
      <c r="XEN284" s="35"/>
      <c r="XEO284" s="35"/>
      <c r="XEP284" s="35"/>
      <c r="XEQ284" s="35"/>
      <c r="XER284" s="35"/>
      <c r="XES284" s="35"/>
      <c r="XET284" s="35"/>
      <c r="XEU284" s="35"/>
      <c r="XEV284" s="35"/>
      <c r="XEW284" s="35"/>
      <c r="XEX284" s="35"/>
      <c r="XEY284" s="35"/>
      <c r="XEZ284" s="35"/>
      <c r="XFA284" s="35"/>
      <c r="XFB284" s="35"/>
      <c r="XFC284" s="35"/>
      <c r="XFD284" s="35"/>
    </row>
    <row r="285" spans="1:151 16227:16384" s="12" customFormat="1" ht="20.25" customHeight="1" x14ac:dyDescent="0.25">
      <c r="A285" s="82" t="str">
        <f t="shared" si="36"/>
        <v xml:space="preserve">4th Floor For Residential </v>
      </c>
      <c r="B285" s="82"/>
      <c r="C285" s="82">
        <f t="shared" si="38"/>
        <v>6</v>
      </c>
      <c r="D285" s="82"/>
      <c r="E285" s="58" t="s">
        <v>214</v>
      </c>
      <c r="F285" s="83">
        <f>(36.91+1*1.55)*10.764</f>
        <v>413.98343999999992</v>
      </c>
      <c r="G285" s="84"/>
      <c r="H285" s="58">
        <v>0</v>
      </c>
      <c r="I285" s="58">
        <f t="shared" si="37"/>
        <v>620.97515999999985</v>
      </c>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WZC285" s="35"/>
      <c r="WZD285" s="35"/>
      <c r="WZE285" s="35"/>
      <c r="WZF285" s="35"/>
      <c r="WZG285" s="35"/>
      <c r="WZH285" s="35"/>
      <c r="WZI285" s="35"/>
      <c r="WZJ285" s="35"/>
      <c r="WZK285" s="35"/>
      <c r="WZL285" s="35"/>
      <c r="WZM285" s="35"/>
      <c r="WZN285" s="35"/>
      <c r="WZO285" s="35"/>
      <c r="WZP285" s="35"/>
      <c r="WZQ285" s="35"/>
      <c r="WZR285" s="35"/>
      <c r="WZS285" s="35"/>
      <c r="WZT285" s="35"/>
      <c r="WZU285" s="35"/>
      <c r="WZV285" s="35"/>
      <c r="WZW285" s="35"/>
      <c r="WZX285" s="35"/>
      <c r="WZY285" s="35"/>
      <c r="WZZ285" s="35"/>
      <c r="XAA285" s="35"/>
      <c r="XAB285" s="35"/>
      <c r="XAC285" s="35"/>
      <c r="XAD285" s="35"/>
      <c r="XAE285" s="35"/>
      <c r="XAF285" s="35"/>
      <c r="XAG285" s="35"/>
      <c r="XAH285" s="35"/>
      <c r="XAI285" s="35"/>
      <c r="XAJ285" s="35"/>
      <c r="XAK285" s="35"/>
      <c r="XAL285" s="35"/>
      <c r="XAM285" s="35"/>
      <c r="XAN285" s="35"/>
      <c r="XAO285" s="35"/>
      <c r="XAP285" s="35"/>
      <c r="XAQ285" s="35"/>
      <c r="XAR285" s="35"/>
      <c r="XAS285" s="35"/>
      <c r="XAT285" s="35"/>
      <c r="XAU285" s="35"/>
      <c r="XAV285" s="35"/>
      <c r="XAW285" s="35"/>
      <c r="XAX285" s="35"/>
      <c r="XAY285" s="35"/>
      <c r="XAZ285" s="35"/>
      <c r="XBA285" s="35"/>
      <c r="XBB285" s="35"/>
      <c r="XBC285" s="35"/>
      <c r="XBD285" s="35"/>
      <c r="XBE285" s="35"/>
      <c r="XBF285" s="35"/>
      <c r="XBG285" s="35"/>
      <c r="XBH285" s="35"/>
      <c r="XBI285" s="35"/>
      <c r="XBJ285" s="35"/>
      <c r="XBK285" s="35"/>
      <c r="XBL285" s="35"/>
      <c r="XBM285" s="35"/>
      <c r="XBN285" s="35"/>
      <c r="XBO285" s="35"/>
      <c r="XBP285" s="35"/>
      <c r="XBQ285" s="35"/>
      <c r="XBR285" s="35"/>
      <c r="XBS285" s="35"/>
      <c r="XBT285" s="35"/>
      <c r="XBU285" s="35"/>
      <c r="XBV285" s="35"/>
      <c r="XBW285" s="35"/>
      <c r="XBX285" s="35"/>
      <c r="XBY285" s="35"/>
      <c r="XBZ285" s="35"/>
      <c r="XCA285" s="35"/>
      <c r="XCB285" s="35"/>
      <c r="XCC285" s="35"/>
      <c r="XCD285" s="35"/>
      <c r="XCE285" s="35"/>
      <c r="XCF285" s="35"/>
      <c r="XCG285" s="35"/>
      <c r="XCH285" s="35"/>
      <c r="XCI285" s="35"/>
      <c r="XCJ285" s="35"/>
      <c r="XCK285" s="35"/>
      <c r="XCL285" s="35"/>
      <c r="XCM285" s="35"/>
      <c r="XCN285" s="35"/>
      <c r="XCO285" s="35"/>
      <c r="XCP285" s="35"/>
      <c r="XCQ285" s="35"/>
      <c r="XCR285" s="35"/>
      <c r="XCS285" s="35"/>
      <c r="XCT285" s="35"/>
      <c r="XCU285" s="35"/>
      <c r="XCV285" s="35"/>
      <c r="XCW285" s="35"/>
      <c r="XCX285" s="35"/>
      <c r="XCY285" s="35"/>
      <c r="XCZ285" s="35"/>
      <c r="XDA285" s="35"/>
      <c r="XDB285" s="35"/>
      <c r="XDC285" s="35"/>
      <c r="XDD285" s="35"/>
      <c r="XDE285" s="35"/>
      <c r="XDF285" s="35"/>
      <c r="XDG285" s="35"/>
      <c r="XDH285" s="35"/>
      <c r="XDI285" s="35"/>
      <c r="XDJ285" s="35"/>
      <c r="XDK285" s="35"/>
      <c r="XDL285" s="35"/>
      <c r="XDM285" s="35"/>
      <c r="XDN285" s="35"/>
      <c r="XDO285" s="35"/>
      <c r="XDP285" s="35"/>
      <c r="XDQ285" s="35"/>
      <c r="XDR285" s="35"/>
      <c r="XDS285" s="35"/>
      <c r="XDT285" s="35"/>
      <c r="XDU285" s="35"/>
      <c r="XDV285" s="35"/>
      <c r="XDW285" s="35"/>
      <c r="XDX285" s="35"/>
      <c r="XDY285" s="35"/>
      <c r="XDZ285" s="35"/>
      <c r="XEA285" s="35"/>
      <c r="XEB285" s="35"/>
      <c r="XEC285" s="35"/>
      <c r="XED285" s="35"/>
      <c r="XEE285" s="35"/>
      <c r="XEF285" s="35"/>
      <c r="XEG285" s="35"/>
      <c r="XEH285" s="35"/>
      <c r="XEI285" s="35"/>
      <c r="XEJ285" s="35"/>
      <c r="XEK285" s="35"/>
      <c r="XEL285" s="35"/>
      <c r="XEM285" s="35"/>
      <c r="XEN285" s="35"/>
      <c r="XEO285" s="35"/>
      <c r="XEP285" s="35"/>
      <c r="XEQ285" s="35"/>
      <c r="XER285" s="35"/>
      <c r="XES285" s="35"/>
      <c r="XET285" s="35"/>
      <c r="XEU285" s="35"/>
      <c r="XEV285" s="35"/>
      <c r="XEW285" s="35"/>
      <c r="XEX285" s="35"/>
      <c r="XEY285" s="35"/>
      <c r="XEZ285" s="35"/>
      <c r="XFA285" s="35"/>
      <c r="XFB285" s="35"/>
      <c r="XFC285" s="35"/>
      <c r="XFD285" s="35"/>
    </row>
    <row r="286" spans="1:151 16227:16384" s="12" customFormat="1" ht="20.25" customHeight="1" x14ac:dyDescent="0.25">
      <c r="A286" s="82" t="str">
        <f t="shared" si="36"/>
        <v xml:space="preserve">4th Floor For Residential </v>
      </c>
      <c r="B286" s="82"/>
      <c r="C286" s="82">
        <f t="shared" si="38"/>
        <v>7</v>
      </c>
      <c r="D286" s="82"/>
      <c r="E286" s="58" t="s">
        <v>214</v>
      </c>
      <c r="F286" s="83">
        <f>(36.91+1*1.55)*10.764</f>
        <v>413.98343999999992</v>
      </c>
      <c r="G286" s="84"/>
      <c r="H286" s="58">
        <v>0</v>
      </c>
      <c r="I286" s="58">
        <f t="shared" si="37"/>
        <v>620.97515999999985</v>
      </c>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WZC286" s="35"/>
      <c r="WZD286" s="35"/>
      <c r="WZE286" s="35"/>
      <c r="WZF286" s="35"/>
      <c r="WZG286" s="35"/>
      <c r="WZH286" s="35"/>
      <c r="WZI286" s="35"/>
      <c r="WZJ286" s="35"/>
      <c r="WZK286" s="35"/>
      <c r="WZL286" s="35"/>
      <c r="WZM286" s="35"/>
      <c r="WZN286" s="35"/>
      <c r="WZO286" s="35"/>
      <c r="WZP286" s="35"/>
      <c r="WZQ286" s="35"/>
      <c r="WZR286" s="35"/>
      <c r="WZS286" s="35"/>
      <c r="WZT286" s="35"/>
      <c r="WZU286" s="35"/>
      <c r="WZV286" s="35"/>
      <c r="WZW286" s="35"/>
      <c r="WZX286" s="35"/>
      <c r="WZY286" s="35"/>
      <c r="WZZ286" s="35"/>
      <c r="XAA286" s="35"/>
      <c r="XAB286" s="35"/>
      <c r="XAC286" s="35"/>
      <c r="XAD286" s="35"/>
      <c r="XAE286" s="35"/>
      <c r="XAF286" s="35"/>
      <c r="XAG286" s="35"/>
      <c r="XAH286" s="35"/>
      <c r="XAI286" s="35"/>
      <c r="XAJ286" s="35"/>
      <c r="XAK286" s="35"/>
      <c r="XAL286" s="35"/>
      <c r="XAM286" s="35"/>
      <c r="XAN286" s="35"/>
      <c r="XAO286" s="35"/>
      <c r="XAP286" s="35"/>
      <c r="XAQ286" s="35"/>
      <c r="XAR286" s="35"/>
      <c r="XAS286" s="35"/>
      <c r="XAT286" s="35"/>
      <c r="XAU286" s="35"/>
      <c r="XAV286" s="35"/>
      <c r="XAW286" s="35"/>
      <c r="XAX286" s="35"/>
      <c r="XAY286" s="35"/>
      <c r="XAZ286" s="35"/>
      <c r="XBA286" s="35"/>
      <c r="XBB286" s="35"/>
      <c r="XBC286" s="35"/>
      <c r="XBD286" s="35"/>
      <c r="XBE286" s="35"/>
      <c r="XBF286" s="35"/>
      <c r="XBG286" s="35"/>
      <c r="XBH286" s="35"/>
      <c r="XBI286" s="35"/>
      <c r="XBJ286" s="35"/>
      <c r="XBK286" s="35"/>
      <c r="XBL286" s="35"/>
      <c r="XBM286" s="35"/>
      <c r="XBN286" s="35"/>
      <c r="XBO286" s="35"/>
      <c r="XBP286" s="35"/>
      <c r="XBQ286" s="35"/>
      <c r="XBR286" s="35"/>
      <c r="XBS286" s="35"/>
      <c r="XBT286" s="35"/>
      <c r="XBU286" s="35"/>
      <c r="XBV286" s="35"/>
      <c r="XBW286" s="35"/>
      <c r="XBX286" s="35"/>
      <c r="XBY286" s="35"/>
      <c r="XBZ286" s="35"/>
      <c r="XCA286" s="35"/>
      <c r="XCB286" s="35"/>
      <c r="XCC286" s="35"/>
      <c r="XCD286" s="35"/>
      <c r="XCE286" s="35"/>
      <c r="XCF286" s="35"/>
      <c r="XCG286" s="35"/>
      <c r="XCH286" s="35"/>
      <c r="XCI286" s="35"/>
      <c r="XCJ286" s="35"/>
      <c r="XCK286" s="35"/>
      <c r="XCL286" s="35"/>
      <c r="XCM286" s="35"/>
      <c r="XCN286" s="35"/>
      <c r="XCO286" s="35"/>
      <c r="XCP286" s="35"/>
      <c r="XCQ286" s="35"/>
      <c r="XCR286" s="35"/>
      <c r="XCS286" s="35"/>
      <c r="XCT286" s="35"/>
      <c r="XCU286" s="35"/>
      <c r="XCV286" s="35"/>
      <c r="XCW286" s="35"/>
      <c r="XCX286" s="35"/>
      <c r="XCY286" s="35"/>
      <c r="XCZ286" s="35"/>
      <c r="XDA286" s="35"/>
      <c r="XDB286" s="35"/>
      <c r="XDC286" s="35"/>
      <c r="XDD286" s="35"/>
      <c r="XDE286" s="35"/>
      <c r="XDF286" s="35"/>
      <c r="XDG286" s="35"/>
      <c r="XDH286" s="35"/>
      <c r="XDI286" s="35"/>
      <c r="XDJ286" s="35"/>
      <c r="XDK286" s="35"/>
      <c r="XDL286" s="35"/>
      <c r="XDM286" s="35"/>
      <c r="XDN286" s="35"/>
      <c r="XDO286" s="35"/>
      <c r="XDP286" s="35"/>
      <c r="XDQ286" s="35"/>
      <c r="XDR286" s="35"/>
      <c r="XDS286" s="35"/>
      <c r="XDT286" s="35"/>
      <c r="XDU286" s="35"/>
      <c r="XDV286" s="35"/>
      <c r="XDW286" s="35"/>
      <c r="XDX286" s="35"/>
      <c r="XDY286" s="35"/>
      <c r="XDZ286" s="35"/>
      <c r="XEA286" s="35"/>
      <c r="XEB286" s="35"/>
      <c r="XEC286" s="35"/>
      <c r="XED286" s="35"/>
      <c r="XEE286" s="35"/>
      <c r="XEF286" s="35"/>
      <c r="XEG286" s="35"/>
      <c r="XEH286" s="35"/>
      <c r="XEI286" s="35"/>
      <c r="XEJ286" s="35"/>
      <c r="XEK286" s="35"/>
      <c r="XEL286" s="35"/>
      <c r="XEM286" s="35"/>
      <c r="XEN286" s="35"/>
      <c r="XEO286" s="35"/>
      <c r="XEP286" s="35"/>
      <c r="XEQ286" s="35"/>
      <c r="XER286" s="35"/>
      <c r="XES286" s="35"/>
      <c r="XET286" s="35"/>
      <c r="XEU286" s="35"/>
      <c r="XEV286" s="35"/>
      <c r="XEW286" s="35"/>
      <c r="XEX286" s="35"/>
      <c r="XEY286" s="35"/>
      <c r="XEZ286" s="35"/>
      <c r="XFA286" s="35"/>
      <c r="XFB286" s="35"/>
      <c r="XFC286" s="35"/>
      <c r="XFD286" s="35"/>
    </row>
    <row r="287" spans="1:151 16227:16384" s="12" customFormat="1" ht="20.25" customHeight="1" x14ac:dyDescent="0.25">
      <c r="A287" s="82" t="str">
        <f t="shared" si="36"/>
        <v xml:space="preserve">4th Floor For Residential </v>
      </c>
      <c r="B287" s="82"/>
      <c r="C287" s="82">
        <f t="shared" si="38"/>
        <v>8</v>
      </c>
      <c r="D287" s="82"/>
      <c r="E287" s="58" t="s">
        <v>214</v>
      </c>
      <c r="F287" s="83">
        <f>(36.91+1*1.55)*10.764</f>
        <v>413.98343999999992</v>
      </c>
      <c r="G287" s="84"/>
      <c r="H287" s="58">
        <v>0</v>
      </c>
      <c r="I287" s="58">
        <f t="shared" si="37"/>
        <v>620.97515999999985</v>
      </c>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WZC287" s="35"/>
      <c r="WZD287" s="35"/>
      <c r="WZE287" s="35"/>
      <c r="WZF287" s="35"/>
      <c r="WZG287" s="35"/>
      <c r="WZH287" s="35"/>
      <c r="WZI287" s="35"/>
      <c r="WZJ287" s="35"/>
      <c r="WZK287" s="35"/>
      <c r="WZL287" s="35"/>
      <c r="WZM287" s="35"/>
      <c r="WZN287" s="35"/>
      <c r="WZO287" s="35"/>
      <c r="WZP287" s="35"/>
      <c r="WZQ287" s="35"/>
      <c r="WZR287" s="35"/>
      <c r="WZS287" s="35"/>
      <c r="WZT287" s="35"/>
      <c r="WZU287" s="35"/>
      <c r="WZV287" s="35"/>
      <c r="WZW287" s="35"/>
      <c r="WZX287" s="35"/>
      <c r="WZY287" s="35"/>
      <c r="WZZ287" s="35"/>
      <c r="XAA287" s="35"/>
      <c r="XAB287" s="35"/>
      <c r="XAC287" s="35"/>
      <c r="XAD287" s="35"/>
      <c r="XAE287" s="35"/>
      <c r="XAF287" s="35"/>
      <c r="XAG287" s="35"/>
      <c r="XAH287" s="35"/>
      <c r="XAI287" s="35"/>
      <c r="XAJ287" s="35"/>
      <c r="XAK287" s="35"/>
      <c r="XAL287" s="35"/>
      <c r="XAM287" s="35"/>
      <c r="XAN287" s="35"/>
      <c r="XAO287" s="35"/>
      <c r="XAP287" s="35"/>
      <c r="XAQ287" s="35"/>
      <c r="XAR287" s="35"/>
      <c r="XAS287" s="35"/>
      <c r="XAT287" s="35"/>
      <c r="XAU287" s="35"/>
      <c r="XAV287" s="35"/>
      <c r="XAW287" s="35"/>
      <c r="XAX287" s="35"/>
      <c r="XAY287" s="35"/>
      <c r="XAZ287" s="35"/>
      <c r="XBA287" s="35"/>
      <c r="XBB287" s="35"/>
      <c r="XBC287" s="35"/>
      <c r="XBD287" s="35"/>
      <c r="XBE287" s="35"/>
      <c r="XBF287" s="35"/>
      <c r="XBG287" s="35"/>
      <c r="XBH287" s="35"/>
      <c r="XBI287" s="35"/>
      <c r="XBJ287" s="35"/>
      <c r="XBK287" s="35"/>
      <c r="XBL287" s="35"/>
      <c r="XBM287" s="35"/>
      <c r="XBN287" s="35"/>
      <c r="XBO287" s="35"/>
      <c r="XBP287" s="35"/>
      <c r="XBQ287" s="35"/>
      <c r="XBR287" s="35"/>
      <c r="XBS287" s="35"/>
      <c r="XBT287" s="35"/>
      <c r="XBU287" s="35"/>
      <c r="XBV287" s="35"/>
      <c r="XBW287" s="35"/>
      <c r="XBX287" s="35"/>
      <c r="XBY287" s="35"/>
      <c r="XBZ287" s="35"/>
      <c r="XCA287" s="35"/>
      <c r="XCB287" s="35"/>
      <c r="XCC287" s="35"/>
      <c r="XCD287" s="35"/>
      <c r="XCE287" s="35"/>
      <c r="XCF287" s="35"/>
      <c r="XCG287" s="35"/>
      <c r="XCH287" s="35"/>
      <c r="XCI287" s="35"/>
      <c r="XCJ287" s="35"/>
      <c r="XCK287" s="35"/>
      <c r="XCL287" s="35"/>
      <c r="XCM287" s="35"/>
      <c r="XCN287" s="35"/>
      <c r="XCO287" s="35"/>
      <c r="XCP287" s="35"/>
      <c r="XCQ287" s="35"/>
      <c r="XCR287" s="35"/>
      <c r="XCS287" s="35"/>
      <c r="XCT287" s="35"/>
      <c r="XCU287" s="35"/>
      <c r="XCV287" s="35"/>
      <c r="XCW287" s="35"/>
      <c r="XCX287" s="35"/>
      <c r="XCY287" s="35"/>
      <c r="XCZ287" s="35"/>
      <c r="XDA287" s="35"/>
      <c r="XDB287" s="35"/>
      <c r="XDC287" s="35"/>
      <c r="XDD287" s="35"/>
      <c r="XDE287" s="35"/>
      <c r="XDF287" s="35"/>
      <c r="XDG287" s="35"/>
      <c r="XDH287" s="35"/>
      <c r="XDI287" s="35"/>
      <c r="XDJ287" s="35"/>
      <c r="XDK287" s="35"/>
      <c r="XDL287" s="35"/>
      <c r="XDM287" s="35"/>
      <c r="XDN287" s="35"/>
      <c r="XDO287" s="35"/>
      <c r="XDP287" s="35"/>
      <c r="XDQ287" s="35"/>
      <c r="XDR287" s="35"/>
      <c r="XDS287" s="35"/>
      <c r="XDT287" s="35"/>
      <c r="XDU287" s="35"/>
      <c r="XDV287" s="35"/>
      <c r="XDW287" s="35"/>
      <c r="XDX287" s="35"/>
      <c r="XDY287" s="35"/>
      <c r="XDZ287" s="35"/>
      <c r="XEA287" s="35"/>
      <c r="XEB287" s="35"/>
      <c r="XEC287" s="35"/>
      <c r="XED287" s="35"/>
      <c r="XEE287" s="35"/>
      <c r="XEF287" s="35"/>
      <c r="XEG287" s="35"/>
      <c r="XEH287" s="35"/>
      <c r="XEI287" s="35"/>
      <c r="XEJ287" s="35"/>
      <c r="XEK287" s="35"/>
      <c r="XEL287" s="35"/>
      <c r="XEM287" s="35"/>
      <c r="XEN287" s="35"/>
      <c r="XEO287" s="35"/>
      <c r="XEP287" s="35"/>
      <c r="XEQ287" s="35"/>
      <c r="XER287" s="35"/>
      <c r="XES287" s="35"/>
      <c r="XET287" s="35"/>
      <c r="XEU287" s="35"/>
      <c r="XEV287" s="35"/>
      <c r="XEW287" s="35"/>
      <c r="XEX287" s="35"/>
      <c r="XEY287" s="35"/>
      <c r="XEZ287" s="35"/>
      <c r="XFA287" s="35"/>
      <c r="XFB287" s="35"/>
      <c r="XFC287" s="35"/>
      <c r="XFD287" s="35"/>
    </row>
    <row r="288" spans="1:151 16227:16384" s="12" customFormat="1" ht="20.25" customHeight="1" x14ac:dyDescent="0.25">
      <c r="A288" s="82" t="str">
        <f>A280</f>
        <v xml:space="preserve">4th Floor For Residential </v>
      </c>
      <c r="B288" s="82"/>
      <c r="C288" s="82">
        <v>9</v>
      </c>
      <c r="D288" s="82"/>
      <c r="E288" s="58" t="s">
        <v>214</v>
      </c>
      <c r="F288" s="83">
        <f>(36.91+1*1.55)*10.764</f>
        <v>413.98343999999992</v>
      </c>
      <c r="G288" s="84"/>
      <c r="H288" s="58">
        <v>0</v>
      </c>
      <c r="I288" s="58">
        <f t="shared" si="37"/>
        <v>620.97515999999985</v>
      </c>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WZC288" s="35"/>
      <c r="WZD288" s="35"/>
      <c r="WZE288" s="35"/>
      <c r="WZF288" s="35"/>
      <c r="WZG288" s="35"/>
      <c r="WZH288" s="35"/>
      <c r="WZI288" s="35"/>
      <c r="WZJ288" s="35"/>
      <c r="WZK288" s="35"/>
      <c r="WZL288" s="35"/>
      <c r="WZM288" s="35"/>
      <c r="WZN288" s="35"/>
      <c r="WZO288" s="35"/>
      <c r="WZP288" s="35"/>
      <c r="WZQ288" s="35"/>
      <c r="WZR288" s="35"/>
      <c r="WZS288" s="35"/>
      <c r="WZT288" s="35"/>
      <c r="WZU288" s="35"/>
      <c r="WZV288" s="35"/>
      <c r="WZW288" s="35"/>
      <c r="WZX288" s="35"/>
      <c r="WZY288" s="35"/>
      <c r="WZZ288" s="35"/>
      <c r="XAA288" s="35"/>
      <c r="XAB288" s="35"/>
      <c r="XAC288" s="35"/>
      <c r="XAD288" s="35"/>
      <c r="XAE288" s="35"/>
      <c r="XAF288" s="35"/>
      <c r="XAG288" s="35"/>
      <c r="XAH288" s="35"/>
      <c r="XAI288" s="35"/>
      <c r="XAJ288" s="35"/>
      <c r="XAK288" s="35"/>
      <c r="XAL288" s="35"/>
      <c r="XAM288" s="35"/>
      <c r="XAN288" s="35"/>
      <c r="XAO288" s="35"/>
      <c r="XAP288" s="35"/>
      <c r="XAQ288" s="35"/>
      <c r="XAR288" s="35"/>
      <c r="XAS288" s="35"/>
      <c r="XAT288" s="35"/>
      <c r="XAU288" s="35"/>
      <c r="XAV288" s="35"/>
      <c r="XAW288" s="35"/>
      <c r="XAX288" s="35"/>
      <c r="XAY288" s="35"/>
      <c r="XAZ288" s="35"/>
      <c r="XBA288" s="35"/>
      <c r="XBB288" s="35"/>
      <c r="XBC288" s="35"/>
      <c r="XBD288" s="35"/>
      <c r="XBE288" s="35"/>
      <c r="XBF288" s="35"/>
      <c r="XBG288" s="35"/>
      <c r="XBH288" s="35"/>
      <c r="XBI288" s="35"/>
      <c r="XBJ288" s="35"/>
      <c r="XBK288" s="35"/>
      <c r="XBL288" s="35"/>
      <c r="XBM288" s="35"/>
      <c r="XBN288" s="35"/>
      <c r="XBO288" s="35"/>
      <c r="XBP288" s="35"/>
      <c r="XBQ288" s="35"/>
      <c r="XBR288" s="35"/>
      <c r="XBS288" s="35"/>
      <c r="XBT288" s="35"/>
      <c r="XBU288" s="35"/>
      <c r="XBV288" s="35"/>
      <c r="XBW288" s="35"/>
      <c r="XBX288" s="35"/>
      <c r="XBY288" s="35"/>
      <c r="XBZ288" s="35"/>
      <c r="XCA288" s="35"/>
      <c r="XCB288" s="35"/>
      <c r="XCC288" s="35"/>
      <c r="XCD288" s="35"/>
      <c r="XCE288" s="35"/>
      <c r="XCF288" s="35"/>
      <c r="XCG288" s="35"/>
      <c r="XCH288" s="35"/>
      <c r="XCI288" s="35"/>
      <c r="XCJ288" s="35"/>
      <c r="XCK288" s="35"/>
      <c r="XCL288" s="35"/>
      <c r="XCM288" s="35"/>
      <c r="XCN288" s="35"/>
      <c r="XCO288" s="35"/>
      <c r="XCP288" s="35"/>
      <c r="XCQ288" s="35"/>
      <c r="XCR288" s="35"/>
      <c r="XCS288" s="35"/>
      <c r="XCT288" s="35"/>
      <c r="XCU288" s="35"/>
      <c r="XCV288" s="35"/>
      <c r="XCW288" s="35"/>
      <c r="XCX288" s="35"/>
      <c r="XCY288" s="35"/>
      <c r="XCZ288" s="35"/>
      <c r="XDA288" s="35"/>
      <c r="XDB288" s="35"/>
      <c r="XDC288" s="35"/>
      <c r="XDD288" s="35"/>
      <c r="XDE288" s="35"/>
      <c r="XDF288" s="35"/>
      <c r="XDG288" s="35"/>
      <c r="XDH288" s="35"/>
      <c r="XDI288" s="35"/>
      <c r="XDJ288" s="35"/>
      <c r="XDK288" s="35"/>
      <c r="XDL288" s="35"/>
      <c r="XDM288" s="35"/>
      <c r="XDN288" s="35"/>
      <c r="XDO288" s="35"/>
      <c r="XDP288" s="35"/>
      <c r="XDQ288" s="35"/>
      <c r="XDR288" s="35"/>
      <c r="XDS288" s="35"/>
      <c r="XDT288" s="35"/>
      <c r="XDU288" s="35"/>
      <c r="XDV288" s="35"/>
      <c r="XDW288" s="35"/>
      <c r="XDX288" s="35"/>
      <c r="XDY288" s="35"/>
      <c r="XDZ288" s="35"/>
      <c r="XEA288" s="35"/>
      <c r="XEB288" s="35"/>
      <c r="XEC288" s="35"/>
      <c r="XED288" s="35"/>
      <c r="XEE288" s="35"/>
      <c r="XEF288" s="35"/>
      <c r="XEG288" s="35"/>
      <c r="XEH288" s="35"/>
      <c r="XEI288" s="35"/>
      <c r="XEJ288" s="35"/>
      <c r="XEK288" s="35"/>
      <c r="XEL288" s="35"/>
      <c r="XEM288" s="35"/>
      <c r="XEN288" s="35"/>
      <c r="XEO288" s="35"/>
      <c r="XEP288" s="35"/>
      <c r="XEQ288" s="35"/>
      <c r="XER288" s="35"/>
      <c r="XES288" s="35"/>
      <c r="XET288" s="35"/>
      <c r="XEU288" s="35"/>
      <c r="XEV288" s="35"/>
      <c r="XEW288" s="35"/>
      <c r="XEX288" s="35"/>
      <c r="XEY288" s="35"/>
      <c r="XEZ288" s="35"/>
      <c r="XFA288" s="35"/>
      <c r="XFB288" s="35"/>
      <c r="XFC288" s="35"/>
      <c r="XFD288" s="35"/>
    </row>
    <row r="289" spans="1:151 16227:16384" s="12" customFormat="1" ht="20.25" customHeight="1" x14ac:dyDescent="0.25">
      <c r="A289" s="82" t="str">
        <f t="shared" si="36"/>
        <v xml:space="preserve">4th Floor For Residential </v>
      </c>
      <c r="B289" s="82"/>
      <c r="C289" s="82">
        <v>10</v>
      </c>
      <c r="D289" s="82"/>
      <c r="E289" s="58" t="s">
        <v>214</v>
      </c>
      <c r="F289" s="83">
        <f>(37.91+1*1.55)*10.764</f>
        <v>424.74743999999993</v>
      </c>
      <c r="G289" s="84"/>
      <c r="H289" s="58">
        <v>0</v>
      </c>
      <c r="I289" s="58">
        <f t="shared" si="37"/>
        <v>637.12115999999992</v>
      </c>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WZC289" s="35"/>
      <c r="WZD289" s="35"/>
      <c r="WZE289" s="35"/>
      <c r="WZF289" s="35"/>
      <c r="WZG289" s="35"/>
      <c r="WZH289" s="35"/>
      <c r="WZI289" s="35"/>
      <c r="WZJ289" s="35"/>
      <c r="WZK289" s="35"/>
      <c r="WZL289" s="35"/>
      <c r="WZM289" s="35"/>
      <c r="WZN289" s="35"/>
      <c r="WZO289" s="35"/>
      <c r="WZP289" s="35"/>
      <c r="WZQ289" s="35"/>
      <c r="WZR289" s="35"/>
      <c r="WZS289" s="35"/>
      <c r="WZT289" s="35"/>
      <c r="WZU289" s="35"/>
      <c r="WZV289" s="35"/>
      <c r="WZW289" s="35"/>
      <c r="WZX289" s="35"/>
      <c r="WZY289" s="35"/>
      <c r="WZZ289" s="35"/>
      <c r="XAA289" s="35"/>
      <c r="XAB289" s="35"/>
      <c r="XAC289" s="35"/>
      <c r="XAD289" s="35"/>
      <c r="XAE289" s="35"/>
      <c r="XAF289" s="35"/>
      <c r="XAG289" s="35"/>
      <c r="XAH289" s="35"/>
      <c r="XAI289" s="35"/>
      <c r="XAJ289" s="35"/>
      <c r="XAK289" s="35"/>
      <c r="XAL289" s="35"/>
      <c r="XAM289" s="35"/>
      <c r="XAN289" s="35"/>
      <c r="XAO289" s="35"/>
      <c r="XAP289" s="35"/>
      <c r="XAQ289" s="35"/>
      <c r="XAR289" s="35"/>
      <c r="XAS289" s="35"/>
      <c r="XAT289" s="35"/>
      <c r="XAU289" s="35"/>
      <c r="XAV289" s="35"/>
      <c r="XAW289" s="35"/>
      <c r="XAX289" s="35"/>
      <c r="XAY289" s="35"/>
      <c r="XAZ289" s="35"/>
      <c r="XBA289" s="35"/>
      <c r="XBB289" s="35"/>
      <c r="XBC289" s="35"/>
      <c r="XBD289" s="35"/>
      <c r="XBE289" s="35"/>
      <c r="XBF289" s="35"/>
      <c r="XBG289" s="35"/>
      <c r="XBH289" s="35"/>
      <c r="XBI289" s="35"/>
      <c r="XBJ289" s="35"/>
      <c r="XBK289" s="35"/>
      <c r="XBL289" s="35"/>
      <c r="XBM289" s="35"/>
      <c r="XBN289" s="35"/>
      <c r="XBO289" s="35"/>
      <c r="XBP289" s="35"/>
      <c r="XBQ289" s="35"/>
      <c r="XBR289" s="35"/>
      <c r="XBS289" s="35"/>
      <c r="XBT289" s="35"/>
      <c r="XBU289" s="35"/>
      <c r="XBV289" s="35"/>
      <c r="XBW289" s="35"/>
      <c r="XBX289" s="35"/>
      <c r="XBY289" s="35"/>
      <c r="XBZ289" s="35"/>
      <c r="XCA289" s="35"/>
      <c r="XCB289" s="35"/>
      <c r="XCC289" s="35"/>
      <c r="XCD289" s="35"/>
      <c r="XCE289" s="35"/>
      <c r="XCF289" s="35"/>
      <c r="XCG289" s="35"/>
      <c r="XCH289" s="35"/>
      <c r="XCI289" s="35"/>
      <c r="XCJ289" s="35"/>
      <c r="XCK289" s="35"/>
      <c r="XCL289" s="35"/>
      <c r="XCM289" s="35"/>
      <c r="XCN289" s="35"/>
      <c r="XCO289" s="35"/>
      <c r="XCP289" s="35"/>
      <c r="XCQ289" s="35"/>
      <c r="XCR289" s="35"/>
      <c r="XCS289" s="35"/>
      <c r="XCT289" s="35"/>
      <c r="XCU289" s="35"/>
      <c r="XCV289" s="35"/>
      <c r="XCW289" s="35"/>
      <c r="XCX289" s="35"/>
      <c r="XCY289" s="35"/>
      <c r="XCZ289" s="35"/>
      <c r="XDA289" s="35"/>
      <c r="XDB289" s="35"/>
      <c r="XDC289" s="35"/>
      <c r="XDD289" s="35"/>
      <c r="XDE289" s="35"/>
      <c r="XDF289" s="35"/>
      <c r="XDG289" s="35"/>
      <c r="XDH289" s="35"/>
      <c r="XDI289" s="35"/>
      <c r="XDJ289" s="35"/>
      <c r="XDK289" s="35"/>
      <c r="XDL289" s="35"/>
      <c r="XDM289" s="35"/>
      <c r="XDN289" s="35"/>
      <c r="XDO289" s="35"/>
      <c r="XDP289" s="35"/>
      <c r="XDQ289" s="35"/>
      <c r="XDR289" s="35"/>
      <c r="XDS289" s="35"/>
      <c r="XDT289" s="35"/>
      <c r="XDU289" s="35"/>
      <c r="XDV289" s="35"/>
      <c r="XDW289" s="35"/>
      <c r="XDX289" s="35"/>
      <c r="XDY289" s="35"/>
      <c r="XDZ289" s="35"/>
      <c r="XEA289" s="35"/>
      <c r="XEB289" s="35"/>
      <c r="XEC289" s="35"/>
      <c r="XED289" s="35"/>
      <c r="XEE289" s="35"/>
      <c r="XEF289" s="35"/>
      <c r="XEG289" s="35"/>
      <c r="XEH289" s="35"/>
      <c r="XEI289" s="35"/>
      <c r="XEJ289" s="35"/>
      <c r="XEK289" s="35"/>
      <c r="XEL289" s="35"/>
      <c r="XEM289" s="35"/>
      <c r="XEN289" s="35"/>
      <c r="XEO289" s="35"/>
      <c r="XEP289" s="35"/>
      <c r="XEQ289" s="35"/>
      <c r="XER289" s="35"/>
      <c r="XES289" s="35"/>
      <c r="XET289" s="35"/>
      <c r="XEU289" s="35"/>
      <c r="XEV289" s="35"/>
      <c r="XEW289" s="35"/>
      <c r="XEX289" s="35"/>
      <c r="XEY289" s="35"/>
      <c r="XEZ289" s="35"/>
      <c r="XFA289" s="35"/>
      <c r="XFB289" s="35"/>
      <c r="XFC289" s="35"/>
      <c r="XFD289" s="35"/>
    </row>
    <row r="290" spans="1:151 16227:16384" s="12" customFormat="1" ht="20.25" customHeight="1" x14ac:dyDescent="0.25">
      <c r="A290" s="82" t="str">
        <f>A282</f>
        <v xml:space="preserve">4th Floor For Residential </v>
      </c>
      <c r="B290" s="82"/>
      <c r="C290" s="82">
        <v>11</v>
      </c>
      <c r="D290" s="82"/>
      <c r="E290" s="58" t="s">
        <v>214</v>
      </c>
      <c r="F290" s="83">
        <f>(41.9+1*1.55)*10.764</f>
        <v>467.69579999999991</v>
      </c>
      <c r="G290" s="84"/>
      <c r="H290" s="58">
        <v>0</v>
      </c>
      <c r="I290" s="58">
        <f t="shared" si="37"/>
        <v>701.54369999999983</v>
      </c>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WZC290" s="35"/>
      <c r="WZD290" s="35"/>
      <c r="WZE290" s="35"/>
      <c r="WZF290" s="35"/>
      <c r="WZG290" s="35"/>
      <c r="WZH290" s="35"/>
      <c r="WZI290" s="35"/>
      <c r="WZJ290" s="35"/>
      <c r="WZK290" s="35"/>
      <c r="WZL290" s="35"/>
      <c r="WZM290" s="35"/>
      <c r="WZN290" s="35"/>
      <c r="WZO290" s="35"/>
      <c r="WZP290" s="35"/>
      <c r="WZQ290" s="35"/>
      <c r="WZR290" s="35"/>
      <c r="WZS290" s="35"/>
      <c r="WZT290" s="35"/>
      <c r="WZU290" s="35"/>
      <c r="WZV290" s="35"/>
      <c r="WZW290" s="35"/>
      <c r="WZX290" s="35"/>
      <c r="WZY290" s="35"/>
      <c r="WZZ290" s="35"/>
      <c r="XAA290" s="35"/>
      <c r="XAB290" s="35"/>
      <c r="XAC290" s="35"/>
      <c r="XAD290" s="35"/>
      <c r="XAE290" s="35"/>
      <c r="XAF290" s="35"/>
      <c r="XAG290" s="35"/>
      <c r="XAH290" s="35"/>
      <c r="XAI290" s="35"/>
      <c r="XAJ290" s="35"/>
      <c r="XAK290" s="35"/>
      <c r="XAL290" s="35"/>
      <c r="XAM290" s="35"/>
      <c r="XAN290" s="35"/>
      <c r="XAO290" s="35"/>
      <c r="XAP290" s="35"/>
      <c r="XAQ290" s="35"/>
      <c r="XAR290" s="35"/>
      <c r="XAS290" s="35"/>
      <c r="XAT290" s="35"/>
      <c r="XAU290" s="35"/>
      <c r="XAV290" s="35"/>
      <c r="XAW290" s="35"/>
      <c r="XAX290" s="35"/>
      <c r="XAY290" s="35"/>
      <c r="XAZ290" s="35"/>
      <c r="XBA290" s="35"/>
      <c r="XBB290" s="35"/>
      <c r="XBC290" s="35"/>
      <c r="XBD290" s="35"/>
      <c r="XBE290" s="35"/>
      <c r="XBF290" s="35"/>
      <c r="XBG290" s="35"/>
      <c r="XBH290" s="35"/>
      <c r="XBI290" s="35"/>
      <c r="XBJ290" s="35"/>
      <c r="XBK290" s="35"/>
      <c r="XBL290" s="35"/>
      <c r="XBM290" s="35"/>
      <c r="XBN290" s="35"/>
      <c r="XBO290" s="35"/>
      <c r="XBP290" s="35"/>
      <c r="XBQ290" s="35"/>
      <c r="XBR290" s="35"/>
      <c r="XBS290" s="35"/>
      <c r="XBT290" s="35"/>
      <c r="XBU290" s="35"/>
      <c r="XBV290" s="35"/>
      <c r="XBW290" s="35"/>
      <c r="XBX290" s="35"/>
      <c r="XBY290" s="35"/>
      <c r="XBZ290" s="35"/>
      <c r="XCA290" s="35"/>
      <c r="XCB290" s="35"/>
      <c r="XCC290" s="35"/>
      <c r="XCD290" s="35"/>
      <c r="XCE290" s="35"/>
      <c r="XCF290" s="35"/>
      <c r="XCG290" s="35"/>
      <c r="XCH290" s="35"/>
      <c r="XCI290" s="35"/>
      <c r="XCJ290" s="35"/>
      <c r="XCK290" s="35"/>
      <c r="XCL290" s="35"/>
      <c r="XCM290" s="35"/>
      <c r="XCN290" s="35"/>
      <c r="XCO290" s="35"/>
      <c r="XCP290" s="35"/>
      <c r="XCQ290" s="35"/>
      <c r="XCR290" s="35"/>
      <c r="XCS290" s="35"/>
      <c r="XCT290" s="35"/>
      <c r="XCU290" s="35"/>
      <c r="XCV290" s="35"/>
      <c r="XCW290" s="35"/>
      <c r="XCX290" s="35"/>
      <c r="XCY290" s="35"/>
      <c r="XCZ290" s="35"/>
      <c r="XDA290" s="35"/>
      <c r="XDB290" s="35"/>
      <c r="XDC290" s="35"/>
      <c r="XDD290" s="35"/>
      <c r="XDE290" s="35"/>
      <c r="XDF290" s="35"/>
      <c r="XDG290" s="35"/>
      <c r="XDH290" s="35"/>
      <c r="XDI290" s="35"/>
      <c r="XDJ290" s="35"/>
      <c r="XDK290" s="35"/>
      <c r="XDL290" s="35"/>
      <c r="XDM290" s="35"/>
      <c r="XDN290" s="35"/>
      <c r="XDO290" s="35"/>
      <c r="XDP290" s="35"/>
      <c r="XDQ290" s="35"/>
      <c r="XDR290" s="35"/>
      <c r="XDS290" s="35"/>
      <c r="XDT290" s="35"/>
      <c r="XDU290" s="35"/>
      <c r="XDV290" s="35"/>
      <c r="XDW290" s="35"/>
      <c r="XDX290" s="35"/>
      <c r="XDY290" s="35"/>
      <c r="XDZ290" s="35"/>
      <c r="XEA290" s="35"/>
      <c r="XEB290" s="35"/>
      <c r="XEC290" s="35"/>
      <c r="XED290" s="35"/>
      <c r="XEE290" s="35"/>
      <c r="XEF290" s="35"/>
      <c r="XEG290" s="35"/>
      <c r="XEH290" s="35"/>
      <c r="XEI290" s="35"/>
      <c r="XEJ290" s="35"/>
      <c r="XEK290" s="35"/>
      <c r="XEL290" s="35"/>
      <c r="XEM290" s="35"/>
      <c r="XEN290" s="35"/>
      <c r="XEO290" s="35"/>
      <c r="XEP290" s="35"/>
      <c r="XEQ290" s="35"/>
      <c r="XER290" s="35"/>
      <c r="XES290" s="35"/>
      <c r="XET290" s="35"/>
      <c r="XEU290" s="35"/>
      <c r="XEV290" s="35"/>
      <c r="XEW290" s="35"/>
      <c r="XEX290" s="35"/>
      <c r="XEY290" s="35"/>
      <c r="XEZ290" s="35"/>
      <c r="XFA290" s="35"/>
      <c r="XFB290" s="35"/>
      <c r="XFC290" s="35"/>
      <c r="XFD290" s="35"/>
    </row>
    <row r="291" spans="1:151 16227:16384" s="12" customFormat="1" ht="20.25" customHeight="1" x14ac:dyDescent="0.25">
      <c r="A291" s="82" t="str">
        <f t="shared" si="36"/>
        <v xml:space="preserve">4th Floor For Residential </v>
      </c>
      <c r="B291" s="82"/>
      <c r="C291" s="82">
        <v>12</v>
      </c>
      <c r="D291" s="82"/>
      <c r="E291" s="58" t="s">
        <v>214</v>
      </c>
      <c r="F291" s="83">
        <f>(41.53+1*1.55)*10.764</f>
        <v>463.71311999999995</v>
      </c>
      <c r="G291" s="84"/>
      <c r="H291" s="58">
        <v>0</v>
      </c>
      <c r="I291" s="58">
        <f t="shared" si="37"/>
        <v>695.56967999999995</v>
      </c>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WZC291" s="35"/>
      <c r="WZD291" s="35"/>
      <c r="WZE291" s="35"/>
      <c r="WZF291" s="35"/>
      <c r="WZG291" s="35"/>
      <c r="WZH291" s="35"/>
      <c r="WZI291" s="35"/>
      <c r="WZJ291" s="35"/>
      <c r="WZK291" s="35"/>
      <c r="WZL291" s="35"/>
      <c r="WZM291" s="35"/>
      <c r="WZN291" s="35"/>
      <c r="WZO291" s="35"/>
      <c r="WZP291" s="35"/>
      <c r="WZQ291" s="35"/>
      <c r="WZR291" s="35"/>
      <c r="WZS291" s="35"/>
      <c r="WZT291" s="35"/>
      <c r="WZU291" s="35"/>
      <c r="WZV291" s="35"/>
      <c r="WZW291" s="35"/>
      <c r="WZX291" s="35"/>
      <c r="WZY291" s="35"/>
      <c r="WZZ291" s="35"/>
      <c r="XAA291" s="35"/>
      <c r="XAB291" s="35"/>
      <c r="XAC291" s="35"/>
      <c r="XAD291" s="35"/>
      <c r="XAE291" s="35"/>
      <c r="XAF291" s="35"/>
      <c r="XAG291" s="35"/>
      <c r="XAH291" s="35"/>
      <c r="XAI291" s="35"/>
      <c r="XAJ291" s="35"/>
      <c r="XAK291" s="35"/>
      <c r="XAL291" s="35"/>
      <c r="XAM291" s="35"/>
      <c r="XAN291" s="35"/>
      <c r="XAO291" s="35"/>
      <c r="XAP291" s="35"/>
      <c r="XAQ291" s="35"/>
      <c r="XAR291" s="35"/>
      <c r="XAS291" s="35"/>
      <c r="XAT291" s="35"/>
      <c r="XAU291" s="35"/>
      <c r="XAV291" s="35"/>
      <c r="XAW291" s="35"/>
      <c r="XAX291" s="35"/>
      <c r="XAY291" s="35"/>
      <c r="XAZ291" s="35"/>
      <c r="XBA291" s="35"/>
      <c r="XBB291" s="35"/>
      <c r="XBC291" s="35"/>
      <c r="XBD291" s="35"/>
      <c r="XBE291" s="35"/>
      <c r="XBF291" s="35"/>
      <c r="XBG291" s="35"/>
      <c r="XBH291" s="35"/>
      <c r="XBI291" s="35"/>
      <c r="XBJ291" s="35"/>
      <c r="XBK291" s="35"/>
      <c r="XBL291" s="35"/>
      <c r="XBM291" s="35"/>
      <c r="XBN291" s="35"/>
      <c r="XBO291" s="35"/>
      <c r="XBP291" s="35"/>
      <c r="XBQ291" s="35"/>
      <c r="XBR291" s="35"/>
      <c r="XBS291" s="35"/>
      <c r="XBT291" s="35"/>
      <c r="XBU291" s="35"/>
      <c r="XBV291" s="35"/>
      <c r="XBW291" s="35"/>
      <c r="XBX291" s="35"/>
      <c r="XBY291" s="35"/>
      <c r="XBZ291" s="35"/>
      <c r="XCA291" s="35"/>
      <c r="XCB291" s="35"/>
      <c r="XCC291" s="35"/>
      <c r="XCD291" s="35"/>
      <c r="XCE291" s="35"/>
      <c r="XCF291" s="35"/>
      <c r="XCG291" s="35"/>
      <c r="XCH291" s="35"/>
      <c r="XCI291" s="35"/>
      <c r="XCJ291" s="35"/>
      <c r="XCK291" s="35"/>
      <c r="XCL291" s="35"/>
      <c r="XCM291" s="35"/>
      <c r="XCN291" s="35"/>
      <c r="XCO291" s="35"/>
      <c r="XCP291" s="35"/>
      <c r="XCQ291" s="35"/>
      <c r="XCR291" s="35"/>
      <c r="XCS291" s="35"/>
      <c r="XCT291" s="35"/>
      <c r="XCU291" s="35"/>
      <c r="XCV291" s="35"/>
      <c r="XCW291" s="35"/>
      <c r="XCX291" s="35"/>
      <c r="XCY291" s="35"/>
      <c r="XCZ291" s="35"/>
      <c r="XDA291" s="35"/>
      <c r="XDB291" s="35"/>
      <c r="XDC291" s="35"/>
      <c r="XDD291" s="35"/>
      <c r="XDE291" s="35"/>
      <c r="XDF291" s="35"/>
      <c r="XDG291" s="35"/>
      <c r="XDH291" s="35"/>
      <c r="XDI291" s="35"/>
      <c r="XDJ291" s="35"/>
      <c r="XDK291" s="35"/>
      <c r="XDL291" s="35"/>
      <c r="XDM291" s="35"/>
      <c r="XDN291" s="35"/>
      <c r="XDO291" s="35"/>
      <c r="XDP291" s="35"/>
      <c r="XDQ291" s="35"/>
      <c r="XDR291" s="35"/>
      <c r="XDS291" s="35"/>
      <c r="XDT291" s="35"/>
      <c r="XDU291" s="35"/>
      <c r="XDV291" s="35"/>
      <c r="XDW291" s="35"/>
      <c r="XDX291" s="35"/>
      <c r="XDY291" s="35"/>
      <c r="XDZ291" s="35"/>
      <c r="XEA291" s="35"/>
      <c r="XEB291" s="35"/>
      <c r="XEC291" s="35"/>
      <c r="XED291" s="35"/>
      <c r="XEE291" s="35"/>
      <c r="XEF291" s="35"/>
      <c r="XEG291" s="35"/>
      <c r="XEH291" s="35"/>
      <c r="XEI291" s="35"/>
      <c r="XEJ291" s="35"/>
      <c r="XEK291" s="35"/>
      <c r="XEL291" s="35"/>
      <c r="XEM291" s="35"/>
      <c r="XEN291" s="35"/>
      <c r="XEO291" s="35"/>
      <c r="XEP291" s="35"/>
      <c r="XEQ291" s="35"/>
      <c r="XER291" s="35"/>
      <c r="XES291" s="35"/>
      <c r="XET291" s="35"/>
      <c r="XEU291" s="35"/>
      <c r="XEV291" s="35"/>
      <c r="XEW291" s="35"/>
      <c r="XEX291" s="35"/>
      <c r="XEY291" s="35"/>
      <c r="XEZ291" s="35"/>
      <c r="XFA291" s="35"/>
      <c r="XFB291" s="35"/>
      <c r="XFC291" s="35"/>
      <c r="XFD291" s="35"/>
    </row>
    <row r="292" spans="1:151 16227:16384" s="12" customFormat="1" ht="20.25" customHeight="1" x14ac:dyDescent="0.25">
      <c r="A292" s="82" t="str">
        <f t="shared" si="36"/>
        <v xml:space="preserve">4th Floor For Residential </v>
      </c>
      <c r="B292" s="82"/>
      <c r="C292" s="82">
        <f t="shared" si="38"/>
        <v>13</v>
      </c>
      <c r="D292" s="82"/>
      <c r="E292" s="58" t="s">
        <v>214</v>
      </c>
      <c r="F292" s="83">
        <f t="shared" ref="F292:F293" si="39">(41.53+1*1.55)*10.764</f>
        <v>463.71311999999995</v>
      </c>
      <c r="G292" s="84"/>
      <c r="H292" s="58">
        <v>0</v>
      </c>
      <c r="I292" s="58">
        <f t="shared" si="37"/>
        <v>695.56967999999995</v>
      </c>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WZC292" s="35"/>
      <c r="WZD292" s="35"/>
      <c r="WZE292" s="35"/>
      <c r="WZF292" s="35"/>
      <c r="WZG292" s="35"/>
      <c r="WZH292" s="35"/>
      <c r="WZI292" s="35"/>
      <c r="WZJ292" s="35"/>
      <c r="WZK292" s="35"/>
      <c r="WZL292" s="35"/>
      <c r="WZM292" s="35"/>
      <c r="WZN292" s="35"/>
      <c r="WZO292" s="35"/>
      <c r="WZP292" s="35"/>
      <c r="WZQ292" s="35"/>
      <c r="WZR292" s="35"/>
      <c r="WZS292" s="35"/>
      <c r="WZT292" s="35"/>
      <c r="WZU292" s="35"/>
      <c r="WZV292" s="35"/>
      <c r="WZW292" s="35"/>
      <c r="WZX292" s="35"/>
      <c r="WZY292" s="35"/>
      <c r="WZZ292" s="35"/>
      <c r="XAA292" s="35"/>
      <c r="XAB292" s="35"/>
      <c r="XAC292" s="35"/>
      <c r="XAD292" s="35"/>
      <c r="XAE292" s="35"/>
      <c r="XAF292" s="35"/>
      <c r="XAG292" s="35"/>
      <c r="XAH292" s="35"/>
      <c r="XAI292" s="35"/>
      <c r="XAJ292" s="35"/>
      <c r="XAK292" s="35"/>
      <c r="XAL292" s="35"/>
      <c r="XAM292" s="35"/>
      <c r="XAN292" s="35"/>
      <c r="XAO292" s="35"/>
      <c r="XAP292" s="35"/>
      <c r="XAQ292" s="35"/>
      <c r="XAR292" s="35"/>
      <c r="XAS292" s="35"/>
      <c r="XAT292" s="35"/>
      <c r="XAU292" s="35"/>
      <c r="XAV292" s="35"/>
      <c r="XAW292" s="35"/>
      <c r="XAX292" s="35"/>
      <c r="XAY292" s="35"/>
      <c r="XAZ292" s="35"/>
      <c r="XBA292" s="35"/>
      <c r="XBB292" s="35"/>
      <c r="XBC292" s="35"/>
      <c r="XBD292" s="35"/>
      <c r="XBE292" s="35"/>
      <c r="XBF292" s="35"/>
      <c r="XBG292" s="35"/>
      <c r="XBH292" s="35"/>
      <c r="XBI292" s="35"/>
      <c r="XBJ292" s="35"/>
      <c r="XBK292" s="35"/>
      <c r="XBL292" s="35"/>
      <c r="XBM292" s="35"/>
      <c r="XBN292" s="35"/>
      <c r="XBO292" s="35"/>
      <c r="XBP292" s="35"/>
      <c r="XBQ292" s="35"/>
      <c r="XBR292" s="35"/>
      <c r="XBS292" s="35"/>
      <c r="XBT292" s="35"/>
      <c r="XBU292" s="35"/>
      <c r="XBV292" s="35"/>
      <c r="XBW292" s="35"/>
      <c r="XBX292" s="35"/>
      <c r="XBY292" s="35"/>
      <c r="XBZ292" s="35"/>
      <c r="XCA292" s="35"/>
      <c r="XCB292" s="35"/>
      <c r="XCC292" s="35"/>
      <c r="XCD292" s="35"/>
      <c r="XCE292" s="35"/>
      <c r="XCF292" s="35"/>
      <c r="XCG292" s="35"/>
      <c r="XCH292" s="35"/>
      <c r="XCI292" s="35"/>
      <c r="XCJ292" s="35"/>
      <c r="XCK292" s="35"/>
      <c r="XCL292" s="35"/>
      <c r="XCM292" s="35"/>
      <c r="XCN292" s="35"/>
      <c r="XCO292" s="35"/>
      <c r="XCP292" s="35"/>
      <c r="XCQ292" s="35"/>
      <c r="XCR292" s="35"/>
      <c r="XCS292" s="35"/>
      <c r="XCT292" s="35"/>
      <c r="XCU292" s="35"/>
      <c r="XCV292" s="35"/>
      <c r="XCW292" s="35"/>
      <c r="XCX292" s="35"/>
      <c r="XCY292" s="35"/>
      <c r="XCZ292" s="35"/>
      <c r="XDA292" s="35"/>
      <c r="XDB292" s="35"/>
      <c r="XDC292" s="35"/>
      <c r="XDD292" s="35"/>
      <c r="XDE292" s="35"/>
      <c r="XDF292" s="35"/>
      <c r="XDG292" s="35"/>
      <c r="XDH292" s="35"/>
      <c r="XDI292" s="35"/>
      <c r="XDJ292" s="35"/>
      <c r="XDK292" s="35"/>
      <c r="XDL292" s="35"/>
      <c r="XDM292" s="35"/>
      <c r="XDN292" s="35"/>
      <c r="XDO292" s="35"/>
      <c r="XDP292" s="35"/>
      <c r="XDQ292" s="35"/>
      <c r="XDR292" s="35"/>
      <c r="XDS292" s="35"/>
      <c r="XDT292" s="35"/>
      <c r="XDU292" s="35"/>
      <c r="XDV292" s="35"/>
      <c r="XDW292" s="35"/>
      <c r="XDX292" s="35"/>
      <c r="XDY292" s="35"/>
      <c r="XDZ292" s="35"/>
      <c r="XEA292" s="35"/>
      <c r="XEB292" s="35"/>
      <c r="XEC292" s="35"/>
      <c r="XED292" s="35"/>
      <c r="XEE292" s="35"/>
      <c r="XEF292" s="35"/>
      <c r="XEG292" s="35"/>
      <c r="XEH292" s="35"/>
      <c r="XEI292" s="35"/>
      <c r="XEJ292" s="35"/>
      <c r="XEK292" s="35"/>
      <c r="XEL292" s="35"/>
      <c r="XEM292" s="35"/>
      <c r="XEN292" s="35"/>
      <c r="XEO292" s="35"/>
      <c r="XEP292" s="35"/>
      <c r="XEQ292" s="35"/>
      <c r="XER292" s="35"/>
      <c r="XES292" s="35"/>
      <c r="XET292" s="35"/>
      <c r="XEU292" s="35"/>
      <c r="XEV292" s="35"/>
      <c r="XEW292" s="35"/>
      <c r="XEX292" s="35"/>
      <c r="XEY292" s="35"/>
      <c r="XEZ292" s="35"/>
      <c r="XFA292" s="35"/>
      <c r="XFB292" s="35"/>
      <c r="XFC292" s="35"/>
      <c r="XFD292" s="35"/>
    </row>
    <row r="293" spans="1:151 16227:16384" s="12" customFormat="1" ht="20.25" customHeight="1" x14ac:dyDescent="0.25">
      <c r="A293" s="82" t="str">
        <f t="shared" si="36"/>
        <v xml:space="preserve">4th Floor For Residential </v>
      </c>
      <c r="B293" s="82"/>
      <c r="C293" s="82">
        <f t="shared" si="38"/>
        <v>14</v>
      </c>
      <c r="D293" s="82"/>
      <c r="E293" s="58" t="s">
        <v>214</v>
      </c>
      <c r="F293" s="83">
        <f t="shared" si="39"/>
        <v>463.71311999999995</v>
      </c>
      <c r="G293" s="84"/>
      <c r="H293" s="58">
        <v>0</v>
      </c>
      <c r="I293" s="58">
        <f t="shared" si="37"/>
        <v>695.56967999999995</v>
      </c>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WZC293" s="35"/>
      <c r="WZD293" s="35"/>
      <c r="WZE293" s="35"/>
      <c r="WZF293" s="35"/>
      <c r="WZG293" s="35"/>
      <c r="WZH293" s="35"/>
      <c r="WZI293" s="35"/>
      <c r="WZJ293" s="35"/>
      <c r="WZK293" s="35"/>
      <c r="WZL293" s="35"/>
      <c r="WZM293" s="35"/>
      <c r="WZN293" s="35"/>
      <c r="WZO293" s="35"/>
      <c r="WZP293" s="35"/>
      <c r="WZQ293" s="35"/>
      <c r="WZR293" s="35"/>
      <c r="WZS293" s="35"/>
      <c r="WZT293" s="35"/>
      <c r="WZU293" s="35"/>
      <c r="WZV293" s="35"/>
      <c r="WZW293" s="35"/>
      <c r="WZX293" s="35"/>
      <c r="WZY293" s="35"/>
      <c r="WZZ293" s="35"/>
      <c r="XAA293" s="35"/>
      <c r="XAB293" s="35"/>
      <c r="XAC293" s="35"/>
      <c r="XAD293" s="35"/>
      <c r="XAE293" s="35"/>
      <c r="XAF293" s="35"/>
      <c r="XAG293" s="35"/>
      <c r="XAH293" s="35"/>
      <c r="XAI293" s="35"/>
      <c r="XAJ293" s="35"/>
      <c r="XAK293" s="35"/>
      <c r="XAL293" s="35"/>
      <c r="XAM293" s="35"/>
      <c r="XAN293" s="35"/>
      <c r="XAO293" s="35"/>
      <c r="XAP293" s="35"/>
      <c r="XAQ293" s="35"/>
      <c r="XAR293" s="35"/>
      <c r="XAS293" s="35"/>
      <c r="XAT293" s="35"/>
      <c r="XAU293" s="35"/>
      <c r="XAV293" s="35"/>
      <c r="XAW293" s="35"/>
      <c r="XAX293" s="35"/>
      <c r="XAY293" s="35"/>
      <c r="XAZ293" s="35"/>
      <c r="XBA293" s="35"/>
      <c r="XBB293" s="35"/>
      <c r="XBC293" s="35"/>
      <c r="XBD293" s="35"/>
      <c r="XBE293" s="35"/>
      <c r="XBF293" s="35"/>
      <c r="XBG293" s="35"/>
      <c r="XBH293" s="35"/>
      <c r="XBI293" s="35"/>
      <c r="XBJ293" s="35"/>
      <c r="XBK293" s="35"/>
      <c r="XBL293" s="35"/>
      <c r="XBM293" s="35"/>
      <c r="XBN293" s="35"/>
      <c r="XBO293" s="35"/>
      <c r="XBP293" s="35"/>
      <c r="XBQ293" s="35"/>
      <c r="XBR293" s="35"/>
      <c r="XBS293" s="35"/>
      <c r="XBT293" s="35"/>
      <c r="XBU293" s="35"/>
      <c r="XBV293" s="35"/>
      <c r="XBW293" s="35"/>
      <c r="XBX293" s="35"/>
      <c r="XBY293" s="35"/>
      <c r="XBZ293" s="35"/>
      <c r="XCA293" s="35"/>
      <c r="XCB293" s="35"/>
      <c r="XCC293" s="35"/>
      <c r="XCD293" s="35"/>
      <c r="XCE293" s="35"/>
      <c r="XCF293" s="35"/>
      <c r="XCG293" s="35"/>
      <c r="XCH293" s="35"/>
      <c r="XCI293" s="35"/>
      <c r="XCJ293" s="35"/>
      <c r="XCK293" s="35"/>
      <c r="XCL293" s="35"/>
      <c r="XCM293" s="35"/>
      <c r="XCN293" s="35"/>
      <c r="XCO293" s="35"/>
      <c r="XCP293" s="35"/>
      <c r="XCQ293" s="35"/>
      <c r="XCR293" s="35"/>
      <c r="XCS293" s="35"/>
      <c r="XCT293" s="35"/>
      <c r="XCU293" s="35"/>
      <c r="XCV293" s="35"/>
      <c r="XCW293" s="35"/>
      <c r="XCX293" s="35"/>
      <c r="XCY293" s="35"/>
      <c r="XCZ293" s="35"/>
      <c r="XDA293" s="35"/>
      <c r="XDB293" s="35"/>
      <c r="XDC293" s="35"/>
      <c r="XDD293" s="35"/>
      <c r="XDE293" s="35"/>
      <c r="XDF293" s="35"/>
      <c r="XDG293" s="35"/>
      <c r="XDH293" s="35"/>
      <c r="XDI293" s="35"/>
      <c r="XDJ293" s="35"/>
      <c r="XDK293" s="35"/>
      <c r="XDL293" s="35"/>
      <c r="XDM293" s="35"/>
      <c r="XDN293" s="35"/>
      <c r="XDO293" s="35"/>
      <c r="XDP293" s="35"/>
      <c r="XDQ293" s="35"/>
      <c r="XDR293" s="35"/>
      <c r="XDS293" s="35"/>
      <c r="XDT293" s="35"/>
      <c r="XDU293" s="35"/>
      <c r="XDV293" s="35"/>
      <c r="XDW293" s="35"/>
      <c r="XDX293" s="35"/>
      <c r="XDY293" s="35"/>
      <c r="XDZ293" s="35"/>
      <c r="XEA293" s="35"/>
      <c r="XEB293" s="35"/>
      <c r="XEC293" s="35"/>
      <c r="XED293" s="35"/>
      <c r="XEE293" s="35"/>
      <c r="XEF293" s="35"/>
      <c r="XEG293" s="35"/>
      <c r="XEH293" s="35"/>
      <c r="XEI293" s="35"/>
      <c r="XEJ293" s="35"/>
      <c r="XEK293" s="35"/>
      <c r="XEL293" s="35"/>
      <c r="XEM293" s="35"/>
      <c r="XEN293" s="35"/>
      <c r="XEO293" s="35"/>
      <c r="XEP293" s="35"/>
      <c r="XEQ293" s="35"/>
      <c r="XER293" s="35"/>
      <c r="XES293" s="35"/>
      <c r="XET293" s="35"/>
      <c r="XEU293" s="35"/>
      <c r="XEV293" s="35"/>
      <c r="XEW293" s="35"/>
      <c r="XEX293" s="35"/>
      <c r="XEY293" s="35"/>
      <c r="XEZ293" s="35"/>
      <c r="XFA293" s="35"/>
      <c r="XFB293" s="35"/>
      <c r="XFC293" s="35"/>
      <c r="XFD293" s="35"/>
    </row>
    <row r="294" spans="1:151 16227:16384" s="12" customFormat="1" ht="20.25" customHeight="1" x14ac:dyDescent="0.25">
      <c r="A294" s="82" t="str">
        <f t="shared" si="36"/>
        <v xml:space="preserve">4th Floor For Residential </v>
      </c>
      <c r="B294" s="82"/>
      <c r="C294" s="82">
        <f t="shared" si="38"/>
        <v>15</v>
      </c>
      <c r="D294" s="82"/>
      <c r="E294" s="58" t="s">
        <v>214</v>
      </c>
      <c r="F294" s="83">
        <f>(41.9+1*1.55)*10.764</f>
        <v>467.69579999999991</v>
      </c>
      <c r="G294" s="84"/>
      <c r="H294" s="58">
        <v>0</v>
      </c>
      <c r="I294" s="58">
        <f t="shared" si="37"/>
        <v>701.54369999999983</v>
      </c>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WZC294" s="35"/>
      <c r="WZD294" s="35"/>
      <c r="WZE294" s="35"/>
      <c r="WZF294" s="35"/>
      <c r="WZG294" s="35"/>
      <c r="WZH294" s="35"/>
      <c r="WZI294" s="35"/>
      <c r="WZJ294" s="35"/>
      <c r="WZK294" s="35"/>
      <c r="WZL294" s="35"/>
      <c r="WZM294" s="35"/>
      <c r="WZN294" s="35"/>
      <c r="WZO294" s="35"/>
      <c r="WZP294" s="35"/>
      <c r="WZQ294" s="35"/>
      <c r="WZR294" s="35"/>
      <c r="WZS294" s="35"/>
      <c r="WZT294" s="35"/>
      <c r="WZU294" s="35"/>
      <c r="WZV294" s="35"/>
      <c r="WZW294" s="35"/>
      <c r="WZX294" s="35"/>
      <c r="WZY294" s="35"/>
      <c r="WZZ294" s="35"/>
      <c r="XAA294" s="35"/>
      <c r="XAB294" s="35"/>
      <c r="XAC294" s="35"/>
      <c r="XAD294" s="35"/>
      <c r="XAE294" s="35"/>
      <c r="XAF294" s="35"/>
      <c r="XAG294" s="35"/>
      <c r="XAH294" s="35"/>
      <c r="XAI294" s="35"/>
      <c r="XAJ294" s="35"/>
      <c r="XAK294" s="35"/>
      <c r="XAL294" s="35"/>
      <c r="XAM294" s="35"/>
      <c r="XAN294" s="35"/>
      <c r="XAO294" s="35"/>
      <c r="XAP294" s="35"/>
      <c r="XAQ294" s="35"/>
      <c r="XAR294" s="35"/>
      <c r="XAS294" s="35"/>
      <c r="XAT294" s="35"/>
      <c r="XAU294" s="35"/>
      <c r="XAV294" s="35"/>
      <c r="XAW294" s="35"/>
      <c r="XAX294" s="35"/>
      <c r="XAY294" s="35"/>
      <c r="XAZ294" s="35"/>
      <c r="XBA294" s="35"/>
      <c r="XBB294" s="35"/>
      <c r="XBC294" s="35"/>
      <c r="XBD294" s="35"/>
      <c r="XBE294" s="35"/>
      <c r="XBF294" s="35"/>
      <c r="XBG294" s="35"/>
      <c r="XBH294" s="35"/>
      <c r="XBI294" s="35"/>
      <c r="XBJ294" s="35"/>
      <c r="XBK294" s="35"/>
      <c r="XBL294" s="35"/>
      <c r="XBM294" s="35"/>
      <c r="XBN294" s="35"/>
      <c r="XBO294" s="35"/>
      <c r="XBP294" s="35"/>
      <c r="XBQ294" s="35"/>
      <c r="XBR294" s="35"/>
      <c r="XBS294" s="35"/>
      <c r="XBT294" s="35"/>
      <c r="XBU294" s="35"/>
      <c r="XBV294" s="35"/>
      <c r="XBW294" s="35"/>
      <c r="XBX294" s="35"/>
      <c r="XBY294" s="35"/>
      <c r="XBZ294" s="35"/>
      <c r="XCA294" s="35"/>
      <c r="XCB294" s="35"/>
      <c r="XCC294" s="35"/>
      <c r="XCD294" s="35"/>
      <c r="XCE294" s="35"/>
      <c r="XCF294" s="35"/>
      <c r="XCG294" s="35"/>
      <c r="XCH294" s="35"/>
      <c r="XCI294" s="35"/>
      <c r="XCJ294" s="35"/>
      <c r="XCK294" s="35"/>
      <c r="XCL294" s="35"/>
      <c r="XCM294" s="35"/>
      <c r="XCN294" s="35"/>
      <c r="XCO294" s="35"/>
      <c r="XCP294" s="35"/>
      <c r="XCQ294" s="35"/>
      <c r="XCR294" s="35"/>
      <c r="XCS294" s="35"/>
      <c r="XCT294" s="35"/>
      <c r="XCU294" s="35"/>
      <c r="XCV294" s="35"/>
      <c r="XCW294" s="35"/>
      <c r="XCX294" s="35"/>
      <c r="XCY294" s="35"/>
      <c r="XCZ294" s="35"/>
      <c r="XDA294" s="35"/>
      <c r="XDB294" s="35"/>
      <c r="XDC294" s="35"/>
      <c r="XDD294" s="35"/>
      <c r="XDE294" s="35"/>
      <c r="XDF294" s="35"/>
      <c r="XDG294" s="35"/>
      <c r="XDH294" s="35"/>
      <c r="XDI294" s="35"/>
      <c r="XDJ294" s="35"/>
      <c r="XDK294" s="35"/>
      <c r="XDL294" s="35"/>
      <c r="XDM294" s="35"/>
      <c r="XDN294" s="35"/>
      <c r="XDO294" s="35"/>
      <c r="XDP294" s="35"/>
      <c r="XDQ294" s="35"/>
      <c r="XDR294" s="35"/>
      <c r="XDS294" s="35"/>
      <c r="XDT294" s="35"/>
      <c r="XDU294" s="35"/>
      <c r="XDV294" s="35"/>
      <c r="XDW294" s="35"/>
      <c r="XDX294" s="35"/>
      <c r="XDY294" s="35"/>
      <c r="XDZ294" s="35"/>
      <c r="XEA294" s="35"/>
      <c r="XEB294" s="35"/>
      <c r="XEC294" s="35"/>
      <c r="XED294" s="35"/>
      <c r="XEE294" s="35"/>
      <c r="XEF294" s="35"/>
      <c r="XEG294" s="35"/>
      <c r="XEH294" s="35"/>
      <c r="XEI294" s="35"/>
      <c r="XEJ294" s="35"/>
      <c r="XEK294" s="35"/>
      <c r="XEL294" s="35"/>
      <c r="XEM294" s="35"/>
      <c r="XEN294" s="35"/>
      <c r="XEO294" s="35"/>
      <c r="XEP294" s="35"/>
      <c r="XEQ294" s="35"/>
      <c r="XER294" s="35"/>
      <c r="XES294" s="35"/>
      <c r="XET294" s="35"/>
      <c r="XEU294" s="35"/>
      <c r="XEV294" s="35"/>
      <c r="XEW294" s="35"/>
      <c r="XEX294" s="35"/>
      <c r="XEY294" s="35"/>
      <c r="XEZ294" s="35"/>
      <c r="XFA294" s="35"/>
      <c r="XFB294" s="35"/>
      <c r="XFC294" s="35"/>
      <c r="XFD294" s="35"/>
    </row>
    <row r="295" spans="1:151 16227:16384" s="12" customFormat="1" ht="20.25" customHeight="1" x14ac:dyDescent="0.25">
      <c r="A295" s="82" t="str">
        <f t="shared" si="36"/>
        <v xml:space="preserve">4th Floor For Residential </v>
      </c>
      <c r="B295" s="82"/>
      <c r="C295" s="82">
        <f t="shared" si="38"/>
        <v>16</v>
      </c>
      <c r="D295" s="82"/>
      <c r="E295" s="58" t="s">
        <v>214</v>
      </c>
      <c r="F295" s="83">
        <f>(41.9+1*1.55)*10.764</f>
        <v>467.69579999999991</v>
      </c>
      <c r="G295" s="84"/>
      <c r="H295" s="58">
        <v>0</v>
      </c>
      <c r="I295" s="58">
        <f>F295*(($I$122)+1)+H295</f>
        <v>701.54369999999983</v>
      </c>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WZC295" s="35"/>
      <c r="WZD295" s="35"/>
      <c r="WZE295" s="35"/>
      <c r="WZF295" s="35"/>
      <c r="WZG295" s="35"/>
      <c r="WZH295" s="35"/>
      <c r="WZI295" s="35"/>
      <c r="WZJ295" s="35"/>
      <c r="WZK295" s="35"/>
      <c r="WZL295" s="35"/>
      <c r="WZM295" s="35"/>
      <c r="WZN295" s="35"/>
      <c r="WZO295" s="35"/>
      <c r="WZP295" s="35"/>
      <c r="WZQ295" s="35"/>
      <c r="WZR295" s="35"/>
      <c r="WZS295" s="35"/>
      <c r="WZT295" s="35"/>
      <c r="WZU295" s="35"/>
      <c r="WZV295" s="35"/>
      <c r="WZW295" s="35"/>
      <c r="WZX295" s="35"/>
      <c r="WZY295" s="35"/>
      <c r="WZZ295" s="35"/>
      <c r="XAA295" s="35"/>
      <c r="XAB295" s="35"/>
      <c r="XAC295" s="35"/>
      <c r="XAD295" s="35"/>
      <c r="XAE295" s="35"/>
      <c r="XAF295" s="35"/>
      <c r="XAG295" s="35"/>
      <c r="XAH295" s="35"/>
      <c r="XAI295" s="35"/>
      <c r="XAJ295" s="35"/>
      <c r="XAK295" s="35"/>
      <c r="XAL295" s="35"/>
      <c r="XAM295" s="35"/>
      <c r="XAN295" s="35"/>
      <c r="XAO295" s="35"/>
      <c r="XAP295" s="35"/>
      <c r="XAQ295" s="35"/>
      <c r="XAR295" s="35"/>
      <c r="XAS295" s="35"/>
      <c r="XAT295" s="35"/>
      <c r="XAU295" s="35"/>
      <c r="XAV295" s="35"/>
      <c r="XAW295" s="35"/>
      <c r="XAX295" s="35"/>
      <c r="XAY295" s="35"/>
      <c r="XAZ295" s="35"/>
      <c r="XBA295" s="35"/>
      <c r="XBB295" s="35"/>
      <c r="XBC295" s="35"/>
      <c r="XBD295" s="35"/>
      <c r="XBE295" s="35"/>
      <c r="XBF295" s="35"/>
      <c r="XBG295" s="35"/>
      <c r="XBH295" s="35"/>
      <c r="XBI295" s="35"/>
      <c r="XBJ295" s="35"/>
      <c r="XBK295" s="35"/>
      <c r="XBL295" s="35"/>
      <c r="XBM295" s="35"/>
      <c r="XBN295" s="35"/>
      <c r="XBO295" s="35"/>
      <c r="XBP295" s="35"/>
      <c r="XBQ295" s="35"/>
      <c r="XBR295" s="35"/>
      <c r="XBS295" s="35"/>
      <c r="XBT295" s="35"/>
      <c r="XBU295" s="35"/>
      <c r="XBV295" s="35"/>
      <c r="XBW295" s="35"/>
      <c r="XBX295" s="35"/>
      <c r="XBY295" s="35"/>
      <c r="XBZ295" s="35"/>
      <c r="XCA295" s="35"/>
      <c r="XCB295" s="35"/>
      <c r="XCC295" s="35"/>
      <c r="XCD295" s="35"/>
      <c r="XCE295" s="35"/>
      <c r="XCF295" s="35"/>
      <c r="XCG295" s="35"/>
      <c r="XCH295" s="35"/>
      <c r="XCI295" s="35"/>
      <c r="XCJ295" s="35"/>
      <c r="XCK295" s="35"/>
      <c r="XCL295" s="35"/>
      <c r="XCM295" s="35"/>
      <c r="XCN295" s="35"/>
      <c r="XCO295" s="35"/>
      <c r="XCP295" s="35"/>
      <c r="XCQ295" s="35"/>
      <c r="XCR295" s="35"/>
      <c r="XCS295" s="35"/>
      <c r="XCT295" s="35"/>
      <c r="XCU295" s="35"/>
      <c r="XCV295" s="35"/>
      <c r="XCW295" s="35"/>
      <c r="XCX295" s="35"/>
      <c r="XCY295" s="35"/>
      <c r="XCZ295" s="35"/>
      <c r="XDA295" s="35"/>
      <c r="XDB295" s="35"/>
      <c r="XDC295" s="35"/>
      <c r="XDD295" s="35"/>
      <c r="XDE295" s="35"/>
      <c r="XDF295" s="35"/>
      <c r="XDG295" s="35"/>
      <c r="XDH295" s="35"/>
      <c r="XDI295" s="35"/>
      <c r="XDJ295" s="35"/>
      <c r="XDK295" s="35"/>
      <c r="XDL295" s="35"/>
      <c r="XDM295" s="35"/>
      <c r="XDN295" s="35"/>
      <c r="XDO295" s="35"/>
      <c r="XDP295" s="35"/>
      <c r="XDQ295" s="35"/>
      <c r="XDR295" s="35"/>
      <c r="XDS295" s="35"/>
      <c r="XDT295" s="35"/>
      <c r="XDU295" s="35"/>
      <c r="XDV295" s="35"/>
      <c r="XDW295" s="35"/>
      <c r="XDX295" s="35"/>
      <c r="XDY295" s="35"/>
      <c r="XDZ295" s="35"/>
      <c r="XEA295" s="35"/>
      <c r="XEB295" s="35"/>
      <c r="XEC295" s="35"/>
      <c r="XED295" s="35"/>
      <c r="XEE295" s="35"/>
      <c r="XEF295" s="35"/>
      <c r="XEG295" s="35"/>
      <c r="XEH295" s="35"/>
      <c r="XEI295" s="35"/>
      <c r="XEJ295" s="35"/>
      <c r="XEK295" s="35"/>
      <c r="XEL295" s="35"/>
      <c r="XEM295" s="35"/>
      <c r="XEN295" s="35"/>
      <c r="XEO295" s="35"/>
      <c r="XEP295" s="35"/>
      <c r="XEQ295" s="35"/>
      <c r="XER295" s="35"/>
      <c r="XES295" s="35"/>
      <c r="XET295" s="35"/>
      <c r="XEU295" s="35"/>
      <c r="XEV295" s="35"/>
      <c r="XEW295" s="35"/>
      <c r="XEX295" s="35"/>
      <c r="XEY295" s="35"/>
      <c r="XEZ295" s="35"/>
      <c r="XFA295" s="35"/>
      <c r="XFB295" s="35"/>
      <c r="XFC295" s="35"/>
      <c r="XFD295" s="35"/>
    </row>
    <row r="296" spans="1:151 16227:16384" s="12" customFormat="1" ht="20.25" customHeight="1" x14ac:dyDescent="0.25">
      <c r="A296" s="82" t="str">
        <f>A294</f>
        <v xml:space="preserve">4th Floor For Residential </v>
      </c>
      <c r="B296" s="82"/>
      <c r="C296" s="82">
        <v>17</v>
      </c>
      <c r="D296" s="82"/>
      <c r="E296" s="58" t="s">
        <v>214</v>
      </c>
      <c r="F296" s="83">
        <f>(41.53+1*1.55)*10.764</f>
        <v>463.71311999999995</v>
      </c>
      <c r="G296" s="84"/>
      <c r="H296" s="58">
        <v>0</v>
      </c>
      <c r="I296" s="58">
        <f t="shared" ref="I296:I297" si="40">F296*(($I$122)+1)+H296</f>
        <v>695.56967999999995</v>
      </c>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WZC296" s="35"/>
      <c r="WZD296" s="35"/>
      <c r="WZE296" s="35"/>
      <c r="WZF296" s="35"/>
      <c r="WZG296" s="35"/>
      <c r="WZH296" s="35"/>
      <c r="WZI296" s="35"/>
      <c r="WZJ296" s="35"/>
      <c r="WZK296" s="35"/>
      <c r="WZL296" s="35"/>
      <c r="WZM296" s="35"/>
      <c r="WZN296" s="35"/>
      <c r="WZO296" s="35"/>
      <c r="WZP296" s="35"/>
      <c r="WZQ296" s="35"/>
      <c r="WZR296" s="35"/>
      <c r="WZS296" s="35"/>
      <c r="WZT296" s="35"/>
      <c r="WZU296" s="35"/>
      <c r="WZV296" s="35"/>
      <c r="WZW296" s="35"/>
      <c r="WZX296" s="35"/>
      <c r="WZY296" s="35"/>
      <c r="WZZ296" s="35"/>
      <c r="XAA296" s="35"/>
      <c r="XAB296" s="35"/>
      <c r="XAC296" s="35"/>
      <c r="XAD296" s="35"/>
      <c r="XAE296" s="35"/>
      <c r="XAF296" s="35"/>
      <c r="XAG296" s="35"/>
      <c r="XAH296" s="35"/>
      <c r="XAI296" s="35"/>
      <c r="XAJ296" s="35"/>
      <c r="XAK296" s="35"/>
      <c r="XAL296" s="35"/>
      <c r="XAM296" s="35"/>
      <c r="XAN296" s="35"/>
      <c r="XAO296" s="35"/>
      <c r="XAP296" s="35"/>
      <c r="XAQ296" s="35"/>
      <c r="XAR296" s="35"/>
      <c r="XAS296" s="35"/>
      <c r="XAT296" s="35"/>
      <c r="XAU296" s="35"/>
      <c r="XAV296" s="35"/>
      <c r="XAW296" s="35"/>
      <c r="XAX296" s="35"/>
      <c r="XAY296" s="35"/>
      <c r="XAZ296" s="35"/>
      <c r="XBA296" s="35"/>
      <c r="XBB296" s="35"/>
      <c r="XBC296" s="35"/>
      <c r="XBD296" s="35"/>
      <c r="XBE296" s="35"/>
      <c r="XBF296" s="35"/>
      <c r="XBG296" s="35"/>
      <c r="XBH296" s="35"/>
      <c r="XBI296" s="35"/>
      <c r="XBJ296" s="35"/>
      <c r="XBK296" s="35"/>
      <c r="XBL296" s="35"/>
      <c r="XBM296" s="35"/>
      <c r="XBN296" s="35"/>
      <c r="XBO296" s="35"/>
      <c r="XBP296" s="35"/>
      <c r="XBQ296" s="35"/>
      <c r="XBR296" s="35"/>
      <c r="XBS296" s="35"/>
      <c r="XBT296" s="35"/>
      <c r="XBU296" s="35"/>
      <c r="XBV296" s="35"/>
      <c r="XBW296" s="35"/>
      <c r="XBX296" s="35"/>
      <c r="XBY296" s="35"/>
      <c r="XBZ296" s="35"/>
      <c r="XCA296" s="35"/>
      <c r="XCB296" s="35"/>
      <c r="XCC296" s="35"/>
      <c r="XCD296" s="35"/>
      <c r="XCE296" s="35"/>
      <c r="XCF296" s="35"/>
      <c r="XCG296" s="35"/>
      <c r="XCH296" s="35"/>
      <c r="XCI296" s="35"/>
      <c r="XCJ296" s="35"/>
      <c r="XCK296" s="35"/>
      <c r="XCL296" s="35"/>
      <c r="XCM296" s="35"/>
      <c r="XCN296" s="35"/>
      <c r="XCO296" s="35"/>
      <c r="XCP296" s="35"/>
      <c r="XCQ296" s="35"/>
      <c r="XCR296" s="35"/>
      <c r="XCS296" s="35"/>
      <c r="XCT296" s="35"/>
      <c r="XCU296" s="35"/>
      <c r="XCV296" s="35"/>
      <c r="XCW296" s="35"/>
      <c r="XCX296" s="35"/>
      <c r="XCY296" s="35"/>
      <c r="XCZ296" s="35"/>
      <c r="XDA296" s="35"/>
      <c r="XDB296" s="35"/>
      <c r="XDC296" s="35"/>
      <c r="XDD296" s="35"/>
      <c r="XDE296" s="35"/>
      <c r="XDF296" s="35"/>
      <c r="XDG296" s="35"/>
      <c r="XDH296" s="35"/>
      <c r="XDI296" s="35"/>
      <c r="XDJ296" s="35"/>
      <c r="XDK296" s="35"/>
      <c r="XDL296" s="35"/>
      <c r="XDM296" s="35"/>
      <c r="XDN296" s="35"/>
      <c r="XDO296" s="35"/>
      <c r="XDP296" s="35"/>
      <c r="XDQ296" s="35"/>
      <c r="XDR296" s="35"/>
      <c r="XDS296" s="35"/>
      <c r="XDT296" s="35"/>
      <c r="XDU296" s="35"/>
      <c r="XDV296" s="35"/>
      <c r="XDW296" s="35"/>
      <c r="XDX296" s="35"/>
      <c r="XDY296" s="35"/>
      <c r="XDZ296" s="35"/>
      <c r="XEA296" s="35"/>
      <c r="XEB296" s="35"/>
      <c r="XEC296" s="35"/>
      <c r="XED296" s="35"/>
      <c r="XEE296" s="35"/>
      <c r="XEF296" s="35"/>
      <c r="XEG296" s="35"/>
      <c r="XEH296" s="35"/>
      <c r="XEI296" s="35"/>
      <c r="XEJ296" s="35"/>
      <c r="XEK296" s="35"/>
      <c r="XEL296" s="35"/>
      <c r="XEM296" s="35"/>
      <c r="XEN296" s="35"/>
      <c r="XEO296" s="35"/>
      <c r="XEP296" s="35"/>
      <c r="XEQ296" s="35"/>
      <c r="XER296" s="35"/>
      <c r="XES296" s="35"/>
      <c r="XET296" s="35"/>
      <c r="XEU296" s="35"/>
      <c r="XEV296" s="35"/>
      <c r="XEW296" s="35"/>
      <c r="XEX296" s="35"/>
      <c r="XEY296" s="35"/>
      <c r="XEZ296" s="35"/>
      <c r="XFA296" s="35"/>
      <c r="XFB296" s="35"/>
      <c r="XFC296" s="35"/>
      <c r="XFD296" s="35"/>
    </row>
    <row r="297" spans="1:151 16227:16384" s="12" customFormat="1" ht="20.25" customHeight="1" x14ac:dyDescent="0.25">
      <c r="A297" s="82" t="str">
        <f t="shared" si="36"/>
        <v xml:space="preserve">4th Floor For Residential </v>
      </c>
      <c r="B297" s="82"/>
      <c r="C297" s="82">
        <f t="shared" si="38"/>
        <v>18</v>
      </c>
      <c r="D297" s="82"/>
      <c r="E297" s="58" t="s">
        <v>214</v>
      </c>
      <c r="F297" s="83">
        <f>(41.53+1*1.55)*10.764</f>
        <v>463.71311999999995</v>
      </c>
      <c r="G297" s="84"/>
      <c r="H297" s="58">
        <v>0</v>
      </c>
      <c r="I297" s="58">
        <f t="shared" si="40"/>
        <v>695.56967999999995</v>
      </c>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WZC297" s="35"/>
      <c r="WZD297" s="35"/>
      <c r="WZE297" s="35"/>
      <c r="WZF297" s="35"/>
      <c r="WZG297" s="35"/>
      <c r="WZH297" s="35"/>
      <c r="WZI297" s="35"/>
      <c r="WZJ297" s="35"/>
      <c r="WZK297" s="35"/>
      <c r="WZL297" s="35"/>
      <c r="WZM297" s="35"/>
      <c r="WZN297" s="35"/>
      <c r="WZO297" s="35"/>
      <c r="WZP297" s="35"/>
      <c r="WZQ297" s="35"/>
      <c r="WZR297" s="35"/>
      <c r="WZS297" s="35"/>
      <c r="WZT297" s="35"/>
      <c r="WZU297" s="35"/>
      <c r="WZV297" s="35"/>
      <c r="WZW297" s="35"/>
      <c r="WZX297" s="35"/>
      <c r="WZY297" s="35"/>
      <c r="WZZ297" s="35"/>
      <c r="XAA297" s="35"/>
      <c r="XAB297" s="35"/>
      <c r="XAC297" s="35"/>
      <c r="XAD297" s="35"/>
      <c r="XAE297" s="35"/>
      <c r="XAF297" s="35"/>
      <c r="XAG297" s="35"/>
      <c r="XAH297" s="35"/>
      <c r="XAI297" s="35"/>
      <c r="XAJ297" s="35"/>
      <c r="XAK297" s="35"/>
      <c r="XAL297" s="35"/>
      <c r="XAM297" s="35"/>
      <c r="XAN297" s="35"/>
      <c r="XAO297" s="35"/>
      <c r="XAP297" s="35"/>
      <c r="XAQ297" s="35"/>
      <c r="XAR297" s="35"/>
      <c r="XAS297" s="35"/>
      <c r="XAT297" s="35"/>
      <c r="XAU297" s="35"/>
      <c r="XAV297" s="35"/>
      <c r="XAW297" s="35"/>
      <c r="XAX297" s="35"/>
      <c r="XAY297" s="35"/>
      <c r="XAZ297" s="35"/>
      <c r="XBA297" s="35"/>
      <c r="XBB297" s="35"/>
      <c r="XBC297" s="35"/>
      <c r="XBD297" s="35"/>
      <c r="XBE297" s="35"/>
      <c r="XBF297" s="35"/>
      <c r="XBG297" s="35"/>
      <c r="XBH297" s="35"/>
      <c r="XBI297" s="35"/>
      <c r="XBJ297" s="35"/>
      <c r="XBK297" s="35"/>
      <c r="XBL297" s="35"/>
      <c r="XBM297" s="35"/>
      <c r="XBN297" s="35"/>
      <c r="XBO297" s="35"/>
      <c r="XBP297" s="35"/>
      <c r="XBQ297" s="35"/>
      <c r="XBR297" s="35"/>
      <c r="XBS297" s="35"/>
      <c r="XBT297" s="35"/>
      <c r="XBU297" s="35"/>
      <c r="XBV297" s="35"/>
      <c r="XBW297" s="35"/>
      <c r="XBX297" s="35"/>
      <c r="XBY297" s="35"/>
      <c r="XBZ297" s="35"/>
      <c r="XCA297" s="35"/>
      <c r="XCB297" s="35"/>
      <c r="XCC297" s="35"/>
      <c r="XCD297" s="35"/>
      <c r="XCE297" s="35"/>
      <c r="XCF297" s="35"/>
      <c r="XCG297" s="35"/>
      <c r="XCH297" s="35"/>
      <c r="XCI297" s="35"/>
      <c r="XCJ297" s="35"/>
      <c r="XCK297" s="35"/>
      <c r="XCL297" s="35"/>
      <c r="XCM297" s="35"/>
      <c r="XCN297" s="35"/>
      <c r="XCO297" s="35"/>
      <c r="XCP297" s="35"/>
      <c r="XCQ297" s="35"/>
      <c r="XCR297" s="35"/>
      <c r="XCS297" s="35"/>
      <c r="XCT297" s="35"/>
      <c r="XCU297" s="35"/>
      <c r="XCV297" s="35"/>
      <c r="XCW297" s="35"/>
      <c r="XCX297" s="35"/>
      <c r="XCY297" s="35"/>
      <c r="XCZ297" s="35"/>
      <c r="XDA297" s="35"/>
      <c r="XDB297" s="35"/>
      <c r="XDC297" s="35"/>
      <c r="XDD297" s="35"/>
      <c r="XDE297" s="35"/>
      <c r="XDF297" s="35"/>
      <c r="XDG297" s="35"/>
      <c r="XDH297" s="35"/>
      <c r="XDI297" s="35"/>
      <c r="XDJ297" s="35"/>
      <c r="XDK297" s="35"/>
      <c r="XDL297" s="35"/>
      <c r="XDM297" s="35"/>
      <c r="XDN297" s="35"/>
      <c r="XDO297" s="35"/>
      <c r="XDP297" s="35"/>
      <c r="XDQ297" s="35"/>
      <c r="XDR297" s="35"/>
      <c r="XDS297" s="35"/>
      <c r="XDT297" s="35"/>
      <c r="XDU297" s="35"/>
      <c r="XDV297" s="35"/>
      <c r="XDW297" s="35"/>
      <c r="XDX297" s="35"/>
      <c r="XDY297" s="35"/>
      <c r="XDZ297" s="35"/>
      <c r="XEA297" s="35"/>
      <c r="XEB297" s="35"/>
      <c r="XEC297" s="35"/>
      <c r="XED297" s="35"/>
      <c r="XEE297" s="35"/>
      <c r="XEF297" s="35"/>
      <c r="XEG297" s="35"/>
      <c r="XEH297" s="35"/>
      <c r="XEI297" s="35"/>
      <c r="XEJ297" s="35"/>
      <c r="XEK297" s="35"/>
      <c r="XEL297" s="35"/>
      <c r="XEM297" s="35"/>
      <c r="XEN297" s="35"/>
      <c r="XEO297" s="35"/>
      <c r="XEP297" s="35"/>
      <c r="XEQ297" s="35"/>
      <c r="XER297" s="35"/>
      <c r="XES297" s="35"/>
      <c r="XET297" s="35"/>
      <c r="XEU297" s="35"/>
      <c r="XEV297" s="35"/>
      <c r="XEW297" s="35"/>
      <c r="XEX297" s="35"/>
      <c r="XEY297" s="35"/>
      <c r="XEZ297" s="35"/>
      <c r="XFA297" s="35"/>
      <c r="XFB297" s="35"/>
      <c r="XFC297" s="35"/>
      <c r="XFD297" s="35"/>
    </row>
    <row r="298" spans="1:151 16227:16384" s="12" customFormat="1" ht="20.25" x14ac:dyDescent="0.25">
      <c r="A298" s="86" t="s">
        <v>249</v>
      </c>
      <c r="B298" s="87"/>
      <c r="C298" s="87"/>
      <c r="D298" s="87"/>
      <c r="E298" s="87"/>
      <c r="F298" s="87"/>
      <c r="G298" s="87"/>
      <c r="H298" s="87"/>
      <c r="I298" s="88"/>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WZC298" s="35"/>
      <c r="WZD298" s="35"/>
      <c r="WZE298" s="35"/>
      <c r="WZF298" s="35"/>
      <c r="WZG298" s="35"/>
      <c r="WZH298" s="35"/>
      <c r="WZI298" s="35"/>
      <c r="WZJ298" s="35"/>
      <c r="WZK298" s="35"/>
      <c r="WZL298" s="35"/>
      <c r="WZM298" s="35"/>
      <c r="WZN298" s="35"/>
      <c r="WZO298" s="35"/>
      <c r="WZP298" s="35"/>
      <c r="WZQ298" s="35"/>
      <c r="WZR298" s="35"/>
      <c r="WZS298" s="35"/>
      <c r="WZT298" s="35"/>
      <c r="WZU298" s="35"/>
      <c r="WZV298" s="35"/>
      <c r="WZW298" s="35"/>
      <c r="WZX298" s="35"/>
      <c r="WZY298" s="35"/>
      <c r="WZZ298" s="35"/>
      <c r="XAA298" s="35"/>
      <c r="XAB298" s="35"/>
      <c r="XAC298" s="35"/>
      <c r="XAD298" s="35"/>
      <c r="XAE298" s="35"/>
      <c r="XAF298" s="35"/>
      <c r="XAG298" s="35"/>
      <c r="XAH298" s="35"/>
      <c r="XAI298" s="35"/>
      <c r="XAJ298" s="35"/>
      <c r="XAK298" s="35"/>
      <c r="XAL298" s="35"/>
      <c r="XAM298" s="35"/>
      <c r="XAN298" s="35"/>
      <c r="XAO298" s="35"/>
      <c r="XAP298" s="35"/>
      <c r="XAQ298" s="35"/>
      <c r="XAR298" s="35"/>
      <c r="XAS298" s="35"/>
      <c r="XAT298" s="35"/>
      <c r="XAU298" s="35"/>
      <c r="XAV298" s="35"/>
      <c r="XAW298" s="35"/>
      <c r="XAX298" s="35"/>
      <c r="XAY298" s="35"/>
      <c r="XAZ298" s="35"/>
      <c r="XBA298" s="35"/>
      <c r="XBB298" s="35"/>
      <c r="XBC298" s="35"/>
      <c r="XBD298" s="35"/>
      <c r="XBE298" s="35"/>
      <c r="XBF298" s="35"/>
      <c r="XBG298" s="35"/>
      <c r="XBH298" s="35"/>
      <c r="XBI298" s="35"/>
      <c r="XBJ298" s="35"/>
      <c r="XBK298" s="35"/>
      <c r="XBL298" s="35"/>
      <c r="XBM298" s="35"/>
      <c r="XBN298" s="35"/>
      <c r="XBO298" s="35"/>
      <c r="XBP298" s="35"/>
      <c r="XBQ298" s="35"/>
      <c r="XBR298" s="35"/>
      <c r="XBS298" s="35"/>
      <c r="XBT298" s="35"/>
      <c r="XBU298" s="35"/>
      <c r="XBV298" s="35"/>
      <c r="XBW298" s="35"/>
      <c r="XBX298" s="35"/>
      <c r="XBY298" s="35"/>
      <c r="XBZ298" s="35"/>
      <c r="XCA298" s="35"/>
      <c r="XCB298" s="35"/>
      <c r="XCC298" s="35"/>
      <c r="XCD298" s="35"/>
      <c r="XCE298" s="35"/>
      <c r="XCF298" s="35"/>
      <c r="XCG298" s="35"/>
      <c r="XCH298" s="35"/>
      <c r="XCI298" s="35"/>
      <c r="XCJ298" s="35"/>
      <c r="XCK298" s="35"/>
      <c r="XCL298" s="35"/>
      <c r="XCM298" s="35"/>
      <c r="XCN298" s="35"/>
      <c r="XCO298" s="35"/>
      <c r="XCP298" s="35"/>
      <c r="XCQ298" s="35"/>
      <c r="XCR298" s="35"/>
      <c r="XCS298" s="35"/>
      <c r="XCT298" s="35"/>
      <c r="XCU298" s="35"/>
      <c r="XCV298" s="35"/>
      <c r="XCW298" s="35"/>
      <c r="XCX298" s="35"/>
      <c r="XCY298" s="35"/>
      <c r="XCZ298" s="35"/>
      <c r="XDA298" s="35"/>
      <c r="XDB298" s="35"/>
      <c r="XDC298" s="35"/>
      <c r="XDD298" s="35"/>
      <c r="XDE298" s="35"/>
      <c r="XDF298" s="35"/>
      <c r="XDG298" s="35"/>
      <c r="XDH298" s="35"/>
      <c r="XDI298" s="35"/>
      <c r="XDJ298" s="35"/>
      <c r="XDK298" s="35"/>
      <c r="XDL298" s="35"/>
      <c r="XDM298" s="35"/>
      <c r="XDN298" s="35"/>
      <c r="XDO298" s="35"/>
      <c r="XDP298" s="35"/>
      <c r="XDQ298" s="35"/>
      <c r="XDR298" s="35"/>
      <c r="XDS298" s="35"/>
      <c r="XDT298" s="35"/>
      <c r="XDU298" s="35"/>
      <c r="XDV298" s="35"/>
      <c r="XDW298" s="35"/>
      <c r="XDX298" s="35"/>
      <c r="XDY298" s="35"/>
      <c r="XDZ298" s="35"/>
      <c r="XEA298" s="35"/>
      <c r="XEB298" s="35"/>
      <c r="XEC298" s="35"/>
      <c r="XED298" s="35"/>
      <c r="XEE298" s="35"/>
      <c r="XEF298" s="35"/>
      <c r="XEG298" s="35"/>
      <c r="XEH298" s="35"/>
      <c r="XEI298" s="35"/>
      <c r="XEJ298" s="35"/>
      <c r="XEK298" s="35"/>
      <c r="XEL298" s="35"/>
      <c r="XEM298" s="35"/>
      <c r="XEN298" s="35"/>
      <c r="XEO298" s="35"/>
      <c r="XEP298" s="35"/>
      <c r="XEQ298" s="35"/>
      <c r="XER298" s="35"/>
      <c r="XES298" s="35"/>
      <c r="XET298" s="35"/>
      <c r="XEU298" s="35"/>
      <c r="XEV298" s="35"/>
      <c r="XEW298" s="35"/>
      <c r="XEX298" s="35"/>
      <c r="XEY298" s="35"/>
      <c r="XEZ298" s="35"/>
      <c r="XFA298" s="35"/>
      <c r="XFB298" s="35"/>
      <c r="XFC298" s="35"/>
      <c r="XFD298" s="35"/>
    </row>
    <row r="299" spans="1:151 16227:16384" s="12" customFormat="1" ht="20.25" x14ac:dyDescent="0.25">
      <c r="A299" s="82" t="str">
        <f>A298</f>
        <v xml:space="preserve">5th to 8th &amp; 10th to 14th Floor For Residential </v>
      </c>
      <c r="B299" s="82"/>
      <c r="C299" s="82">
        <v>1</v>
      </c>
      <c r="D299" s="82"/>
      <c r="E299" s="58" t="s">
        <v>214</v>
      </c>
      <c r="F299" s="83">
        <f>(41.53+1*1.55)*10.764</f>
        <v>463.71311999999995</v>
      </c>
      <c r="G299" s="84"/>
      <c r="H299" s="58">
        <v>0</v>
      </c>
      <c r="I299" s="58">
        <f>F299*(($I$122)+1)+H299</f>
        <v>695.56967999999995</v>
      </c>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WZC299" s="35"/>
      <c r="WZD299" s="35"/>
      <c r="WZE299" s="35"/>
      <c r="WZF299" s="35"/>
      <c r="WZG299" s="35"/>
      <c r="WZH299" s="35"/>
      <c r="WZI299" s="35"/>
      <c r="WZJ299" s="35"/>
      <c r="WZK299" s="35"/>
      <c r="WZL299" s="35"/>
      <c r="WZM299" s="35"/>
      <c r="WZN299" s="35"/>
      <c r="WZO299" s="35"/>
      <c r="WZP299" s="35"/>
      <c r="WZQ299" s="35"/>
      <c r="WZR299" s="35"/>
      <c r="WZS299" s="35"/>
      <c r="WZT299" s="35"/>
      <c r="WZU299" s="35"/>
      <c r="WZV299" s="35"/>
      <c r="WZW299" s="35"/>
      <c r="WZX299" s="35"/>
      <c r="WZY299" s="35"/>
      <c r="WZZ299" s="35"/>
      <c r="XAA299" s="35"/>
      <c r="XAB299" s="35"/>
      <c r="XAC299" s="35"/>
      <c r="XAD299" s="35"/>
      <c r="XAE299" s="35"/>
      <c r="XAF299" s="35"/>
      <c r="XAG299" s="35"/>
      <c r="XAH299" s="35"/>
      <c r="XAI299" s="35"/>
      <c r="XAJ299" s="35"/>
      <c r="XAK299" s="35"/>
      <c r="XAL299" s="35"/>
      <c r="XAM299" s="35"/>
      <c r="XAN299" s="35"/>
      <c r="XAO299" s="35"/>
      <c r="XAP299" s="35"/>
      <c r="XAQ299" s="35"/>
      <c r="XAR299" s="35"/>
      <c r="XAS299" s="35"/>
      <c r="XAT299" s="35"/>
      <c r="XAU299" s="35"/>
      <c r="XAV299" s="35"/>
      <c r="XAW299" s="35"/>
      <c r="XAX299" s="35"/>
      <c r="XAY299" s="35"/>
      <c r="XAZ299" s="35"/>
      <c r="XBA299" s="35"/>
      <c r="XBB299" s="35"/>
      <c r="XBC299" s="35"/>
      <c r="XBD299" s="35"/>
      <c r="XBE299" s="35"/>
      <c r="XBF299" s="35"/>
      <c r="XBG299" s="35"/>
      <c r="XBH299" s="35"/>
      <c r="XBI299" s="35"/>
      <c r="XBJ299" s="35"/>
      <c r="XBK299" s="35"/>
      <c r="XBL299" s="35"/>
      <c r="XBM299" s="35"/>
      <c r="XBN299" s="35"/>
      <c r="XBO299" s="35"/>
      <c r="XBP299" s="35"/>
      <c r="XBQ299" s="35"/>
      <c r="XBR299" s="35"/>
      <c r="XBS299" s="35"/>
      <c r="XBT299" s="35"/>
      <c r="XBU299" s="35"/>
      <c r="XBV299" s="35"/>
      <c r="XBW299" s="35"/>
      <c r="XBX299" s="35"/>
      <c r="XBY299" s="35"/>
      <c r="XBZ299" s="35"/>
      <c r="XCA299" s="35"/>
      <c r="XCB299" s="35"/>
      <c r="XCC299" s="35"/>
      <c r="XCD299" s="35"/>
      <c r="XCE299" s="35"/>
      <c r="XCF299" s="35"/>
      <c r="XCG299" s="35"/>
      <c r="XCH299" s="35"/>
      <c r="XCI299" s="35"/>
      <c r="XCJ299" s="35"/>
      <c r="XCK299" s="35"/>
      <c r="XCL299" s="35"/>
      <c r="XCM299" s="35"/>
      <c r="XCN299" s="35"/>
      <c r="XCO299" s="35"/>
      <c r="XCP299" s="35"/>
      <c r="XCQ299" s="35"/>
      <c r="XCR299" s="35"/>
      <c r="XCS299" s="35"/>
      <c r="XCT299" s="35"/>
      <c r="XCU299" s="35"/>
      <c r="XCV299" s="35"/>
      <c r="XCW299" s="35"/>
      <c r="XCX299" s="35"/>
      <c r="XCY299" s="35"/>
      <c r="XCZ299" s="35"/>
      <c r="XDA299" s="35"/>
      <c r="XDB299" s="35"/>
      <c r="XDC299" s="35"/>
      <c r="XDD299" s="35"/>
      <c r="XDE299" s="35"/>
      <c r="XDF299" s="35"/>
      <c r="XDG299" s="35"/>
      <c r="XDH299" s="35"/>
      <c r="XDI299" s="35"/>
      <c r="XDJ299" s="35"/>
      <c r="XDK299" s="35"/>
      <c r="XDL299" s="35"/>
      <c r="XDM299" s="35"/>
      <c r="XDN299" s="35"/>
      <c r="XDO299" s="35"/>
      <c r="XDP299" s="35"/>
      <c r="XDQ299" s="35"/>
      <c r="XDR299" s="35"/>
      <c r="XDS299" s="35"/>
      <c r="XDT299" s="35"/>
      <c r="XDU299" s="35"/>
      <c r="XDV299" s="35"/>
      <c r="XDW299" s="35"/>
      <c r="XDX299" s="35"/>
      <c r="XDY299" s="35"/>
      <c r="XDZ299" s="35"/>
      <c r="XEA299" s="35"/>
      <c r="XEB299" s="35"/>
      <c r="XEC299" s="35"/>
      <c r="XED299" s="35"/>
      <c r="XEE299" s="35"/>
      <c r="XEF299" s="35"/>
      <c r="XEG299" s="35"/>
      <c r="XEH299" s="35"/>
      <c r="XEI299" s="35"/>
      <c r="XEJ299" s="35"/>
      <c r="XEK299" s="35"/>
      <c r="XEL299" s="35"/>
      <c r="XEM299" s="35"/>
      <c r="XEN299" s="35"/>
      <c r="XEO299" s="35"/>
      <c r="XEP299" s="35"/>
      <c r="XEQ299" s="35"/>
      <c r="XER299" s="35"/>
      <c r="XES299" s="35"/>
      <c r="XET299" s="35"/>
      <c r="XEU299" s="35"/>
      <c r="XEV299" s="35"/>
      <c r="XEW299" s="35"/>
      <c r="XEX299" s="35"/>
      <c r="XEY299" s="35"/>
      <c r="XEZ299" s="35"/>
      <c r="XFA299" s="35"/>
      <c r="XFB299" s="35"/>
      <c r="XFC299" s="35"/>
      <c r="XFD299" s="35"/>
    </row>
    <row r="300" spans="1:151 16227:16384" s="12" customFormat="1" ht="20.25" x14ac:dyDescent="0.25">
      <c r="A300" s="82" t="str">
        <f t="shared" ref="A300:A316" si="41">A299</f>
        <v xml:space="preserve">5th to 8th &amp; 10th to 14th Floor For Residential </v>
      </c>
      <c r="B300" s="82"/>
      <c r="C300" s="82">
        <f>C299+1</f>
        <v>2</v>
      </c>
      <c r="D300" s="82"/>
      <c r="E300" s="58" t="s">
        <v>214</v>
      </c>
      <c r="F300" s="83">
        <f>(41.53+1*1.55)*10.764</f>
        <v>463.71311999999995</v>
      </c>
      <c r="G300" s="84"/>
      <c r="H300" s="58">
        <v>0</v>
      </c>
      <c r="I300" s="58">
        <f t="shared" ref="I300:I313" si="42">F300*(($I$122)+1)+H300</f>
        <v>695.56967999999995</v>
      </c>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WZC300" s="35"/>
      <c r="WZD300" s="35"/>
      <c r="WZE300" s="35"/>
      <c r="WZF300" s="35"/>
      <c r="WZG300" s="35"/>
      <c r="WZH300" s="35"/>
      <c r="WZI300" s="35"/>
      <c r="WZJ300" s="35"/>
      <c r="WZK300" s="35"/>
      <c r="WZL300" s="35"/>
      <c r="WZM300" s="35"/>
      <c r="WZN300" s="35"/>
      <c r="WZO300" s="35"/>
      <c r="WZP300" s="35"/>
      <c r="WZQ300" s="35"/>
      <c r="WZR300" s="35"/>
      <c r="WZS300" s="35"/>
      <c r="WZT300" s="35"/>
      <c r="WZU300" s="35"/>
      <c r="WZV300" s="35"/>
      <c r="WZW300" s="35"/>
      <c r="WZX300" s="35"/>
      <c r="WZY300" s="35"/>
      <c r="WZZ300" s="35"/>
      <c r="XAA300" s="35"/>
      <c r="XAB300" s="35"/>
      <c r="XAC300" s="35"/>
      <c r="XAD300" s="35"/>
      <c r="XAE300" s="35"/>
      <c r="XAF300" s="35"/>
      <c r="XAG300" s="35"/>
      <c r="XAH300" s="35"/>
      <c r="XAI300" s="35"/>
      <c r="XAJ300" s="35"/>
      <c r="XAK300" s="35"/>
      <c r="XAL300" s="35"/>
      <c r="XAM300" s="35"/>
      <c r="XAN300" s="35"/>
      <c r="XAO300" s="35"/>
      <c r="XAP300" s="35"/>
      <c r="XAQ300" s="35"/>
      <c r="XAR300" s="35"/>
      <c r="XAS300" s="35"/>
      <c r="XAT300" s="35"/>
      <c r="XAU300" s="35"/>
      <c r="XAV300" s="35"/>
      <c r="XAW300" s="35"/>
      <c r="XAX300" s="35"/>
      <c r="XAY300" s="35"/>
      <c r="XAZ300" s="35"/>
      <c r="XBA300" s="35"/>
      <c r="XBB300" s="35"/>
      <c r="XBC300" s="35"/>
      <c r="XBD300" s="35"/>
      <c r="XBE300" s="35"/>
      <c r="XBF300" s="35"/>
      <c r="XBG300" s="35"/>
      <c r="XBH300" s="35"/>
      <c r="XBI300" s="35"/>
      <c r="XBJ300" s="35"/>
      <c r="XBK300" s="35"/>
      <c r="XBL300" s="35"/>
      <c r="XBM300" s="35"/>
      <c r="XBN300" s="35"/>
      <c r="XBO300" s="35"/>
      <c r="XBP300" s="35"/>
      <c r="XBQ300" s="35"/>
      <c r="XBR300" s="35"/>
      <c r="XBS300" s="35"/>
      <c r="XBT300" s="35"/>
      <c r="XBU300" s="35"/>
      <c r="XBV300" s="35"/>
      <c r="XBW300" s="35"/>
      <c r="XBX300" s="35"/>
      <c r="XBY300" s="35"/>
      <c r="XBZ300" s="35"/>
      <c r="XCA300" s="35"/>
      <c r="XCB300" s="35"/>
      <c r="XCC300" s="35"/>
      <c r="XCD300" s="35"/>
      <c r="XCE300" s="35"/>
      <c r="XCF300" s="35"/>
      <c r="XCG300" s="35"/>
      <c r="XCH300" s="35"/>
      <c r="XCI300" s="35"/>
      <c r="XCJ300" s="35"/>
      <c r="XCK300" s="35"/>
      <c r="XCL300" s="35"/>
      <c r="XCM300" s="35"/>
      <c r="XCN300" s="35"/>
      <c r="XCO300" s="35"/>
      <c r="XCP300" s="35"/>
      <c r="XCQ300" s="35"/>
      <c r="XCR300" s="35"/>
      <c r="XCS300" s="35"/>
      <c r="XCT300" s="35"/>
      <c r="XCU300" s="35"/>
      <c r="XCV300" s="35"/>
      <c r="XCW300" s="35"/>
      <c r="XCX300" s="35"/>
      <c r="XCY300" s="35"/>
      <c r="XCZ300" s="35"/>
      <c r="XDA300" s="35"/>
      <c r="XDB300" s="35"/>
      <c r="XDC300" s="35"/>
      <c r="XDD300" s="35"/>
      <c r="XDE300" s="35"/>
      <c r="XDF300" s="35"/>
      <c r="XDG300" s="35"/>
      <c r="XDH300" s="35"/>
      <c r="XDI300" s="35"/>
      <c r="XDJ300" s="35"/>
      <c r="XDK300" s="35"/>
      <c r="XDL300" s="35"/>
      <c r="XDM300" s="35"/>
      <c r="XDN300" s="35"/>
      <c r="XDO300" s="35"/>
      <c r="XDP300" s="35"/>
      <c r="XDQ300" s="35"/>
      <c r="XDR300" s="35"/>
      <c r="XDS300" s="35"/>
      <c r="XDT300" s="35"/>
      <c r="XDU300" s="35"/>
      <c r="XDV300" s="35"/>
      <c r="XDW300" s="35"/>
      <c r="XDX300" s="35"/>
      <c r="XDY300" s="35"/>
      <c r="XDZ300" s="35"/>
      <c r="XEA300" s="35"/>
      <c r="XEB300" s="35"/>
      <c r="XEC300" s="35"/>
      <c r="XED300" s="35"/>
      <c r="XEE300" s="35"/>
      <c r="XEF300" s="35"/>
      <c r="XEG300" s="35"/>
      <c r="XEH300" s="35"/>
      <c r="XEI300" s="35"/>
      <c r="XEJ300" s="35"/>
      <c r="XEK300" s="35"/>
      <c r="XEL300" s="35"/>
      <c r="XEM300" s="35"/>
      <c r="XEN300" s="35"/>
      <c r="XEO300" s="35"/>
      <c r="XEP300" s="35"/>
      <c r="XEQ300" s="35"/>
      <c r="XER300" s="35"/>
      <c r="XES300" s="35"/>
      <c r="XET300" s="35"/>
      <c r="XEU300" s="35"/>
      <c r="XEV300" s="35"/>
      <c r="XEW300" s="35"/>
      <c r="XEX300" s="35"/>
      <c r="XEY300" s="35"/>
      <c r="XEZ300" s="35"/>
      <c r="XFA300" s="35"/>
      <c r="XFB300" s="35"/>
      <c r="XFC300" s="35"/>
      <c r="XFD300" s="35"/>
    </row>
    <row r="301" spans="1:151 16227:16384" s="12" customFormat="1" ht="20.25" x14ac:dyDescent="0.25">
      <c r="A301" s="82" t="str">
        <f t="shared" si="41"/>
        <v xml:space="preserve">5th to 8th &amp; 10th to 14th Floor For Residential </v>
      </c>
      <c r="B301" s="82"/>
      <c r="C301" s="82">
        <f t="shared" ref="C301:C316" si="43">C300+1</f>
        <v>3</v>
      </c>
      <c r="D301" s="82"/>
      <c r="E301" s="58" t="s">
        <v>214</v>
      </c>
      <c r="F301" s="83">
        <f>(41.9+1*1.55)*10.764</f>
        <v>467.69579999999991</v>
      </c>
      <c r="G301" s="84"/>
      <c r="H301" s="58">
        <v>0</v>
      </c>
      <c r="I301" s="58">
        <f t="shared" si="42"/>
        <v>701.54369999999983</v>
      </c>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WZC301" s="35"/>
      <c r="WZD301" s="35"/>
      <c r="WZE301" s="35"/>
      <c r="WZF301" s="35"/>
      <c r="WZG301" s="35"/>
      <c r="WZH301" s="35"/>
      <c r="WZI301" s="35"/>
      <c r="WZJ301" s="35"/>
      <c r="WZK301" s="35"/>
      <c r="WZL301" s="35"/>
      <c r="WZM301" s="35"/>
      <c r="WZN301" s="35"/>
      <c r="WZO301" s="35"/>
      <c r="WZP301" s="35"/>
      <c r="WZQ301" s="35"/>
      <c r="WZR301" s="35"/>
      <c r="WZS301" s="35"/>
      <c r="WZT301" s="35"/>
      <c r="WZU301" s="35"/>
      <c r="WZV301" s="35"/>
      <c r="WZW301" s="35"/>
      <c r="WZX301" s="35"/>
      <c r="WZY301" s="35"/>
      <c r="WZZ301" s="35"/>
      <c r="XAA301" s="35"/>
      <c r="XAB301" s="35"/>
      <c r="XAC301" s="35"/>
      <c r="XAD301" s="35"/>
      <c r="XAE301" s="35"/>
      <c r="XAF301" s="35"/>
      <c r="XAG301" s="35"/>
      <c r="XAH301" s="35"/>
      <c r="XAI301" s="35"/>
      <c r="XAJ301" s="35"/>
      <c r="XAK301" s="35"/>
      <c r="XAL301" s="35"/>
      <c r="XAM301" s="35"/>
      <c r="XAN301" s="35"/>
      <c r="XAO301" s="35"/>
      <c r="XAP301" s="35"/>
      <c r="XAQ301" s="35"/>
      <c r="XAR301" s="35"/>
      <c r="XAS301" s="35"/>
      <c r="XAT301" s="35"/>
      <c r="XAU301" s="35"/>
      <c r="XAV301" s="35"/>
      <c r="XAW301" s="35"/>
      <c r="XAX301" s="35"/>
      <c r="XAY301" s="35"/>
      <c r="XAZ301" s="35"/>
      <c r="XBA301" s="35"/>
      <c r="XBB301" s="35"/>
      <c r="XBC301" s="35"/>
      <c r="XBD301" s="35"/>
      <c r="XBE301" s="35"/>
      <c r="XBF301" s="35"/>
      <c r="XBG301" s="35"/>
      <c r="XBH301" s="35"/>
      <c r="XBI301" s="35"/>
      <c r="XBJ301" s="35"/>
      <c r="XBK301" s="35"/>
      <c r="XBL301" s="35"/>
      <c r="XBM301" s="35"/>
      <c r="XBN301" s="35"/>
      <c r="XBO301" s="35"/>
      <c r="XBP301" s="35"/>
      <c r="XBQ301" s="35"/>
      <c r="XBR301" s="35"/>
      <c r="XBS301" s="35"/>
      <c r="XBT301" s="35"/>
      <c r="XBU301" s="35"/>
      <c r="XBV301" s="35"/>
      <c r="XBW301" s="35"/>
      <c r="XBX301" s="35"/>
      <c r="XBY301" s="35"/>
      <c r="XBZ301" s="35"/>
      <c r="XCA301" s="35"/>
      <c r="XCB301" s="35"/>
      <c r="XCC301" s="35"/>
      <c r="XCD301" s="35"/>
      <c r="XCE301" s="35"/>
      <c r="XCF301" s="35"/>
      <c r="XCG301" s="35"/>
      <c r="XCH301" s="35"/>
      <c r="XCI301" s="35"/>
      <c r="XCJ301" s="35"/>
      <c r="XCK301" s="35"/>
      <c r="XCL301" s="35"/>
      <c r="XCM301" s="35"/>
      <c r="XCN301" s="35"/>
      <c r="XCO301" s="35"/>
      <c r="XCP301" s="35"/>
      <c r="XCQ301" s="35"/>
      <c r="XCR301" s="35"/>
      <c r="XCS301" s="35"/>
      <c r="XCT301" s="35"/>
      <c r="XCU301" s="35"/>
      <c r="XCV301" s="35"/>
      <c r="XCW301" s="35"/>
      <c r="XCX301" s="35"/>
      <c r="XCY301" s="35"/>
      <c r="XCZ301" s="35"/>
      <c r="XDA301" s="35"/>
      <c r="XDB301" s="35"/>
      <c r="XDC301" s="35"/>
      <c r="XDD301" s="35"/>
      <c r="XDE301" s="35"/>
      <c r="XDF301" s="35"/>
      <c r="XDG301" s="35"/>
      <c r="XDH301" s="35"/>
      <c r="XDI301" s="35"/>
      <c r="XDJ301" s="35"/>
      <c r="XDK301" s="35"/>
      <c r="XDL301" s="35"/>
      <c r="XDM301" s="35"/>
      <c r="XDN301" s="35"/>
      <c r="XDO301" s="35"/>
      <c r="XDP301" s="35"/>
      <c r="XDQ301" s="35"/>
      <c r="XDR301" s="35"/>
      <c r="XDS301" s="35"/>
      <c r="XDT301" s="35"/>
      <c r="XDU301" s="35"/>
      <c r="XDV301" s="35"/>
      <c r="XDW301" s="35"/>
      <c r="XDX301" s="35"/>
      <c r="XDY301" s="35"/>
      <c r="XDZ301" s="35"/>
      <c r="XEA301" s="35"/>
      <c r="XEB301" s="35"/>
      <c r="XEC301" s="35"/>
      <c r="XED301" s="35"/>
      <c r="XEE301" s="35"/>
      <c r="XEF301" s="35"/>
      <c r="XEG301" s="35"/>
      <c r="XEH301" s="35"/>
      <c r="XEI301" s="35"/>
      <c r="XEJ301" s="35"/>
      <c r="XEK301" s="35"/>
      <c r="XEL301" s="35"/>
      <c r="XEM301" s="35"/>
      <c r="XEN301" s="35"/>
      <c r="XEO301" s="35"/>
      <c r="XEP301" s="35"/>
      <c r="XEQ301" s="35"/>
      <c r="XER301" s="35"/>
      <c r="XES301" s="35"/>
      <c r="XET301" s="35"/>
      <c r="XEU301" s="35"/>
      <c r="XEV301" s="35"/>
      <c r="XEW301" s="35"/>
      <c r="XEX301" s="35"/>
      <c r="XEY301" s="35"/>
      <c r="XEZ301" s="35"/>
      <c r="XFA301" s="35"/>
      <c r="XFB301" s="35"/>
      <c r="XFC301" s="35"/>
      <c r="XFD301" s="35"/>
    </row>
    <row r="302" spans="1:151 16227:16384" s="12" customFormat="1" ht="20.25" customHeight="1" x14ac:dyDescent="0.25">
      <c r="A302" s="82" t="str">
        <f t="shared" si="41"/>
        <v xml:space="preserve">5th to 8th &amp; 10th to 14th Floor For Residential </v>
      </c>
      <c r="B302" s="82"/>
      <c r="C302" s="82">
        <f t="shared" si="43"/>
        <v>4</v>
      </c>
      <c r="D302" s="82"/>
      <c r="E302" s="58" t="s">
        <v>214</v>
      </c>
      <c r="F302" s="83">
        <f>(37.91+1*1.55)*10.764</f>
        <v>424.74743999999993</v>
      </c>
      <c r="G302" s="84"/>
      <c r="H302" s="58">
        <v>0</v>
      </c>
      <c r="I302" s="58">
        <f t="shared" si="42"/>
        <v>637.12115999999992</v>
      </c>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WZC302" s="35"/>
      <c r="WZD302" s="35"/>
      <c r="WZE302" s="35"/>
      <c r="WZF302" s="35"/>
      <c r="WZG302" s="35"/>
      <c r="WZH302" s="35"/>
      <c r="WZI302" s="35"/>
      <c r="WZJ302" s="35"/>
      <c r="WZK302" s="35"/>
      <c r="WZL302" s="35"/>
      <c r="WZM302" s="35"/>
      <c r="WZN302" s="35"/>
      <c r="WZO302" s="35"/>
      <c r="WZP302" s="35"/>
      <c r="WZQ302" s="35"/>
      <c r="WZR302" s="35"/>
      <c r="WZS302" s="35"/>
      <c r="WZT302" s="35"/>
      <c r="WZU302" s="35"/>
      <c r="WZV302" s="35"/>
      <c r="WZW302" s="35"/>
      <c r="WZX302" s="35"/>
      <c r="WZY302" s="35"/>
      <c r="WZZ302" s="35"/>
      <c r="XAA302" s="35"/>
      <c r="XAB302" s="35"/>
      <c r="XAC302" s="35"/>
      <c r="XAD302" s="35"/>
      <c r="XAE302" s="35"/>
      <c r="XAF302" s="35"/>
      <c r="XAG302" s="35"/>
      <c r="XAH302" s="35"/>
      <c r="XAI302" s="35"/>
      <c r="XAJ302" s="35"/>
      <c r="XAK302" s="35"/>
      <c r="XAL302" s="35"/>
      <c r="XAM302" s="35"/>
      <c r="XAN302" s="35"/>
      <c r="XAO302" s="35"/>
      <c r="XAP302" s="35"/>
      <c r="XAQ302" s="35"/>
      <c r="XAR302" s="35"/>
      <c r="XAS302" s="35"/>
      <c r="XAT302" s="35"/>
      <c r="XAU302" s="35"/>
      <c r="XAV302" s="35"/>
      <c r="XAW302" s="35"/>
      <c r="XAX302" s="35"/>
      <c r="XAY302" s="35"/>
      <c r="XAZ302" s="35"/>
      <c r="XBA302" s="35"/>
      <c r="XBB302" s="35"/>
      <c r="XBC302" s="35"/>
      <c r="XBD302" s="35"/>
      <c r="XBE302" s="35"/>
      <c r="XBF302" s="35"/>
      <c r="XBG302" s="35"/>
      <c r="XBH302" s="35"/>
      <c r="XBI302" s="35"/>
      <c r="XBJ302" s="35"/>
      <c r="XBK302" s="35"/>
      <c r="XBL302" s="35"/>
      <c r="XBM302" s="35"/>
      <c r="XBN302" s="35"/>
      <c r="XBO302" s="35"/>
      <c r="XBP302" s="35"/>
      <c r="XBQ302" s="35"/>
      <c r="XBR302" s="35"/>
      <c r="XBS302" s="35"/>
      <c r="XBT302" s="35"/>
      <c r="XBU302" s="35"/>
      <c r="XBV302" s="35"/>
      <c r="XBW302" s="35"/>
      <c r="XBX302" s="35"/>
      <c r="XBY302" s="35"/>
      <c r="XBZ302" s="35"/>
      <c r="XCA302" s="35"/>
      <c r="XCB302" s="35"/>
      <c r="XCC302" s="35"/>
      <c r="XCD302" s="35"/>
      <c r="XCE302" s="35"/>
      <c r="XCF302" s="35"/>
      <c r="XCG302" s="35"/>
      <c r="XCH302" s="35"/>
      <c r="XCI302" s="35"/>
      <c r="XCJ302" s="35"/>
      <c r="XCK302" s="35"/>
      <c r="XCL302" s="35"/>
      <c r="XCM302" s="35"/>
      <c r="XCN302" s="35"/>
      <c r="XCO302" s="35"/>
      <c r="XCP302" s="35"/>
      <c r="XCQ302" s="35"/>
      <c r="XCR302" s="35"/>
      <c r="XCS302" s="35"/>
      <c r="XCT302" s="35"/>
      <c r="XCU302" s="35"/>
      <c r="XCV302" s="35"/>
      <c r="XCW302" s="35"/>
      <c r="XCX302" s="35"/>
      <c r="XCY302" s="35"/>
      <c r="XCZ302" s="35"/>
      <c r="XDA302" s="35"/>
      <c r="XDB302" s="35"/>
      <c r="XDC302" s="35"/>
      <c r="XDD302" s="35"/>
      <c r="XDE302" s="35"/>
      <c r="XDF302" s="35"/>
      <c r="XDG302" s="35"/>
      <c r="XDH302" s="35"/>
      <c r="XDI302" s="35"/>
      <c r="XDJ302" s="35"/>
      <c r="XDK302" s="35"/>
      <c r="XDL302" s="35"/>
      <c r="XDM302" s="35"/>
      <c r="XDN302" s="35"/>
      <c r="XDO302" s="35"/>
      <c r="XDP302" s="35"/>
      <c r="XDQ302" s="35"/>
      <c r="XDR302" s="35"/>
      <c r="XDS302" s="35"/>
      <c r="XDT302" s="35"/>
      <c r="XDU302" s="35"/>
      <c r="XDV302" s="35"/>
      <c r="XDW302" s="35"/>
      <c r="XDX302" s="35"/>
      <c r="XDY302" s="35"/>
      <c r="XDZ302" s="35"/>
      <c r="XEA302" s="35"/>
      <c r="XEB302" s="35"/>
      <c r="XEC302" s="35"/>
      <c r="XED302" s="35"/>
      <c r="XEE302" s="35"/>
      <c r="XEF302" s="35"/>
      <c r="XEG302" s="35"/>
      <c r="XEH302" s="35"/>
      <c r="XEI302" s="35"/>
      <c r="XEJ302" s="35"/>
      <c r="XEK302" s="35"/>
      <c r="XEL302" s="35"/>
      <c r="XEM302" s="35"/>
      <c r="XEN302" s="35"/>
      <c r="XEO302" s="35"/>
      <c r="XEP302" s="35"/>
      <c r="XEQ302" s="35"/>
      <c r="XER302" s="35"/>
      <c r="XES302" s="35"/>
      <c r="XET302" s="35"/>
      <c r="XEU302" s="35"/>
      <c r="XEV302" s="35"/>
      <c r="XEW302" s="35"/>
      <c r="XEX302" s="35"/>
      <c r="XEY302" s="35"/>
      <c r="XEZ302" s="35"/>
      <c r="XFA302" s="35"/>
      <c r="XFB302" s="35"/>
      <c r="XFC302" s="35"/>
      <c r="XFD302" s="35"/>
    </row>
    <row r="303" spans="1:151 16227:16384" s="12" customFormat="1" ht="20.25" customHeight="1" x14ac:dyDescent="0.25">
      <c r="A303" s="82" t="str">
        <f t="shared" si="41"/>
        <v xml:space="preserve">5th to 8th &amp; 10th to 14th Floor For Residential </v>
      </c>
      <c r="B303" s="82"/>
      <c r="C303" s="82">
        <f t="shared" si="43"/>
        <v>5</v>
      </c>
      <c r="D303" s="82"/>
      <c r="E303" s="58" t="s">
        <v>214</v>
      </c>
      <c r="F303" s="83">
        <f>(36.91+1*1.55)*10.764</f>
        <v>413.98343999999992</v>
      </c>
      <c r="G303" s="84"/>
      <c r="H303" s="58">
        <v>0</v>
      </c>
      <c r="I303" s="58">
        <f t="shared" si="42"/>
        <v>620.97515999999985</v>
      </c>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WZC303" s="35"/>
      <c r="WZD303" s="35"/>
      <c r="WZE303" s="35"/>
      <c r="WZF303" s="35"/>
      <c r="WZG303" s="35"/>
      <c r="WZH303" s="35"/>
      <c r="WZI303" s="35"/>
      <c r="WZJ303" s="35"/>
      <c r="WZK303" s="35"/>
      <c r="WZL303" s="35"/>
      <c r="WZM303" s="35"/>
      <c r="WZN303" s="35"/>
      <c r="WZO303" s="35"/>
      <c r="WZP303" s="35"/>
      <c r="WZQ303" s="35"/>
      <c r="WZR303" s="35"/>
      <c r="WZS303" s="35"/>
      <c r="WZT303" s="35"/>
      <c r="WZU303" s="35"/>
      <c r="WZV303" s="35"/>
      <c r="WZW303" s="35"/>
      <c r="WZX303" s="35"/>
      <c r="WZY303" s="35"/>
      <c r="WZZ303" s="35"/>
      <c r="XAA303" s="35"/>
      <c r="XAB303" s="35"/>
      <c r="XAC303" s="35"/>
      <c r="XAD303" s="35"/>
      <c r="XAE303" s="35"/>
      <c r="XAF303" s="35"/>
      <c r="XAG303" s="35"/>
      <c r="XAH303" s="35"/>
      <c r="XAI303" s="35"/>
      <c r="XAJ303" s="35"/>
      <c r="XAK303" s="35"/>
      <c r="XAL303" s="35"/>
      <c r="XAM303" s="35"/>
      <c r="XAN303" s="35"/>
      <c r="XAO303" s="35"/>
      <c r="XAP303" s="35"/>
      <c r="XAQ303" s="35"/>
      <c r="XAR303" s="35"/>
      <c r="XAS303" s="35"/>
      <c r="XAT303" s="35"/>
      <c r="XAU303" s="35"/>
      <c r="XAV303" s="35"/>
      <c r="XAW303" s="35"/>
      <c r="XAX303" s="35"/>
      <c r="XAY303" s="35"/>
      <c r="XAZ303" s="35"/>
      <c r="XBA303" s="35"/>
      <c r="XBB303" s="35"/>
      <c r="XBC303" s="35"/>
      <c r="XBD303" s="35"/>
      <c r="XBE303" s="35"/>
      <c r="XBF303" s="35"/>
      <c r="XBG303" s="35"/>
      <c r="XBH303" s="35"/>
      <c r="XBI303" s="35"/>
      <c r="XBJ303" s="35"/>
      <c r="XBK303" s="35"/>
      <c r="XBL303" s="35"/>
      <c r="XBM303" s="35"/>
      <c r="XBN303" s="35"/>
      <c r="XBO303" s="35"/>
      <c r="XBP303" s="35"/>
      <c r="XBQ303" s="35"/>
      <c r="XBR303" s="35"/>
      <c r="XBS303" s="35"/>
      <c r="XBT303" s="35"/>
      <c r="XBU303" s="35"/>
      <c r="XBV303" s="35"/>
      <c r="XBW303" s="35"/>
      <c r="XBX303" s="35"/>
      <c r="XBY303" s="35"/>
      <c r="XBZ303" s="35"/>
      <c r="XCA303" s="35"/>
      <c r="XCB303" s="35"/>
      <c r="XCC303" s="35"/>
      <c r="XCD303" s="35"/>
      <c r="XCE303" s="35"/>
      <c r="XCF303" s="35"/>
      <c r="XCG303" s="35"/>
      <c r="XCH303" s="35"/>
      <c r="XCI303" s="35"/>
      <c r="XCJ303" s="35"/>
      <c r="XCK303" s="35"/>
      <c r="XCL303" s="35"/>
      <c r="XCM303" s="35"/>
      <c r="XCN303" s="35"/>
      <c r="XCO303" s="35"/>
      <c r="XCP303" s="35"/>
      <c r="XCQ303" s="35"/>
      <c r="XCR303" s="35"/>
      <c r="XCS303" s="35"/>
      <c r="XCT303" s="35"/>
      <c r="XCU303" s="35"/>
      <c r="XCV303" s="35"/>
      <c r="XCW303" s="35"/>
      <c r="XCX303" s="35"/>
      <c r="XCY303" s="35"/>
      <c r="XCZ303" s="35"/>
      <c r="XDA303" s="35"/>
      <c r="XDB303" s="35"/>
      <c r="XDC303" s="35"/>
      <c r="XDD303" s="35"/>
      <c r="XDE303" s="35"/>
      <c r="XDF303" s="35"/>
      <c r="XDG303" s="35"/>
      <c r="XDH303" s="35"/>
      <c r="XDI303" s="35"/>
      <c r="XDJ303" s="35"/>
      <c r="XDK303" s="35"/>
      <c r="XDL303" s="35"/>
      <c r="XDM303" s="35"/>
      <c r="XDN303" s="35"/>
      <c r="XDO303" s="35"/>
      <c r="XDP303" s="35"/>
      <c r="XDQ303" s="35"/>
      <c r="XDR303" s="35"/>
      <c r="XDS303" s="35"/>
      <c r="XDT303" s="35"/>
      <c r="XDU303" s="35"/>
      <c r="XDV303" s="35"/>
      <c r="XDW303" s="35"/>
      <c r="XDX303" s="35"/>
      <c r="XDY303" s="35"/>
      <c r="XDZ303" s="35"/>
      <c r="XEA303" s="35"/>
      <c r="XEB303" s="35"/>
      <c r="XEC303" s="35"/>
      <c r="XED303" s="35"/>
      <c r="XEE303" s="35"/>
      <c r="XEF303" s="35"/>
      <c r="XEG303" s="35"/>
      <c r="XEH303" s="35"/>
      <c r="XEI303" s="35"/>
      <c r="XEJ303" s="35"/>
      <c r="XEK303" s="35"/>
      <c r="XEL303" s="35"/>
      <c r="XEM303" s="35"/>
      <c r="XEN303" s="35"/>
      <c r="XEO303" s="35"/>
      <c r="XEP303" s="35"/>
      <c r="XEQ303" s="35"/>
      <c r="XER303" s="35"/>
      <c r="XES303" s="35"/>
      <c r="XET303" s="35"/>
      <c r="XEU303" s="35"/>
      <c r="XEV303" s="35"/>
      <c r="XEW303" s="35"/>
      <c r="XEX303" s="35"/>
      <c r="XEY303" s="35"/>
      <c r="XEZ303" s="35"/>
      <c r="XFA303" s="35"/>
      <c r="XFB303" s="35"/>
      <c r="XFC303" s="35"/>
      <c r="XFD303" s="35"/>
    </row>
    <row r="304" spans="1:151 16227:16384" s="12" customFormat="1" ht="20.25" customHeight="1" x14ac:dyDescent="0.25">
      <c r="A304" s="82" t="str">
        <f t="shared" si="41"/>
        <v xml:space="preserve">5th to 8th &amp; 10th to 14th Floor For Residential </v>
      </c>
      <c r="B304" s="82"/>
      <c r="C304" s="82">
        <f t="shared" si="43"/>
        <v>6</v>
      </c>
      <c r="D304" s="82"/>
      <c r="E304" s="58" t="s">
        <v>214</v>
      </c>
      <c r="F304" s="83">
        <f>(36.91+1*1.55)*10.764</f>
        <v>413.98343999999992</v>
      </c>
      <c r="G304" s="84"/>
      <c r="H304" s="58">
        <v>0</v>
      </c>
      <c r="I304" s="58">
        <f t="shared" si="42"/>
        <v>620.97515999999985</v>
      </c>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WZC304" s="35"/>
      <c r="WZD304" s="35"/>
      <c r="WZE304" s="35"/>
      <c r="WZF304" s="35"/>
      <c r="WZG304" s="35"/>
      <c r="WZH304" s="35"/>
      <c r="WZI304" s="35"/>
      <c r="WZJ304" s="35"/>
      <c r="WZK304" s="35"/>
      <c r="WZL304" s="35"/>
      <c r="WZM304" s="35"/>
      <c r="WZN304" s="35"/>
      <c r="WZO304" s="35"/>
      <c r="WZP304" s="35"/>
      <c r="WZQ304" s="35"/>
      <c r="WZR304" s="35"/>
      <c r="WZS304" s="35"/>
      <c r="WZT304" s="35"/>
      <c r="WZU304" s="35"/>
      <c r="WZV304" s="35"/>
      <c r="WZW304" s="35"/>
      <c r="WZX304" s="35"/>
      <c r="WZY304" s="35"/>
      <c r="WZZ304" s="35"/>
      <c r="XAA304" s="35"/>
      <c r="XAB304" s="35"/>
      <c r="XAC304" s="35"/>
      <c r="XAD304" s="35"/>
      <c r="XAE304" s="35"/>
      <c r="XAF304" s="35"/>
      <c r="XAG304" s="35"/>
      <c r="XAH304" s="35"/>
      <c r="XAI304" s="35"/>
      <c r="XAJ304" s="35"/>
      <c r="XAK304" s="35"/>
      <c r="XAL304" s="35"/>
      <c r="XAM304" s="35"/>
      <c r="XAN304" s="35"/>
      <c r="XAO304" s="35"/>
      <c r="XAP304" s="35"/>
      <c r="XAQ304" s="35"/>
      <c r="XAR304" s="35"/>
      <c r="XAS304" s="35"/>
      <c r="XAT304" s="35"/>
      <c r="XAU304" s="35"/>
      <c r="XAV304" s="35"/>
      <c r="XAW304" s="35"/>
      <c r="XAX304" s="35"/>
      <c r="XAY304" s="35"/>
      <c r="XAZ304" s="35"/>
      <c r="XBA304" s="35"/>
      <c r="XBB304" s="35"/>
      <c r="XBC304" s="35"/>
      <c r="XBD304" s="35"/>
      <c r="XBE304" s="35"/>
      <c r="XBF304" s="35"/>
      <c r="XBG304" s="35"/>
      <c r="XBH304" s="35"/>
      <c r="XBI304" s="35"/>
      <c r="XBJ304" s="35"/>
      <c r="XBK304" s="35"/>
      <c r="XBL304" s="35"/>
      <c r="XBM304" s="35"/>
      <c r="XBN304" s="35"/>
      <c r="XBO304" s="35"/>
      <c r="XBP304" s="35"/>
      <c r="XBQ304" s="35"/>
      <c r="XBR304" s="35"/>
      <c r="XBS304" s="35"/>
      <c r="XBT304" s="35"/>
      <c r="XBU304" s="35"/>
      <c r="XBV304" s="35"/>
      <c r="XBW304" s="35"/>
      <c r="XBX304" s="35"/>
      <c r="XBY304" s="35"/>
      <c r="XBZ304" s="35"/>
      <c r="XCA304" s="35"/>
      <c r="XCB304" s="35"/>
      <c r="XCC304" s="35"/>
      <c r="XCD304" s="35"/>
      <c r="XCE304" s="35"/>
      <c r="XCF304" s="35"/>
      <c r="XCG304" s="35"/>
      <c r="XCH304" s="35"/>
      <c r="XCI304" s="35"/>
      <c r="XCJ304" s="35"/>
      <c r="XCK304" s="35"/>
      <c r="XCL304" s="35"/>
      <c r="XCM304" s="35"/>
      <c r="XCN304" s="35"/>
      <c r="XCO304" s="35"/>
      <c r="XCP304" s="35"/>
      <c r="XCQ304" s="35"/>
      <c r="XCR304" s="35"/>
      <c r="XCS304" s="35"/>
      <c r="XCT304" s="35"/>
      <c r="XCU304" s="35"/>
      <c r="XCV304" s="35"/>
      <c r="XCW304" s="35"/>
      <c r="XCX304" s="35"/>
      <c r="XCY304" s="35"/>
      <c r="XCZ304" s="35"/>
      <c r="XDA304" s="35"/>
      <c r="XDB304" s="35"/>
      <c r="XDC304" s="35"/>
      <c r="XDD304" s="35"/>
      <c r="XDE304" s="35"/>
      <c r="XDF304" s="35"/>
      <c r="XDG304" s="35"/>
      <c r="XDH304" s="35"/>
      <c r="XDI304" s="35"/>
      <c r="XDJ304" s="35"/>
      <c r="XDK304" s="35"/>
      <c r="XDL304" s="35"/>
      <c r="XDM304" s="35"/>
      <c r="XDN304" s="35"/>
      <c r="XDO304" s="35"/>
      <c r="XDP304" s="35"/>
      <c r="XDQ304" s="35"/>
      <c r="XDR304" s="35"/>
      <c r="XDS304" s="35"/>
      <c r="XDT304" s="35"/>
      <c r="XDU304" s="35"/>
      <c r="XDV304" s="35"/>
      <c r="XDW304" s="35"/>
      <c r="XDX304" s="35"/>
      <c r="XDY304" s="35"/>
      <c r="XDZ304" s="35"/>
      <c r="XEA304" s="35"/>
      <c r="XEB304" s="35"/>
      <c r="XEC304" s="35"/>
      <c r="XED304" s="35"/>
      <c r="XEE304" s="35"/>
      <c r="XEF304" s="35"/>
      <c r="XEG304" s="35"/>
      <c r="XEH304" s="35"/>
      <c r="XEI304" s="35"/>
      <c r="XEJ304" s="35"/>
      <c r="XEK304" s="35"/>
      <c r="XEL304" s="35"/>
      <c r="XEM304" s="35"/>
      <c r="XEN304" s="35"/>
      <c r="XEO304" s="35"/>
      <c r="XEP304" s="35"/>
      <c r="XEQ304" s="35"/>
      <c r="XER304" s="35"/>
      <c r="XES304" s="35"/>
      <c r="XET304" s="35"/>
      <c r="XEU304" s="35"/>
      <c r="XEV304" s="35"/>
      <c r="XEW304" s="35"/>
      <c r="XEX304" s="35"/>
      <c r="XEY304" s="35"/>
      <c r="XEZ304" s="35"/>
      <c r="XFA304" s="35"/>
      <c r="XFB304" s="35"/>
      <c r="XFC304" s="35"/>
      <c r="XFD304" s="35"/>
    </row>
    <row r="305" spans="1:151 16227:16384" s="12" customFormat="1" ht="20.25" customHeight="1" x14ac:dyDescent="0.25">
      <c r="A305" s="82" t="str">
        <f t="shared" si="41"/>
        <v xml:space="preserve">5th to 8th &amp; 10th to 14th Floor For Residential </v>
      </c>
      <c r="B305" s="82"/>
      <c r="C305" s="82">
        <f t="shared" si="43"/>
        <v>7</v>
      </c>
      <c r="D305" s="82"/>
      <c r="E305" s="58" t="s">
        <v>214</v>
      </c>
      <c r="F305" s="83">
        <f>(36.91+1*1.55)*10.764</f>
        <v>413.98343999999992</v>
      </c>
      <c r="G305" s="84"/>
      <c r="H305" s="58">
        <v>0</v>
      </c>
      <c r="I305" s="58">
        <f t="shared" si="42"/>
        <v>620.97515999999985</v>
      </c>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WZC305" s="35"/>
      <c r="WZD305" s="35"/>
      <c r="WZE305" s="35"/>
      <c r="WZF305" s="35"/>
      <c r="WZG305" s="35"/>
      <c r="WZH305" s="35"/>
      <c r="WZI305" s="35"/>
      <c r="WZJ305" s="35"/>
      <c r="WZK305" s="35"/>
      <c r="WZL305" s="35"/>
      <c r="WZM305" s="35"/>
      <c r="WZN305" s="35"/>
      <c r="WZO305" s="35"/>
      <c r="WZP305" s="35"/>
      <c r="WZQ305" s="35"/>
      <c r="WZR305" s="35"/>
      <c r="WZS305" s="35"/>
      <c r="WZT305" s="35"/>
      <c r="WZU305" s="35"/>
      <c r="WZV305" s="35"/>
      <c r="WZW305" s="35"/>
      <c r="WZX305" s="35"/>
      <c r="WZY305" s="35"/>
      <c r="WZZ305" s="35"/>
      <c r="XAA305" s="35"/>
      <c r="XAB305" s="35"/>
      <c r="XAC305" s="35"/>
      <c r="XAD305" s="35"/>
      <c r="XAE305" s="35"/>
      <c r="XAF305" s="35"/>
      <c r="XAG305" s="35"/>
      <c r="XAH305" s="35"/>
      <c r="XAI305" s="35"/>
      <c r="XAJ305" s="35"/>
      <c r="XAK305" s="35"/>
      <c r="XAL305" s="35"/>
      <c r="XAM305" s="35"/>
      <c r="XAN305" s="35"/>
      <c r="XAO305" s="35"/>
      <c r="XAP305" s="35"/>
      <c r="XAQ305" s="35"/>
      <c r="XAR305" s="35"/>
      <c r="XAS305" s="35"/>
      <c r="XAT305" s="35"/>
      <c r="XAU305" s="35"/>
      <c r="XAV305" s="35"/>
      <c r="XAW305" s="35"/>
      <c r="XAX305" s="35"/>
      <c r="XAY305" s="35"/>
      <c r="XAZ305" s="35"/>
      <c r="XBA305" s="35"/>
      <c r="XBB305" s="35"/>
      <c r="XBC305" s="35"/>
      <c r="XBD305" s="35"/>
      <c r="XBE305" s="35"/>
      <c r="XBF305" s="35"/>
      <c r="XBG305" s="35"/>
      <c r="XBH305" s="35"/>
      <c r="XBI305" s="35"/>
      <c r="XBJ305" s="35"/>
      <c r="XBK305" s="35"/>
      <c r="XBL305" s="35"/>
      <c r="XBM305" s="35"/>
      <c r="XBN305" s="35"/>
      <c r="XBO305" s="35"/>
      <c r="XBP305" s="35"/>
      <c r="XBQ305" s="35"/>
      <c r="XBR305" s="35"/>
      <c r="XBS305" s="35"/>
      <c r="XBT305" s="35"/>
      <c r="XBU305" s="35"/>
      <c r="XBV305" s="35"/>
      <c r="XBW305" s="35"/>
      <c r="XBX305" s="35"/>
      <c r="XBY305" s="35"/>
      <c r="XBZ305" s="35"/>
      <c r="XCA305" s="35"/>
      <c r="XCB305" s="35"/>
      <c r="XCC305" s="35"/>
      <c r="XCD305" s="35"/>
      <c r="XCE305" s="35"/>
      <c r="XCF305" s="35"/>
      <c r="XCG305" s="35"/>
      <c r="XCH305" s="35"/>
      <c r="XCI305" s="35"/>
      <c r="XCJ305" s="35"/>
      <c r="XCK305" s="35"/>
      <c r="XCL305" s="35"/>
      <c r="XCM305" s="35"/>
      <c r="XCN305" s="35"/>
      <c r="XCO305" s="35"/>
      <c r="XCP305" s="35"/>
      <c r="XCQ305" s="35"/>
      <c r="XCR305" s="35"/>
      <c r="XCS305" s="35"/>
      <c r="XCT305" s="35"/>
      <c r="XCU305" s="35"/>
      <c r="XCV305" s="35"/>
      <c r="XCW305" s="35"/>
      <c r="XCX305" s="35"/>
      <c r="XCY305" s="35"/>
      <c r="XCZ305" s="35"/>
      <c r="XDA305" s="35"/>
      <c r="XDB305" s="35"/>
      <c r="XDC305" s="35"/>
      <c r="XDD305" s="35"/>
      <c r="XDE305" s="35"/>
      <c r="XDF305" s="35"/>
      <c r="XDG305" s="35"/>
      <c r="XDH305" s="35"/>
      <c r="XDI305" s="35"/>
      <c r="XDJ305" s="35"/>
      <c r="XDK305" s="35"/>
      <c r="XDL305" s="35"/>
      <c r="XDM305" s="35"/>
      <c r="XDN305" s="35"/>
      <c r="XDO305" s="35"/>
      <c r="XDP305" s="35"/>
      <c r="XDQ305" s="35"/>
      <c r="XDR305" s="35"/>
      <c r="XDS305" s="35"/>
      <c r="XDT305" s="35"/>
      <c r="XDU305" s="35"/>
      <c r="XDV305" s="35"/>
      <c r="XDW305" s="35"/>
      <c r="XDX305" s="35"/>
      <c r="XDY305" s="35"/>
      <c r="XDZ305" s="35"/>
      <c r="XEA305" s="35"/>
      <c r="XEB305" s="35"/>
      <c r="XEC305" s="35"/>
      <c r="XED305" s="35"/>
      <c r="XEE305" s="35"/>
      <c r="XEF305" s="35"/>
      <c r="XEG305" s="35"/>
      <c r="XEH305" s="35"/>
      <c r="XEI305" s="35"/>
      <c r="XEJ305" s="35"/>
      <c r="XEK305" s="35"/>
      <c r="XEL305" s="35"/>
      <c r="XEM305" s="35"/>
      <c r="XEN305" s="35"/>
      <c r="XEO305" s="35"/>
      <c r="XEP305" s="35"/>
      <c r="XEQ305" s="35"/>
      <c r="XER305" s="35"/>
      <c r="XES305" s="35"/>
      <c r="XET305" s="35"/>
      <c r="XEU305" s="35"/>
      <c r="XEV305" s="35"/>
      <c r="XEW305" s="35"/>
      <c r="XEX305" s="35"/>
      <c r="XEY305" s="35"/>
      <c r="XEZ305" s="35"/>
      <c r="XFA305" s="35"/>
      <c r="XFB305" s="35"/>
      <c r="XFC305" s="35"/>
      <c r="XFD305" s="35"/>
    </row>
    <row r="306" spans="1:151 16227:16384" s="12" customFormat="1" ht="20.25" customHeight="1" x14ac:dyDescent="0.25">
      <c r="A306" s="82" t="str">
        <f t="shared" si="41"/>
        <v xml:space="preserve">5th to 8th &amp; 10th to 14th Floor For Residential </v>
      </c>
      <c r="B306" s="82"/>
      <c r="C306" s="82">
        <f t="shared" si="43"/>
        <v>8</v>
      </c>
      <c r="D306" s="82"/>
      <c r="E306" s="58" t="s">
        <v>214</v>
      </c>
      <c r="F306" s="83">
        <f>(36.91+1*1.55)*10.764</f>
        <v>413.98343999999992</v>
      </c>
      <c r="G306" s="84"/>
      <c r="H306" s="58">
        <v>0</v>
      </c>
      <c r="I306" s="58">
        <f t="shared" si="42"/>
        <v>620.97515999999985</v>
      </c>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WZC306" s="35"/>
      <c r="WZD306" s="35"/>
      <c r="WZE306" s="35"/>
      <c r="WZF306" s="35"/>
      <c r="WZG306" s="35"/>
      <c r="WZH306" s="35"/>
      <c r="WZI306" s="35"/>
      <c r="WZJ306" s="35"/>
      <c r="WZK306" s="35"/>
      <c r="WZL306" s="35"/>
      <c r="WZM306" s="35"/>
      <c r="WZN306" s="35"/>
      <c r="WZO306" s="35"/>
      <c r="WZP306" s="35"/>
      <c r="WZQ306" s="35"/>
      <c r="WZR306" s="35"/>
      <c r="WZS306" s="35"/>
      <c r="WZT306" s="35"/>
      <c r="WZU306" s="35"/>
      <c r="WZV306" s="35"/>
      <c r="WZW306" s="35"/>
      <c r="WZX306" s="35"/>
      <c r="WZY306" s="35"/>
      <c r="WZZ306" s="35"/>
      <c r="XAA306" s="35"/>
      <c r="XAB306" s="35"/>
      <c r="XAC306" s="35"/>
      <c r="XAD306" s="35"/>
      <c r="XAE306" s="35"/>
      <c r="XAF306" s="35"/>
      <c r="XAG306" s="35"/>
      <c r="XAH306" s="35"/>
      <c r="XAI306" s="35"/>
      <c r="XAJ306" s="35"/>
      <c r="XAK306" s="35"/>
      <c r="XAL306" s="35"/>
      <c r="XAM306" s="35"/>
      <c r="XAN306" s="35"/>
      <c r="XAO306" s="35"/>
      <c r="XAP306" s="35"/>
      <c r="XAQ306" s="35"/>
      <c r="XAR306" s="35"/>
      <c r="XAS306" s="35"/>
      <c r="XAT306" s="35"/>
      <c r="XAU306" s="35"/>
      <c r="XAV306" s="35"/>
      <c r="XAW306" s="35"/>
      <c r="XAX306" s="35"/>
      <c r="XAY306" s="35"/>
      <c r="XAZ306" s="35"/>
      <c r="XBA306" s="35"/>
      <c r="XBB306" s="35"/>
      <c r="XBC306" s="35"/>
      <c r="XBD306" s="35"/>
      <c r="XBE306" s="35"/>
      <c r="XBF306" s="35"/>
      <c r="XBG306" s="35"/>
      <c r="XBH306" s="35"/>
      <c r="XBI306" s="35"/>
      <c r="XBJ306" s="35"/>
      <c r="XBK306" s="35"/>
      <c r="XBL306" s="35"/>
      <c r="XBM306" s="35"/>
      <c r="XBN306" s="35"/>
      <c r="XBO306" s="35"/>
      <c r="XBP306" s="35"/>
      <c r="XBQ306" s="35"/>
      <c r="XBR306" s="35"/>
      <c r="XBS306" s="35"/>
      <c r="XBT306" s="35"/>
      <c r="XBU306" s="35"/>
      <c r="XBV306" s="35"/>
      <c r="XBW306" s="35"/>
      <c r="XBX306" s="35"/>
      <c r="XBY306" s="35"/>
      <c r="XBZ306" s="35"/>
      <c r="XCA306" s="35"/>
      <c r="XCB306" s="35"/>
      <c r="XCC306" s="35"/>
      <c r="XCD306" s="35"/>
      <c r="XCE306" s="35"/>
      <c r="XCF306" s="35"/>
      <c r="XCG306" s="35"/>
      <c r="XCH306" s="35"/>
      <c r="XCI306" s="35"/>
      <c r="XCJ306" s="35"/>
      <c r="XCK306" s="35"/>
      <c r="XCL306" s="35"/>
      <c r="XCM306" s="35"/>
      <c r="XCN306" s="35"/>
      <c r="XCO306" s="35"/>
      <c r="XCP306" s="35"/>
      <c r="XCQ306" s="35"/>
      <c r="XCR306" s="35"/>
      <c r="XCS306" s="35"/>
      <c r="XCT306" s="35"/>
      <c r="XCU306" s="35"/>
      <c r="XCV306" s="35"/>
      <c r="XCW306" s="35"/>
      <c r="XCX306" s="35"/>
      <c r="XCY306" s="35"/>
      <c r="XCZ306" s="35"/>
      <c r="XDA306" s="35"/>
      <c r="XDB306" s="35"/>
      <c r="XDC306" s="35"/>
      <c r="XDD306" s="35"/>
      <c r="XDE306" s="35"/>
      <c r="XDF306" s="35"/>
      <c r="XDG306" s="35"/>
      <c r="XDH306" s="35"/>
      <c r="XDI306" s="35"/>
      <c r="XDJ306" s="35"/>
      <c r="XDK306" s="35"/>
      <c r="XDL306" s="35"/>
      <c r="XDM306" s="35"/>
      <c r="XDN306" s="35"/>
      <c r="XDO306" s="35"/>
      <c r="XDP306" s="35"/>
      <c r="XDQ306" s="35"/>
      <c r="XDR306" s="35"/>
      <c r="XDS306" s="35"/>
      <c r="XDT306" s="35"/>
      <c r="XDU306" s="35"/>
      <c r="XDV306" s="35"/>
      <c r="XDW306" s="35"/>
      <c r="XDX306" s="35"/>
      <c r="XDY306" s="35"/>
      <c r="XDZ306" s="35"/>
      <c r="XEA306" s="35"/>
      <c r="XEB306" s="35"/>
      <c r="XEC306" s="35"/>
      <c r="XED306" s="35"/>
      <c r="XEE306" s="35"/>
      <c r="XEF306" s="35"/>
      <c r="XEG306" s="35"/>
      <c r="XEH306" s="35"/>
      <c r="XEI306" s="35"/>
      <c r="XEJ306" s="35"/>
      <c r="XEK306" s="35"/>
      <c r="XEL306" s="35"/>
      <c r="XEM306" s="35"/>
      <c r="XEN306" s="35"/>
      <c r="XEO306" s="35"/>
      <c r="XEP306" s="35"/>
      <c r="XEQ306" s="35"/>
      <c r="XER306" s="35"/>
      <c r="XES306" s="35"/>
      <c r="XET306" s="35"/>
      <c r="XEU306" s="35"/>
      <c r="XEV306" s="35"/>
      <c r="XEW306" s="35"/>
      <c r="XEX306" s="35"/>
      <c r="XEY306" s="35"/>
      <c r="XEZ306" s="35"/>
      <c r="XFA306" s="35"/>
      <c r="XFB306" s="35"/>
      <c r="XFC306" s="35"/>
      <c r="XFD306" s="35"/>
    </row>
    <row r="307" spans="1:151 16227:16384" s="12" customFormat="1" ht="20.25" customHeight="1" x14ac:dyDescent="0.25">
      <c r="A307" s="82" t="str">
        <f>A299</f>
        <v xml:space="preserve">5th to 8th &amp; 10th to 14th Floor For Residential </v>
      </c>
      <c r="B307" s="82"/>
      <c r="C307" s="82">
        <v>9</v>
      </c>
      <c r="D307" s="82"/>
      <c r="E307" s="58" t="s">
        <v>214</v>
      </c>
      <c r="F307" s="83">
        <f>(36.91+1*1.55)*10.764</f>
        <v>413.98343999999992</v>
      </c>
      <c r="G307" s="84"/>
      <c r="H307" s="58">
        <v>0</v>
      </c>
      <c r="I307" s="58">
        <f t="shared" si="42"/>
        <v>620.97515999999985</v>
      </c>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WZC307" s="35"/>
      <c r="WZD307" s="35"/>
      <c r="WZE307" s="35"/>
      <c r="WZF307" s="35"/>
      <c r="WZG307" s="35"/>
      <c r="WZH307" s="35"/>
      <c r="WZI307" s="35"/>
      <c r="WZJ307" s="35"/>
      <c r="WZK307" s="35"/>
      <c r="WZL307" s="35"/>
      <c r="WZM307" s="35"/>
      <c r="WZN307" s="35"/>
      <c r="WZO307" s="35"/>
      <c r="WZP307" s="35"/>
      <c r="WZQ307" s="35"/>
      <c r="WZR307" s="35"/>
      <c r="WZS307" s="35"/>
      <c r="WZT307" s="35"/>
      <c r="WZU307" s="35"/>
      <c r="WZV307" s="35"/>
      <c r="WZW307" s="35"/>
      <c r="WZX307" s="35"/>
      <c r="WZY307" s="35"/>
      <c r="WZZ307" s="35"/>
      <c r="XAA307" s="35"/>
      <c r="XAB307" s="35"/>
      <c r="XAC307" s="35"/>
      <c r="XAD307" s="35"/>
      <c r="XAE307" s="35"/>
      <c r="XAF307" s="35"/>
      <c r="XAG307" s="35"/>
      <c r="XAH307" s="35"/>
      <c r="XAI307" s="35"/>
      <c r="XAJ307" s="35"/>
      <c r="XAK307" s="35"/>
      <c r="XAL307" s="35"/>
      <c r="XAM307" s="35"/>
      <c r="XAN307" s="35"/>
      <c r="XAO307" s="35"/>
      <c r="XAP307" s="35"/>
      <c r="XAQ307" s="35"/>
      <c r="XAR307" s="35"/>
      <c r="XAS307" s="35"/>
      <c r="XAT307" s="35"/>
      <c r="XAU307" s="35"/>
      <c r="XAV307" s="35"/>
      <c r="XAW307" s="35"/>
      <c r="XAX307" s="35"/>
      <c r="XAY307" s="35"/>
      <c r="XAZ307" s="35"/>
      <c r="XBA307" s="35"/>
      <c r="XBB307" s="35"/>
      <c r="XBC307" s="35"/>
      <c r="XBD307" s="35"/>
      <c r="XBE307" s="35"/>
      <c r="XBF307" s="35"/>
      <c r="XBG307" s="35"/>
      <c r="XBH307" s="35"/>
      <c r="XBI307" s="35"/>
      <c r="XBJ307" s="35"/>
      <c r="XBK307" s="35"/>
      <c r="XBL307" s="35"/>
      <c r="XBM307" s="35"/>
      <c r="XBN307" s="35"/>
      <c r="XBO307" s="35"/>
      <c r="XBP307" s="35"/>
      <c r="XBQ307" s="35"/>
      <c r="XBR307" s="35"/>
      <c r="XBS307" s="35"/>
      <c r="XBT307" s="35"/>
      <c r="XBU307" s="35"/>
      <c r="XBV307" s="35"/>
      <c r="XBW307" s="35"/>
      <c r="XBX307" s="35"/>
      <c r="XBY307" s="35"/>
      <c r="XBZ307" s="35"/>
      <c r="XCA307" s="35"/>
      <c r="XCB307" s="35"/>
      <c r="XCC307" s="35"/>
      <c r="XCD307" s="35"/>
      <c r="XCE307" s="35"/>
      <c r="XCF307" s="35"/>
      <c r="XCG307" s="35"/>
      <c r="XCH307" s="35"/>
      <c r="XCI307" s="35"/>
      <c r="XCJ307" s="35"/>
      <c r="XCK307" s="35"/>
      <c r="XCL307" s="35"/>
      <c r="XCM307" s="35"/>
      <c r="XCN307" s="35"/>
      <c r="XCO307" s="35"/>
      <c r="XCP307" s="35"/>
      <c r="XCQ307" s="35"/>
      <c r="XCR307" s="35"/>
      <c r="XCS307" s="35"/>
      <c r="XCT307" s="35"/>
      <c r="XCU307" s="35"/>
      <c r="XCV307" s="35"/>
      <c r="XCW307" s="35"/>
      <c r="XCX307" s="35"/>
      <c r="XCY307" s="35"/>
      <c r="XCZ307" s="35"/>
      <c r="XDA307" s="35"/>
      <c r="XDB307" s="35"/>
      <c r="XDC307" s="35"/>
      <c r="XDD307" s="35"/>
      <c r="XDE307" s="35"/>
      <c r="XDF307" s="35"/>
      <c r="XDG307" s="35"/>
      <c r="XDH307" s="35"/>
      <c r="XDI307" s="35"/>
      <c r="XDJ307" s="35"/>
      <c r="XDK307" s="35"/>
      <c r="XDL307" s="35"/>
      <c r="XDM307" s="35"/>
      <c r="XDN307" s="35"/>
      <c r="XDO307" s="35"/>
      <c r="XDP307" s="35"/>
      <c r="XDQ307" s="35"/>
      <c r="XDR307" s="35"/>
      <c r="XDS307" s="35"/>
      <c r="XDT307" s="35"/>
      <c r="XDU307" s="35"/>
      <c r="XDV307" s="35"/>
      <c r="XDW307" s="35"/>
      <c r="XDX307" s="35"/>
      <c r="XDY307" s="35"/>
      <c r="XDZ307" s="35"/>
      <c r="XEA307" s="35"/>
      <c r="XEB307" s="35"/>
      <c r="XEC307" s="35"/>
      <c r="XED307" s="35"/>
      <c r="XEE307" s="35"/>
      <c r="XEF307" s="35"/>
      <c r="XEG307" s="35"/>
      <c r="XEH307" s="35"/>
      <c r="XEI307" s="35"/>
      <c r="XEJ307" s="35"/>
      <c r="XEK307" s="35"/>
      <c r="XEL307" s="35"/>
      <c r="XEM307" s="35"/>
      <c r="XEN307" s="35"/>
      <c r="XEO307" s="35"/>
      <c r="XEP307" s="35"/>
      <c r="XEQ307" s="35"/>
      <c r="XER307" s="35"/>
      <c r="XES307" s="35"/>
      <c r="XET307" s="35"/>
      <c r="XEU307" s="35"/>
      <c r="XEV307" s="35"/>
      <c r="XEW307" s="35"/>
      <c r="XEX307" s="35"/>
      <c r="XEY307" s="35"/>
      <c r="XEZ307" s="35"/>
      <c r="XFA307" s="35"/>
      <c r="XFB307" s="35"/>
      <c r="XFC307" s="35"/>
      <c r="XFD307" s="35"/>
    </row>
    <row r="308" spans="1:151 16227:16384" s="12" customFormat="1" ht="20.25" customHeight="1" x14ac:dyDescent="0.25">
      <c r="A308" s="82" t="str">
        <f t="shared" si="41"/>
        <v xml:space="preserve">5th to 8th &amp; 10th to 14th Floor For Residential </v>
      </c>
      <c r="B308" s="82"/>
      <c r="C308" s="82">
        <v>10</v>
      </c>
      <c r="D308" s="82"/>
      <c r="E308" s="58" t="s">
        <v>214</v>
      </c>
      <c r="F308" s="83">
        <f>(37.91+1*1.55)*10.764</f>
        <v>424.74743999999993</v>
      </c>
      <c r="G308" s="84"/>
      <c r="H308" s="58">
        <v>0</v>
      </c>
      <c r="I308" s="58">
        <f t="shared" si="42"/>
        <v>637.12115999999992</v>
      </c>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WZC308" s="35"/>
      <c r="WZD308" s="35"/>
      <c r="WZE308" s="35"/>
      <c r="WZF308" s="35"/>
      <c r="WZG308" s="35"/>
      <c r="WZH308" s="35"/>
      <c r="WZI308" s="35"/>
      <c r="WZJ308" s="35"/>
      <c r="WZK308" s="35"/>
      <c r="WZL308" s="35"/>
      <c r="WZM308" s="35"/>
      <c r="WZN308" s="35"/>
      <c r="WZO308" s="35"/>
      <c r="WZP308" s="35"/>
      <c r="WZQ308" s="35"/>
      <c r="WZR308" s="35"/>
      <c r="WZS308" s="35"/>
      <c r="WZT308" s="35"/>
      <c r="WZU308" s="35"/>
      <c r="WZV308" s="35"/>
      <c r="WZW308" s="35"/>
      <c r="WZX308" s="35"/>
      <c r="WZY308" s="35"/>
      <c r="WZZ308" s="35"/>
      <c r="XAA308" s="35"/>
      <c r="XAB308" s="35"/>
      <c r="XAC308" s="35"/>
      <c r="XAD308" s="35"/>
      <c r="XAE308" s="35"/>
      <c r="XAF308" s="35"/>
      <c r="XAG308" s="35"/>
      <c r="XAH308" s="35"/>
      <c r="XAI308" s="35"/>
      <c r="XAJ308" s="35"/>
      <c r="XAK308" s="35"/>
      <c r="XAL308" s="35"/>
      <c r="XAM308" s="35"/>
      <c r="XAN308" s="35"/>
      <c r="XAO308" s="35"/>
      <c r="XAP308" s="35"/>
      <c r="XAQ308" s="35"/>
      <c r="XAR308" s="35"/>
      <c r="XAS308" s="35"/>
      <c r="XAT308" s="35"/>
      <c r="XAU308" s="35"/>
      <c r="XAV308" s="35"/>
      <c r="XAW308" s="35"/>
      <c r="XAX308" s="35"/>
      <c r="XAY308" s="35"/>
      <c r="XAZ308" s="35"/>
      <c r="XBA308" s="35"/>
      <c r="XBB308" s="35"/>
      <c r="XBC308" s="35"/>
      <c r="XBD308" s="35"/>
      <c r="XBE308" s="35"/>
      <c r="XBF308" s="35"/>
      <c r="XBG308" s="35"/>
      <c r="XBH308" s="35"/>
      <c r="XBI308" s="35"/>
      <c r="XBJ308" s="35"/>
      <c r="XBK308" s="35"/>
      <c r="XBL308" s="35"/>
      <c r="XBM308" s="35"/>
      <c r="XBN308" s="35"/>
      <c r="XBO308" s="35"/>
      <c r="XBP308" s="35"/>
      <c r="XBQ308" s="35"/>
      <c r="XBR308" s="35"/>
      <c r="XBS308" s="35"/>
      <c r="XBT308" s="35"/>
      <c r="XBU308" s="35"/>
      <c r="XBV308" s="35"/>
      <c r="XBW308" s="35"/>
      <c r="XBX308" s="35"/>
      <c r="XBY308" s="35"/>
      <c r="XBZ308" s="35"/>
      <c r="XCA308" s="35"/>
      <c r="XCB308" s="35"/>
      <c r="XCC308" s="35"/>
      <c r="XCD308" s="35"/>
      <c r="XCE308" s="35"/>
      <c r="XCF308" s="35"/>
      <c r="XCG308" s="35"/>
      <c r="XCH308" s="35"/>
      <c r="XCI308" s="35"/>
      <c r="XCJ308" s="35"/>
      <c r="XCK308" s="35"/>
      <c r="XCL308" s="35"/>
      <c r="XCM308" s="35"/>
      <c r="XCN308" s="35"/>
      <c r="XCO308" s="35"/>
      <c r="XCP308" s="35"/>
      <c r="XCQ308" s="35"/>
      <c r="XCR308" s="35"/>
      <c r="XCS308" s="35"/>
      <c r="XCT308" s="35"/>
      <c r="XCU308" s="35"/>
      <c r="XCV308" s="35"/>
      <c r="XCW308" s="35"/>
      <c r="XCX308" s="35"/>
      <c r="XCY308" s="35"/>
      <c r="XCZ308" s="35"/>
      <c r="XDA308" s="35"/>
      <c r="XDB308" s="35"/>
      <c r="XDC308" s="35"/>
      <c r="XDD308" s="35"/>
      <c r="XDE308" s="35"/>
      <c r="XDF308" s="35"/>
      <c r="XDG308" s="35"/>
      <c r="XDH308" s="35"/>
      <c r="XDI308" s="35"/>
      <c r="XDJ308" s="35"/>
      <c r="XDK308" s="35"/>
      <c r="XDL308" s="35"/>
      <c r="XDM308" s="35"/>
      <c r="XDN308" s="35"/>
      <c r="XDO308" s="35"/>
      <c r="XDP308" s="35"/>
      <c r="XDQ308" s="35"/>
      <c r="XDR308" s="35"/>
      <c r="XDS308" s="35"/>
      <c r="XDT308" s="35"/>
      <c r="XDU308" s="35"/>
      <c r="XDV308" s="35"/>
      <c r="XDW308" s="35"/>
      <c r="XDX308" s="35"/>
      <c r="XDY308" s="35"/>
      <c r="XDZ308" s="35"/>
      <c r="XEA308" s="35"/>
      <c r="XEB308" s="35"/>
      <c r="XEC308" s="35"/>
      <c r="XED308" s="35"/>
      <c r="XEE308" s="35"/>
      <c r="XEF308" s="35"/>
      <c r="XEG308" s="35"/>
      <c r="XEH308" s="35"/>
      <c r="XEI308" s="35"/>
      <c r="XEJ308" s="35"/>
      <c r="XEK308" s="35"/>
      <c r="XEL308" s="35"/>
      <c r="XEM308" s="35"/>
      <c r="XEN308" s="35"/>
      <c r="XEO308" s="35"/>
      <c r="XEP308" s="35"/>
      <c r="XEQ308" s="35"/>
      <c r="XER308" s="35"/>
      <c r="XES308" s="35"/>
      <c r="XET308" s="35"/>
      <c r="XEU308" s="35"/>
      <c r="XEV308" s="35"/>
      <c r="XEW308" s="35"/>
      <c r="XEX308" s="35"/>
      <c r="XEY308" s="35"/>
      <c r="XEZ308" s="35"/>
      <c r="XFA308" s="35"/>
      <c r="XFB308" s="35"/>
      <c r="XFC308" s="35"/>
      <c r="XFD308" s="35"/>
    </row>
    <row r="309" spans="1:151 16227:16384" s="12" customFormat="1" ht="20.25" customHeight="1" x14ac:dyDescent="0.25">
      <c r="A309" s="82" t="str">
        <f>A301</f>
        <v xml:space="preserve">5th to 8th &amp; 10th to 14th Floor For Residential </v>
      </c>
      <c r="B309" s="82"/>
      <c r="C309" s="82">
        <v>11</v>
      </c>
      <c r="D309" s="82"/>
      <c r="E309" s="58" t="s">
        <v>214</v>
      </c>
      <c r="F309" s="83">
        <f>(41.9+1*1.55)*10.764</f>
        <v>467.69579999999991</v>
      </c>
      <c r="G309" s="84"/>
      <c r="H309" s="58">
        <v>0</v>
      </c>
      <c r="I309" s="58">
        <f t="shared" si="42"/>
        <v>701.54369999999983</v>
      </c>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WZC309" s="35"/>
      <c r="WZD309" s="35"/>
      <c r="WZE309" s="35"/>
      <c r="WZF309" s="35"/>
      <c r="WZG309" s="35"/>
      <c r="WZH309" s="35"/>
      <c r="WZI309" s="35"/>
      <c r="WZJ309" s="35"/>
      <c r="WZK309" s="35"/>
      <c r="WZL309" s="35"/>
      <c r="WZM309" s="35"/>
      <c r="WZN309" s="35"/>
      <c r="WZO309" s="35"/>
      <c r="WZP309" s="35"/>
      <c r="WZQ309" s="35"/>
      <c r="WZR309" s="35"/>
      <c r="WZS309" s="35"/>
      <c r="WZT309" s="35"/>
      <c r="WZU309" s="35"/>
      <c r="WZV309" s="35"/>
      <c r="WZW309" s="35"/>
      <c r="WZX309" s="35"/>
      <c r="WZY309" s="35"/>
      <c r="WZZ309" s="35"/>
      <c r="XAA309" s="35"/>
      <c r="XAB309" s="35"/>
      <c r="XAC309" s="35"/>
      <c r="XAD309" s="35"/>
      <c r="XAE309" s="35"/>
      <c r="XAF309" s="35"/>
      <c r="XAG309" s="35"/>
      <c r="XAH309" s="35"/>
      <c r="XAI309" s="35"/>
      <c r="XAJ309" s="35"/>
      <c r="XAK309" s="35"/>
      <c r="XAL309" s="35"/>
      <c r="XAM309" s="35"/>
      <c r="XAN309" s="35"/>
      <c r="XAO309" s="35"/>
      <c r="XAP309" s="35"/>
      <c r="XAQ309" s="35"/>
      <c r="XAR309" s="35"/>
      <c r="XAS309" s="35"/>
      <c r="XAT309" s="35"/>
      <c r="XAU309" s="35"/>
      <c r="XAV309" s="35"/>
      <c r="XAW309" s="35"/>
      <c r="XAX309" s="35"/>
      <c r="XAY309" s="35"/>
      <c r="XAZ309" s="35"/>
      <c r="XBA309" s="35"/>
      <c r="XBB309" s="35"/>
      <c r="XBC309" s="35"/>
      <c r="XBD309" s="35"/>
      <c r="XBE309" s="35"/>
      <c r="XBF309" s="35"/>
      <c r="XBG309" s="35"/>
      <c r="XBH309" s="35"/>
      <c r="XBI309" s="35"/>
      <c r="XBJ309" s="35"/>
      <c r="XBK309" s="35"/>
      <c r="XBL309" s="35"/>
      <c r="XBM309" s="35"/>
      <c r="XBN309" s="35"/>
      <c r="XBO309" s="35"/>
      <c r="XBP309" s="35"/>
      <c r="XBQ309" s="35"/>
      <c r="XBR309" s="35"/>
      <c r="XBS309" s="35"/>
      <c r="XBT309" s="35"/>
      <c r="XBU309" s="35"/>
      <c r="XBV309" s="35"/>
      <c r="XBW309" s="35"/>
      <c r="XBX309" s="35"/>
      <c r="XBY309" s="35"/>
      <c r="XBZ309" s="35"/>
      <c r="XCA309" s="35"/>
      <c r="XCB309" s="35"/>
      <c r="XCC309" s="35"/>
      <c r="XCD309" s="35"/>
      <c r="XCE309" s="35"/>
      <c r="XCF309" s="35"/>
      <c r="XCG309" s="35"/>
      <c r="XCH309" s="35"/>
      <c r="XCI309" s="35"/>
      <c r="XCJ309" s="35"/>
      <c r="XCK309" s="35"/>
      <c r="XCL309" s="35"/>
      <c r="XCM309" s="35"/>
      <c r="XCN309" s="35"/>
      <c r="XCO309" s="35"/>
      <c r="XCP309" s="35"/>
      <c r="XCQ309" s="35"/>
      <c r="XCR309" s="35"/>
      <c r="XCS309" s="35"/>
      <c r="XCT309" s="35"/>
      <c r="XCU309" s="35"/>
      <c r="XCV309" s="35"/>
      <c r="XCW309" s="35"/>
      <c r="XCX309" s="35"/>
      <c r="XCY309" s="35"/>
      <c r="XCZ309" s="35"/>
      <c r="XDA309" s="35"/>
      <c r="XDB309" s="35"/>
      <c r="XDC309" s="35"/>
      <c r="XDD309" s="35"/>
      <c r="XDE309" s="35"/>
      <c r="XDF309" s="35"/>
      <c r="XDG309" s="35"/>
      <c r="XDH309" s="35"/>
      <c r="XDI309" s="35"/>
      <c r="XDJ309" s="35"/>
      <c r="XDK309" s="35"/>
      <c r="XDL309" s="35"/>
      <c r="XDM309" s="35"/>
      <c r="XDN309" s="35"/>
      <c r="XDO309" s="35"/>
      <c r="XDP309" s="35"/>
      <c r="XDQ309" s="35"/>
      <c r="XDR309" s="35"/>
      <c r="XDS309" s="35"/>
      <c r="XDT309" s="35"/>
      <c r="XDU309" s="35"/>
      <c r="XDV309" s="35"/>
      <c r="XDW309" s="35"/>
      <c r="XDX309" s="35"/>
      <c r="XDY309" s="35"/>
      <c r="XDZ309" s="35"/>
      <c r="XEA309" s="35"/>
      <c r="XEB309" s="35"/>
      <c r="XEC309" s="35"/>
      <c r="XED309" s="35"/>
      <c r="XEE309" s="35"/>
      <c r="XEF309" s="35"/>
      <c r="XEG309" s="35"/>
      <c r="XEH309" s="35"/>
      <c r="XEI309" s="35"/>
      <c r="XEJ309" s="35"/>
      <c r="XEK309" s="35"/>
      <c r="XEL309" s="35"/>
      <c r="XEM309" s="35"/>
      <c r="XEN309" s="35"/>
      <c r="XEO309" s="35"/>
      <c r="XEP309" s="35"/>
      <c r="XEQ309" s="35"/>
      <c r="XER309" s="35"/>
      <c r="XES309" s="35"/>
      <c r="XET309" s="35"/>
      <c r="XEU309" s="35"/>
      <c r="XEV309" s="35"/>
      <c r="XEW309" s="35"/>
      <c r="XEX309" s="35"/>
      <c r="XEY309" s="35"/>
      <c r="XEZ309" s="35"/>
      <c r="XFA309" s="35"/>
      <c r="XFB309" s="35"/>
      <c r="XFC309" s="35"/>
      <c r="XFD309" s="35"/>
    </row>
    <row r="310" spans="1:151 16227:16384" s="12" customFormat="1" ht="20.25" customHeight="1" x14ac:dyDescent="0.25">
      <c r="A310" s="82" t="str">
        <f t="shared" si="41"/>
        <v xml:space="preserve">5th to 8th &amp; 10th to 14th Floor For Residential </v>
      </c>
      <c r="B310" s="82"/>
      <c r="C310" s="82">
        <v>12</v>
      </c>
      <c r="D310" s="82"/>
      <c r="E310" s="58" t="s">
        <v>214</v>
      </c>
      <c r="F310" s="83">
        <f>(41.53+1*1.55)*10.764</f>
        <v>463.71311999999995</v>
      </c>
      <c r="G310" s="84"/>
      <c r="H310" s="58">
        <v>0</v>
      </c>
      <c r="I310" s="58">
        <f t="shared" si="42"/>
        <v>695.56967999999995</v>
      </c>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WZC310" s="35"/>
      <c r="WZD310" s="35"/>
      <c r="WZE310" s="35"/>
      <c r="WZF310" s="35"/>
      <c r="WZG310" s="35"/>
      <c r="WZH310" s="35"/>
      <c r="WZI310" s="35"/>
      <c r="WZJ310" s="35"/>
      <c r="WZK310" s="35"/>
      <c r="WZL310" s="35"/>
      <c r="WZM310" s="35"/>
      <c r="WZN310" s="35"/>
      <c r="WZO310" s="35"/>
      <c r="WZP310" s="35"/>
      <c r="WZQ310" s="35"/>
      <c r="WZR310" s="35"/>
      <c r="WZS310" s="35"/>
      <c r="WZT310" s="35"/>
      <c r="WZU310" s="35"/>
      <c r="WZV310" s="35"/>
      <c r="WZW310" s="35"/>
      <c r="WZX310" s="35"/>
      <c r="WZY310" s="35"/>
      <c r="WZZ310" s="35"/>
      <c r="XAA310" s="35"/>
      <c r="XAB310" s="35"/>
      <c r="XAC310" s="35"/>
      <c r="XAD310" s="35"/>
      <c r="XAE310" s="35"/>
      <c r="XAF310" s="35"/>
      <c r="XAG310" s="35"/>
      <c r="XAH310" s="35"/>
      <c r="XAI310" s="35"/>
      <c r="XAJ310" s="35"/>
      <c r="XAK310" s="35"/>
      <c r="XAL310" s="35"/>
      <c r="XAM310" s="35"/>
      <c r="XAN310" s="35"/>
      <c r="XAO310" s="35"/>
      <c r="XAP310" s="35"/>
      <c r="XAQ310" s="35"/>
      <c r="XAR310" s="35"/>
      <c r="XAS310" s="35"/>
      <c r="XAT310" s="35"/>
      <c r="XAU310" s="35"/>
      <c r="XAV310" s="35"/>
      <c r="XAW310" s="35"/>
      <c r="XAX310" s="35"/>
      <c r="XAY310" s="35"/>
      <c r="XAZ310" s="35"/>
      <c r="XBA310" s="35"/>
      <c r="XBB310" s="35"/>
      <c r="XBC310" s="35"/>
      <c r="XBD310" s="35"/>
      <c r="XBE310" s="35"/>
      <c r="XBF310" s="35"/>
      <c r="XBG310" s="35"/>
      <c r="XBH310" s="35"/>
      <c r="XBI310" s="35"/>
      <c r="XBJ310" s="35"/>
      <c r="XBK310" s="35"/>
      <c r="XBL310" s="35"/>
      <c r="XBM310" s="35"/>
      <c r="XBN310" s="35"/>
      <c r="XBO310" s="35"/>
      <c r="XBP310" s="35"/>
      <c r="XBQ310" s="35"/>
      <c r="XBR310" s="35"/>
      <c r="XBS310" s="35"/>
      <c r="XBT310" s="35"/>
      <c r="XBU310" s="35"/>
      <c r="XBV310" s="35"/>
      <c r="XBW310" s="35"/>
      <c r="XBX310" s="35"/>
      <c r="XBY310" s="35"/>
      <c r="XBZ310" s="35"/>
      <c r="XCA310" s="35"/>
      <c r="XCB310" s="35"/>
      <c r="XCC310" s="35"/>
      <c r="XCD310" s="35"/>
      <c r="XCE310" s="35"/>
      <c r="XCF310" s="35"/>
      <c r="XCG310" s="35"/>
      <c r="XCH310" s="35"/>
      <c r="XCI310" s="35"/>
      <c r="XCJ310" s="35"/>
      <c r="XCK310" s="35"/>
      <c r="XCL310" s="35"/>
      <c r="XCM310" s="35"/>
      <c r="XCN310" s="35"/>
      <c r="XCO310" s="35"/>
      <c r="XCP310" s="35"/>
      <c r="XCQ310" s="35"/>
      <c r="XCR310" s="35"/>
      <c r="XCS310" s="35"/>
      <c r="XCT310" s="35"/>
      <c r="XCU310" s="35"/>
      <c r="XCV310" s="35"/>
      <c r="XCW310" s="35"/>
      <c r="XCX310" s="35"/>
      <c r="XCY310" s="35"/>
      <c r="XCZ310" s="35"/>
      <c r="XDA310" s="35"/>
      <c r="XDB310" s="35"/>
      <c r="XDC310" s="35"/>
      <c r="XDD310" s="35"/>
      <c r="XDE310" s="35"/>
      <c r="XDF310" s="35"/>
      <c r="XDG310" s="35"/>
      <c r="XDH310" s="35"/>
      <c r="XDI310" s="35"/>
      <c r="XDJ310" s="35"/>
      <c r="XDK310" s="35"/>
      <c r="XDL310" s="35"/>
      <c r="XDM310" s="35"/>
      <c r="XDN310" s="35"/>
      <c r="XDO310" s="35"/>
      <c r="XDP310" s="35"/>
      <c r="XDQ310" s="35"/>
      <c r="XDR310" s="35"/>
      <c r="XDS310" s="35"/>
      <c r="XDT310" s="35"/>
      <c r="XDU310" s="35"/>
      <c r="XDV310" s="35"/>
      <c r="XDW310" s="35"/>
      <c r="XDX310" s="35"/>
      <c r="XDY310" s="35"/>
      <c r="XDZ310" s="35"/>
      <c r="XEA310" s="35"/>
      <c r="XEB310" s="35"/>
      <c r="XEC310" s="35"/>
      <c r="XED310" s="35"/>
      <c r="XEE310" s="35"/>
      <c r="XEF310" s="35"/>
      <c r="XEG310" s="35"/>
      <c r="XEH310" s="35"/>
      <c r="XEI310" s="35"/>
      <c r="XEJ310" s="35"/>
      <c r="XEK310" s="35"/>
      <c r="XEL310" s="35"/>
      <c r="XEM310" s="35"/>
      <c r="XEN310" s="35"/>
      <c r="XEO310" s="35"/>
      <c r="XEP310" s="35"/>
      <c r="XEQ310" s="35"/>
      <c r="XER310" s="35"/>
      <c r="XES310" s="35"/>
      <c r="XET310" s="35"/>
      <c r="XEU310" s="35"/>
      <c r="XEV310" s="35"/>
      <c r="XEW310" s="35"/>
      <c r="XEX310" s="35"/>
      <c r="XEY310" s="35"/>
      <c r="XEZ310" s="35"/>
      <c r="XFA310" s="35"/>
      <c r="XFB310" s="35"/>
      <c r="XFC310" s="35"/>
      <c r="XFD310" s="35"/>
    </row>
    <row r="311" spans="1:151 16227:16384" s="12" customFormat="1" ht="20.25" customHeight="1" x14ac:dyDescent="0.25">
      <c r="A311" s="82" t="str">
        <f t="shared" si="41"/>
        <v xml:space="preserve">5th to 8th &amp; 10th to 14th Floor For Residential </v>
      </c>
      <c r="B311" s="82"/>
      <c r="C311" s="82">
        <f t="shared" si="43"/>
        <v>13</v>
      </c>
      <c r="D311" s="82"/>
      <c r="E311" s="58" t="s">
        <v>214</v>
      </c>
      <c r="F311" s="83">
        <f t="shared" ref="F311:F312" si="44">(41.53+1*1.55)*10.764</f>
        <v>463.71311999999995</v>
      </c>
      <c r="G311" s="84"/>
      <c r="H311" s="58">
        <v>0</v>
      </c>
      <c r="I311" s="58">
        <f t="shared" si="42"/>
        <v>695.56967999999995</v>
      </c>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WZC311" s="35"/>
      <c r="WZD311" s="35"/>
      <c r="WZE311" s="35"/>
      <c r="WZF311" s="35"/>
      <c r="WZG311" s="35"/>
      <c r="WZH311" s="35"/>
      <c r="WZI311" s="35"/>
      <c r="WZJ311" s="35"/>
      <c r="WZK311" s="35"/>
      <c r="WZL311" s="35"/>
      <c r="WZM311" s="35"/>
      <c r="WZN311" s="35"/>
      <c r="WZO311" s="35"/>
      <c r="WZP311" s="35"/>
      <c r="WZQ311" s="35"/>
      <c r="WZR311" s="35"/>
      <c r="WZS311" s="35"/>
      <c r="WZT311" s="35"/>
      <c r="WZU311" s="35"/>
      <c r="WZV311" s="35"/>
      <c r="WZW311" s="35"/>
      <c r="WZX311" s="35"/>
      <c r="WZY311" s="35"/>
      <c r="WZZ311" s="35"/>
      <c r="XAA311" s="35"/>
      <c r="XAB311" s="35"/>
      <c r="XAC311" s="35"/>
      <c r="XAD311" s="35"/>
      <c r="XAE311" s="35"/>
      <c r="XAF311" s="35"/>
      <c r="XAG311" s="35"/>
      <c r="XAH311" s="35"/>
      <c r="XAI311" s="35"/>
      <c r="XAJ311" s="35"/>
      <c r="XAK311" s="35"/>
      <c r="XAL311" s="35"/>
      <c r="XAM311" s="35"/>
      <c r="XAN311" s="35"/>
      <c r="XAO311" s="35"/>
      <c r="XAP311" s="35"/>
      <c r="XAQ311" s="35"/>
      <c r="XAR311" s="35"/>
      <c r="XAS311" s="35"/>
      <c r="XAT311" s="35"/>
      <c r="XAU311" s="35"/>
      <c r="XAV311" s="35"/>
      <c r="XAW311" s="35"/>
      <c r="XAX311" s="35"/>
      <c r="XAY311" s="35"/>
      <c r="XAZ311" s="35"/>
      <c r="XBA311" s="35"/>
      <c r="XBB311" s="35"/>
      <c r="XBC311" s="35"/>
      <c r="XBD311" s="35"/>
      <c r="XBE311" s="35"/>
      <c r="XBF311" s="35"/>
      <c r="XBG311" s="35"/>
      <c r="XBH311" s="35"/>
      <c r="XBI311" s="35"/>
      <c r="XBJ311" s="35"/>
      <c r="XBK311" s="35"/>
      <c r="XBL311" s="35"/>
      <c r="XBM311" s="35"/>
      <c r="XBN311" s="35"/>
      <c r="XBO311" s="35"/>
      <c r="XBP311" s="35"/>
      <c r="XBQ311" s="35"/>
      <c r="XBR311" s="35"/>
      <c r="XBS311" s="35"/>
      <c r="XBT311" s="35"/>
      <c r="XBU311" s="35"/>
      <c r="XBV311" s="35"/>
      <c r="XBW311" s="35"/>
      <c r="XBX311" s="35"/>
      <c r="XBY311" s="35"/>
      <c r="XBZ311" s="35"/>
      <c r="XCA311" s="35"/>
      <c r="XCB311" s="35"/>
      <c r="XCC311" s="35"/>
      <c r="XCD311" s="35"/>
      <c r="XCE311" s="35"/>
      <c r="XCF311" s="35"/>
      <c r="XCG311" s="35"/>
      <c r="XCH311" s="35"/>
      <c r="XCI311" s="35"/>
      <c r="XCJ311" s="35"/>
      <c r="XCK311" s="35"/>
      <c r="XCL311" s="35"/>
      <c r="XCM311" s="35"/>
      <c r="XCN311" s="35"/>
      <c r="XCO311" s="35"/>
      <c r="XCP311" s="35"/>
      <c r="XCQ311" s="35"/>
      <c r="XCR311" s="35"/>
      <c r="XCS311" s="35"/>
      <c r="XCT311" s="35"/>
      <c r="XCU311" s="35"/>
      <c r="XCV311" s="35"/>
      <c r="XCW311" s="35"/>
      <c r="XCX311" s="35"/>
      <c r="XCY311" s="35"/>
      <c r="XCZ311" s="35"/>
      <c r="XDA311" s="35"/>
      <c r="XDB311" s="35"/>
      <c r="XDC311" s="35"/>
      <c r="XDD311" s="35"/>
      <c r="XDE311" s="35"/>
      <c r="XDF311" s="35"/>
      <c r="XDG311" s="35"/>
      <c r="XDH311" s="35"/>
      <c r="XDI311" s="35"/>
      <c r="XDJ311" s="35"/>
      <c r="XDK311" s="35"/>
      <c r="XDL311" s="35"/>
      <c r="XDM311" s="35"/>
      <c r="XDN311" s="35"/>
      <c r="XDO311" s="35"/>
      <c r="XDP311" s="35"/>
      <c r="XDQ311" s="35"/>
      <c r="XDR311" s="35"/>
      <c r="XDS311" s="35"/>
      <c r="XDT311" s="35"/>
      <c r="XDU311" s="35"/>
      <c r="XDV311" s="35"/>
      <c r="XDW311" s="35"/>
      <c r="XDX311" s="35"/>
      <c r="XDY311" s="35"/>
      <c r="XDZ311" s="35"/>
      <c r="XEA311" s="35"/>
      <c r="XEB311" s="35"/>
      <c r="XEC311" s="35"/>
      <c r="XED311" s="35"/>
      <c r="XEE311" s="35"/>
      <c r="XEF311" s="35"/>
      <c r="XEG311" s="35"/>
      <c r="XEH311" s="35"/>
      <c r="XEI311" s="35"/>
      <c r="XEJ311" s="35"/>
      <c r="XEK311" s="35"/>
      <c r="XEL311" s="35"/>
      <c r="XEM311" s="35"/>
      <c r="XEN311" s="35"/>
      <c r="XEO311" s="35"/>
      <c r="XEP311" s="35"/>
      <c r="XEQ311" s="35"/>
      <c r="XER311" s="35"/>
      <c r="XES311" s="35"/>
      <c r="XET311" s="35"/>
      <c r="XEU311" s="35"/>
      <c r="XEV311" s="35"/>
      <c r="XEW311" s="35"/>
      <c r="XEX311" s="35"/>
      <c r="XEY311" s="35"/>
      <c r="XEZ311" s="35"/>
      <c r="XFA311" s="35"/>
      <c r="XFB311" s="35"/>
      <c r="XFC311" s="35"/>
      <c r="XFD311" s="35"/>
    </row>
    <row r="312" spans="1:151 16227:16384" s="12" customFormat="1" ht="20.25" customHeight="1" x14ac:dyDescent="0.25">
      <c r="A312" s="82" t="str">
        <f t="shared" si="41"/>
        <v xml:space="preserve">5th to 8th &amp; 10th to 14th Floor For Residential </v>
      </c>
      <c r="B312" s="82"/>
      <c r="C312" s="82">
        <f t="shared" si="43"/>
        <v>14</v>
      </c>
      <c r="D312" s="82"/>
      <c r="E312" s="58" t="s">
        <v>214</v>
      </c>
      <c r="F312" s="83">
        <f t="shared" si="44"/>
        <v>463.71311999999995</v>
      </c>
      <c r="G312" s="84"/>
      <c r="H312" s="58">
        <v>0</v>
      </c>
      <c r="I312" s="58">
        <f t="shared" si="42"/>
        <v>695.56967999999995</v>
      </c>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WZC312" s="35"/>
      <c r="WZD312" s="35"/>
      <c r="WZE312" s="35"/>
      <c r="WZF312" s="35"/>
      <c r="WZG312" s="35"/>
      <c r="WZH312" s="35"/>
      <c r="WZI312" s="35"/>
      <c r="WZJ312" s="35"/>
      <c r="WZK312" s="35"/>
      <c r="WZL312" s="35"/>
      <c r="WZM312" s="35"/>
      <c r="WZN312" s="35"/>
      <c r="WZO312" s="35"/>
      <c r="WZP312" s="35"/>
      <c r="WZQ312" s="35"/>
      <c r="WZR312" s="35"/>
      <c r="WZS312" s="35"/>
      <c r="WZT312" s="35"/>
      <c r="WZU312" s="35"/>
      <c r="WZV312" s="35"/>
      <c r="WZW312" s="35"/>
      <c r="WZX312" s="35"/>
      <c r="WZY312" s="35"/>
      <c r="WZZ312" s="35"/>
      <c r="XAA312" s="35"/>
      <c r="XAB312" s="35"/>
      <c r="XAC312" s="35"/>
      <c r="XAD312" s="35"/>
      <c r="XAE312" s="35"/>
      <c r="XAF312" s="35"/>
      <c r="XAG312" s="35"/>
      <c r="XAH312" s="35"/>
      <c r="XAI312" s="35"/>
      <c r="XAJ312" s="35"/>
      <c r="XAK312" s="35"/>
      <c r="XAL312" s="35"/>
      <c r="XAM312" s="35"/>
      <c r="XAN312" s="35"/>
      <c r="XAO312" s="35"/>
      <c r="XAP312" s="35"/>
      <c r="XAQ312" s="35"/>
      <c r="XAR312" s="35"/>
      <c r="XAS312" s="35"/>
      <c r="XAT312" s="35"/>
      <c r="XAU312" s="35"/>
      <c r="XAV312" s="35"/>
      <c r="XAW312" s="35"/>
      <c r="XAX312" s="35"/>
      <c r="XAY312" s="35"/>
      <c r="XAZ312" s="35"/>
      <c r="XBA312" s="35"/>
      <c r="XBB312" s="35"/>
      <c r="XBC312" s="35"/>
      <c r="XBD312" s="35"/>
      <c r="XBE312" s="35"/>
      <c r="XBF312" s="35"/>
      <c r="XBG312" s="35"/>
      <c r="XBH312" s="35"/>
      <c r="XBI312" s="35"/>
      <c r="XBJ312" s="35"/>
      <c r="XBK312" s="35"/>
      <c r="XBL312" s="35"/>
      <c r="XBM312" s="35"/>
      <c r="XBN312" s="35"/>
      <c r="XBO312" s="35"/>
      <c r="XBP312" s="35"/>
      <c r="XBQ312" s="35"/>
      <c r="XBR312" s="35"/>
      <c r="XBS312" s="35"/>
      <c r="XBT312" s="35"/>
      <c r="XBU312" s="35"/>
      <c r="XBV312" s="35"/>
      <c r="XBW312" s="35"/>
      <c r="XBX312" s="35"/>
      <c r="XBY312" s="35"/>
      <c r="XBZ312" s="35"/>
      <c r="XCA312" s="35"/>
      <c r="XCB312" s="35"/>
      <c r="XCC312" s="35"/>
      <c r="XCD312" s="35"/>
      <c r="XCE312" s="35"/>
      <c r="XCF312" s="35"/>
      <c r="XCG312" s="35"/>
      <c r="XCH312" s="35"/>
      <c r="XCI312" s="35"/>
      <c r="XCJ312" s="35"/>
      <c r="XCK312" s="35"/>
      <c r="XCL312" s="35"/>
      <c r="XCM312" s="35"/>
      <c r="XCN312" s="35"/>
      <c r="XCO312" s="35"/>
      <c r="XCP312" s="35"/>
      <c r="XCQ312" s="35"/>
      <c r="XCR312" s="35"/>
      <c r="XCS312" s="35"/>
      <c r="XCT312" s="35"/>
      <c r="XCU312" s="35"/>
      <c r="XCV312" s="35"/>
      <c r="XCW312" s="35"/>
      <c r="XCX312" s="35"/>
      <c r="XCY312" s="35"/>
      <c r="XCZ312" s="35"/>
      <c r="XDA312" s="35"/>
      <c r="XDB312" s="35"/>
      <c r="XDC312" s="35"/>
      <c r="XDD312" s="35"/>
      <c r="XDE312" s="35"/>
      <c r="XDF312" s="35"/>
      <c r="XDG312" s="35"/>
      <c r="XDH312" s="35"/>
      <c r="XDI312" s="35"/>
      <c r="XDJ312" s="35"/>
      <c r="XDK312" s="35"/>
      <c r="XDL312" s="35"/>
      <c r="XDM312" s="35"/>
      <c r="XDN312" s="35"/>
      <c r="XDO312" s="35"/>
      <c r="XDP312" s="35"/>
      <c r="XDQ312" s="35"/>
      <c r="XDR312" s="35"/>
      <c r="XDS312" s="35"/>
      <c r="XDT312" s="35"/>
      <c r="XDU312" s="35"/>
      <c r="XDV312" s="35"/>
      <c r="XDW312" s="35"/>
      <c r="XDX312" s="35"/>
      <c r="XDY312" s="35"/>
      <c r="XDZ312" s="35"/>
      <c r="XEA312" s="35"/>
      <c r="XEB312" s="35"/>
      <c r="XEC312" s="35"/>
      <c r="XED312" s="35"/>
      <c r="XEE312" s="35"/>
      <c r="XEF312" s="35"/>
      <c r="XEG312" s="35"/>
      <c r="XEH312" s="35"/>
      <c r="XEI312" s="35"/>
      <c r="XEJ312" s="35"/>
      <c r="XEK312" s="35"/>
      <c r="XEL312" s="35"/>
      <c r="XEM312" s="35"/>
      <c r="XEN312" s="35"/>
      <c r="XEO312" s="35"/>
      <c r="XEP312" s="35"/>
      <c r="XEQ312" s="35"/>
      <c r="XER312" s="35"/>
      <c r="XES312" s="35"/>
      <c r="XET312" s="35"/>
      <c r="XEU312" s="35"/>
      <c r="XEV312" s="35"/>
      <c r="XEW312" s="35"/>
      <c r="XEX312" s="35"/>
      <c r="XEY312" s="35"/>
      <c r="XEZ312" s="35"/>
      <c r="XFA312" s="35"/>
      <c r="XFB312" s="35"/>
      <c r="XFC312" s="35"/>
      <c r="XFD312" s="35"/>
    </row>
    <row r="313" spans="1:151 16227:16384" s="12" customFormat="1" ht="20.25" customHeight="1" x14ac:dyDescent="0.25">
      <c r="A313" s="82" t="str">
        <f t="shared" si="41"/>
        <v xml:space="preserve">5th to 8th &amp; 10th to 14th Floor For Residential </v>
      </c>
      <c r="B313" s="82"/>
      <c r="C313" s="82">
        <f t="shared" si="43"/>
        <v>15</v>
      </c>
      <c r="D313" s="82"/>
      <c r="E313" s="58" t="s">
        <v>214</v>
      </c>
      <c r="F313" s="83">
        <f>(41.9+1*1.55)*10.764</f>
        <v>467.69579999999991</v>
      </c>
      <c r="G313" s="84"/>
      <c r="H313" s="58">
        <v>0</v>
      </c>
      <c r="I313" s="58">
        <f t="shared" si="42"/>
        <v>701.54369999999983</v>
      </c>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WZC313" s="35"/>
      <c r="WZD313" s="35"/>
      <c r="WZE313" s="35"/>
      <c r="WZF313" s="35"/>
      <c r="WZG313" s="35"/>
      <c r="WZH313" s="35"/>
      <c r="WZI313" s="35"/>
      <c r="WZJ313" s="35"/>
      <c r="WZK313" s="35"/>
      <c r="WZL313" s="35"/>
      <c r="WZM313" s="35"/>
      <c r="WZN313" s="35"/>
      <c r="WZO313" s="35"/>
      <c r="WZP313" s="35"/>
      <c r="WZQ313" s="35"/>
      <c r="WZR313" s="35"/>
      <c r="WZS313" s="35"/>
      <c r="WZT313" s="35"/>
      <c r="WZU313" s="35"/>
      <c r="WZV313" s="35"/>
      <c r="WZW313" s="35"/>
      <c r="WZX313" s="35"/>
      <c r="WZY313" s="35"/>
      <c r="WZZ313" s="35"/>
      <c r="XAA313" s="35"/>
      <c r="XAB313" s="35"/>
      <c r="XAC313" s="35"/>
      <c r="XAD313" s="35"/>
      <c r="XAE313" s="35"/>
      <c r="XAF313" s="35"/>
      <c r="XAG313" s="35"/>
      <c r="XAH313" s="35"/>
      <c r="XAI313" s="35"/>
      <c r="XAJ313" s="35"/>
      <c r="XAK313" s="35"/>
      <c r="XAL313" s="35"/>
      <c r="XAM313" s="35"/>
      <c r="XAN313" s="35"/>
      <c r="XAO313" s="35"/>
      <c r="XAP313" s="35"/>
      <c r="XAQ313" s="35"/>
      <c r="XAR313" s="35"/>
      <c r="XAS313" s="35"/>
      <c r="XAT313" s="35"/>
      <c r="XAU313" s="35"/>
      <c r="XAV313" s="35"/>
      <c r="XAW313" s="35"/>
      <c r="XAX313" s="35"/>
      <c r="XAY313" s="35"/>
      <c r="XAZ313" s="35"/>
      <c r="XBA313" s="35"/>
      <c r="XBB313" s="35"/>
      <c r="XBC313" s="35"/>
      <c r="XBD313" s="35"/>
      <c r="XBE313" s="35"/>
      <c r="XBF313" s="35"/>
      <c r="XBG313" s="35"/>
      <c r="XBH313" s="35"/>
      <c r="XBI313" s="35"/>
      <c r="XBJ313" s="35"/>
      <c r="XBK313" s="35"/>
      <c r="XBL313" s="35"/>
      <c r="XBM313" s="35"/>
      <c r="XBN313" s="35"/>
      <c r="XBO313" s="35"/>
      <c r="XBP313" s="35"/>
      <c r="XBQ313" s="35"/>
      <c r="XBR313" s="35"/>
      <c r="XBS313" s="35"/>
      <c r="XBT313" s="35"/>
      <c r="XBU313" s="35"/>
      <c r="XBV313" s="35"/>
      <c r="XBW313" s="35"/>
      <c r="XBX313" s="35"/>
      <c r="XBY313" s="35"/>
      <c r="XBZ313" s="35"/>
      <c r="XCA313" s="35"/>
      <c r="XCB313" s="35"/>
      <c r="XCC313" s="35"/>
      <c r="XCD313" s="35"/>
      <c r="XCE313" s="35"/>
      <c r="XCF313" s="35"/>
      <c r="XCG313" s="35"/>
      <c r="XCH313" s="35"/>
      <c r="XCI313" s="35"/>
      <c r="XCJ313" s="35"/>
      <c r="XCK313" s="35"/>
      <c r="XCL313" s="35"/>
      <c r="XCM313" s="35"/>
      <c r="XCN313" s="35"/>
      <c r="XCO313" s="35"/>
      <c r="XCP313" s="35"/>
      <c r="XCQ313" s="35"/>
      <c r="XCR313" s="35"/>
      <c r="XCS313" s="35"/>
      <c r="XCT313" s="35"/>
      <c r="XCU313" s="35"/>
      <c r="XCV313" s="35"/>
      <c r="XCW313" s="35"/>
      <c r="XCX313" s="35"/>
      <c r="XCY313" s="35"/>
      <c r="XCZ313" s="35"/>
      <c r="XDA313" s="35"/>
      <c r="XDB313" s="35"/>
      <c r="XDC313" s="35"/>
      <c r="XDD313" s="35"/>
      <c r="XDE313" s="35"/>
      <c r="XDF313" s="35"/>
      <c r="XDG313" s="35"/>
      <c r="XDH313" s="35"/>
      <c r="XDI313" s="35"/>
      <c r="XDJ313" s="35"/>
      <c r="XDK313" s="35"/>
      <c r="XDL313" s="35"/>
      <c r="XDM313" s="35"/>
      <c r="XDN313" s="35"/>
      <c r="XDO313" s="35"/>
      <c r="XDP313" s="35"/>
      <c r="XDQ313" s="35"/>
      <c r="XDR313" s="35"/>
      <c r="XDS313" s="35"/>
      <c r="XDT313" s="35"/>
      <c r="XDU313" s="35"/>
      <c r="XDV313" s="35"/>
      <c r="XDW313" s="35"/>
      <c r="XDX313" s="35"/>
      <c r="XDY313" s="35"/>
      <c r="XDZ313" s="35"/>
      <c r="XEA313" s="35"/>
      <c r="XEB313" s="35"/>
      <c r="XEC313" s="35"/>
      <c r="XED313" s="35"/>
      <c r="XEE313" s="35"/>
      <c r="XEF313" s="35"/>
      <c r="XEG313" s="35"/>
      <c r="XEH313" s="35"/>
      <c r="XEI313" s="35"/>
      <c r="XEJ313" s="35"/>
      <c r="XEK313" s="35"/>
      <c r="XEL313" s="35"/>
      <c r="XEM313" s="35"/>
      <c r="XEN313" s="35"/>
      <c r="XEO313" s="35"/>
      <c r="XEP313" s="35"/>
      <c r="XEQ313" s="35"/>
      <c r="XER313" s="35"/>
      <c r="XES313" s="35"/>
      <c r="XET313" s="35"/>
      <c r="XEU313" s="35"/>
      <c r="XEV313" s="35"/>
      <c r="XEW313" s="35"/>
      <c r="XEX313" s="35"/>
      <c r="XEY313" s="35"/>
      <c r="XEZ313" s="35"/>
      <c r="XFA313" s="35"/>
      <c r="XFB313" s="35"/>
      <c r="XFC313" s="35"/>
      <c r="XFD313" s="35"/>
    </row>
    <row r="314" spans="1:151 16227:16384" s="12" customFormat="1" ht="20.25" customHeight="1" x14ac:dyDescent="0.25">
      <c r="A314" s="82" t="str">
        <f t="shared" si="41"/>
        <v xml:space="preserve">5th to 8th &amp; 10th to 14th Floor For Residential </v>
      </c>
      <c r="B314" s="82"/>
      <c r="C314" s="82">
        <f t="shared" si="43"/>
        <v>16</v>
      </c>
      <c r="D314" s="82"/>
      <c r="E314" s="58" t="s">
        <v>214</v>
      </c>
      <c r="F314" s="83">
        <f>(41.9+1*1.55)*10.764</f>
        <v>467.69579999999991</v>
      </c>
      <c r="G314" s="84"/>
      <c r="H314" s="58">
        <v>0</v>
      </c>
      <c r="I314" s="58">
        <f>F314*(($I$122)+1)+H314</f>
        <v>701.54369999999983</v>
      </c>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WZC314" s="35"/>
      <c r="WZD314" s="35"/>
      <c r="WZE314" s="35"/>
      <c r="WZF314" s="35"/>
      <c r="WZG314" s="35"/>
      <c r="WZH314" s="35"/>
      <c r="WZI314" s="35"/>
      <c r="WZJ314" s="35"/>
      <c r="WZK314" s="35"/>
      <c r="WZL314" s="35"/>
      <c r="WZM314" s="35"/>
      <c r="WZN314" s="35"/>
      <c r="WZO314" s="35"/>
      <c r="WZP314" s="35"/>
      <c r="WZQ314" s="35"/>
      <c r="WZR314" s="35"/>
      <c r="WZS314" s="35"/>
      <c r="WZT314" s="35"/>
      <c r="WZU314" s="35"/>
      <c r="WZV314" s="35"/>
      <c r="WZW314" s="35"/>
      <c r="WZX314" s="35"/>
      <c r="WZY314" s="35"/>
      <c r="WZZ314" s="35"/>
      <c r="XAA314" s="35"/>
      <c r="XAB314" s="35"/>
      <c r="XAC314" s="35"/>
      <c r="XAD314" s="35"/>
      <c r="XAE314" s="35"/>
      <c r="XAF314" s="35"/>
      <c r="XAG314" s="35"/>
      <c r="XAH314" s="35"/>
      <c r="XAI314" s="35"/>
      <c r="XAJ314" s="35"/>
      <c r="XAK314" s="35"/>
      <c r="XAL314" s="35"/>
      <c r="XAM314" s="35"/>
      <c r="XAN314" s="35"/>
      <c r="XAO314" s="35"/>
      <c r="XAP314" s="35"/>
      <c r="XAQ314" s="35"/>
      <c r="XAR314" s="35"/>
      <c r="XAS314" s="35"/>
      <c r="XAT314" s="35"/>
      <c r="XAU314" s="35"/>
      <c r="XAV314" s="35"/>
      <c r="XAW314" s="35"/>
      <c r="XAX314" s="35"/>
      <c r="XAY314" s="35"/>
      <c r="XAZ314" s="35"/>
      <c r="XBA314" s="35"/>
      <c r="XBB314" s="35"/>
      <c r="XBC314" s="35"/>
      <c r="XBD314" s="35"/>
      <c r="XBE314" s="35"/>
      <c r="XBF314" s="35"/>
      <c r="XBG314" s="35"/>
      <c r="XBH314" s="35"/>
      <c r="XBI314" s="35"/>
      <c r="XBJ314" s="35"/>
      <c r="XBK314" s="35"/>
      <c r="XBL314" s="35"/>
      <c r="XBM314" s="35"/>
      <c r="XBN314" s="35"/>
      <c r="XBO314" s="35"/>
      <c r="XBP314" s="35"/>
      <c r="XBQ314" s="35"/>
      <c r="XBR314" s="35"/>
      <c r="XBS314" s="35"/>
      <c r="XBT314" s="35"/>
      <c r="XBU314" s="35"/>
      <c r="XBV314" s="35"/>
      <c r="XBW314" s="35"/>
      <c r="XBX314" s="35"/>
      <c r="XBY314" s="35"/>
      <c r="XBZ314" s="35"/>
      <c r="XCA314" s="35"/>
      <c r="XCB314" s="35"/>
      <c r="XCC314" s="35"/>
      <c r="XCD314" s="35"/>
      <c r="XCE314" s="35"/>
      <c r="XCF314" s="35"/>
      <c r="XCG314" s="35"/>
      <c r="XCH314" s="35"/>
      <c r="XCI314" s="35"/>
      <c r="XCJ314" s="35"/>
      <c r="XCK314" s="35"/>
      <c r="XCL314" s="35"/>
      <c r="XCM314" s="35"/>
      <c r="XCN314" s="35"/>
      <c r="XCO314" s="35"/>
      <c r="XCP314" s="35"/>
      <c r="XCQ314" s="35"/>
      <c r="XCR314" s="35"/>
      <c r="XCS314" s="35"/>
      <c r="XCT314" s="35"/>
      <c r="XCU314" s="35"/>
      <c r="XCV314" s="35"/>
      <c r="XCW314" s="35"/>
      <c r="XCX314" s="35"/>
      <c r="XCY314" s="35"/>
      <c r="XCZ314" s="35"/>
      <c r="XDA314" s="35"/>
      <c r="XDB314" s="35"/>
      <c r="XDC314" s="35"/>
      <c r="XDD314" s="35"/>
      <c r="XDE314" s="35"/>
      <c r="XDF314" s="35"/>
      <c r="XDG314" s="35"/>
      <c r="XDH314" s="35"/>
      <c r="XDI314" s="35"/>
      <c r="XDJ314" s="35"/>
      <c r="XDK314" s="35"/>
      <c r="XDL314" s="35"/>
      <c r="XDM314" s="35"/>
      <c r="XDN314" s="35"/>
      <c r="XDO314" s="35"/>
      <c r="XDP314" s="35"/>
      <c r="XDQ314" s="35"/>
      <c r="XDR314" s="35"/>
      <c r="XDS314" s="35"/>
      <c r="XDT314" s="35"/>
      <c r="XDU314" s="35"/>
      <c r="XDV314" s="35"/>
      <c r="XDW314" s="35"/>
      <c r="XDX314" s="35"/>
      <c r="XDY314" s="35"/>
      <c r="XDZ314" s="35"/>
      <c r="XEA314" s="35"/>
      <c r="XEB314" s="35"/>
      <c r="XEC314" s="35"/>
      <c r="XED314" s="35"/>
      <c r="XEE314" s="35"/>
      <c r="XEF314" s="35"/>
      <c r="XEG314" s="35"/>
      <c r="XEH314" s="35"/>
      <c r="XEI314" s="35"/>
      <c r="XEJ314" s="35"/>
      <c r="XEK314" s="35"/>
      <c r="XEL314" s="35"/>
      <c r="XEM314" s="35"/>
      <c r="XEN314" s="35"/>
      <c r="XEO314" s="35"/>
      <c r="XEP314" s="35"/>
      <c r="XEQ314" s="35"/>
      <c r="XER314" s="35"/>
      <c r="XES314" s="35"/>
      <c r="XET314" s="35"/>
      <c r="XEU314" s="35"/>
      <c r="XEV314" s="35"/>
      <c r="XEW314" s="35"/>
      <c r="XEX314" s="35"/>
      <c r="XEY314" s="35"/>
      <c r="XEZ314" s="35"/>
      <c r="XFA314" s="35"/>
      <c r="XFB314" s="35"/>
      <c r="XFC314" s="35"/>
      <c r="XFD314" s="35"/>
    </row>
    <row r="315" spans="1:151 16227:16384" s="12" customFormat="1" ht="20.25" customHeight="1" x14ac:dyDescent="0.25">
      <c r="A315" s="82" t="str">
        <f>A313</f>
        <v xml:space="preserve">5th to 8th &amp; 10th to 14th Floor For Residential </v>
      </c>
      <c r="B315" s="82"/>
      <c r="C315" s="82">
        <v>17</v>
      </c>
      <c r="D315" s="82"/>
      <c r="E315" s="58" t="s">
        <v>214</v>
      </c>
      <c r="F315" s="83">
        <f>(41.53+1*1.55)*10.764</f>
        <v>463.71311999999995</v>
      </c>
      <c r="G315" s="84"/>
      <c r="H315" s="58">
        <v>0</v>
      </c>
      <c r="I315" s="58">
        <f t="shared" ref="I315:I316" si="45">F315*(($I$122)+1)+H315</f>
        <v>695.56967999999995</v>
      </c>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WZC315" s="35"/>
      <c r="WZD315" s="35"/>
      <c r="WZE315" s="35"/>
      <c r="WZF315" s="35"/>
      <c r="WZG315" s="35"/>
      <c r="WZH315" s="35"/>
      <c r="WZI315" s="35"/>
      <c r="WZJ315" s="35"/>
      <c r="WZK315" s="35"/>
      <c r="WZL315" s="35"/>
      <c r="WZM315" s="35"/>
      <c r="WZN315" s="35"/>
      <c r="WZO315" s="35"/>
      <c r="WZP315" s="35"/>
      <c r="WZQ315" s="35"/>
      <c r="WZR315" s="35"/>
      <c r="WZS315" s="35"/>
      <c r="WZT315" s="35"/>
      <c r="WZU315" s="35"/>
      <c r="WZV315" s="35"/>
      <c r="WZW315" s="35"/>
      <c r="WZX315" s="35"/>
      <c r="WZY315" s="35"/>
      <c r="WZZ315" s="35"/>
      <c r="XAA315" s="35"/>
      <c r="XAB315" s="35"/>
      <c r="XAC315" s="35"/>
      <c r="XAD315" s="35"/>
      <c r="XAE315" s="35"/>
      <c r="XAF315" s="35"/>
      <c r="XAG315" s="35"/>
      <c r="XAH315" s="35"/>
      <c r="XAI315" s="35"/>
      <c r="XAJ315" s="35"/>
      <c r="XAK315" s="35"/>
      <c r="XAL315" s="35"/>
      <c r="XAM315" s="35"/>
      <c r="XAN315" s="35"/>
      <c r="XAO315" s="35"/>
      <c r="XAP315" s="35"/>
      <c r="XAQ315" s="35"/>
      <c r="XAR315" s="35"/>
      <c r="XAS315" s="35"/>
      <c r="XAT315" s="35"/>
      <c r="XAU315" s="35"/>
      <c r="XAV315" s="35"/>
      <c r="XAW315" s="35"/>
      <c r="XAX315" s="35"/>
      <c r="XAY315" s="35"/>
      <c r="XAZ315" s="35"/>
      <c r="XBA315" s="35"/>
      <c r="XBB315" s="35"/>
      <c r="XBC315" s="35"/>
      <c r="XBD315" s="35"/>
      <c r="XBE315" s="35"/>
      <c r="XBF315" s="35"/>
      <c r="XBG315" s="35"/>
      <c r="XBH315" s="35"/>
      <c r="XBI315" s="35"/>
      <c r="XBJ315" s="35"/>
      <c r="XBK315" s="35"/>
      <c r="XBL315" s="35"/>
      <c r="XBM315" s="35"/>
      <c r="XBN315" s="35"/>
      <c r="XBO315" s="35"/>
      <c r="XBP315" s="35"/>
      <c r="XBQ315" s="35"/>
      <c r="XBR315" s="35"/>
      <c r="XBS315" s="35"/>
      <c r="XBT315" s="35"/>
      <c r="XBU315" s="35"/>
      <c r="XBV315" s="35"/>
      <c r="XBW315" s="35"/>
      <c r="XBX315" s="35"/>
      <c r="XBY315" s="35"/>
      <c r="XBZ315" s="35"/>
      <c r="XCA315" s="35"/>
      <c r="XCB315" s="35"/>
      <c r="XCC315" s="35"/>
      <c r="XCD315" s="35"/>
      <c r="XCE315" s="35"/>
      <c r="XCF315" s="35"/>
      <c r="XCG315" s="35"/>
      <c r="XCH315" s="35"/>
      <c r="XCI315" s="35"/>
      <c r="XCJ315" s="35"/>
      <c r="XCK315" s="35"/>
      <c r="XCL315" s="35"/>
      <c r="XCM315" s="35"/>
      <c r="XCN315" s="35"/>
      <c r="XCO315" s="35"/>
      <c r="XCP315" s="35"/>
      <c r="XCQ315" s="35"/>
      <c r="XCR315" s="35"/>
      <c r="XCS315" s="35"/>
      <c r="XCT315" s="35"/>
      <c r="XCU315" s="35"/>
      <c r="XCV315" s="35"/>
      <c r="XCW315" s="35"/>
      <c r="XCX315" s="35"/>
      <c r="XCY315" s="35"/>
      <c r="XCZ315" s="35"/>
      <c r="XDA315" s="35"/>
      <c r="XDB315" s="35"/>
      <c r="XDC315" s="35"/>
      <c r="XDD315" s="35"/>
      <c r="XDE315" s="35"/>
      <c r="XDF315" s="35"/>
      <c r="XDG315" s="35"/>
      <c r="XDH315" s="35"/>
      <c r="XDI315" s="35"/>
      <c r="XDJ315" s="35"/>
      <c r="XDK315" s="35"/>
      <c r="XDL315" s="35"/>
      <c r="XDM315" s="35"/>
      <c r="XDN315" s="35"/>
      <c r="XDO315" s="35"/>
      <c r="XDP315" s="35"/>
      <c r="XDQ315" s="35"/>
      <c r="XDR315" s="35"/>
      <c r="XDS315" s="35"/>
      <c r="XDT315" s="35"/>
      <c r="XDU315" s="35"/>
      <c r="XDV315" s="35"/>
      <c r="XDW315" s="35"/>
      <c r="XDX315" s="35"/>
      <c r="XDY315" s="35"/>
      <c r="XDZ315" s="35"/>
      <c r="XEA315" s="35"/>
      <c r="XEB315" s="35"/>
      <c r="XEC315" s="35"/>
      <c r="XED315" s="35"/>
      <c r="XEE315" s="35"/>
      <c r="XEF315" s="35"/>
      <c r="XEG315" s="35"/>
      <c r="XEH315" s="35"/>
      <c r="XEI315" s="35"/>
      <c r="XEJ315" s="35"/>
      <c r="XEK315" s="35"/>
      <c r="XEL315" s="35"/>
      <c r="XEM315" s="35"/>
      <c r="XEN315" s="35"/>
      <c r="XEO315" s="35"/>
      <c r="XEP315" s="35"/>
      <c r="XEQ315" s="35"/>
      <c r="XER315" s="35"/>
      <c r="XES315" s="35"/>
      <c r="XET315" s="35"/>
      <c r="XEU315" s="35"/>
      <c r="XEV315" s="35"/>
      <c r="XEW315" s="35"/>
      <c r="XEX315" s="35"/>
      <c r="XEY315" s="35"/>
      <c r="XEZ315" s="35"/>
      <c r="XFA315" s="35"/>
      <c r="XFB315" s="35"/>
      <c r="XFC315" s="35"/>
      <c r="XFD315" s="35"/>
    </row>
    <row r="316" spans="1:151 16227:16384" s="12" customFormat="1" ht="20.25" customHeight="1" x14ac:dyDescent="0.25">
      <c r="A316" s="82" t="str">
        <f t="shared" si="41"/>
        <v xml:space="preserve">5th to 8th &amp; 10th to 14th Floor For Residential </v>
      </c>
      <c r="B316" s="82"/>
      <c r="C316" s="82">
        <f t="shared" si="43"/>
        <v>18</v>
      </c>
      <c r="D316" s="82"/>
      <c r="E316" s="58" t="s">
        <v>214</v>
      </c>
      <c r="F316" s="83">
        <f>(41.53+1*1.55)*10.764</f>
        <v>463.71311999999995</v>
      </c>
      <c r="G316" s="84"/>
      <c r="H316" s="58">
        <v>0</v>
      </c>
      <c r="I316" s="58">
        <f t="shared" si="45"/>
        <v>695.56967999999995</v>
      </c>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WZC316" s="35"/>
      <c r="WZD316" s="35"/>
      <c r="WZE316" s="35"/>
      <c r="WZF316" s="35"/>
      <c r="WZG316" s="35"/>
      <c r="WZH316" s="35"/>
      <c r="WZI316" s="35"/>
      <c r="WZJ316" s="35"/>
      <c r="WZK316" s="35"/>
      <c r="WZL316" s="35"/>
      <c r="WZM316" s="35"/>
      <c r="WZN316" s="35"/>
      <c r="WZO316" s="35"/>
      <c r="WZP316" s="35"/>
      <c r="WZQ316" s="35"/>
      <c r="WZR316" s="35"/>
      <c r="WZS316" s="35"/>
      <c r="WZT316" s="35"/>
      <c r="WZU316" s="35"/>
      <c r="WZV316" s="35"/>
      <c r="WZW316" s="35"/>
      <c r="WZX316" s="35"/>
      <c r="WZY316" s="35"/>
      <c r="WZZ316" s="35"/>
      <c r="XAA316" s="35"/>
      <c r="XAB316" s="35"/>
      <c r="XAC316" s="35"/>
      <c r="XAD316" s="35"/>
      <c r="XAE316" s="35"/>
      <c r="XAF316" s="35"/>
      <c r="XAG316" s="35"/>
      <c r="XAH316" s="35"/>
      <c r="XAI316" s="35"/>
      <c r="XAJ316" s="35"/>
      <c r="XAK316" s="35"/>
      <c r="XAL316" s="35"/>
      <c r="XAM316" s="35"/>
      <c r="XAN316" s="35"/>
      <c r="XAO316" s="35"/>
      <c r="XAP316" s="35"/>
      <c r="XAQ316" s="35"/>
      <c r="XAR316" s="35"/>
      <c r="XAS316" s="35"/>
      <c r="XAT316" s="35"/>
      <c r="XAU316" s="35"/>
      <c r="XAV316" s="35"/>
      <c r="XAW316" s="35"/>
      <c r="XAX316" s="35"/>
      <c r="XAY316" s="35"/>
      <c r="XAZ316" s="35"/>
      <c r="XBA316" s="35"/>
      <c r="XBB316" s="35"/>
      <c r="XBC316" s="35"/>
      <c r="XBD316" s="35"/>
      <c r="XBE316" s="35"/>
      <c r="XBF316" s="35"/>
      <c r="XBG316" s="35"/>
      <c r="XBH316" s="35"/>
      <c r="XBI316" s="35"/>
      <c r="XBJ316" s="35"/>
      <c r="XBK316" s="35"/>
      <c r="XBL316" s="35"/>
      <c r="XBM316" s="35"/>
      <c r="XBN316" s="35"/>
      <c r="XBO316" s="35"/>
      <c r="XBP316" s="35"/>
      <c r="XBQ316" s="35"/>
      <c r="XBR316" s="35"/>
      <c r="XBS316" s="35"/>
      <c r="XBT316" s="35"/>
      <c r="XBU316" s="35"/>
      <c r="XBV316" s="35"/>
      <c r="XBW316" s="35"/>
      <c r="XBX316" s="35"/>
      <c r="XBY316" s="35"/>
      <c r="XBZ316" s="35"/>
      <c r="XCA316" s="35"/>
      <c r="XCB316" s="35"/>
      <c r="XCC316" s="35"/>
      <c r="XCD316" s="35"/>
      <c r="XCE316" s="35"/>
      <c r="XCF316" s="35"/>
      <c r="XCG316" s="35"/>
      <c r="XCH316" s="35"/>
      <c r="XCI316" s="35"/>
      <c r="XCJ316" s="35"/>
      <c r="XCK316" s="35"/>
      <c r="XCL316" s="35"/>
      <c r="XCM316" s="35"/>
      <c r="XCN316" s="35"/>
      <c r="XCO316" s="35"/>
      <c r="XCP316" s="35"/>
      <c r="XCQ316" s="35"/>
      <c r="XCR316" s="35"/>
      <c r="XCS316" s="35"/>
      <c r="XCT316" s="35"/>
      <c r="XCU316" s="35"/>
      <c r="XCV316" s="35"/>
      <c r="XCW316" s="35"/>
      <c r="XCX316" s="35"/>
      <c r="XCY316" s="35"/>
      <c r="XCZ316" s="35"/>
      <c r="XDA316" s="35"/>
      <c r="XDB316" s="35"/>
      <c r="XDC316" s="35"/>
      <c r="XDD316" s="35"/>
      <c r="XDE316" s="35"/>
      <c r="XDF316" s="35"/>
      <c r="XDG316" s="35"/>
      <c r="XDH316" s="35"/>
      <c r="XDI316" s="35"/>
      <c r="XDJ316" s="35"/>
      <c r="XDK316" s="35"/>
      <c r="XDL316" s="35"/>
      <c r="XDM316" s="35"/>
      <c r="XDN316" s="35"/>
      <c r="XDO316" s="35"/>
      <c r="XDP316" s="35"/>
      <c r="XDQ316" s="35"/>
      <c r="XDR316" s="35"/>
      <c r="XDS316" s="35"/>
      <c r="XDT316" s="35"/>
      <c r="XDU316" s="35"/>
      <c r="XDV316" s="35"/>
      <c r="XDW316" s="35"/>
      <c r="XDX316" s="35"/>
      <c r="XDY316" s="35"/>
      <c r="XDZ316" s="35"/>
      <c r="XEA316" s="35"/>
      <c r="XEB316" s="35"/>
      <c r="XEC316" s="35"/>
      <c r="XED316" s="35"/>
      <c r="XEE316" s="35"/>
      <c r="XEF316" s="35"/>
      <c r="XEG316" s="35"/>
      <c r="XEH316" s="35"/>
      <c r="XEI316" s="35"/>
      <c r="XEJ316" s="35"/>
      <c r="XEK316" s="35"/>
      <c r="XEL316" s="35"/>
      <c r="XEM316" s="35"/>
      <c r="XEN316" s="35"/>
      <c r="XEO316" s="35"/>
      <c r="XEP316" s="35"/>
      <c r="XEQ316" s="35"/>
      <c r="XER316" s="35"/>
      <c r="XES316" s="35"/>
      <c r="XET316" s="35"/>
      <c r="XEU316" s="35"/>
      <c r="XEV316" s="35"/>
      <c r="XEW316" s="35"/>
      <c r="XEX316" s="35"/>
      <c r="XEY316" s="35"/>
      <c r="XEZ316" s="35"/>
      <c r="XFA316" s="35"/>
      <c r="XFB316" s="35"/>
      <c r="XFC316" s="35"/>
      <c r="XFD316" s="35"/>
    </row>
    <row r="317" spans="1:151 16227:16384" s="12" customFormat="1" ht="20.25" x14ac:dyDescent="0.25">
      <c r="A317" s="86" t="s">
        <v>243</v>
      </c>
      <c r="B317" s="87"/>
      <c r="C317" s="87"/>
      <c r="D317" s="87"/>
      <c r="E317" s="87"/>
      <c r="F317" s="87"/>
      <c r="G317" s="87"/>
      <c r="H317" s="87"/>
      <c r="I317" s="88"/>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WZC317" s="35"/>
      <c r="WZD317" s="35"/>
      <c r="WZE317" s="35"/>
      <c r="WZF317" s="35"/>
      <c r="WZG317" s="35"/>
      <c r="WZH317" s="35"/>
      <c r="WZI317" s="35"/>
      <c r="WZJ317" s="35"/>
      <c r="WZK317" s="35"/>
      <c r="WZL317" s="35"/>
      <c r="WZM317" s="35"/>
      <c r="WZN317" s="35"/>
      <c r="WZO317" s="35"/>
      <c r="WZP317" s="35"/>
      <c r="WZQ317" s="35"/>
      <c r="WZR317" s="35"/>
      <c r="WZS317" s="35"/>
      <c r="WZT317" s="35"/>
      <c r="WZU317" s="35"/>
      <c r="WZV317" s="35"/>
      <c r="WZW317" s="35"/>
      <c r="WZX317" s="35"/>
      <c r="WZY317" s="35"/>
      <c r="WZZ317" s="35"/>
      <c r="XAA317" s="35"/>
      <c r="XAB317" s="35"/>
      <c r="XAC317" s="35"/>
      <c r="XAD317" s="35"/>
      <c r="XAE317" s="35"/>
      <c r="XAF317" s="35"/>
      <c r="XAG317" s="35"/>
      <c r="XAH317" s="35"/>
      <c r="XAI317" s="35"/>
      <c r="XAJ317" s="35"/>
      <c r="XAK317" s="35"/>
      <c r="XAL317" s="35"/>
      <c r="XAM317" s="35"/>
      <c r="XAN317" s="35"/>
      <c r="XAO317" s="35"/>
      <c r="XAP317" s="35"/>
      <c r="XAQ317" s="35"/>
      <c r="XAR317" s="35"/>
      <c r="XAS317" s="35"/>
      <c r="XAT317" s="35"/>
      <c r="XAU317" s="35"/>
      <c r="XAV317" s="35"/>
      <c r="XAW317" s="35"/>
      <c r="XAX317" s="35"/>
      <c r="XAY317" s="35"/>
      <c r="XAZ317" s="35"/>
      <c r="XBA317" s="35"/>
      <c r="XBB317" s="35"/>
      <c r="XBC317" s="35"/>
      <c r="XBD317" s="35"/>
      <c r="XBE317" s="35"/>
      <c r="XBF317" s="35"/>
      <c r="XBG317" s="35"/>
      <c r="XBH317" s="35"/>
      <c r="XBI317" s="35"/>
      <c r="XBJ317" s="35"/>
      <c r="XBK317" s="35"/>
      <c r="XBL317" s="35"/>
      <c r="XBM317" s="35"/>
      <c r="XBN317" s="35"/>
      <c r="XBO317" s="35"/>
      <c r="XBP317" s="35"/>
      <c r="XBQ317" s="35"/>
      <c r="XBR317" s="35"/>
      <c r="XBS317" s="35"/>
      <c r="XBT317" s="35"/>
      <c r="XBU317" s="35"/>
      <c r="XBV317" s="35"/>
      <c r="XBW317" s="35"/>
      <c r="XBX317" s="35"/>
      <c r="XBY317" s="35"/>
      <c r="XBZ317" s="35"/>
      <c r="XCA317" s="35"/>
      <c r="XCB317" s="35"/>
      <c r="XCC317" s="35"/>
      <c r="XCD317" s="35"/>
      <c r="XCE317" s="35"/>
      <c r="XCF317" s="35"/>
      <c r="XCG317" s="35"/>
      <c r="XCH317" s="35"/>
      <c r="XCI317" s="35"/>
      <c r="XCJ317" s="35"/>
      <c r="XCK317" s="35"/>
      <c r="XCL317" s="35"/>
      <c r="XCM317" s="35"/>
      <c r="XCN317" s="35"/>
      <c r="XCO317" s="35"/>
      <c r="XCP317" s="35"/>
      <c r="XCQ317" s="35"/>
      <c r="XCR317" s="35"/>
      <c r="XCS317" s="35"/>
      <c r="XCT317" s="35"/>
      <c r="XCU317" s="35"/>
      <c r="XCV317" s="35"/>
      <c r="XCW317" s="35"/>
      <c r="XCX317" s="35"/>
      <c r="XCY317" s="35"/>
      <c r="XCZ317" s="35"/>
      <c r="XDA317" s="35"/>
      <c r="XDB317" s="35"/>
      <c r="XDC317" s="35"/>
      <c r="XDD317" s="35"/>
      <c r="XDE317" s="35"/>
      <c r="XDF317" s="35"/>
      <c r="XDG317" s="35"/>
      <c r="XDH317" s="35"/>
      <c r="XDI317" s="35"/>
      <c r="XDJ317" s="35"/>
      <c r="XDK317" s="35"/>
      <c r="XDL317" s="35"/>
      <c r="XDM317" s="35"/>
      <c r="XDN317" s="35"/>
      <c r="XDO317" s="35"/>
      <c r="XDP317" s="35"/>
      <c r="XDQ317" s="35"/>
      <c r="XDR317" s="35"/>
      <c r="XDS317" s="35"/>
      <c r="XDT317" s="35"/>
      <c r="XDU317" s="35"/>
      <c r="XDV317" s="35"/>
      <c r="XDW317" s="35"/>
      <c r="XDX317" s="35"/>
      <c r="XDY317" s="35"/>
      <c r="XDZ317" s="35"/>
      <c r="XEA317" s="35"/>
      <c r="XEB317" s="35"/>
      <c r="XEC317" s="35"/>
      <c r="XED317" s="35"/>
      <c r="XEE317" s="35"/>
      <c r="XEF317" s="35"/>
      <c r="XEG317" s="35"/>
      <c r="XEH317" s="35"/>
      <c r="XEI317" s="35"/>
      <c r="XEJ317" s="35"/>
      <c r="XEK317" s="35"/>
      <c r="XEL317" s="35"/>
      <c r="XEM317" s="35"/>
      <c r="XEN317" s="35"/>
      <c r="XEO317" s="35"/>
      <c r="XEP317" s="35"/>
      <c r="XEQ317" s="35"/>
      <c r="XER317" s="35"/>
      <c r="XES317" s="35"/>
      <c r="XET317" s="35"/>
      <c r="XEU317" s="35"/>
      <c r="XEV317" s="35"/>
      <c r="XEW317" s="35"/>
      <c r="XEX317" s="35"/>
      <c r="XEY317" s="35"/>
      <c r="XEZ317" s="35"/>
      <c r="XFA317" s="35"/>
      <c r="XFB317" s="35"/>
      <c r="XFC317" s="35"/>
      <c r="XFD317" s="35"/>
    </row>
    <row r="318" spans="1:151 16227:16384" s="12" customFormat="1" ht="20.25" x14ac:dyDescent="0.25">
      <c r="A318" s="82" t="str">
        <f>A317</f>
        <v>9th Floor For Residential (Part Refuge Area)</v>
      </c>
      <c r="B318" s="82"/>
      <c r="C318" s="82">
        <v>1</v>
      </c>
      <c r="D318" s="82"/>
      <c r="E318" s="58" t="s">
        <v>214</v>
      </c>
      <c r="F318" s="83">
        <f>(41.53+1*1.55)*10.764</f>
        <v>463.71311999999995</v>
      </c>
      <c r="G318" s="84"/>
      <c r="H318" s="58">
        <v>0</v>
      </c>
      <c r="I318" s="58">
        <f>F318*(($I$122)+1)+H318</f>
        <v>695.56967999999995</v>
      </c>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WZC318" s="35"/>
      <c r="WZD318" s="35"/>
      <c r="WZE318" s="35"/>
      <c r="WZF318" s="35"/>
      <c r="WZG318" s="35"/>
      <c r="WZH318" s="35"/>
      <c r="WZI318" s="35"/>
      <c r="WZJ318" s="35"/>
      <c r="WZK318" s="35"/>
      <c r="WZL318" s="35"/>
      <c r="WZM318" s="35"/>
      <c r="WZN318" s="35"/>
      <c r="WZO318" s="35"/>
      <c r="WZP318" s="35"/>
      <c r="WZQ318" s="35"/>
      <c r="WZR318" s="35"/>
      <c r="WZS318" s="35"/>
      <c r="WZT318" s="35"/>
      <c r="WZU318" s="35"/>
      <c r="WZV318" s="35"/>
      <c r="WZW318" s="35"/>
      <c r="WZX318" s="35"/>
      <c r="WZY318" s="35"/>
      <c r="WZZ318" s="35"/>
      <c r="XAA318" s="35"/>
      <c r="XAB318" s="35"/>
      <c r="XAC318" s="35"/>
      <c r="XAD318" s="35"/>
      <c r="XAE318" s="35"/>
      <c r="XAF318" s="35"/>
      <c r="XAG318" s="35"/>
      <c r="XAH318" s="35"/>
      <c r="XAI318" s="35"/>
      <c r="XAJ318" s="35"/>
      <c r="XAK318" s="35"/>
      <c r="XAL318" s="35"/>
      <c r="XAM318" s="35"/>
      <c r="XAN318" s="35"/>
      <c r="XAO318" s="35"/>
      <c r="XAP318" s="35"/>
      <c r="XAQ318" s="35"/>
      <c r="XAR318" s="35"/>
      <c r="XAS318" s="35"/>
      <c r="XAT318" s="35"/>
      <c r="XAU318" s="35"/>
      <c r="XAV318" s="35"/>
      <c r="XAW318" s="35"/>
      <c r="XAX318" s="35"/>
      <c r="XAY318" s="35"/>
      <c r="XAZ318" s="35"/>
      <c r="XBA318" s="35"/>
      <c r="XBB318" s="35"/>
      <c r="XBC318" s="35"/>
      <c r="XBD318" s="35"/>
      <c r="XBE318" s="35"/>
      <c r="XBF318" s="35"/>
      <c r="XBG318" s="35"/>
      <c r="XBH318" s="35"/>
      <c r="XBI318" s="35"/>
      <c r="XBJ318" s="35"/>
      <c r="XBK318" s="35"/>
      <c r="XBL318" s="35"/>
      <c r="XBM318" s="35"/>
      <c r="XBN318" s="35"/>
      <c r="XBO318" s="35"/>
      <c r="XBP318" s="35"/>
      <c r="XBQ318" s="35"/>
      <c r="XBR318" s="35"/>
      <c r="XBS318" s="35"/>
      <c r="XBT318" s="35"/>
      <c r="XBU318" s="35"/>
      <c r="XBV318" s="35"/>
      <c r="XBW318" s="35"/>
      <c r="XBX318" s="35"/>
      <c r="XBY318" s="35"/>
      <c r="XBZ318" s="35"/>
      <c r="XCA318" s="35"/>
      <c r="XCB318" s="35"/>
      <c r="XCC318" s="35"/>
      <c r="XCD318" s="35"/>
      <c r="XCE318" s="35"/>
      <c r="XCF318" s="35"/>
      <c r="XCG318" s="35"/>
      <c r="XCH318" s="35"/>
      <c r="XCI318" s="35"/>
      <c r="XCJ318" s="35"/>
      <c r="XCK318" s="35"/>
      <c r="XCL318" s="35"/>
      <c r="XCM318" s="35"/>
      <c r="XCN318" s="35"/>
      <c r="XCO318" s="35"/>
      <c r="XCP318" s="35"/>
      <c r="XCQ318" s="35"/>
      <c r="XCR318" s="35"/>
      <c r="XCS318" s="35"/>
      <c r="XCT318" s="35"/>
      <c r="XCU318" s="35"/>
      <c r="XCV318" s="35"/>
      <c r="XCW318" s="35"/>
      <c r="XCX318" s="35"/>
      <c r="XCY318" s="35"/>
      <c r="XCZ318" s="35"/>
      <c r="XDA318" s="35"/>
      <c r="XDB318" s="35"/>
      <c r="XDC318" s="35"/>
      <c r="XDD318" s="35"/>
      <c r="XDE318" s="35"/>
      <c r="XDF318" s="35"/>
      <c r="XDG318" s="35"/>
      <c r="XDH318" s="35"/>
      <c r="XDI318" s="35"/>
      <c r="XDJ318" s="35"/>
      <c r="XDK318" s="35"/>
      <c r="XDL318" s="35"/>
      <c r="XDM318" s="35"/>
      <c r="XDN318" s="35"/>
      <c r="XDO318" s="35"/>
      <c r="XDP318" s="35"/>
      <c r="XDQ318" s="35"/>
      <c r="XDR318" s="35"/>
      <c r="XDS318" s="35"/>
      <c r="XDT318" s="35"/>
      <c r="XDU318" s="35"/>
      <c r="XDV318" s="35"/>
      <c r="XDW318" s="35"/>
      <c r="XDX318" s="35"/>
      <c r="XDY318" s="35"/>
      <c r="XDZ318" s="35"/>
      <c r="XEA318" s="35"/>
      <c r="XEB318" s="35"/>
      <c r="XEC318" s="35"/>
      <c r="XED318" s="35"/>
      <c r="XEE318" s="35"/>
      <c r="XEF318" s="35"/>
      <c r="XEG318" s="35"/>
      <c r="XEH318" s="35"/>
      <c r="XEI318" s="35"/>
      <c r="XEJ318" s="35"/>
      <c r="XEK318" s="35"/>
      <c r="XEL318" s="35"/>
      <c r="XEM318" s="35"/>
      <c r="XEN318" s="35"/>
      <c r="XEO318" s="35"/>
      <c r="XEP318" s="35"/>
      <c r="XEQ318" s="35"/>
      <c r="XER318" s="35"/>
      <c r="XES318" s="35"/>
      <c r="XET318" s="35"/>
      <c r="XEU318" s="35"/>
      <c r="XEV318" s="35"/>
      <c r="XEW318" s="35"/>
      <c r="XEX318" s="35"/>
      <c r="XEY318" s="35"/>
      <c r="XEZ318" s="35"/>
      <c r="XFA318" s="35"/>
      <c r="XFB318" s="35"/>
      <c r="XFC318" s="35"/>
      <c r="XFD318" s="35"/>
    </row>
    <row r="319" spans="1:151 16227:16384" s="12" customFormat="1" ht="20.25" x14ac:dyDescent="0.25">
      <c r="A319" s="82" t="str">
        <f t="shared" ref="A319:A335" si="46">A318</f>
        <v>9th Floor For Residential (Part Refuge Area)</v>
      </c>
      <c r="B319" s="82"/>
      <c r="C319" s="82">
        <f>C318+1</f>
        <v>2</v>
      </c>
      <c r="D319" s="82"/>
      <c r="E319" s="58" t="s">
        <v>214</v>
      </c>
      <c r="F319" s="83">
        <f>(41.53+1*1.55)*10.764</f>
        <v>463.71311999999995</v>
      </c>
      <c r="G319" s="84"/>
      <c r="H319" s="58">
        <v>0</v>
      </c>
      <c r="I319" s="58">
        <f t="shared" ref="I319:I331" si="47">F319*(($I$122)+1)+H319</f>
        <v>695.56967999999995</v>
      </c>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WZC319" s="35"/>
      <c r="WZD319" s="35"/>
      <c r="WZE319" s="35"/>
      <c r="WZF319" s="35"/>
      <c r="WZG319" s="35"/>
      <c r="WZH319" s="35"/>
      <c r="WZI319" s="35"/>
      <c r="WZJ319" s="35"/>
      <c r="WZK319" s="35"/>
      <c r="WZL319" s="35"/>
      <c r="WZM319" s="35"/>
      <c r="WZN319" s="35"/>
      <c r="WZO319" s="35"/>
      <c r="WZP319" s="35"/>
      <c r="WZQ319" s="35"/>
      <c r="WZR319" s="35"/>
      <c r="WZS319" s="35"/>
      <c r="WZT319" s="35"/>
      <c r="WZU319" s="35"/>
      <c r="WZV319" s="35"/>
      <c r="WZW319" s="35"/>
      <c r="WZX319" s="35"/>
      <c r="WZY319" s="35"/>
      <c r="WZZ319" s="35"/>
      <c r="XAA319" s="35"/>
      <c r="XAB319" s="35"/>
      <c r="XAC319" s="35"/>
      <c r="XAD319" s="35"/>
      <c r="XAE319" s="35"/>
      <c r="XAF319" s="35"/>
      <c r="XAG319" s="35"/>
      <c r="XAH319" s="35"/>
      <c r="XAI319" s="35"/>
      <c r="XAJ319" s="35"/>
      <c r="XAK319" s="35"/>
      <c r="XAL319" s="35"/>
      <c r="XAM319" s="35"/>
      <c r="XAN319" s="35"/>
      <c r="XAO319" s="35"/>
      <c r="XAP319" s="35"/>
      <c r="XAQ319" s="35"/>
      <c r="XAR319" s="35"/>
      <c r="XAS319" s="35"/>
      <c r="XAT319" s="35"/>
      <c r="XAU319" s="35"/>
      <c r="XAV319" s="35"/>
      <c r="XAW319" s="35"/>
      <c r="XAX319" s="35"/>
      <c r="XAY319" s="35"/>
      <c r="XAZ319" s="35"/>
      <c r="XBA319" s="35"/>
      <c r="XBB319" s="35"/>
      <c r="XBC319" s="35"/>
      <c r="XBD319" s="35"/>
      <c r="XBE319" s="35"/>
      <c r="XBF319" s="35"/>
      <c r="XBG319" s="35"/>
      <c r="XBH319" s="35"/>
      <c r="XBI319" s="35"/>
      <c r="XBJ319" s="35"/>
      <c r="XBK319" s="35"/>
      <c r="XBL319" s="35"/>
      <c r="XBM319" s="35"/>
      <c r="XBN319" s="35"/>
      <c r="XBO319" s="35"/>
      <c r="XBP319" s="35"/>
      <c r="XBQ319" s="35"/>
      <c r="XBR319" s="35"/>
      <c r="XBS319" s="35"/>
      <c r="XBT319" s="35"/>
      <c r="XBU319" s="35"/>
      <c r="XBV319" s="35"/>
      <c r="XBW319" s="35"/>
      <c r="XBX319" s="35"/>
      <c r="XBY319" s="35"/>
      <c r="XBZ319" s="35"/>
      <c r="XCA319" s="35"/>
      <c r="XCB319" s="35"/>
      <c r="XCC319" s="35"/>
      <c r="XCD319" s="35"/>
      <c r="XCE319" s="35"/>
      <c r="XCF319" s="35"/>
      <c r="XCG319" s="35"/>
      <c r="XCH319" s="35"/>
      <c r="XCI319" s="35"/>
      <c r="XCJ319" s="35"/>
      <c r="XCK319" s="35"/>
      <c r="XCL319" s="35"/>
      <c r="XCM319" s="35"/>
      <c r="XCN319" s="35"/>
      <c r="XCO319" s="35"/>
      <c r="XCP319" s="35"/>
      <c r="XCQ319" s="35"/>
      <c r="XCR319" s="35"/>
      <c r="XCS319" s="35"/>
      <c r="XCT319" s="35"/>
      <c r="XCU319" s="35"/>
      <c r="XCV319" s="35"/>
      <c r="XCW319" s="35"/>
      <c r="XCX319" s="35"/>
      <c r="XCY319" s="35"/>
      <c r="XCZ319" s="35"/>
      <c r="XDA319" s="35"/>
      <c r="XDB319" s="35"/>
      <c r="XDC319" s="35"/>
      <c r="XDD319" s="35"/>
      <c r="XDE319" s="35"/>
      <c r="XDF319" s="35"/>
      <c r="XDG319" s="35"/>
      <c r="XDH319" s="35"/>
      <c r="XDI319" s="35"/>
      <c r="XDJ319" s="35"/>
      <c r="XDK319" s="35"/>
      <c r="XDL319" s="35"/>
      <c r="XDM319" s="35"/>
      <c r="XDN319" s="35"/>
      <c r="XDO319" s="35"/>
      <c r="XDP319" s="35"/>
      <c r="XDQ319" s="35"/>
      <c r="XDR319" s="35"/>
      <c r="XDS319" s="35"/>
      <c r="XDT319" s="35"/>
      <c r="XDU319" s="35"/>
      <c r="XDV319" s="35"/>
      <c r="XDW319" s="35"/>
      <c r="XDX319" s="35"/>
      <c r="XDY319" s="35"/>
      <c r="XDZ319" s="35"/>
      <c r="XEA319" s="35"/>
      <c r="XEB319" s="35"/>
      <c r="XEC319" s="35"/>
      <c r="XED319" s="35"/>
      <c r="XEE319" s="35"/>
      <c r="XEF319" s="35"/>
      <c r="XEG319" s="35"/>
      <c r="XEH319" s="35"/>
      <c r="XEI319" s="35"/>
      <c r="XEJ319" s="35"/>
      <c r="XEK319" s="35"/>
      <c r="XEL319" s="35"/>
      <c r="XEM319" s="35"/>
      <c r="XEN319" s="35"/>
      <c r="XEO319" s="35"/>
      <c r="XEP319" s="35"/>
      <c r="XEQ319" s="35"/>
      <c r="XER319" s="35"/>
      <c r="XES319" s="35"/>
      <c r="XET319" s="35"/>
      <c r="XEU319" s="35"/>
      <c r="XEV319" s="35"/>
      <c r="XEW319" s="35"/>
      <c r="XEX319" s="35"/>
      <c r="XEY319" s="35"/>
      <c r="XEZ319" s="35"/>
      <c r="XFA319" s="35"/>
      <c r="XFB319" s="35"/>
      <c r="XFC319" s="35"/>
      <c r="XFD319" s="35"/>
    </row>
    <row r="320" spans="1:151 16227:16384" s="12" customFormat="1" ht="20.25" x14ac:dyDescent="0.25">
      <c r="A320" s="82" t="str">
        <f t="shared" si="46"/>
        <v>9th Floor For Residential (Part Refuge Area)</v>
      </c>
      <c r="B320" s="82"/>
      <c r="C320" s="82">
        <f t="shared" ref="C320:C335" si="48">C319+1</f>
        <v>3</v>
      </c>
      <c r="D320" s="82"/>
      <c r="E320" s="58" t="s">
        <v>214</v>
      </c>
      <c r="F320" s="83">
        <f>(41.9+1*1.55)*10.764</f>
        <v>467.69579999999991</v>
      </c>
      <c r="G320" s="84"/>
      <c r="H320" s="58">
        <v>0</v>
      </c>
      <c r="I320" s="58">
        <f t="shared" si="47"/>
        <v>701.54369999999983</v>
      </c>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WZC320" s="35"/>
      <c r="WZD320" s="35"/>
      <c r="WZE320" s="35"/>
      <c r="WZF320" s="35"/>
      <c r="WZG320" s="35"/>
      <c r="WZH320" s="35"/>
      <c r="WZI320" s="35"/>
      <c r="WZJ320" s="35"/>
      <c r="WZK320" s="35"/>
      <c r="WZL320" s="35"/>
      <c r="WZM320" s="35"/>
      <c r="WZN320" s="35"/>
      <c r="WZO320" s="35"/>
      <c r="WZP320" s="35"/>
      <c r="WZQ320" s="35"/>
      <c r="WZR320" s="35"/>
      <c r="WZS320" s="35"/>
      <c r="WZT320" s="35"/>
      <c r="WZU320" s="35"/>
      <c r="WZV320" s="35"/>
      <c r="WZW320" s="35"/>
      <c r="WZX320" s="35"/>
      <c r="WZY320" s="35"/>
      <c r="WZZ320" s="35"/>
      <c r="XAA320" s="35"/>
      <c r="XAB320" s="35"/>
      <c r="XAC320" s="35"/>
      <c r="XAD320" s="35"/>
      <c r="XAE320" s="35"/>
      <c r="XAF320" s="35"/>
      <c r="XAG320" s="35"/>
      <c r="XAH320" s="35"/>
      <c r="XAI320" s="35"/>
      <c r="XAJ320" s="35"/>
      <c r="XAK320" s="35"/>
      <c r="XAL320" s="35"/>
      <c r="XAM320" s="35"/>
      <c r="XAN320" s="35"/>
      <c r="XAO320" s="35"/>
      <c r="XAP320" s="35"/>
      <c r="XAQ320" s="35"/>
      <c r="XAR320" s="35"/>
      <c r="XAS320" s="35"/>
      <c r="XAT320" s="35"/>
      <c r="XAU320" s="35"/>
      <c r="XAV320" s="35"/>
      <c r="XAW320" s="35"/>
      <c r="XAX320" s="35"/>
      <c r="XAY320" s="35"/>
      <c r="XAZ320" s="35"/>
      <c r="XBA320" s="35"/>
      <c r="XBB320" s="35"/>
      <c r="XBC320" s="35"/>
      <c r="XBD320" s="35"/>
      <c r="XBE320" s="35"/>
      <c r="XBF320" s="35"/>
      <c r="XBG320" s="35"/>
      <c r="XBH320" s="35"/>
      <c r="XBI320" s="35"/>
      <c r="XBJ320" s="35"/>
      <c r="XBK320" s="35"/>
      <c r="XBL320" s="35"/>
      <c r="XBM320" s="35"/>
      <c r="XBN320" s="35"/>
      <c r="XBO320" s="35"/>
      <c r="XBP320" s="35"/>
      <c r="XBQ320" s="35"/>
      <c r="XBR320" s="35"/>
      <c r="XBS320" s="35"/>
      <c r="XBT320" s="35"/>
      <c r="XBU320" s="35"/>
      <c r="XBV320" s="35"/>
      <c r="XBW320" s="35"/>
      <c r="XBX320" s="35"/>
      <c r="XBY320" s="35"/>
      <c r="XBZ320" s="35"/>
      <c r="XCA320" s="35"/>
      <c r="XCB320" s="35"/>
      <c r="XCC320" s="35"/>
      <c r="XCD320" s="35"/>
      <c r="XCE320" s="35"/>
      <c r="XCF320" s="35"/>
      <c r="XCG320" s="35"/>
      <c r="XCH320" s="35"/>
      <c r="XCI320" s="35"/>
      <c r="XCJ320" s="35"/>
      <c r="XCK320" s="35"/>
      <c r="XCL320" s="35"/>
      <c r="XCM320" s="35"/>
      <c r="XCN320" s="35"/>
      <c r="XCO320" s="35"/>
      <c r="XCP320" s="35"/>
      <c r="XCQ320" s="35"/>
      <c r="XCR320" s="35"/>
      <c r="XCS320" s="35"/>
      <c r="XCT320" s="35"/>
      <c r="XCU320" s="35"/>
      <c r="XCV320" s="35"/>
      <c r="XCW320" s="35"/>
      <c r="XCX320" s="35"/>
      <c r="XCY320" s="35"/>
      <c r="XCZ320" s="35"/>
      <c r="XDA320" s="35"/>
      <c r="XDB320" s="35"/>
      <c r="XDC320" s="35"/>
      <c r="XDD320" s="35"/>
      <c r="XDE320" s="35"/>
      <c r="XDF320" s="35"/>
      <c r="XDG320" s="35"/>
      <c r="XDH320" s="35"/>
      <c r="XDI320" s="35"/>
      <c r="XDJ320" s="35"/>
      <c r="XDK320" s="35"/>
      <c r="XDL320" s="35"/>
      <c r="XDM320" s="35"/>
      <c r="XDN320" s="35"/>
      <c r="XDO320" s="35"/>
      <c r="XDP320" s="35"/>
      <c r="XDQ320" s="35"/>
      <c r="XDR320" s="35"/>
      <c r="XDS320" s="35"/>
      <c r="XDT320" s="35"/>
      <c r="XDU320" s="35"/>
      <c r="XDV320" s="35"/>
      <c r="XDW320" s="35"/>
      <c r="XDX320" s="35"/>
      <c r="XDY320" s="35"/>
      <c r="XDZ320" s="35"/>
      <c r="XEA320" s="35"/>
      <c r="XEB320" s="35"/>
      <c r="XEC320" s="35"/>
      <c r="XED320" s="35"/>
      <c r="XEE320" s="35"/>
      <c r="XEF320" s="35"/>
      <c r="XEG320" s="35"/>
      <c r="XEH320" s="35"/>
      <c r="XEI320" s="35"/>
      <c r="XEJ320" s="35"/>
      <c r="XEK320" s="35"/>
      <c r="XEL320" s="35"/>
      <c r="XEM320" s="35"/>
      <c r="XEN320" s="35"/>
      <c r="XEO320" s="35"/>
      <c r="XEP320" s="35"/>
      <c r="XEQ320" s="35"/>
      <c r="XER320" s="35"/>
      <c r="XES320" s="35"/>
      <c r="XET320" s="35"/>
      <c r="XEU320" s="35"/>
      <c r="XEV320" s="35"/>
      <c r="XEW320" s="35"/>
      <c r="XEX320" s="35"/>
      <c r="XEY320" s="35"/>
      <c r="XEZ320" s="35"/>
      <c r="XFA320" s="35"/>
      <c r="XFB320" s="35"/>
      <c r="XFC320" s="35"/>
      <c r="XFD320" s="35"/>
    </row>
    <row r="321" spans="1:151 16227:16384" s="12" customFormat="1" ht="20.25" customHeight="1" x14ac:dyDescent="0.25">
      <c r="A321" s="82" t="str">
        <f t="shared" si="46"/>
        <v>9th Floor For Residential (Part Refuge Area)</v>
      </c>
      <c r="B321" s="82"/>
      <c r="C321" s="82">
        <f t="shared" si="48"/>
        <v>4</v>
      </c>
      <c r="D321" s="82"/>
      <c r="E321" s="58" t="s">
        <v>214</v>
      </c>
      <c r="F321" s="83">
        <f>(37.91+1*1.55)*10.764</f>
        <v>424.74743999999993</v>
      </c>
      <c r="G321" s="84"/>
      <c r="H321" s="58">
        <v>0</v>
      </c>
      <c r="I321" s="58">
        <f t="shared" si="47"/>
        <v>637.12115999999992</v>
      </c>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WZC321" s="35"/>
      <c r="WZD321" s="35"/>
      <c r="WZE321" s="35"/>
      <c r="WZF321" s="35"/>
      <c r="WZG321" s="35"/>
      <c r="WZH321" s="35"/>
      <c r="WZI321" s="35"/>
      <c r="WZJ321" s="35"/>
      <c r="WZK321" s="35"/>
      <c r="WZL321" s="35"/>
      <c r="WZM321" s="35"/>
      <c r="WZN321" s="35"/>
      <c r="WZO321" s="35"/>
      <c r="WZP321" s="35"/>
      <c r="WZQ321" s="35"/>
      <c r="WZR321" s="35"/>
      <c r="WZS321" s="35"/>
      <c r="WZT321" s="35"/>
      <c r="WZU321" s="35"/>
      <c r="WZV321" s="35"/>
      <c r="WZW321" s="35"/>
      <c r="WZX321" s="35"/>
      <c r="WZY321" s="35"/>
      <c r="WZZ321" s="35"/>
      <c r="XAA321" s="35"/>
      <c r="XAB321" s="35"/>
      <c r="XAC321" s="35"/>
      <c r="XAD321" s="35"/>
      <c r="XAE321" s="35"/>
      <c r="XAF321" s="35"/>
      <c r="XAG321" s="35"/>
      <c r="XAH321" s="35"/>
      <c r="XAI321" s="35"/>
      <c r="XAJ321" s="35"/>
      <c r="XAK321" s="35"/>
      <c r="XAL321" s="35"/>
      <c r="XAM321" s="35"/>
      <c r="XAN321" s="35"/>
      <c r="XAO321" s="35"/>
      <c r="XAP321" s="35"/>
      <c r="XAQ321" s="35"/>
      <c r="XAR321" s="35"/>
      <c r="XAS321" s="35"/>
      <c r="XAT321" s="35"/>
      <c r="XAU321" s="35"/>
      <c r="XAV321" s="35"/>
      <c r="XAW321" s="35"/>
      <c r="XAX321" s="35"/>
      <c r="XAY321" s="35"/>
      <c r="XAZ321" s="35"/>
      <c r="XBA321" s="35"/>
      <c r="XBB321" s="35"/>
      <c r="XBC321" s="35"/>
      <c r="XBD321" s="35"/>
      <c r="XBE321" s="35"/>
      <c r="XBF321" s="35"/>
      <c r="XBG321" s="35"/>
      <c r="XBH321" s="35"/>
      <c r="XBI321" s="35"/>
      <c r="XBJ321" s="35"/>
      <c r="XBK321" s="35"/>
      <c r="XBL321" s="35"/>
      <c r="XBM321" s="35"/>
      <c r="XBN321" s="35"/>
      <c r="XBO321" s="35"/>
      <c r="XBP321" s="35"/>
      <c r="XBQ321" s="35"/>
      <c r="XBR321" s="35"/>
      <c r="XBS321" s="35"/>
      <c r="XBT321" s="35"/>
      <c r="XBU321" s="35"/>
      <c r="XBV321" s="35"/>
      <c r="XBW321" s="35"/>
      <c r="XBX321" s="35"/>
      <c r="XBY321" s="35"/>
      <c r="XBZ321" s="35"/>
      <c r="XCA321" s="35"/>
      <c r="XCB321" s="35"/>
      <c r="XCC321" s="35"/>
      <c r="XCD321" s="35"/>
      <c r="XCE321" s="35"/>
      <c r="XCF321" s="35"/>
      <c r="XCG321" s="35"/>
      <c r="XCH321" s="35"/>
      <c r="XCI321" s="35"/>
      <c r="XCJ321" s="35"/>
      <c r="XCK321" s="35"/>
      <c r="XCL321" s="35"/>
      <c r="XCM321" s="35"/>
      <c r="XCN321" s="35"/>
      <c r="XCO321" s="35"/>
      <c r="XCP321" s="35"/>
      <c r="XCQ321" s="35"/>
      <c r="XCR321" s="35"/>
      <c r="XCS321" s="35"/>
      <c r="XCT321" s="35"/>
      <c r="XCU321" s="35"/>
      <c r="XCV321" s="35"/>
      <c r="XCW321" s="35"/>
      <c r="XCX321" s="35"/>
      <c r="XCY321" s="35"/>
      <c r="XCZ321" s="35"/>
      <c r="XDA321" s="35"/>
      <c r="XDB321" s="35"/>
      <c r="XDC321" s="35"/>
      <c r="XDD321" s="35"/>
      <c r="XDE321" s="35"/>
      <c r="XDF321" s="35"/>
      <c r="XDG321" s="35"/>
      <c r="XDH321" s="35"/>
      <c r="XDI321" s="35"/>
      <c r="XDJ321" s="35"/>
      <c r="XDK321" s="35"/>
      <c r="XDL321" s="35"/>
      <c r="XDM321" s="35"/>
      <c r="XDN321" s="35"/>
      <c r="XDO321" s="35"/>
      <c r="XDP321" s="35"/>
      <c r="XDQ321" s="35"/>
      <c r="XDR321" s="35"/>
      <c r="XDS321" s="35"/>
      <c r="XDT321" s="35"/>
      <c r="XDU321" s="35"/>
      <c r="XDV321" s="35"/>
      <c r="XDW321" s="35"/>
      <c r="XDX321" s="35"/>
      <c r="XDY321" s="35"/>
      <c r="XDZ321" s="35"/>
      <c r="XEA321" s="35"/>
      <c r="XEB321" s="35"/>
      <c r="XEC321" s="35"/>
      <c r="XED321" s="35"/>
      <c r="XEE321" s="35"/>
      <c r="XEF321" s="35"/>
      <c r="XEG321" s="35"/>
      <c r="XEH321" s="35"/>
      <c r="XEI321" s="35"/>
      <c r="XEJ321" s="35"/>
      <c r="XEK321" s="35"/>
      <c r="XEL321" s="35"/>
      <c r="XEM321" s="35"/>
      <c r="XEN321" s="35"/>
      <c r="XEO321" s="35"/>
      <c r="XEP321" s="35"/>
      <c r="XEQ321" s="35"/>
      <c r="XER321" s="35"/>
      <c r="XES321" s="35"/>
      <c r="XET321" s="35"/>
      <c r="XEU321" s="35"/>
      <c r="XEV321" s="35"/>
      <c r="XEW321" s="35"/>
      <c r="XEX321" s="35"/>
      <c r="XEY321" s="35"/>
      <c r="XEZ321" s="35"/>
      <c r="XFA321" s="35"/>
      <c r="XFB321" s="35"/>
      <c r="XFC321" s="35"/>
      <c r="XFD321" s="35"/>
    </row>
    <row r="322" spans="1:151 16227:16384" s="12" customFormat="1" ht="20.25" customHeight="1" x14ac:dyDescent="0.25">
      <c r="A322" s="82" t="str">
        <f t="shared" si="46"/>
        <v>9th Floor For Residential (Part Refuge Area)</v>
      </c>
      <c r="B322" s="82"/>
      <c r="C322" s="82">
        <f t="shared" si="48"/>
        <v>5</v>
      </c>
      <c r="D322" s="82"/>
      <c r="E322" s="58" t="s">
        <v>214</v>
      </c>
      <c r="F322" s="83">
        <f>(36.91+1*1.55)*10.764</f>
        <v>413.98343999999992</v>
      </c>
      <c r="G322" s="84"/>
      <c r="H322" s="58">
        <v>0</v>
      </c>
      <c r="I322" s="58">
        <f t="shared" si="47"/>
        <v>620.97515999999985</v>
      </c>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WZC322" s="35"/>
      <c r="WZD322" s="35"/>
      <c r="WZE322" s="35"/>
      <c r="WZF322" s="35"/>
      <c r="WZG322" s="35"/>
      <c r="WZH322" s="35"/>
      <c r="WZI322" s="35"/>
      <c r="WZJ322" s="35"/>
      <c r="WZK322" s="35"/>
      <c r="WZL322" s="35"/>
      <c r="WZM322" s="35"/>
      <c r="WZN322" s="35"/>
      <c r="WZO322" s="35"/>
      <c r="WZP322" s="35"/>
      <c r="WZQ322" s="35"/>
      <c r="WZR322" s="35"/>
      <c r="WZS322" s="35"/>
      <c r="WZT322" s="35"/>
      <c r="WZU322" s="35"/>
      <c r="WZV322" s="35"/>
      <c r="WZW322" s="35"/>
      <c r="WZX322" s="35"/>
      <c r="WZY322" s="35"/>
      <c r="WZZ322" s="35"/>
      <c r="XAA322" s="35"/>
      <c r="XAB322" s="35"/>
      <c r="XAC322" s="35"/>
      <c r="XAD322" s="35"/>
      <c r="XAE322" s="35"/>
      <c r="XAF322" s="35"/>
      <c r="XAG322" s="35"/>
      <c r="XAH322" s="35"/>
      <c r="XAI322" s="35"/>
      <c r="XAJ322" s="35"/>
      <c r="XAK322" s="35"/>
      <c r="XAL322" s="35"/>
      <c r="XAM322" s="35"/>
      <c r="XAN322" s="35"/>
      <c r="XAO322" s="35"/>
      <c r="XAP322" s="35"/>
      <c r="XAQ322" s="35"/>
      <c r="XAR322" s="35"/>
      <c r="XAS322" s="35"/>
      <c r="XAT322" s="35"/>
      <c r="XAU322" s="35"/>
      <c r="XAV322" s="35"/>
      <c r="XAW322" s="35"/>
      <c r="XAX322" s="35"/>
      <c r="XAY322" s="35"/>
      <c r="XAZ322" s="35"/>
      <c r="XBA322" s="35"/>
      <c r="XBB322" s="35"/>
      <c r="XBC322" s="35"/>
      <c r="XBD322" s="35"/>
      <c r="XBE322" s="35"/>
      <c r="XBF322" s="35"/>
      <c r="XBG322" s="35"/>
      <c r="XBH322" s="35"/>
      <c r="XBI322" s="35"/>
      <c r="XBJ322" s="35"/>
      <c r="XBK322" s="35"/>
      <c r="XBL322" s="35"/>
      <c r="XBM322" s="35"/>
      <c r="XBN322" s="35"/>
      <c r="XBO322" s="35"/>
      <c r="XBP322" s="35"/>
      <c r="XBQ322" s="35"/>
      <c r="XBR322" s="35"/>
      <c r="XBS322" s="35"/>
      <c r="XBT322" s="35"/>
      <c r="XBU322" s="35"/>
      <c r="XBV322" s="35"/>
      <c r="XBW322" s="35"/>
      <c r="XBX322" s="35"/>
      <c r="XBY322" s="35"/>
      <c r="XBZ322" s="35"/>
      <c r="XCA322" s="35"/>
      <c r="XCB322" s="35"/>
      <c r="XCC322" s="35"/>
      <c r="XCD322" s="35"/>
      <c r="XCE322" s="35"/>
      <c r="XCF322" s="35"/>
      <c r="XCG322" s="35"/>
      <c r="XCH322" s="35"/>
      <c r="XCI322" s="35"/>
      <c r="XCJ322" s="35"/>
      <c r="XCK322" s="35"/>
      <c r="XCL322" s="35"/>
      <c r="XCM322" s="35"/>
      <c r="XCN322" s="35"/>
      <c r="XCO322" s="35"/>
      <c r="XCP322" s="35"/>
      <c r="XCQ322" s="35"/>
      <c r="XCR322" s="35"/>
      <c r="XCS322" s="35"/>
      <c r="XCT322" s="35"/>
      <c r="XCU322" s="35"/>
      <c r="XCV322" s="35"/>
      <c r="XCW322" s="35"/>
      <c r="XCX322" s="35"/>
      <c r="XCY322" s="35"/>
      <c r="XCZ322" s="35"/>
      <c r="XDA322" s="35"/>
      <c r="XDB322" s="35"/>
      <c r="XDC322" s="35"/>
      <c r="XDD322" s="35"/>
      <c r="XDE322" s="35"/>
      <c r="XDF322" s="35"/>
      <c r="XDG322" s="35"/>
      <c r="XDH322" s="35"/>
      <c r="XDI322" s="35"/>
      <c r="XDJ322" s="35"/>
      <c r="XDK322" s="35"/>
      <c r="XDL322" s="35"/>
      <c r="XDM322" s="35"/>
      <c r="XDN322" s="35"/>
      <c r="XDO322" s="35"/>
      <c r="XDP322" s="35"/>
      <c r="XDQ322" s="35"/>
      <c r="XDR322" s="35"/>
      <c r="XDS322" s="35"/>
      <c r="XDT322" s="35"/>
      <c r="XDU322" s="35"/>
      <c r="XDV322" s="35"/>
      <c r="XDW322" s="35"/>
      <c r="XDX322" s="35"/>
      <c r="XDY322" s="35"/>
      <c r="XDZ322" s="35"/>
      <c r="XEA322" s="35"/>
      <c r="XEB322" s="35"/>
      <c r="XEC322" s="35"/>
      <c r="XED322" s="35"/>
      <c r="XEE322" s="35"/>
      <c r="XEF322" s="35"/>
      <c r="XEG322" s="35"/>
      <c r="XEH322" s="35"/>
      <c r="XEI322" s="35"/>
      <c r="XEJ322" s="35"/>
      <c r="XEK322" s="35"/>
      <c r="XEL322" s="35"/>
      <c r="XEM322" s="35"/>
      <c r="XEN322" s="35"/>
      <c r="XEO322" s="35"/>
      <c r="XEP322" s="35"/>
      <c r="XEQ322" s="35"/>
      <c r="XER322" s="35"/>
      <c r="XES322" s="35"/>
      <c r="XET322" s="35"/>
      <c r="XEU322" s="35"/>
      <c r="XEV322" s="35"/>
      <c r="XEW322" s="35"/>
      <c r="XEX322" s="35"/>
      <c r="XEY322" s="35"/>
      <c r="XEZ322" s="35"/>
      <c r="XFA322" s="35"/>
      <c r="XFB322" s="35"/>
      <c r="XFC322" s="35"/>
      <c r="XFD322" s="35"/>
    </row>
    <row r="323" spans="1:151 16227:16384" s="12" customFormat="1" ht="20.25" customHeight="1" x14ac:dyDescent="0.25">
      <c r="A323" s="82" t="str">
        <f t="shared" si="46"/>
        <v>9th Floor For Residential (Part Refuge Area)</v>
      </c>
      <c r="B323" s="82"/>
      <c r="C323" s="82">
        <f t="shared" si="48"/>
        <v>6</v>
      </c>
      <c r="D323" s="82"/>
      <c r="E323" s="58" t="s">
        <v>214</v>
      </c>
      <c r="F323" s="83">
        <f>(36.91+1*1.55)*10.764</f>
        <v>413.98343999999992</v>
      </c>
      <c r="G323" s="84"/>
      <c r="H323" s="58">
        <v>0</v>
      </c>
      <c r="I323" s="58">
        <f t="shared" si="47"/>
        <v>620.97515999999985</v>
      </c>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WZC323" s="35"/>
      <c r="WZD323" s="35"/>
      <c r="WZE323" s="35"/>
      <c r="WZF323" s="35"/>
      <c r="WZG323" s="35"/>
      <c r="WZH323" s="35"/>
      <c r="WZI323" s="35"/>
      <c r="WZJ323" s="35"/>
      <c r="WZK323" s="35"/>
      <c r="WZL323" s="35"/>
      <c r="WZM323" s="35"/>
      <c r="WZN323" s="35"/>
      <c r="WZO323" s="35"/>
      <c r="WZP323" s="35"/>
      <c r="WZQ323" s="35"/>
      <c r="WZR323" s="35"/>
      <c r="WZS323" s="35"/>
      <c r="WZT323" s="35"/>
      <c r="WZU323" s="35"/>
      <c r="WZV323" s="35"/>
      <c r="WZW323" s="35"/>
      <c r="WZX323" s="35"/>
      <c r="WZY323" s="35"/>
      <c r="WZZ323" s="35"/>
      <c r="XAA323" s="35"/>
      <c r="XAB323" s="35"/>
      <c r="XAC323" s="35"/>
      <c r="XAD323" s="35"/>
      <c r="XAE323" s="35"/>
      <c r="XAF323" s="35"/>
      <c r="XAG323" s="35"/>
      <c r="XAH323" s="35"/>
      <c r="XAI323" s="35"/>
      <c r="XAJ323" s="35"/>
      <c r="XAK323" s="35"/>
      <c r="XAL323" s="35"/>
      <c r="XAM323" s="35"/>
      <c r="XAN323" s="35"/>
      <c r="XAO323" s="35"/>
      <c r="XAP323" s="35"/>
      <c r="XAQ323" s="35"/>
      <c r="XAR323" s="35"/>
      <c r="XAS323" s="35"/>
      <c r="XAT323" s="35"/>
      <c r="XAU323" s="35"/>
      <c r="XAV323" s="35"/>
      <c r="XAW323" s="35"/>
      <c r="XAX323" s="35"/>
      <c r="XAY323" s="35"/>
      <c r="XAZ323" s="35"/>
      <c r="XBA323" s="35"/>
      <c r="XBB323" s="35"/>
      <c r="XBC323" s="35"/>
      <c r="XBD323" s="35"/>
      <c r="XBE323" s="35"/>
      <c r="XBF323" s="35"/>
      <c r="XBG323" s="35"/>
      <c r="XBH323" s="35"/>
      <c r="XBI323" s="35"/>
      <c r="XBJ323" s="35"/>
      <c r="XBK323" s="35"/>
      <c r="XBL323" s="35"/>
      <c r="XBM323" s="35"/>
      <c r="XBN323" s="35"/>
      <c r="XBO323" s="35"/>
      <c r="XBP323" s="35"/>
      <c r="XBQ323" s="35"/>
      <c r="XBR323" s="35"/>
      <c r="XBS323" s="35"/>
      <c r="XBT323" s="35"/>
      <c r="XBU323" s="35"/>
      <c r="XBV323" s="35"/>
      <c r="XBW323" s="35"/>
      <c r="XBX323" s="35"/>
      <c r="XBY323" s="35"/>
      <c r="XBZ323" s="35"/>
      <c r="XCA323" s="35"/>
      <c r="XCB323" s="35"/>
      <c r="XCC323" s="35"/>
      <c r="XCD323" s="35"/>
      <c r="XCE323" s="35"/>
      <c r="XCF323" s="35"/>
      <c r="XCG323" s="35"/>
      <c r="XCH323" s="35"/>
      <c r="XCI323" s="35"/>
      <c r="XCJ323" s="35"/>
      <c r="XCK323" s="35"/>
      <c r="XCL323" s="35"/>
      <c r="XCM323" s="35"/>
      <c r="XCN323" s="35"/>
      <c r="XCO323" s="35"/>
      <c r="XCP323" s="35"/>
      <c r="XCQ323" s="35"/>
      <c r="XCR323" s="35"/>
      <c r="XCS323" s="35"/>
      <c r="XCT323" s="35"/>
      <c r="XCU323" s="35"/>
      <c r="XCV323" s="35"/>
      <c r="XCW323" s="35"/>
      <c r="XCX323" s="35"/>
      <c r="XCY323" s="35"/>
      <c r="XCZ323" s="35"/>
      <c r="XDA323" s="35"/>
      <c r="XDB323" s="35"/>
      <c r="XDC323" s="35"/>
      <c r="XDD323" s="35"/>
      <c r="XDE323" s="35"/>
      <c r="XDF323" s="35"/>
      <c r="XDG323" s="35"/>
      <c r="XDH323" s="35"/>
      <c r="XDI323" s="35"/>
      <c r="XDJ323" s="35"/>
      <c r="XDK323" s="35"/>
      <c r="XDL323" s="35"/>
      <c r="XDM323" s="35"/>
      <c r="XDN323" s="35"/>
      <c r="XDO323" s="35"/>
      <c r="XDP323" s="35"/>
      <c r="XDQ323" s="35"/>
      <c r="XDR323" s="35"/>
      <c r="XDS323" s="35"/>
      <c r="XDT323" s="35"/>
      <c r="XDU323" s="35"/>
      <c r="XDV323" s="35"/>
      <c r="XDW323" s="35"/>
      <c r="XDX323" s="35"/>
      <c r="XDY323" s="35"/>
      <c r="XDZ323" s="35"/>
      <c r="XEA323" s="35"/>
      <c r="XEB323" s="35"/>
      <c r="XEC323" s="35"/>
      <c r="XED323" s="35"/>
      <c r="XEE323" s="35"/>
      <c r="XEF323" s="35"/>
      <c r="XEG323" s="35"/>
      <c r="XEH323" s="35"/>
      <c r="XEI323" s="35"/>
      <c r="XEJ323" s="35"/>
      <c r="XEK323" s="35"/>
      <c r="XEL323" s="35"/>
      <c r="XEM323" s="35"/>
      <c r="XEN323" s="35"/>
      <c r="XEO323" s="35"/>
      <c r="XEP323" s="35"/>
      <c r="XEQ323" s="35"/>
      <c r="XER323" s="35"/>
      <c r="XES323" s="35"/>
      <c r="XET323" s="35"/>
      <c r="XEU323" s="35"/>
      <c r="XEV323" s="35"/>
      <c r="XEW323" s="35"/>
      <c r="XEX323" s="35"/>
      <c r="XEY323" s="35"/>
      <c r="XEZ323" s="35"/>
      <c r="XFA323" s="35"/>
      <c r="XFB323" s="35"/>
      <c r="XFC323" s="35"/>
      <c r="XFD323" s="35"/>
    </row>
    <row r="324" spans="1:151 16227:16384" s="12" customFormat="1" ht="20.25" customHeight="1" x14ac:dyDescent="0.25">
      <c r="A324" s="82" t="str">
        <f t="shared" si="46"/>
        <v>9th Floor For Residential (Part Refuge Area)</v>
      </c>
      <c r="B324" s="82"/>
      <c r="C324" s="82">
        <f t="shared" si="48"/>
        <v>7</v>
      </c>
      <c r="D324" s="82"/>
      <c r="E324" s="58" t="s">
        <v>214</v>
      </c>
      <c r="F324" s="83">
        <f>(36.91+1*1.55)*10.764</f>
        <v>413.98343999999992</v>
      </c>
      <c r="G324" s="84"/>
      <c r="H324" s="58">
        <v>0</v>
      </c>
      <c r="I324" s="58">
        <f t="shared" si="47"/>
        <v>620.97515999999985</v>
      </c>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WZC324" s="35"/>
      <c r="WZD324" s="35"/>
      <c r="WZE324" s="35"/>
      <c r="WZF324" s="35"/>
      <c r="WZG324" s="35"/>
      <c r="WZH324" s="35"/>
      <c r="WZI324" s="35"/>
      <c r="WZJ324" s="35"/>
      <c r="WZK324" s="35"/>
      <c r="WZL324" s="35"/>
      <c r="WZM324" s="35"/>
      <c r="WZN324" s="35"/>
      <c r="WZO324" s="35"/>
      <c r="WZP324" s="35"/>
      <c r="WZQ324" s="35"/>
      <c r="WZR324" s="35"/>
      <c r="WZS324" s="35"/>
      <c r="WZT324" s="35"/>
      <c r="WZU324" s="35"/>
      <c r="WZV324" s="35"/>
      <c r="WZW324" s="35"/>
      <c r="WZX324" s="35"/>
      <c r="WZY324" s="35"/>
      <c r="WZZ324" s="35"/>
      <c r="XAA324" s="35"/>
      <c r="XAB324" s="35"/>
      <c r="XAC324" s="35"/>
      <c r="XAD324" s="35"/>
      <c r="XAE324" s="35"/>
      <c r="XAF324" s="35"/>
      <c r="XAG324" s="35"/>
      <c r="XAH324" s="35"/>
      <c r="XAI324" s="35"/>
      <c r="XAJ324" s="35"/>
      <c r="XAK324" s="35"/>
      <c r="XAL324" s="35"/>
      <c r="XAM324" s="35"/>
      <c r="XAN324" s="35"/>
      <c r="XAO324" s="35"/>
      <c r="XAP324" s="35"/>
      <c r="XAQ324" s="35"/>
      <c r="XAR324" s="35"/>
      <c r="XAS324" s="35"/>
      <c r="XAT324" s="35"/>
      <c r="XAU324" s="35"/>
      <c r="XAV324" s="35"/>
      <c r="XAW324" s="35"/>
      <c r="XAX324" s="35"/>
      <c r="XAY324" s="35"/>
      <c r="XAZ324" s="35"/>
      <c r="XBA324" s="35"/>
      <c r="XBB324" s="35"/>
      <c r="XBC324" s="35"/>
      <c r="XBD324" s="35"/>
      <c r="XBE324" s="35"/>
      <c r="XBF324" s="35"/>
      <c r="XBG324" s="35"/>
      <c r="XBH324" s="35"/>
      <c r="XBI324" s="35"/>
      <c r="XBJ324" s="35"/>
      <c r="XBK324" s="35"/>
      <c r="XBL324" s="35"/>
      <c r="XBM324" s="35"/>
      <c r="XBN324" s="35"/>
      <c r="XBO324" s="35"/>
      <c r="XBP324" s="35"/>
      <c r="XBQ324" s="35"/>
      <c r="XBR324" s="35"/>
      <c r="XBS324" s="35"/>
      <c r="XBT324" s="35"/>
      <c r="XBU324" s="35"/>
      <c r="XBV324" s="35"/>
      <c r="XBW324" s="35"/>
      <c r="XBX324" s="35"/>
      <c r="XBY324" s="35"/>
      <c r="XBZ324" s="35"/>
      <c r="XCA324" s="35"/>
      <c r="XCB324" s="35"/>
      <c r="XCC324" s="35"/>
      <c r="XCD324" s="35"/>
      <c r="XCE324" s="35"/>
      <c r="XCF324" s="35"/>
      <c r="XCG324" s="35"/>
      <c r="XCH324" s="35"/>
      <c r="XCI324" s="35"/>
      <c r="XCJ324" s="35"/>
      <c r="XCK324" s="35"/>
      <c r="XCL324" s="35"/>
      <c r="XCM324" s="35"/>
      <c r="XCN324" s="35"/>
      <c r="XCO324" s="35"/>
      <c r="XCP324" s="35"/>
      <c r="XCQ324" s="35"/>
      <c r="XCR324" s="35"/>
      <c r="XCS324" s="35"/>
      <c r="XCT324" s="35"/>
      <c r="XCU324" s="35"/>
      <c r="XCV324" s="35"/>
      <c r="XCW324" s="35"/>
      <c r="XCX324" s="35"/>
      <c r="XCY324" s="35"/>
      <c r="XCZ324" s="35"/>
      <c r="XDA324" s="35"/>
      <c r="XDB324" s="35"/>
      <c r="XDC324" s="35"/>
      <c r="XDD324" s="35"/>
      <c r="XDE324" s="35"/>
      <c r="XDF324" s="35"/>
      <c r="XDG324" s="35"/>
      <c r="XDH324" s="35"/>
      <c r="XDI324" s="35"/>
      <c r="XDJ324" s="35"/>
      <c r="XDK324" s="35"/>
      <c r="XDL324" s="35"/>
      <c r="XDM324" s="35"/>
      <c r="XDN324" s="35"/>
      <c r="XDO324" s="35"/>
      <c r="XDP324" s="35"/>
      <c r="XDQ324" s="35"/>
      <c r="XDR324" s="35"/>
      <c r="XDS324" s="35"/>
      <c r="XDT324" s="35"/>
      <c r="XDU324" s="35"/>
      <c r="XDV324" s="35"/>
      <c r="XDW324" s="35"/>
      <c r="XDX324" s="35"/>
      <c r="XDY324" s="35"/>
      <c r="XDZ324" s="35"/>
      <c r="XEA324" s="35"/>
      <c r="XEB324" s="35"/>
      <c r="XEC324" s="35"/>
      <c r="XED324" s="35"/>
      <c r="XEE324" s="35"/>
      <c r="XEF324" s="35"/>
      <c r="XEG324" s="35"/>
      <c r="XEH324" s="35"/>
      <c r="XEI324" s="35"/>
      <c r="XEJ324" s="35"/>
      <c r="XEK324" s="35"/>
      <c r="XEL324" s="35"/>
      <c r="XEM324" s="35"/>
      <c r="XEN324" s="35"/>
      <c r="XEO324" s="35"/>
      <c r="XEP324" s="35"/>
      <c r="XEQ324" s="35"/>
      <c r="XER324" s="35"/>
      <c r="XES324" s="35"/>
      <c r="XET324" s="35"/>
      <c r="XEU324" s="35"/>
      <c r="XEV324" s="35"/>
      <c r="XEW324" s="35"/>
      <c r="XEX324" s="35"/>
      <c r="XEY324" s="35"/>
      <c r="XEZ324" s="35"/>
      <c r="XFA324" s="35"/>
      <c r="XFB324" s="35"/>
      <c r="XFC324" s="35"/>
      <c r="XFD324" s="35"/>
    </row>
    <row r="325" spans="1:151 16227:16384" s="12" customFormat="1" ht="20.25" customHeight="1" x14ac:dyDescent="0.25">
      <c r="A325" s="82" t="str">
        <f t="shared" si="46"/>
        <v>9th Floor For Residential (Part Refuge Area)</v>
      </c>
      <c r="B325" s="82"/>
      <c r="C325" s="82">
        <f t="shared" si="48"/>
        <v>8</v>
      </c>
      <c r="D325" s="82"/>
      <c r="E325" s="58" t="s">
        <v>214</v>
      </c>
      <c r="F325" s="83">
        <f>(36.91+1*1.55)*10.764</f>
        <v>413.98343999999992</v>
      </c>
      <c r="G325" s="84"/>
      <c r="H325" s="58">
        <v>0</v>
      </c>
      <c r="I325" s="58">
        <f t="shared" si="47"/>
        <v>620.97515999999985</v>
      </c>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WZC325" s="35"/>
      <c r="WZD325" s="35"/>
      <c r="WZE325" s="35"/>
      <c r="WZF325" s="35"/>
      <c r="WZG325" s="35"/>
      <c r="WZH325" s="35"/>
      <c r="WZI325" s="35"/>
      <c r="WZJ325" s="35"/>
      <c r="WZK325" s="35"/>
      <c r="WZL325" s="35"/>
      <c r="WZM325" s="35"/>
      <c r="WZN325" s="35"/>
      <c r="WZO325" s="35"/>
      <c r="WZP325" s="35"/>
      <c r="WZQ325" s="35"/>
      <c r="WZR325" s="35"/>
      <c r="WZS325" s="35"/>
      <c r="WZT325" s="35"/>
      <c r="WZU325" s="35"/>
      <c r="WZV325" s="35"/>
      <c r="WZW325" s="35"/>
      <c r="WZX325" s="35"/>
      <c r="WZY325" s="35"/>
      <c r="WZZ325" s="35"/>
      <c r="XAA325" s="35"/>
      <c r="XAB325" s="35"/>
      <c r="XAC325" s="35"/>
      <c r="XAD325" s="35"/>
      <c r="XAE325" s="35"/>
      <c r="XAF325" s="35"/>
      <c r="XAG325" s="35"/>
      <c r="XAH325" s="35"/>
      <c r="XAI325" s="35"/>
      <c r="XAJ325" s="35"/>
      <c r="XAK325" s="35"/>
      <c r="XAL325" s="35"/>
      <c r="XAM325" s="35"/>
      <c r="XAN325" s="35"/>
      <c r="XAO325" s="35"/>
      <c r="XAP325" s="35"/>
      <c r="XAQ325" s="35"/>
      <c r="XAR325" s="35"/>
      <c r="XAS325" s="35"/>
      <c r="XAT325" s="35"/>
      <c r="XAU325" s="35"/>
      <c r="XAV325" s="35"/>
      <c r="XAW325" s="35"/>
      <c r="XAX325" s="35"/>
      <c r="XAY325" s="35"/>
      <c r="XAZ325" s="35"/>
      <c r="XBA325" s="35"/>
      <c r="XBB325" s="35"/>
      <c r="XBC325" s="35"/>
      <c r="XBD325" s="35"/>
      <c r="XBE325" s="35"/>
      <c r="XBF325" s="35"/>
      <c r="XBG325" s="35"/>
      <c r="XBH325" s="35"/>
      <c r="XBI325" s="35"/>
      <c r="XBJ325" s="35"/>
      <c r="XBK325" s="35"/>
      <c r="XBL325" s="35"/>
      <c r="XBM325" s="35"/>
      <c r="XBN325" s="35"/>
      <c r="XBO325" s="35"/>
      <c r="XBP325" s="35"/>
      <c r="XBQ325" s="35"/>
      <c r="XBR325" s="35"/>
      <c r="XBS325" s="35"/>
      <c r="XBT325" s="35"/>
      <c r="XBU325" s="35"/>
      <c r="XBV325" s="35"/>
      <c r="XBW325" s="35"/>
      <c r="XBX325" s="35"/>
      <c r="XBY325" s="35"/>
      <c r="XBZ325" s="35"/>
      <c r="XCA325" s="35"/>
      <c r="XCB325" s="35"/>
      <c r="XCC325" s="35"/>
      <c r="XCD325" s="35"/>
      <c r="XCE325" s="35"/>
      <c r="XCF325" s="35"/>
      <c r="XCG325" s="35"/>
      <c r="XCH325" s="35"/>
      <c r="XCI325" s="35"/>
      <c r="XCJ325" s="35"/>
      <c r="XCK325" s="35"/>
      <c r="XCL325" s="35"/>
      <c r="XCM325" s="35"/>
      <c r="XCN325" s="35"/>
      <c r="XCO325" s="35"/>
      <c r="XCP325" s="35"/>
      <c r="XCQ325" s="35"/>
      <c r="XCR325" s="35"/>
      <c r="XCS325" s="35"/>
      <c r="XCT325" s="35"/>
      <c r="XCU325" s="35"/>
      <c r="XCV325" s="35"/>
      <c r="XCW325" s="35"/>
      <c r="XCX325" s="35"/>
      <c r="XCY325" s="35"/>
      <c r="XCZ325" s="35"/>
      <c r="XDA325" s="35"/>
      <c r="XDB325" s="35"/>
      <c r="XDC325" s="35"/>
      <c r="XDD325" s="35"/>
      <c r="XDE325" s="35"/>
      <c r="XDF325" s="35"/>
      <c r="XDG325" s="35"/>
      <c r="XDH325" s="35"/>
      <c r="XDI325" s="35"/>
      <c r="XDJ325" s="35"/>
      <c r="XDK325" s="35"/>
      <c r="XDL325" s="35"/>
      <c r="XDM325" s="35"/>
      <c r="XDN325" s="35"/>
      <c r="XDO325" s="35"/>
      <c r="XDP325" s="35"/>
      <c r="XDQ325" s="35"/>
      <c r="XDR325" s="35"/>
      <c r="XDS325" s="35"/>
      <c r="XDT325" s="35"/>
      <c r="XDU325" s="35"/>
      <c r="XDV325" s="35"/>
      <c r="XDW325" s="35"/>
      <c r="XDX325" s="35"/>
      <c r="XDY325" s="35"/>
      <c r="XDZ325" s="35"/>
      <c r="XEA325" s="35"/>
      <c r="XEB325" s="35"/>
      <c r="XEC325" s="35"/>
      <c r="XED325" s="35"/>
      <c r="XEE325" s="35"/>
      <c r="XEF325" s="35"/>
      <c r="XEG325" s="35"/>
      <c r="XEH325" s="35"/>
      <c r="XEI325" s="35"/>
      <c r="XEJ325" s="35"/>
      <c r="XEK325" s="35"/>
      <c r="XEL325" s="35"/>
      <c r="XEM325" s="35"/>
      <c r="XEN325" s="35"/>
      <c r="XEO325" s="35"/>
      <c r="XEP325" s="35"/>
      <c r="XEQ325" s="35"/>
      <c r="XER325" s="35"/>
      <c r="XES325" s="35"/>
      <c r="XET325" s="35"/>
      <c r="XEU325" s="35"/>
      <c r="XEV325" s="35"/>
      <c r="XEW325" s="35"/>
      <c r="XEX325" s="35"/>
      <c r="XEY325" s="35"/>
      <c r="XEZ325" s="35"/>
      <c r="XFA325" s="35"/>
      <c r="XFB325" s="35"/>
      <c r="XFC325" s="35"/>
      <c r="XFD325" s="35"/>
    </row>
    <row r="326" spans="1:151 16227:16384" s="12" customFormat="1" ht="20.25" customHeight="1" x14ac:dyDescent="0.25">
      <c r="A326" s="82" t="str">
        <f>A318</f>
        <v>9th Floor For Residential (Part Refuge Area)</v>
      </c>
      <c r="B326" s="82"/>
      <c r="C326" s="82">
        <v>9</v>
      </c>
      <c r="D326" s="82"/>
      <c r="E326" s="58" t="s">
        <v>214</v>
      </c>
      <c r="F326" s="83">
        <f>(36.91+1*1.55)*10.764</f>
        <v>413.98343999999992</v>
      </c>
      <c r="G326" s="84"/>
      <c r="H326" s="58">
        <v>0</v>
      </c>
      <c r="I326" s="58">
        <f t="shared" si="47"/>
        <v>620.97515999999985</v>
      </c>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WZC326" s="35"/>
      <c r="WZD326" s="35"/>
      <c r="WZE326" s="35"/>
      <c r="WZF326" s="35"/>
      <c r="WZG326" s="35"/>
      <c r="WZH326" s="35"/>
      <c r="WZI326" s="35"/>
      <c r="WZJ326" s="35"/>
      <c r="WZK326" s="35"/>
      <c r="WZL326" s="35"/>
      <c r="WZM326" s="35"/>
      <c r="WZN326" s="35"/>
      <c r="WZO326" s="35"/>
      <c r="WZP326" s="35"/>
      <c r="WZQ326" s="35"/>
      <c r="WZR326" s="35"/>
      <c r="WZS326" s="35"/>
      <c r="WZT326" s="35"/>
      <c r="WZU326" s="35"/>
      <c r="WZV326" s="35"/>
      <c r="WZW326" s="35"/>
      <c r="WZX326" s="35"/>
      <c r="WZY326" s="35"/>
      <c r="WZZ326" s="35"/>
      <c r="XAA326" s="35"/>
      <c r="XAB326" s="35"/>
      <c r="XAC326" s="35"/>
      <c r="XAD326" s="35"/>
      <c r="XAE326" s="35"/>
      <c r="XAF326" s="35"/>
      <c r="XAG326" s="35"/>
      <c r="XAH326" s="35"/>
      <c r="XAI326" s="35"/>
      <c r="XAJ326" s="35"/>
      <c r="XAK326" s="35"/>
      <c r="XAL326" s="35"/>
      <c r="XAM326" s="35"/>
      <c r="XAN326" s="35"/>
      <c r="XAO326" s="35"/>
      <c r="XAP326" s="35"/>
      <c r="XAQ326" s="35"/>
      <c r="XAR326" s="35"/>
      <c r="XAS326" s="35"/>
      <c r="XAT326" s="35"/>
      <c r="XAU326" s="35"/>
      <c r="XAV326" s="35"/>
      <c r="XAW326" s="35"/>
      <c r="XAX326" s="35"/>
      <c r="XAY326" s="35"/>
      <c r="XAZ326" s="35"/>
      <c r="XBA326" s="35"/>
      <c r="XBB326" s="35"/>
      <c r="XBC326" s="35"/>
      <c r="XBD326" s="35"/>
      <c r="XBE326" s="35"/>
      <c r="XBF326" s="35"/>
      <c r="XBG326" s="35"/>
      <c r="XBH326" s="35"/>
      <c r="XBI326" s="35"/>
      <c r="XBJ326" s="35"/>
      <c r="XBK326" s="35"/>
      <c r="XBL326" s="35"/>
      <c r="XBM326" s="35"/>
      <c r="XBN326" s="35"/>
      <c r="XBO326" s="35"/>
      <c r="XBP326" s="35"/>
      <c r="XBQ326" s="35"/>
      <c r="XBR326" s="35"/>
      <c r="XBS326" s="35"/>
      <c r="XBT326" s="35"/>
      <c r="XBU326" s="35"/>
      <c r="XBV326" s="35"/>
      <c r="XBW326" s="35"/>
      <c r="XBX326" s="35"/>
      <c r="XBY326" s="35"/>
      <c r="XBZ326" s="35"/>
      <c r="XCA326" s="35"/>
      <c r="XCB326" s="35"/>
      <c r="XCC326" s="35"/>
      <c r="XCD326" s="35"/>
      <c r="XCE326" s="35"/>
      <c r="XCF326" s="35"/>
      <c r="XCG326" s="35"/>
      <c r="XCH326" s="35"/>
      <c r="XCI326" s="35"/>
      <c r="XCJ326" s="35"/>
      <c r="XCK326" s="35"/>
      <c r="XCL326" s="35"/>
      <c r="XCM326" s="35"/>
      <c r="XCN326" s="35"/>
      <c r="XCO326" s="35"/>
      <c r="XCP326" s="35"/>
      <c r="XCQ326" s="35"/>
      <c r="XCR326" s="35"/>
      <c r="XCS326" s="35"/>
      <c r="XCT326" s="35"/>
      <c r="XCU326" s="35"/>
      <c r="XCV326" s="35"/>
      <c r="XCW326" s="35"/>
      <c r="XCX326" s="35"/>
      <c r="XCY326" s="35"/>
      <c r="XCZ326" s="35"/>
      <c r="XDA326" s="35"/>
      <c r="XDB326" s="35"/>
      <c r="XDC326" s="35"/>
      <c r="XDD326" s="35"/>
      <c r="XDE326" s="35"/>
      <c r="XDF326" s="35"/>
      <c r="XDG326" s="35"/>
      <c r="XDH326" s="35"/>
      <c r="XDI326" s="35"/>
      <c r="XDJ326" s="35"/>
      <c r="XDK326" s="35"/>
      <c r="XDL326" s="35"/>
      <c r="XDM326" s="35"/>
      <c r="XDN326" s="35"/>
      <c r="XDO326" s="35"/>
      <c r="XDP326" s="35"/>
      <c r="XDQ326" s="35"/>
      <c r="XDR326" s="35"/>
      <c r="XDS326" s="35"/>
      <c r="XDT326" s="35"/>
      <c r="XDU326" s="35"/>
      <c r="XDV326" s="35"/>
      <c r="XDW326" s="35"/>
      <c r="XDX326" s="35"/>
      <c r="XDY326" s="35"/>
      <c r="XDZ326" s="35"/>
      <c r="XEA326" s="35"/>
      <c r="XEB326" s="35"/>
      <c r="XEC326" s="35"/>
      <c r="XED326" s="35"/>
      <c r="XEE326" s="35"/>
      <c r="XEF326" s="35"/>
      <c r="XEG326" s="35"/>
      <c r="XEH326" s="35"/>
      <c r="XEI326" s="35"/>
      <c r="XEJ326" s="35"/>
      <c r="XEK326" s="35"/>
      <c r="XEL326" s="35"/>
      <c r="XEM326" s="35"/>
      <c r="XEN326" s="35"/>
      <c r="XEO326" s="35"/>
      <c r="XEP326" s="35"/>
      <c r="XEQ326" s="35"/>
      <c r="XER326" s="35"/>
      <c r="XES326" s="35"/>
      <c r="XET326" s="35"/>
      <c r="XEU326" s="35"/>
      <c r="XEV326" s="35"/>
      <c r="XEW326" s="35"/>
      <c r="XEX326" s="35"/>
      <c r="XEY326" s="35"/>
      <c r="XEZ326" s="35"/>
      <c r="XFA326" s="35"/>
      <c r="XFB326" s="35"/>
      <c r="XFC326" s="35"/>
      <c r="XFD326" s="35"/>
    </row>
    <row r="327" spans="1:151 16227:16384" s="12" customFormat="1" ht="20.25" customHeight="1" x14ac:dyDescent="0.25">
      <c r="A327" s="82" t="str">
        <f t="shared" si="46"/>
        <v>9th Floor For Residential (Part Refuge Area)</v>
      </c>
      <c r="B327" s="82"/>
      <c r="C327" s="82">
        <v>10</v>
      </c>
      <c r="D327" s="82"/>
      <c r="E327" s="58" t="s">
        <v>214</v>
      </c>
      <c r="F327" s="83">
        <f>(37.91+1*1.55)*10.764</f>
        <v>424.74743999999993</v>
      </c>
      <c r="G327" s="84"/>
      <c r="H327" s="58">
        <v>0</v>
      </c>
      <c r="I327" s="58">
        <f t="shared" si="47"/>
        <v>637.12115999999992</v>
      </c>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WZC327" s="35"/>
      <c r="WZD327" s="35"/>
      <c r="WZE327" s="35"/>
      <c r="WZF327" s="35"/>
      <c r="WZG327" s="35"/>
      <c r="WZH327" s="35"/>
      <c r="WZI327" s="35"/>
      <c r="WZJ327" s="35"/>
      <c r="WZK327" s="35"/>
      <c r="WZL327" s="35"/>
      <c r="WZM327" s="35"/>
      <c r="WZN327" s="35"/>
      <c r="WZO327" s="35"/>
      <c r="WZP327" s="35"/>
      <c r="WZQ327" s="35"/>
      <c r="WZR327" s="35"/>
      <c r="WZS327" s="35"/>
      <c r="WZT327" s="35"/>
      <c r="WZU327" s="35"/>
      <c r="WZV327" s="35"/>
      <c r="WZW327" s="35"/>
      <c r="WZX327" s="35"/>
      <c r="WZY327" s="35"/>
      <c r="WZZ327" s="35"/>
      <c r="XAA327" s="35"/>
      <c r="XAB327" s="35"/>
      <c r="XAC327" s="35"/>
      <c r="XAD327" s="35"/>
      <c r="XAE327" s="35"/>
      <c r="XAF327" s="35"/>
      <c r="XAG327" s="35"/>
      <c r="XAH327" s="35"/>
      <c r="XAI327" s="35"/>
      <c r="XAJ327" s="35"/>
      <c r="XAK327" s="35"/>
      <c r="XAL327" s="35"/>
      <c r="XAM327" s="35"/>
      <c r="XAN327" s="35"/>
      <c r="XAO327" s="35"/>
      <c r="XAP327" s="35"/>
      <c r="XAQ327" s="35"/>
      <c r="XAR327" s="35"/>
      <c r="XAS327" s="35"/>
      <c r="XAT327" s="35"/>
      <c r="XAU327" s="35"/>
      <c r="XAV327" s="35"/>
      <c r="XAW327" s="35"/>
      <c r="XAX327" s="35"/>
      <c r="XAY327" s="35"/>
      <c r="XAZ327" s="35"/>
      <c r="XBA327" s="35"/>
      <c r="XBB327" s="35"/>
      <c r="XBC327" s="35"/>
      <c r="XBD327" s="35"/>
      <c r="XBE327" s="35"/>
      <c r="XBF327" s="35"/>
      <c r="XBG327" s="35"/>
      <c r="XBH327" s="35"/>
      <c r="XBI327" s="35"/>
      <c r="XBJ327" s="35"/>
      <c r="XBK327" s="35"/>
      <c r="XBL327" s="35"/>
      <c r="XBM327" s="35"/>
      <c r="XBN327" s="35"/>
      <c r="XBO327" s="35"/>
      <c r="XBP327" s="35"/>
      <c r="XBQ327" s="35"/>
      <c r="XBR327" s="35"/>
      <c r="XBS327" s="35"/>
      <c r="XBT327" s="35"/>
      <c r="XBU327" s="35"/>
      <c r="XBV327" s="35"/>
      <c r="XBW327" s="35"/>
      <c r="XBX327" s="35"/>
      <c r="XBY327" s="35"/>
      <c r="XBZ327" s="35"/>
      <c r="XCA327" s="35"/>
      <c r="XCB327" s="35"/>
      <c r="XCC327" s="35"/>
      <c r="XCD327" s="35"/>
      <c r="XCE327" s="35"/>
      <c r="XCF327" s="35"/>
      <c r="XCG327" s="35"/>
      <c r="XCH327" s="35"/>
      <c r="XCI327" s="35"/>
      <c r="XCJ327" s="35"/>
      <c r="XCK327" s="35"/>
      <c r="XCL327" s="35"/>
      <c r="XCM327" s="35"/>
      <c r="XCN327" s="35"/>
      <c r="XCO327" s="35"/>
      <c r="XCP327" s="35"/>
      <c r="XCQ327" s="35"/>
      <c r="XCR327" s="35"/>
      <c r="XCS327" s="35"/>
      <c r="XCT327" s="35"/>
      <c r="XCU327" s="35"/>
      <c r="XCV327" s="35"/>
      <c r="XCW327" s="35"/>
      <c r="XCX327" s="35"/>
      <c r="XCY327" s="35"/>
      <c r="XCZ327" s="35"/>
      <c r="XDA327" s="35"/>
      <c r="XDB327" s="35"/>
      <c r="XDC327" s="35"/>
      <c r="XDD327" s="35"/>
      <c r="XDE327" s="35"/>
      <c r="XDF327" s="35"/>
      <c r="XDG327" s="35"/>
      <c r="XDH327" s="35"/>
      <c r="XDI327" s="35"/>
      <c r="XDJ327" s="35"/>
      <c r="XDK327" s="35"/>
      <c r="XDL327" s="35"/>
      <c r="XDM327" s="35"/>
      <c r="XDN327" s="35"/>
      <c r="XDO327" s="35"/>
      <c r="XDP327" s="35"/>
      <c r="XDQ327" s="35"/>
      <c r="XDR327" s="35"/>
      <c r="XDS327" s="35"/>
      <c r="XDT327" s="35"/>
      <c r="XDU327" s="35"/>
      <c r="XDV327" s="35"/>
      <c r="XDW327" s="35"/>
      <c r="XDX327" s="35"/>
      <c r="XDY327" s="35"/>
      <c r="XDZ327" s="35"/>
      <c r="XEA327" s="35"/>
      <c r="XEB327" s="35"/>
      <c r="XEC327" s="35"/>
      <c r="XED327" s="35"/>
      <c r="XEE327" s="35"/>
      <c r="XEF327" s="35"/>
      <c r="XEG327" s="35"/>
      <c r="XEH327" s="35"/>
      <c r="XEI327" s="35"/>
      <c r="XEJ327" s="35"/>
      <c r="XEK327" s="35"/>
      <c r="XEL327" s="35"/>
      <c r="XEM327" s="35"/>
      <c r="XEN327" s="35"/>
      <c r="XEO327" s="35"/>
      <c r="XEP327" s="35"/>
      <c r="XEQ327" s="35"/>
      <c r="XER327" s="35"/>
      <c r="XES327" s="35"/>
      <c r="XET327" s="35"/>
      <c r="XEU327" s="35"/>
      <c r="XEV327" s="35"/>
      <c r="XEW327" s="35"/>
      <c r="XEX327" s="35"/>
      <c r="XEY327" s="35"/>
      <c r="XEZ327" s="35"/>
      <c r="XFA327" s="35"/>
      <c r="XFB327" s="35"/>
      <c r="XFC327" s="35"/>
      <c r="XFD327" s="35"/>
    </row>
    <row r="328" spans="1:151 16227:16384" s="12" customFormat="1" ht="20.25" customHeight="1" x14ac:dyDescent="0.25">
      <c r="A328" s="82" t="str">
        <f>A320</f>
        <v>9th Floor For Residential (Part Refuge Area)</v>
      </c>
      <c r="B328" s="82"/>
      <c r="C328" s="82">
        <v>11</v>
      </c>
      <c r="D328" s="82"/>
      <c r="E328" s="58" t="s">
        <v>214</v>
      </c>
      <c r="F328" s="83">
        <f>(41.9+1*1.55)*10.764</f>
        <v>467.69579999999991</v>
      </c>
      <c r="G328" s="84"/>
      <c r="H328" s="58">
        <v>0</v>
      </c>
      <c r="I328" s="58">
        <f t="shared" si="47"/>
        <v>701.54369999999983</v>
      </c>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WZC328" s="35"/>
      <c r="WZD328" s="35"/>
      <c r="WZE328" s="35"/>
      <c r="WZF328" s="35"/>
      <c r="WZG328" s="35"/>
      <c r="WZH328" s="35"/>
      <c r="WZI328" s="35"/>
      <c r="WZJ328" s="35"/>
      <c r="WZK328" s="35"/>
      <c r="WZL328" s="35"/>
      <c r="WZM328" s="35"/>
      <c r="WZN328" s="35"/>
      <c r="WZO328" s="35"/>
      <c r="WZP328" s="35"/>
      <c r="WZQ328" s="35"/>
      <c r="WZR328" s="35"/>
      <c r="WZS328" s="35"/>
      <c r="WZT328" s="35"/>
      <c r="WZU328" s="35"/>
      <c r="WZV328" s="35"/>
      <c r="WZW328" s="35"/>
      <c r="WZX328" s="35"/>
      <c r="WZY328" s="35"/>
      <c r="WZZ328" s="35"/>
      <c r="XAA328" s="35"/>
      <c r="XAB328" s="35"/>
      <c r="XAC328" s="35"/>
      <c r="XAD328" s="35"/>
      <c r="XAE328" s="35"/>
      <c r="XAF328" s="35"/>
      <c r="XAG328" s="35"/>
      <c r="XAH328" s="35"/>
      <c r="XAI328" s="35"/>
      <c r="XAJ328" s="35"/>
      <c r="XAK328" s="35"/>
      <c r="XAL328" s="35"/>
      <c r="XAM328" s="35"/>
      <c r="XAN328" s="35"/>
      <c r="XAO328" s="35"/>
      <c r="XAP328" s="35"/>
      <c r="XAQ328" s="35"/>
      <c r="XAR328" s="35"/>
      <c r="XAS328" s="35"/>
      <c r="XAT328" s="35"/>
      <c r="XAU328" s="35"/>
      <c r="XAV328" s="35"/>
      <c r="XAW328" s="35"/>
      <c r="XAX328" s="35"/>
      <c r="XAY328" s="35"/>
      <c r="XAZ328" s="35"/>
      <c r="XBA328" s="35"/>
      <c r="XBB328" s="35"/>
      <c r="XBC328" s="35"/>
      <c r="XBD328" s="35"/>
      <c r="XBE328" s="35"/>
      <c r="XBF328" s="35"/>
      <c r="XBG328" s="35"/>
      <c r="XBH328" s="35"/>
      <c r="XBI328" s="35"/>
      <c r="XBJ328" s="35"/>
      <c r="XBK328" s="35"/>
      <c r="XBL328" s="35"/>
      <c r="XBM328" s="35"/>
      <c r="XBN328" s="35"/>
      <c r="XBO328" s="35"/>
      <c r="XBP328" s="35"/>
      <c r="XBQ328" s="35"/>
      <c r="XBR328" s="35"/>
      <c r="XBS328" s="35"/>
      <c r="XBT328" s="35"/>
      <c r="XBU328" s="35"/>
      <c r="XBV328" s="35"/>
      <c r="XBW328" s="35"/>
      <c r="XBX328" s="35"/>
      <c r="XBY328" s="35"/>
      <c r="XBZ328" s="35"/>
      <c r="XCA328" s="35"/>
      <c r="XCB328" s="35"/>
      <c r="XCC328" s="35"/>
      <c r="XCD328" s="35"/>
      <c r="XCE328" s="35"/>
      <c r="XCF328" s="35"/>
      <c r="XCG328" s="35"/>
      <c r="XCH328" s="35"/>
      <c r="XCI328" s="35"/>
      <c r="XCJ328" s="35"/>
      <c r="XCK328" s="35"/>
      <c r="XCL328" s="35"/>
      <c r="XCM328" s="35"/>
      <c r="XCN328" s="35"/>
      <c r="XCO328" s="35"/>
      <c r="XCP328" s="35"/>
      <c r="XCQ328" s="35"/>
      <c r="XCR328" s="35"/>
      <c r="XCS328" s="35"/>
      <c r="XCT328" s="35"/>
      <c r="XCU328" s="35"/>
      <c r="XCV328" s="35"/>
      <c r="XCW328" s="35"/>
      <c r="XCX328" s="35"/>
      <c r="XCY328" s="35"/>
      <c r="XCZ328" s="35"/>
      <c r="XDA328" s="35"/>
      <c r="XDB328" s="35"/>
      <c r="XDC328" s="35"/>
      <c r="XDD328" s="35"/>
      <c r="XDE328" s="35"/>
      <c r="XDF328" s="35"/>
      <c r="XDG328" s="35"/>
      <c r="XDH328" s="35"/>
      <c r="XDI328" s="35"/>
      <c r="XDJ328" s="35"/>
      <c r="XDK328" s="35"/>
      <c r="XDL328" s="35"/>
      <c r="XDM328" s="35"/>
      <c r="XDN328" s="35"/>
      <c r="XDO328" s="35"/>
      <c r="XDP328" s="35"/>
      <c r="XDQ328" s="35"/>
      <c r="XDR328" s="35"/>
      <c r="XDS328" s="35"/>
      <c r="XDT328" s="35"/>
      <c r="XDU328" s="35"/>
      <c r="XDV328" s="35"/>
      <c r="XDW328" s="35"/>
      <c r="XDX328" s="35"/>
      <c r="XDY328" s="35"/>
      <c r="XDZ328" s="35"/>
      <c r="XEA328" s="35"/>
      <c r="XEB328" s="35"/>
      <c r="XEC328" s="35"/>
      <c r="XED328" s="35"/>
      <c r="XEE328" s="35"/>
      <c r="XEF328" s="35"/>
      <c r="XEG328" s="35"/>
      <c r="XEH328" s="35"/>
      <c r="XEI328" s="35"/>
      <c r="XEJ328" s="35"/>
      <c r="XEK328" s="35"/>
      <c r="XEL328" s="35"/>
      <c r="XEM328" s="35"/>
      <c r="XEN328" s="35"/>
      <c r="XEO328" s="35"/>
      <c r="XEP328" s="35"/>
      <c r="XEQ328" s="35"/>
      <c r="XER328" s="35"/>
      <c r="XES328" s="35"/>
      <c r="XET328" s="35"/>
      <c r="XEU328" s="35"/>
      <c r="XEV328" s="35"/>
      <c r="XEW328" s="35"/>
      <c r="XEX328" s="35"/>
      <c r="XEY328" s="35"/>
      <c r="XEZ328" s="35"/>
      <c r="XFA328" s="35"/>
      <c r="XFB328" s="35"/>
      <c r="XFC328" s="35"/>
      <c r="XFD328" s="35"/>
    </row>
    <row r="329" spans="1:151 16227:16384" s="12" customFormat="1" ht="20.25" customHeight="1" x14ac:dyDescent="0.25">
      <c r="A329" s="82" t="str">
        <f t="shared" si="46"/>
        <v>9th Floor For Residential (Part Refuge Area)</v>
      </c>
      <c r="B329" s="82"/>
      <c r="C329" s="82">
        <v>12</v>
      </c>
      <c r="D329" s="82"/>
      <c r="E329" s="58" t="s">
        <v>214</v>
      </c>
      <c r="F329" s="83">
        <f>(41.53+1*1.55)*10.764</f>
        <v>463.71311999999995</v>
      </c>
      <c r="G329" s="84"/>
      <c r="H329" s="58">
        <v>0</v>
      </c>
      <c r="I329" s="58">
        <f t="shared" si="47"/>
        <v>695.56967999999995</v>
      </c>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WZC329" s="35"/>
      <c r="WZD329" s="35"/>
      <c r="WZE329" s="35"/>
      <c r="WZF329" s="35"/>
      <c r="WZG329" s="35"/>
      <c r="WZH329" s="35"/>
      <c r="WZI329" s="35"/>
      <c r="WZJ329" s="35"/>
      <c r="WZK329" s="35"/>
      <c r="WZL329" s="35"/>
      <c r="WZM329" s="35"/>
      <c r="WZN329" s="35"/>
      <c r="WZO329" s="35"/>
      <c r="WZP329" s="35"/>
      <c r="WZQ329" s="35"/>
      <c r="WZR329" s="35"/>
      <c r="WZS329" s="35"/>
      <c r="WZT329" s="35"/>
      <c r="WZU329" s="35"/>
      <c r="WZV329" s="35"/>
      <c r="WZW329" s="35"/>
      <c r="WZX329" s="35"/>
      <c r="WZY329" s="35"/>
      <c r="WZZ329" s="35"/>
      <c r="XAA329" s="35"/>
      <c r="XAB329" s="35"/>
      <c r="XAC329" s="35"/>
      <c r="XAD329" s="35"/>
      <c r="XAE329" s="35"/>
      <c r="XAF329" s="35"/>
      <c r="XAG329" s="35"/>
      <c r="XAH329" s="35"/>
      <c r="XAI329" s="35"/>
      <c r="XAJ329" s="35"/>
      <c r="XAK329" s="35"/>
      <c r="XAL329" s="35"/>
      <c r="XAM329" s="35"/>
      <c r="XAN329" s="35"/>
      <c r="XAO329" s="35"/>
      <c r="XAP329" s="35"/>
      <c r="XAQ329" s="35"/>
      <c r="XAR329" s="35"/>
      <c r="XAS329" s="35"/>
      <c r="XAT329" s="35"/>
      <c r="XAU329" s="35"/>
      <c r="XAV329" s="35"/>
      <c r="XAW329" s="35"/>
      <c r="XAX329" s="35"/>
      <c r="XAY329" s="35"/>
      <c r="XAZ329" s="35"/>
      <c r="XBA329" s="35"/>
      <c r="XBB329" s="35"/>
      <c r="XBC329" s="35"/>
      <c r="XBD329" s="35"/>
      <c r="XBE329" s="35"/>
      <c r="XBF329" s="35"/>
      <c r="XBG329" s="35"/>
      <c r="XBH329" s="35"/>
      <c r="XBI329" s="35"/>
      <c r="XBJ329" s="35"/>
      <c r="XBK329" s="35"/>
      <c r="XBL329" s="35"/>
      <c r="XBM329" s="35"/>
      <c r="XBN329" s="35"/>
      <c r="XBO329" s="35"/>
      <c r="XBP329" s="35"/>
      <c r="XBQ329" s="35"/>
      <c r="XBR329" s="35"/>
      <c r="XBS329" s="35"/>
      <c r="XBT329" s="35"/>
      <c r="XBU329" s="35"/>
      <c r="XBV329" s="35"/>
      <c r="XBW329" s="35"/>
      <c r="XBX329" s="35"/>
      <c r="XBY329" s="35"/>
      <c r="XBZ329" s="35"/>
      <c r="XCA329" s="35"/>
      <c r="XCB329" s="35"/>
      <c r="XCC329" s="35"/>
      <c r="XCD329" s="35"/>
      <c r="XCE329" s="35"/>
      <c r="XCF329" s="35"/>
      <c r="XCG329" s="35"/>
      <c r="XCH329" s="35"/>
      <c r="XCI329" s="35"/>
      <c r="XCJ329" s="35"/>
      <c r="XCK329" s="35"/>
      <c r="XCL329" s="35"/>
      <c r="XCM329" s="35"/>
      <c r="XCN329" s="35"/>
      <c r="XCO329" s="35"/>
      <c r="XCP329" s="35"/>
      <c r="XCQ329" s="35"/>
      <c r="XCR329" s="35"/>
      <c r="XCS329" s="35"/>
      <c r="XCT329" s="35"/>
      <c r="XCU329" s="35"/>
      <c r="XCV329" s="35"/>
      <c r="XCW329" s="35"/>
      <c r="XCX329" s="35"/>
      <c r="XCY329" s="35"/>
      <c r="XCZ329" s="35"/>
      <c r="XDA329" s="35"/>
      <c r="XDB329" s="35"/>
      <c r="XDC329" s="35"/>
      <c r="XDD329" s="35"/>
      <c r="XDE329" s="35"/>
      <c r="XDF329" s="35"/>
      <c r="XDG329" s="35"/>
      <c r="XDH329" s="35"/>
      <c r="XDI329" s="35"/>
      <c r="XDJ329" s="35"/>
      <c r="XDK329" s="35"/>
      <c r="XDL329" s="35"/>
      <c r="XDM329" s="35"/>
      <c r="XDN329" s="35"/>
      <c r="XDO329" s="35"/>
      <c r="XDP329" s="35"/>
      <c r="XDQ329" s="35"/>
      <c r="XDR329" s="35"/>
      <c r="XDS329" s="35"/>
      <c r="XDT329" s="35"/>
      <c r="XDU329" s="35"/>
      <c r="XDV329" s="35"/>
      <c r="XDW329" s="35"/>
      <c r="XDX329" s="35"/>
      <c r="XDY329" s="35"/>
      <c r="XDZ329" s="35"/>
      <c r="XEA329" s="35"/>
      <c r="XEB329" s="35"/>
      <c r="XEC329" s="35"/>
      <c r="XED329" s="35"/>
      <c r="XEE329" s="35"/>
      <c r="XEF329" s="35"/>
      <c r="XEG329" s="35"/>
      <c r="XEH329" s="35"/>
      <c r="XEI329" s="35"/>
      <c r="XEJ329" s="35"/>
      <c r="XEK329" s="35"/>
      <c r="XEL329" s="35"/>
      <c r="XEM329" s="35"/>
      <c r="XEN329" s="35"/>
      <c r="XEO329" s="35"/>
      <c r="XEP329" s="35"/>
      <c r="XEQ329" s="35"/>
      <c r="XER329" s="35"/>
      <c r="XES329" s="35"/>
      <c r="XET329" s="35"/>
      <c r="XEU329" s="35"/>
      <c r="XEV329" s="35"/>
      <c r="XEW329" s="35"/>
      <c r="XEX329" s="35"/>
      <c r="XEY329" s="35"/>
      <c r="XEZ329" s="35"/>
      <c r="XFA329" s="35"/>
      <c r="XFB329" s="35"/>
      <c r="XFC329" s="35"/>
      <c r="XFD329" s="35"/>
    </row>
    <row r="330" spans="1:151 16227:16384" s="12" customFormat="1" ht="20.25" customHeight="1" x14ac:dyDescent="0.25">
      <c r="A330" s="82" t="str">
        <f t="shared" si="46"/>
        <v>9th Floor For Residential (Part Refuge Area)</v>
      </c>
      <c r="B330" s="82"/>
      <c r="C330" s="82">
        <f t="shared" si="48"/>
        <v>13</v>
      </c>
      <c r="D330" s="82"/>
      <c r="E330" s="58" t="s">
        <v>214</v>
      </c>
      <c r="F330" s="83">
        <f t="shared" ref="F330:F331" si="49">(41.53+1*1.55)*10.764</f>
        <v>463.71311999999995</v>
      </c>
      <c r="G330" s="84"/>
      <c r="H330" s="58">
        <v>0</v>
      </c>
      <c r="I330" s="58">
        <f t="shared" si="47"/>
        <v>695.56967999999995</v>
      </c>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WZC330" s="35"/>
      <c r="WZD330" s="35"/>
      <c r="WZE330" s="35"/>
      <c r="WZF330" s="35"/>
      <c r="WZG330" s="35"/>
      <c r="WZH330" s="35"/>
      <c r="WZI330" s="35"/>
      <c r="WZJ330" s="35"/>
      <c r="WZK330" s="35"/>
      <c r="WZL330" s="35"/>
      <c r="WZM330" s="35"/>
      <c r="WZN330" s="35"/>
      <c r="WZO330" s="35"/>
      <c r="WZP330" s="35"/>
      <c r="WZQ330" s="35"/>
      <c r="WZR330" s="35"/>
      <c r="WZS330" s="35"/>
      <c r="WZT330" s="35"/>
      <c r="WZU330" s="35"/>
      <c r="WZV330" s="35"/>
      <c r="WZW330" s="35"/>
      <c r="WZX330" s="35"/>
      <c r="WZY330" s="35"/>
      <c r="WZZ330" s="35"/>
      <c r="XAA330" s="35"/>
      <c r="XAB330" s="35"/>
      <c r="XAC330" s="35"/>
      <c r="XAD330" s="35"/>
      <c r="XAE330" s="35"/>
      <c r="XAF330" s="35"/>
      <c r="XAG330" s="35"/>
      <c r="XAH330" s="35"/>
      <c r="XAI330" s="35"/>
      <c r="XAJ330" s="35"/>
      <c r="XAK330" s="35"/>
      <c r="XAL330" s="35"/>
      <c r="XAM330" s="35"/>
      <c r="XAN330" s="35"/>
      <c r="XAO330" s="35"/>
      <c r="XAP330" s="35"/>
      <c r="XAQ330" s="35"/>
      <c r="XAR330" s="35"/>
      <c r="XAS330" s="35"/>
      <c r="XAT330" s="35"/>
      <c r="XAU330" s="35"/>
      <c r="XAV330" s="35"/>
      <c r="XAW330" s="35"/>
      <c r="XAX330" s="35"/>
      <c r="XAY330" s="35"/>
      <c r="XAZ330" s="35"/>
      <c r="XBA330" s="35"/>
      <c r="XBB330" s="35"/>
      <c r="XBC330" s="35"/>
      <c r="XBD330" s="35"/>
      <c r="XBE330" s="35"/>
      <c r="XBF330" s="35"/>
      <c r="XBG330" s="35"/>
      <c r="XBH330" s="35"/>
      <c r="XBI330" s="35"/>
      <c r="XBJ330" s="35"/>
      <c r="XBK330" s="35"/>
      <c r="XBL330" s="35"/>
      <c r="XBM330" s="35"/>
      <c r="XBN330" s="35"/>
      <c r="XBO330" s="35"/>
      <c r="XBP330" s="35"/>
      <c r="XBQ330" s="35"/>
      <c r="XBR330" s="35"/>
      <c r="XBS330" s="35"/>
      <c r="XBT330" s="35"/>
      <c r="XBU330" s="35"/>
      <c r="XBV330" s="35"/>
      <c r="XBW330" s="35"/>
      <c r="XBX330" s="35"/>
      <c r="XBY330" s="35"/>
      <c r="XBZ330" s="35"/>
      <c r="XCA330" s="35"/>
      <c r="XCB330" s="35"/>
      <c r="XCC330" s="35"/>
      <c r="XCD330" s="35"/>
      <c r="XCE330" s="35"/>
      <c r="XCF330" s="35"/>
      <c r="XCG330" s="35"/>
      <c r="XCH330" s="35"/>
      <c r="XCI330" s="35"/>
      <c r="XCJ330" s="35"/>
      <c r="XCK330" s="35"/>
      <c r="XCL330" s="35"/>
      <c r="XCM330" s="35"/>
      <c r="XCN330" s="35"/>
      <c r="XCO330" s="35"/>
      <c r="XCP330" s="35"/>
      <c r="XCQ330" s="35"/>
      <c r="XCR330" s="35"/>
      <c r="XCS330" s="35"/>
      <c r="XCT330" s="35"/>
      <c r="XCU330" s="35"/>
      <c r="XCV330" s="35"/>
      <c r="XCW330" s="35"/>
      <c r="XCX330" s="35"/>
      <c r="XCY330" s="35"/>
      <c r="XCZ330" s="35"/>
      <c r="XDA330" s="35"/>
      <c r="XDB330" s="35"/>
      <c r="XDC330" s="35"/>
      <c r="XDD330" s="35"/>
      <c r="XDE330" s="35"/>
      <c r="XDF330" s="35"/>
      <c r="XDG330" s="35"/>
      <c r="XDH330" s="35"/>
      <c r="XDI330" s="35"/>
      <c r="XDJ330" s="35"/>
      <c r="XDK330" s="35"/>
      <c r="XDL330" s="35"/>
      <c r="XDM330" s="35"/>
      <c r="XDN330" s="35"/>
      <c r="XDO330" s="35"/>
      <c r="XDP330" s="35"/>
      <c r="XDQ330" s="35"/>
      <c r="XDR330" s="35"/>
      <c r="XDS330" s="35"/>
      <c r="XDT330" s="35"/>
      <c r="XDU330" s="35"/>
      <c r="XDV330" s="35"/>
      <c r="XDW330" s="35"/>
      <c r="XDX330" s="35"/>
      <c r="XDY330" s="35"/>
      <c r="XDZ330" s="35"/>
      <c r="XEA330" s="35"/>
      <c r="XEB330" s="35"/>
      <c r="XEC330" s="35"/>
      <c r="XED330" s="35"/>
      <c r="XEE330" s="35"/>
      <c r="XEF330" s="35"/>
      <c r="XEG330" s="35"/>
      <c r="XEH330" s="35"/>
      <c r="XEI330" s="35"/>
      <c r="XEJ330" s="35"/>
      <c r="XEK330" s="35"/>
      <c r="XEL330" s="35"/>
      <c r="XEM330" s="35"/>
      <c r="XEN330" s="35"/>
      <c r="XEO330" s="35"/>
      <c r="XEP330" s="35"/>
      <c r="XEQ330" s="35"/>
      <c r="XER330" s="35"/>
      <c r="XES330" s="35"/>
      <c r="XET330" s="35"/>
      <c r="XEU330" s="35"/>
      <c r="XEV330" s="35"/>
      <c r="XEW330" s="35"/>
      <c r="XEX330" s="35"/>
      <c r="XEY330" s="35"/>
      <c r="XEZ330" s="35"/>
      <c r="XFA330" s="35"/>
      <c r="XFB330" s="35"/>
      <c r="XFC330" s="35"/>
      <c r="XFD330" s="35"/>
    </row>
    <row r="331" spans="1:151 16227:16384" s="12" customFormat="1" ht="20.25" customHeight="1" x14ac:dyDescent="0.25">
      <c r="A331" s="82" t="str">
        <f t="shared" si="46"/>
        <v>9th Floor For Residential (Part Refuge Area)</v>
      </c>
      <c r="B331" s="82"/>
      <c r="C331" s="82">
        <f t="shared" si="48"/>
        <v>14</v>
      </c>
      <c r="D331" s="82"/>
      <c r="E331" s="58" t="s">
        <v>214</v>
      </c>
      <c r="F331" s="83">
        <f t="shared" si="49"/>
        <v>463.71311999999995</v>
      </c>
      <c r="G331" s="84"/>
      <c r="H331" s="58">
        <v>0</v>
      </c>
      <c r="I331" s="58">
        <f t="shared" si="47"/>
        <v>695.56967999999995</v>
      </c>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WZC331" s="35"/>
      <c r="WZD331" s="35"/>
      <c r="WZE331" s="35"/>
      <c r="WZF331" s="35"/>
      <c r="WZG331" s="35"/>
      <c r="WZH331" s="35"/>
      <c r="WZI331" s="35"/>
      <c r="WZJ331" s="35"/>
      <c r="WZK331" s="35"/>
      <c r="WZL331" s="35"/>
      <c r="WZM331" s="35"/>
      <c r="WZN331" s="35"/>
      <c r="WZO331" s="35"/>
      <c r="WZP331" s="35"/>
      <c r="WZQ331" s="35"/>
      <c r="WZR331" s="35"/>
      <c r="WZS331" s="35"/>
      <c r="WZT331" s="35"/>
      <c r="WZU331" s="35"/>
      <c r="WZV331" s="35"/>
      <c r="WZW331" s="35"/>
      <c r="WZX331" s="35"/>
      <c r="WZY331" s="35"/>
      <c r="WZZ331" s="35"/>
      <c r="XAA331" s="35"/>
      <c r="XAB331" s="35"/>
      <c r="XAC331" s="35"/>
      <c r="XAD331" s="35"/>
      <c r="XAE331" s="35"/>
      <c r="XAF331" s="35"/>
      <c r="XAG331" s="35"/>
      <c r="XAH331" s="35"/>
      <c r="XAI331" s="35"/>
      <c r="XAJ331" s="35"/>
      <c r="XAK331" s="35"/>
      <c r="XAL331" s="35"/>
      <c r="XAM331" s="35"/>
      <c r="XAN331" s="35"/>
      <c r="XAO331" s="35"/>
      <c r="XAP331" s="35"/>
      <c r="XAQ331" s="35"/>
      <c r="XAR331" s="35"/>
      <c r="XAS331" s="35"/>
      <c r="XAT331" s="35"/>
      <c r="XAU331" s="35"/>
      <c r="XAV331" s="35"/>
      <c r="XAW331" s="35"/>
      <c r="XAX331" s="35"/>
      <c r="XAY331" s="35"/>
      <c r="XAZ331" s="35"/>
      <c r="XBA331" s="35"/>
      <c r="XBB331" s="35"/>
      <c r="XBC331" s="35"/>
      <c r="XBD331" s="35"/>
      <c r="XBE331" s="35"/>
      <c r="XBF331" s="35"/>
      <c r="XBG331" s="35"/>
      <c r="XBH331" s="35"/>
      <c r="XBI331" s="35"/>
      <c r="XBJ331" s="35"/>
      <c r="XBK331" s="35"/>
      <c r="XBL331" s="35"/>
      <c r="XBM331" s="35"/>
      <c r="XBN331" s="35"/>
      <c r="XBO331" s="35"/>
      <c r="XBP331" s="35"/>
      <c r="XBQ331" s="35"/>
      <c r="XBR331" s="35"/>
      <c r="XBS331" s="35"/>
      <c r="XBT331" s="35"/>
      <c r="XBU331" s="35"/>
      <c r="XBV331" s="35"/>
      <c r="XBW331" s="35"/>
      <c r="XBX331" s="35"/>
      <c r="XBY331" s="35"/>
      <c r="XBZ331" s="35"/>
      <c r="XCA331" s="35"/>
      <c r="XCB331" s="35"/>
      <c r="XCC331" s="35"/>
      <c r="XCD331" s="35"/>
      <c r="XCE331" s="35"/>
      <c r="XCF331" s="35"/>
      <c r="XCG331" s="35"/>
      <c r="XCH331" s="35"/>
      <c r="XCI331" s="35"/>
      <c r="XCJ331" s="35"/>
      <c r="XCK331" s="35"/>
      <c r="XCL331" s="35"/>
      <c r="XCM331" s="35"/>
      <c r="XCN331" s="35"/>
      <c r="XCO331" s="35"/>
      <c r="XCP331" s="35"/>
      <c r="XCQ331" s="35"/>
      <c r="XCR331" s="35"/>
      <c r="XCS331" s="35"/>
      <c r="XCT331" s="35"/>
      <c r="XCU331" s="35"/>
      <c r="XCV331" s="35"/>
      <c r="XCW331" s="35"/>
      <c r="XCX331" s="35"/>
      <c r="XCY331" s="35"/>
      <c r="XCZ331" s="35"/>
      <c r="XDA331" s="35"/>
      <c r="XDB331" s="35"/>
      <c r="XDC331" s="35"/>
      <c r="XDD331" s="35"/>
      <c r="XDE331" s="35"/>
      <c r="XDF331" s="35"/>
      <c r="XDG331" s="35"/>
      <c r="XDH331" s="35"/>
      <c r="XDI331" s="35"/>
      <c r="XDJ331" s="35"/>
      <c r="XDK331" s="35"/>
      <c r="XDL331" s="35"/>
      <c r="XDM331" s="35"/>
      <c r="XDN331" s="35"/>
      <c r="XDO331" s="35"/>
      <c r="XDP331" s="35"/>
      <c r="XDQ331" s="35"/>
      <c r="XDR331" s="35"/>
      <c r="XDS331" s="35"/>
      <c r="XDT331" s="35"/>
      <c r="XDU331" s="35"/>
      <c r="XDV331" s="35"/>
      <c r="XDW331" s="35"/>
      <c r="XDX331" s="35"/>
      <c r="XDY331" s="35"/>
      <c r="XDZ331" s="35"/>
      <c r="XEA331" s="35"/>
      <c r="XEB331" s="35"/>
      <c r="XEC331" s="35"/>
      <c r="XED331" s="35"/>
      <c r="XEE331" s="35"/>
      <c r="XEF331" s="35"/>
      <c r="XEG331" s="35"/>
      <c r="XEH331" s="35"/>
      <c r="XEI331" s="35"/>
      <c r="XEJ331" s="35"/>
      <c r="XEK331" s="35"/>
      <c r="XEL331" s="35"/>
      <c r="XEM331" s="35"/>
      <c r="XEN331" s="35"/>
      <c r="XEO331" s="35"/>
      <c r="XEP331" s="35"/>
      <c r="XEQ331" s="35"/>
      <c r="XER331" s="35"/>
      <c r="XES331" s="35"/>
      <c r="XET331" s="35"/>
      <c r="XEU331" s="35"/>
      <c r="XEV331" s="35"/>
      <c r="XEW331" s="35"/>
      <c r="XEX331" s="35"/>
      <c r="XEY331" s="35"/>
      <c r="XEZ331" s="35"/>
      <c r="XFA331" s="35"/>
      <c r="XFB331" s="35"/>
      <c r="XFC331" s="35"/>
      <c r="XFD331" s="35"/>
    </row>
    <row r="332" spans="1:151 16227:16384" s="12" customFormat="1" ht="20.25" customHeight="1" x14ac:dyDescent="0.25">
      <c r="A332" s="82" t="str">
        <f t="shared" si="46"/>
        <v>9th Floor For Residential (Part Refuge Area)</v>
      </c>
      <c r="B332" s="82"/>
      <c r="C332" s="82">
        <f t="shared" si="48"/>
        <v>15</v>
      </c>
      <c r="D332" s="82"/>
      <c r="E332" s="83" t="s">
        <v>244</v>
      </c>
      <c r="F332" s="85"/>
      <c r="G332" s="85"/>
      <c r="H332" s="85"/>
      <c r="I332" s="84"/>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WZC332" s="35"/>
      <c r="WZD332" s="35"/>
      <c r="WZE332" s="35"/>
      <c r="WZF332" s="35"/>
      <c r="WZG332" s="35"/>
      <c r="WZH332" s="35"/>
      <c r="WZI332" s="35"/>
      <c r="WZJ332" s="35"/>
      <c r="WZK332" s="35"/>
      <c r="WZL332" s="35"/>
      <c r="WZM332" s="35"/>
      <c r="WZN332" s="35"/>
      <c r="WZO332" s="35"/>
      <c r="WZP332" s="35"/>
      <c r="WZQ332" s="35"/>
      <c r="WZR332" s="35"/>
      <c r="WZS332" s="35"/>
      <c r="WZT332" s="35"/>
      <c r="WZU332" s="35"/>
      <c r="WZV332" s="35"/>
      <c r="WZW332" s="35"/>
      <c r="WZX332" s="35"/>
      <c r="WZY332" s="35"/>
      <c r="WZZ332" s="35"/>
      <c r="XAA332" s="35"/>
      <c r="XAB332" s="35"/>
      <c r="XAC332" s="35"/>
      <c r="XAD332" s="35"/>
      <c r="XAE332" s="35"/>
      <c r="XAF332" s="35"/>
      <c r="XAG332" s="35"/>
      <c r="XAH332" s="35"/>
      <c r="XAI332" s="35"/>
      <c r="XAJ332" s="35"/>
      <c r="XAK332" s="35"/>
      <c r="XAL332" s="35"/>
      <c r="XAM332" s="35"/>
      <c r="XAN332" s="35"/>
      <c r="XAO332" s="35"/>
      <c r="XAP332" s="35"/>
      <c r="XAQ332" s="35"/>
      <c r="XAR332" s="35"/>
      <c r="XAS332" s="35"/>
      <c r="XAT332" s="35"/>
      <c r="XAU332" s="35"/>
      <c r="XAV332" s="35"/>
      <c r="XAW332" s="35"/>
      <c r="XAX332" s="35"/>
      <c r="XAY332" s="35"/>
      <c r="XAZ332" s="35"/>
      <c r="XBA332" s="35"/>
      <c r="XBB332" s="35"/>
      <c r="XBC332" s="35"/>
      <c r="XBD332" s="35"/>
      <c r="XBE332" s="35"/>
      <c r="XBF332" s="35"/>
      <c r="XBG332" s="35"/>
      <c r="XBH332" s="35"/>
      <c r="XBI332" s="35"/>
      <c r="XBJ332" s="35"/>
      <c r="XBK332" s="35"/>
      <c r="XBL332" s="35"/>
      <c r="XBM332" s="35"/>
      <c r="XBN332" s="35"/>
      <c r="XBO332" s="35"/>
      <c r="XBP332" s="35"/>
      <c r="XBQ332" s="35"/>
      <c r="XBR332" s="35"/>
      <c r="XBS332" s="35"/>
      <c r="XBT332" s="35"/>
      <c r="XBU332" s="35"/>
      <c r="XBV332" s="35"/>
      <c r="XBW332" s="35"/>
      <c r="XBX332" s="35"/>
      <c r="XBY332" s="35"/>
      <c r="XBZ332" s="35"/>
      <c r="XCA332" s="35"/>
      <c r="XCB332" s="35"/>
      <c r="XCC332" s="35"/>
      <c r="XCD332" s="35"/>
      <c r="XCE332" s="35"/>
      <c r="XCF332" s="35"/>
      <c r="XCG332" s="35"/>
      <c r="XCH332" s="35"/>
      <c r="XCI332" s="35"/>
      <c r="XCJ332" s="35"/>
      <c r="XCK332" s="35"/>
      <c r="XCL332" s="35"/>
      <c r="XCM332" s="35"/>
      <c r="XCN332" s="35"/>
      <c r="XCO332" s="35"/>
      <c r="XCP332" s="35"/>
      <c r="XCQ332" s="35"/>
      <c r="XCR332" s="35"/>
      <c r="XCS332" s="35"/>
      <c r="XCT332" s="35"/>
      <c r="XCU332" s="35"/>
      <c r="XCV332" s="35"/>
      <c r="XCW332" s="35"/>
      <c r="XCX332" s="35"/>
      <c r="XCY332" s="35"/>
      <c r="XCZ332" s="35"/>
      <c r="XDA332" s="35"/>
      <c r="XDB332" s="35"/>
      <c r="XDC332" s="35"/>
      <c r="XDD332" s="35"/>
      <c r="XDE332" s="35"/>
      <c r="XDF332" s="35"/>
      <c r="XDG332" s="35"/>
      <c r="XDH332" s="35"/>
      <c r="XDI332" s="35"/>
      <c r="XDJ332" s="35"/>
      <c r="XDK332" s="35"/>
      <c r="XDL332" s="35"/>
      <c r="XDM332" s="35"/>
      <c r="XDN332" s="35"/>
      <c r="XDO332" s="35"/>
      <c r="XDP332" s="35"/>
      <c r="XDQ332" s="35"/>
      <c r="XDR332" s="35"/>
      <c r="XDS332" s="35"/>
      <c r="XDT332" s="35"/>
      <c r="XDU332" s="35"/>
      <c r="XDV332" s="35"/>
      <c r="XDW332" s="35"/>
      <c r="XDX332" s="35"/>
      <c r="XDY332" s="35"/>
      <c r="XDZ332" s="35"/>
      <c r="XEA332" s="35"/>
      <c r="XEB332" s="35"/>
      <c r="XEC332" s="35"/>
      <c r="XED332" s="35"/>
      <c r="XEE332" s="35"/>
      <c r="XEF332" s="35"/>
      <c r="XEG332" s="35"/>
      <c r="XEH332" s="35"/>
      <c r="XEI332" s="35"/>
      <c r="XEJ332" s="35"/>
      <c r="XEK332" s="35"/>
      <c r="XEL332" s="35"/>
      <c r="XEM332" s="35"/>
      <c r="XEN332" s="35"/>
      <c r="XEO332" s="35"/>
      <c r="XEP332" s="35"/>
      <c r="XEQ332" s="35"/>
      <c r="XER332" s="35"/>
      <c r="XES332" s="35"/>
      <c r="XET332" s="35"/>
      <c r="XEU332" s="35"/>
      <c r="XEV332" s="35"/>
      <c r="XEW332" s="35"/>
      <c r="XEX332" s="35"/>
      <c r="XEY332" s="35"/>
      <c r="XEZ332" s="35"/>
      <c r="XFA332" s="35"/>
      <c r="XFB332" s="35"/>
      <c r="XFC332" s="35"/>
      <c r="XFD332" s="35"/>
    </row>
    <row r="333" spans="1:151 16227:16384" s="12" customFormat="1" ht="20.25" customHeight="1" x14ac:dyDescent="0.25">
      <c r="A333" s="82" t="str">
        <f t="shared" si="46"/>
        <v>9th Floor For Residential (Part Refuge Area)</v>
      </c>
      <c r="B333" s="82"/>
      <c r="C333" s="82">
        <f t="shared" si="48"/>
        <v>16</v>
      </c>
      <c r="D333" s="82"/>
      <c r="E333" s="58" t="s">
        <v>214</v>
      </c>
      <c r="F333" s="83">
        <f>(41.9+1*1.55)*10.764</f>
        <v>467.69579999999991</v>
      </c>
      <c r="G333" s="84"/>
      <c r="H333" s="58">
        <v>0</v>
      </c>
      <c r="I333" s="58">
        <f>F333*(($I$122)+1)+H333</f>
        <v>701.54369999999983</v>
      </c>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WZC333" s="35"/>
      <c r="WZD333" s="35"/>
      <c r="WZE333" s="35"/>
      <c r="WZF333" s="35"/>
      <c r="WZG333" s="35"/>
      <c r="WZH333" s="35"/>
      <c r="WZI333" s="35"/>
      <c r="WZJ333" s="35"/>
      <c r="WZK333" s="35"/>
      <c r="WZL333" s="35"/>
      <c r="WZM333" s="35"/>
      <c r="WZN333" s="35"/>
      <c r="WZO333" s="35"/>
      <c r="WZP333" s="35"/>
      <c r="WZQ333" s="35"/>
      <c r="WZR333" s="35"/>
      <c r="WZS333" s="35"/>
      <c r="WZT333" s="35"/>
      <c r="WZU333" s="35"/>
      <c r="WZV333" s="35"/>
      <c r="WZW333" s="35"/>
      <c r="WZX333" s="35"/>
      <c r="WZY333" s="35"/>
      <c r="WZZ333" s="35"/>
      <c r="XAA333" s="35"/>
      <c r="XAB333" s="35"/>
      <c r="XAC333" s="35"/>
      <c r="XAD333" s="35"/>
      <c r="XAE333" s="35"/>
      <c r="XAF333" s="35"/>
      <c r="XAG333" s="35"/>
      <c r="XAH333" s="35"/>
      <c r="XAI333" s="35"/>
      <c r="XAJ333" s="35"/>
      <c r="XAK333" s="35"/>
      <c r="XAL333" s="35"/>
      <c r="XAM333" s="35"/>
      <c r="XAN333" s="35"/>
      <c r="XAO333" s="35"/>
      <c r="XAP333" s="35"/>
      <c r="XAQ333" s="35"/>
      <c r="XAR333" s="35"/>
      <c r="XAS333" s="35"/>
      <c r="XAT333" s="35"/>
      <c r="XAU333" s="35"/>
      <c r="XAV333" s="35"/>
      <c r="XAW333" s="35"/>
      <c r="XAX333" s="35"/>
      <c r="XAY333" s="35"/>
      <c r="XAZ333" s="35"/>
      <c r="XBA333" s="35"/>
      <c r="XBB333" s="35"/>
      <c r="XBC333" s="35"/>
      <c r="XBD333" s="35"/>
      <c r="XBE333" s="35"/>
      <c r="XBF333" s="35"/>
      <c r="XBG333" s="35"/>
      <c r="XBH333" s="35"/>
      <c r="XBI333" s="35"/>
      <c r="XBJ333" s="35"/>
      <c r="XBK333" s="35"/>
      <c r="XBL333" s="35"/>
      <c r="XBM333" s="35"/>
      <c r="XBN333" s="35"/>
      <c r="XBO333" s="35"/>
      <c r="XBP333" s="35"/>
      <c r="XBQ333" s="35"/>
      <c r="XBR333" s="35"/>
      <c r="XBS333" s="35"/>
      <c r="XBT333" s="35"/>
      <c r="XBU333" s="35"/>
      <c r="XBV333" s="35"/>
      <c r="XBW333" s="35"/>
      <c r="XBX333" s="35"/>
      <c r="XBY333" s="35"/>
      <c r="XBZ333" s="35"/>
      <c r="XCA333" s="35"/>
      <c r="XCB333" s="35"/>
      <c r="XCC333" s="35"/>
      <c r="XCD333" s="35"/>
      <c r="XCE333" s="35"/>
      <c r="XCF333" s="35"/>
      <c r="XCG333" s="35"/>
      <c r="XCH333" s="35"/>
      <c r="XCI333" s="35"/>
      <c r="XCJ333" s="35"/>
      <c r="XCK333" s="35"/>
      <c r="XCL333" s="35"/>
      <c r="XCM333" s="35"/>
      <c r="XCN333" s="35"/>
      <c r="XCO333" s="35"/>
      <c r="XCP333" s="35"/>
      <c r="XCQ333" s="35"/>
      <c r="XCR333" s="35"/>
      <c r="XCS333" s="35"/>
      <c r="XCT333" s="35"/>
      <c r="XCU333" s="35"/>
      <c r="XCV333" s="35"/>
      <c r="XCW333" s="35"/>
      <c r="XCX333" s="35"/>
      <c r="XCY333" s="35"/>
      <c r="XCZ333" s="35"/>
      <c r="XDA333" s="35"/>
      <c r="XDB333" s="35"/>
      <c r="XDC333" s="35"/>
      <c r="XDD333" s="35"/>
      <c r="XDE333" s="35"/>
      <c r="XDF333" s="35"/>
      <c r="XDG333" s="35"/>
      <c r="XDH333" s="35"/>
      <c r="XDI333" s="35"/>
      <c r="XDJ333" s="35"/>
      <c r="XDK333" s="35"/>
      <c r="XDL333" s="35"/>
      <c r="XDM333" s="35"/>
      <c r="XDN333" s="35"/>
      <c r="XDO333" s="35"/>
      <c r="XDP333" s="35"/>
      <c r="XDQ333" s="35"/>
      <c r="XDR333" s="35"/>
      <c r="XDS333" s="35"/>
      <c r="XDT333" s="35"/>
      <c r="XDU333" s="35"/>
      <c r="XDV333" s="35"/>
      <c r="XDW333" s="35"/>
      <c r="XDX333" s="35"/>
      <c r="XDY333" s="35"/>
      <c r="XDZ333" s="35"/>
      <c r="XEA333" s="35"/>
      <c r="XEB333" s="35"/>
      <c r="XEC333" s="35"/>
      <c r="XED333" s="35"/>
      <c r="XEE333" s="35"/>
      <c r="XEF333" s="35"/>
      <c r="XEG333" s="35"/>
      <c r="XEH333" s="35"/>
      <c r="XEI333" s="35"/>
      <c r="XEJ333" s="35"/>
      <c r="XEK333" s="35"/>
      <c r="XEL333" s="35"/>
      <c r="XEM333" s="35"/>
      <c r="XEN333" s="35"/>
      <c r="XEO333" s="35"/>
      <c r="XEP333" s="35"/>
      <c r="XEQ333" s="35"/>
      <c r="XER333" s="35"/>
      <c r="XES333" s="35"/>
      <c r="XET333" s="35"/>
      <c r="XEU333" s="35"/>
      <c r="XEV333" s="35"/>
      <c r="XEW333" s="35"/>
      <c r="XEX333" s="35"/>
      <c r="XEY333" s="35"/>
      <c r="XEZ333" s="35"/>
      <c r="XFA333" s="35"/>
      <c r="XFB333" s="35"/>
      <c r="XFC333" s="35"/>
      <c r="XFD333" s="35"/>
    </row>
    <row r="334" spans="1:151 16227:16384" s="12" customFormat="1" ht="20.25" customHeight="1" x14ac:dyDescent="0.25">
      <c r="A334" s="82" t="str">
        <f>A332</f>
        <v>9th Floor For Residential (Part Refuge Area)</v>
      </c>
      <c r="B334" s="82"/>
      <c r="C334" s="82">
        <v>17</v>
      </c>
      <c r="D334" s="82"/>
      <c r="E334" s="58" t="s">
        <v>214</v>
      </c>
      <c r="F334" s="83">
        <f>(41.53+1*1.55)*10.764</f>
        <v>463.71311999999995</v>
      </c>
      <c r="G334" s="84"/>
      <c r="H334" s="58">
        <v>0</v>
      </c>
      <c r="I334" s="58">
        <f t="shared" ref="I334:I335" si="50">F334*(($I$122)+1)+H334</f>
        <v>695.56967999999995</v>
      </c>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WZC334" s="35"/>
      <c r="WZD334" s="35"/>
      <c r="WZE334" s="35"/>
      <c r="WZF334" s="35"/>
      <c r="WZG334" s="35"/>
      <c r="WZH334" s="35"/>
      <c r="WZI334" s="35"/>
      <c r="WZJ334" s="35"/>
      <c r="WZK334" s="35"/>
      <c r="WZL334" s="35"/>
      <c r="WZM334" s="35"/>
      <c r="WZN334" s="35"/>
      <c r="WZO334" s="35"/>
      <c r="WZP334" s="35"/>
      <c r="WZQ334" s="35"/>
      <c r="WZR334" s="35"/>
      <c r="WZS334" s="35"/>
      <c r="WZT334" s="35"/>
      <c r="WZU334" s="35"/>
      <c r="WZV334" s="35"/>
      <c r="WZW334" s="35"/>
      <c r="WZX334" s="35"/>
      <c r="WZY334" s="35"/>
      <c r="WZZ334" s="35"/>
      <c r="XAA334" s="35"/>
      <c r="XAB334" s="35"/>
      <c r="XAC334" s="35"/>
      <c r="XAD334" s="35"/>
      <c r="XAE334" s="35"/>
      <c r="XAF334" s="35"/>
      <c r="XAG334" s="35"/>
      <c r="XAH334" s="35"/>
      <c r="XAI334" s="35"/>
      <c r="XAJ334" s="35"/>
      <c r="XAK334" s="35"/>
      <c r="XAL334" s="35"/>
      <c r="XAM334" s="35"/>
      <c r="XAN334" s="35"/>
      <c r="XAO334" s="35"/>
      <c r="XAP334" s="35"/>
      <c r="XAQ334" s="35"/>
      <c r="XAR334" s="35"/>
      <c r="XAS334" s="35"/>
      <c r="XAT334" s="35"/>
      <c r="XAU334" s="35"/>
      <c r="XAV334" s="35"/>
      <c r="XAW334" s="35"/>
      <c r="XAX334" s="35"/>
      <c r="XAY334" s="35"/>
      <c r="XAZ334" s="35"/>
      <c r="XBA334" s="35"/>
      <c r="XBB334" s="35"/>
      <c r="XBC334" s="35"/>
      <c r="XBD334" s="35"/>
      <c r="XBE334" s="35"/>
      <c r="XBF334" s="35"/>
      <c r="XBG334" s="35"/>
      <c r="XBH334" s="35"/>
      <c r="XBI334" s="35"/>
      <c r="XBJ334" s="35"/>
      <c r="XBK334" s="35"/>
      <c r="XBL334" s="35"/>
      <c r="XBM334" s="35"/>
      <c r="XBN334" s="35"/>
      <c r="XBO334" s="35"/>
      <c r="XBP334" s="35"/>
      <c r="XBQ334" s="35"/>
      <c r="XBR334" s="35"/>
      <c r="XBS334" s="35"/>
      <c r="XBT334" s="35"/>
      <c r="XBU334" s="35"/>
      <c r="XBV334" s="35"/>
      <c r="XBW334" s="35"/>
      <c r="XBX334" s="35"/>
      <c r="XBY334" s="35"/>
      <c r="XBZ334" s="35"/>
      <c r="XCA334" s="35"/>
      <c r="XCB334" s="35"/>
      <c r="XCC334" s="35"/>
      <c r="XCD334" s="35"/>
      <c r="XCE334" s="35"/>
      <c r="XCF334" s="35"/>
      <c r="XCG334" s="35"/>
      <c r="XCH334" s="35"/>
      <c r="XCI334" s="35"/>
      <c r="XCJ334" s="35"/>
      <c r="XCK334" s="35"/>
      <c r="XCL334" s="35"/>
      <c r="XCM334" s="35"/>
      <c r="XCN334" s="35"/>
      <c r="XCO334" s="35"/>
      <c r="XCP334" s="35"/>
      <c r="XCQ334" s="35"/>
      <c r="XCR334" s="35"/>
      <c r="XCS334" s="35"/>
      <c r="XCT334" s="35"/>
      <c r="XCU334" s="35"/>
      <c r="XCV334" s="35"/>
      <c r="XCW334" s="35"/>
      <c r="XCX334" s="35"/>
      <c r="XCY334" s="35"/>
      <c r="XCZ334" s="35"/>
      <c r="XDA334" s="35"/>
      <c r="XDB334" s="35"/>
      <c r="XDC334" s="35"/>
      <c r="XDD334" s="35"/>
      <c r="XDE334" s="35"/>
      <c r="XDF334" s="35"/>
      <c r="XDG334" s="35"/>
      <c r="XDH334" s="35"/>
      <c r="XDI334" s="35"/>
      <c r="XDJ334" s="35"/>
      <c r="XDK334" s="35"/>
      <c r="XDL334" s="35"/>
      <c r="XDM334" s="35"/>
      <c r="XDN334" s="35"/>
      <c r="XDO334" s="35"/>
      <c r="XDP334" s="35"/>
      <c r="XDQ334" s="35"/>
      <c r="XDR334" s="35"/>
      <c r="XDS334" s="35"/>
      <c r="XDT334" s="35"/>
      <c r="XDU334" s="35"/>
      <c r="XDV334" s="35"/>
      <c r="XDW334" s="35"/>
      <c r="XDX334" s="35"/>
      <c r="XDY334" s="35"/>
      <c r="XDZ334" s="35"/>
      <c r="XEA334" s="35"/>
      <c r="XEB334" s="35"/>
      <c r="XEC334" s="35"/>
      <c r="XED334" s="35"/>
      <c r="XEE334" s="35"/>
      <c r="XEF334" s="35"/>
      <c r="XEG334" s="35"/>
      <c r="XEH334" s="35"/>
      <c r="XEI334" s="35"/>
      <c r="XEJ334" s="35"/>
      <c r="XEK334" s="35"/>
      <c r="XEL334" s="35"/>
      <c r="XEM334" s="35"/>
      <c r="XEN334" s="35"/>
      <c r="XEO334" s="35"/>
      <c r="XEP334" s="35"/>
      <c r="XEQ334" s="35"/>
      <c r="XER334" s="35"/>
      <c r="XES334" s="35"/>
      <c r="XET334" s="35"/>
      <c r="XEU334" s="35"/>
      <c r="XEV334" s="35"/>
      <c r="XEW334" s="35"/>
      <c r="XEX334" s="35"/>
      <c r="XEY334" s="35"/>
      <c r="XEZ334" s="35"/>
      <c r="XFA334" s="35"/>
      <c r="XFB334" s="35"/>
      <c r="XFC334" s="35"/>
      <c r="XFD334" s="35"/>
    </row>
    <row r="335" spans="1:151 16227:16384" s="12" customFormat="1" ht="20.25" customHeight="1" x14ac:dyDescent="0.25">
      <c r="A335" s="82" t="str">
        <f t="shared" si="46"/>
        <v>9th Floor For Residential (Part Refuge Area)</v>
      </c>
      <c r="B335" s="82"/>
      <c r="C335" s="82">
        <f t="shared" si="48"/>
        <v>18</v>
      </c>
      <c r="D335" s="82"/>
      <c r="E335" s="58" t="s">
        <v>214</v>
      </c>
      <c r="F335" s="83">
        <f>(41.53+1*1.55)*10.764</f>
        <v>463.71311999999995</v>
      </c>
      <c r="G335" s="84"/>
      <c r="H335" s="58">
        <v>0</v>
      </c>
      <c r="I335" s="58">
        <f t="shared" si="50"/>
        <v>695.56967999999995</v>
      </c>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WZC335" s="35"/>
      <c r="WZD335" s="35"/>
      <c r="WZE335" s="35"/>
      <c r="WZF335" s="35"/>
      <c r="WZG335" s="35"/>
      <c r="WZH335" s="35"/>
      <c r="WZI335" s="35"/>
      <c r="WZJ335" s="35"/>
      <c r="WZK335" s="35"/>
      <c r="WZL335" s="35"/>
      <c r="WZM335" s="35"/>
      <c r="WZN335" s="35"/>
      <c r="WZO335" s="35"/>
      <c r="WZP335" s="35"/>
      <c r="WZQ335" s="35"/>
      <c r="WZR335" s="35"/>
      <c r="WZS335" s="35"/>
      <c r="WZT335" s="35"/>
      <c r="WZU335" s="35"/>
      <c r="WZV335" s="35"/>
      <c r="WZW335" s="35"/>
      <c r="WZX335" s="35"/>
      <c r="WZY335" s="35"/>
      <c r="WZZ335" s="35"/>
      <c r="XAA335" s="35"/>
      <c r="XAB335" s="35"/>
      <c r="XAC335" s="35"/>
      <c r="XAD335" s="35"/>
      <c r="XAE335" s="35"/>
      <c r="XAF335" s="35"/>
      <c r="XAG335" s="35"/>
      <c r="XAH335" s="35"/>
      <c r="XAI335" s="35"/>
      <c r="XAJ335" s="35"/>
      <c r="XAK335" s="35"/>
      <c r="XAL335" s="35"/>
      <c r="XAM335" s="35"/>
      <c r="XAN335" s="35"/>
      <c r="XAO335" s="35"/>
      <c r="XAP335" s="35"/>
      <c r="XAQ335" s="35"/>
      <c r="XAR335" s="35"/>
      <c r="XAS335" s="35"/>
      <c r="XAT335" s="35"/>
      <c r="XAU335" s="35"/>
      <c r="XAV335" s="35"/>
      <c r="XAW335" s="35"/>
      <c r="XAX335" s="35"/>
      <c r="XAY335" s="35"/>
      <c r="XAZ335" s="35"/>
      <c r="XBA335" s="35"/>
      <c r="XBB335" s="35"/>
      <c r="XBC335" s="35"/>
      <c r="XBD335" s="35"/>
      <c r="XBE335" s="35"/>
      <c r="XBF335" s="35"/>
      <c r="XBG335" s="35"/>
      <c r="XBH335" s="35"/>
      <c r="XBI335" s="35"/>
      <c r="XBJ335" s="35"/>
      <c r="XBK335" s="35"/>
      <c r="XBL335" s="35"/>
      <c r="XBM335" s="35"/>
      <c r="XBN335" s="35"/>
      <c r="XBO335" s="35"/>
      <c r="XBP335" s="35"/>
      <c r="XBQ335" s="35"/>
      <c r="XBR335" s="35"/>
      <c r="XBS335" s="35"/>
      <c r="XBT335" s="35"/>
      <c r="XBU335" s="35"/>
      <c r="XBV335" s="35"/>
      <c r="XBW335" s="35"/>
      <c r="XBX335" s="35"/>
      <c r="XBY335" s="35"/>
      <c r="XBZ335" s="35"/>
      <c r="XCA335" s="35"/>
      <c r="XCB335" s="35"/>
      <c r="XCC335" s="35"/>
      <c r="XCD335" s="35"/>
      <c r="XCE335" s="35"/>
      <c r="XCF335" s="35"/>
      <c r="XCG335" s="35"/>
      <c r="XCH335" s="35"/>
      <c r="XCI335" s="35"/>
      <c r="XCJ335" s="35"/>
      <c r="XCK335" s="35"/>
      <c r="XCL335" s="35"/>
      <c r="XCM335" s="35"/>
      <c r="XCN335" s="35"/>
      <c r="XCO335" s="35"/>
      <c r="XCP335" s="35"/>
      <c r="XCQ335" s="35"/>
      <c r="XCR335" s="35"/>
      <c r="XCS335" s="35"/>
      <c r="XCT335" s="35"/>
      <c r="XCU335" s="35"/>
      <c r="XCV335" s="35"/>
      <c r="XCW335" s="35"/>
      <c r="XCX335" s="35"/>
      <c r="XCY335" s="35"/>
      <c r="XCZ335" s="35"/>
      <c r="XDA335" s="35"/>
      <c r="XDB335" s="35"/>
      <c r="XDC335" s="35"/>
      <c r="XDD335" s="35"/>
      <c r="XDE335" s="35"/>
      <c r="XDF335" s="35"/>
      <c r="XDG335" s="35"/>
      <c r="XDH335" s="35"/>
      <c r="XDI335" s="35"/>
      <c r="XDJ335" s="35"/>
      <c r="XDK335" s="35"/>
      <c r="XDL335" s="35"/>
      <c r="XDM335" s="35"/>
      <c r="XDN335" s="35"/>
      <c r="XDO335" s="35"/>
      <c r="XDP335" s="35"/>
      <c r="XDQ335" s="35"/>
      <c r="XDR335" s="35"/>
      <c r="XDS335" s="35"/>
      <c r="XDT335" s="35"/>
      <c r="XDU335" s="35"/>
      <c r="XDV335" s="35"/>
      <c r="XDW335" s="35"/>
      <c r="XDX335" s="35"/>
      <c r="XDY335" s="35"/>
      <c r="XDZ335" s="35"/>
      <c r="XEA335" s="35"/>
      <c r="XEB335" s="35"/>
      <c r="XEC335" s="35"/>
      <c r="XED335" s="35"/>
      <c r="XEE335" s="35"/>
      <c r="XEF335" s="35"/>
      <c r="XEG335" s="35"/>
      <c r="XEH335" s="35"/>
      <c r="XEI335" s="35"/>
      <c r="XEJ335" s="35"/>
      <c r="XEK335" s="35"/>
      <c r="XEL335" s="35"/>
      <c r="XEM335" s="35"/>
      <c r="XEN335" s="35"/>
      <c r="XEO335" s="35"/>
      <c r="XEP335" s="35"/>
      <c r="XEQ335" s="35"/>
      <c r="XER335" s="35"/>
      <c r="XES335" s="35"/>
      <c r="XET335" s="35"/>
      <c r="XEU335" s="35"/>
      <c r="XEV335" s="35"/>
      <c r="XEW335" s="35"/>
      <c r="XEX335" s="35"/>
      <c r="XEY335" s="35"/>
      <c r="XEZ335" s="35"/>
      <c r="XFA335" s="35"/>
      <c r="XFB335" s="35"/>
      <c r="XFC335" s="35"/>
      <c r="XFD335" s="35"/>
    </row>
    <row r="336" spans="1:151 16227:16384" s="12" customFormat="1" ht="20.25" x14ac:dyDescent="0.25">
      <c r="A336" s="86" t="s">
        <v>226</v>
      </c>
      <c r="B336" s="87"/>
      <c r="C336" s="87"/>
      <c r="D336" s="87"/>
      <c r="E336" s="87"/>
      <c r="F336" s="87"/>
      <c r="G336" s="87"/>
      <c r="H336" s="87"/>
      <c r="I336" s="163"/>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WZC336" s="35"/>
      <c r="WZD336" s="35"/>
      <c r="WZE336" s="35"/>
      <c r="WZF336" s="35"/>
      <c r="WZG336" s="35"/>
      <c r="WZH336" s="35"/>
      <c r="WZI336" s="35"/>
      <c r="WZJ336" s="35"/>
      <c r="WZK336" s="35"/>
      <c r="WZL336" s="35"/>
      <c r="WZM336" s="35"/>
      <c r="WZN336" s="35"/>
      <c r="WZO336" s="35"/>
      <c r="WZP336" s="35"/>
      <c r="WZQ336" s="35"/>
      <c r="WZR336" s="35"/>
      <c r="WZS336" s="35"/>
      <c r="WZT336" s="35"/>
      <c r="WZU336" s="35"/>
      <c r="WZV336" s="35"/>
      <c r="WZW336" s="35"/>
      <c r="WZX336" s="35"/>
      <c r="WZY336" s="35"/>
      <c r="WZZ336" s="35"/>
      <c r="XAA336" s="35"/>
      <c r="XAB336" s="35"/>
      <c r="XAC336" s="35"/>
      <c r="XAD336" s="35"/>
      <c r="XAE336" s="35"/>
      <c r="XAF336" s="35"/>
      <c r="XAG336" s="35"/>
      <c r="XAH336" s="35"/>
      <c r="XAI336" s="35"/>
      <c r="XAJ336" s="35"/>
      <c r="XAK336" s="35"/>
      <c r="XAL336" s="35"/>
      <c r="XAM336" s="35"/>
      <c r="XAN336" s="35"/>
      <c r="XAO336" s="35"/>
      <c r="XAP336" s="35"/>
      <c r="XAQ336" s="35"/>
      <c r="XAR336" s="35"/>
      <c r="XAS336" s="35"/>
      <c r="XAT336" s="35"/>
      <c r="XAU336" s="35"/>
      <c r="XAV336" s="35"/>
      <c r="XAW336" s="35"/>
      <c r="XAX336" s="35"/>
      <c r="XAY336" s="35"/>
      <c r="XAZ336" s="35"/>
      <c r="XBA336" s="35"/>
      <c r="XBB336" s="35"/>
      <c r="XBC336" s="35"/>
      <c r="XBD336" s="35"/>
      <c r="XBE336" s="35"/>
      <c r="XBF336" s="35"/>
      <c r="XBG336" s="35"/>
      <c r="XBH336" s="35"/>
      <c r="XBI336" s="35"/>
      <c r="XBJ336" s="35"/>
      <c r="XBK336" s="35"/>
      <c r="XBL336" s="35"/>
      <c r="XBM336" s="35"/>
      <c r="XBN336" s="35"/>
      <c r="XBO336" s="35"/>
      <c r="XBP336" s="35"/>
      <c r="XBQ336" s="35"/>
      <c r="XBR336" s="35"/>
      <c r="XBS336" s="35"/>
      <c r="XBT336" s="35"/>
      <c r="XBU336" s="35"/>
      <c r="XBV336" s="35"/>
      <c r="XBW336" s="35"/>
      <c r="XBX336" s="35"/>
      <c r="XBY336" s="35"/>
      <c r="XBZ336" s="35"/>
      <c r="XCA336" s="35"/>
      <c r="XCB336" s="35"/>
      <c r="XCC336" s="35"/>
      <c r="XCD336" s="35"/>
      <c r="XCE336" s="35"/>
      <c r="XCF336" s="35"/>
      <c r="XCG336" s="35"/>
      <c r="XCH336" s="35"/>
      <c r="XCI336" s="35"/>
      <c r="XCJ336" s="35"/>
      <c r="XCK336" s="35"/>
      <c r="XCL336" s="35"/>
      <c r="XCM336" s="35"/>
      <c r="XCN336" s="35"/>
      <c r="XCO336" s="35"/>
      <c r="XCP336" s="35"/>
      <c r="XCQ336" s="35"/>
      <c r="XCR336" s="35"/>
      <c r="XCS336" s="35"/>
      <c r="XCT336" s="35"/>
      <c r="XCU336" s="35"/>
      <c r="XCV336" s="35"/>
      <c r="XCW336" s="35"/>
      <c r="XCX336" s="35"/>
      <c r="XCY336" s="35"/>
      <c r="XCZ336" s="35"/>
      <c r="XDA336" s="35"/>
      <c r="XDB336" s="35"/>
      <c r="XDC336" s="35"/>
      <c r="XDD336" s="35"/>
      <c r="XDE336" s="35"/>
      <c r="XDF336" s="35"/>
      <c r="XDG336" s="35"/>
      <c r="XDH336" s="35"/>
      <c r="XDI336" s="35"/>
      <c r="XDJ336" s="35"/>
      <c r="XDK336" s="35"/>
      <c r="XDL336" s="35"/>
      <c r="XDM336" s="35"/>
      <c r="XDN336" s="35"/>
      <c r="XDO336" s="35"/>
      <c r="XDP336" s="35"/>
      <c r="XDQ336" s="35"/>
      <c r="XDR336" s="35"/>
      <c r="XDS336" s="35"/>
      <c r="XDT336" s="35"/>
      <c r="XDU336" s="35"/>
      <c r="XDV336" s="35"/>
      <c r="XDW336" s="35"/>
      <c r="XDX336" s="35"/>
      <c r="XDY336" s="35"/>
      <c r="XDZ336" s="35"/>
      <c r="XEA336" s="35"/>
      <c r="XEB336" s="35"/>
      <c r="XEC336" s="35"/>
      <c r="XED336" s="35"/>
      <c r="XEE336" s="35"/>
      <c r="XEF336" s="35"/>
      <c r="XEG336" s="35"/>
      <c r="XEH336" s="35"/>
      <c r="XEI336" s="35"/>
      <c r="XEJ336" s="35"/>
      <c r="XEK336" s="35"/>
      <c r="XEL336" s="35"/>
      <c r="XEM336" s="35"/>
      <c r="XEN336" s="35"/>
      <c r="XEO336" s="35"/>
      <c r="XEP336" s="35"/>
      <c r="XEQ336" s="35"/>
      <c r="XER336" s="35"/>
      <c r="XES336" s="35"/>
      <c r="XET336" s="35"/>
      <c r="XEU336" s="35"/>
      <c r="XEV336" s="35"/>
      <c r="XEW336" s="35"/>
      <c r="XEX336" s="35"/>
      <c r="XEY336" s="35"/>
      <c r="XEZ336" s="35"/>
      <c r="XFA336" s="35"/>
      <c r="XFB336" s="35"/>
      <c r="XFC336" s="35"/>
      <c r="XFD336" s="35"/>
    </row>
    <row r="337" spans="1:151 16227:16384" s="12" customFormat="1" ht="20.25" customHeight="1" x14ac:dyDescent="0.25">
      <c r="A337" s="86" t="s">
        <v>220</v>
      </c>
      <c r="B337" s="87"/>
      <c r="C337" s="87"/>
      <c r="D337" s="87"/>
      <c r="E337" s="87"/>
      <c r="F337" s="87"/>
      <c r="G337" s="87"/>
      <c r="H337" s="87"/>
      <c r="I337" s="163"/>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WZC337" s="35"/>
      <c r="WZD337" s="35"/>
      <c r="WZE337" s="35"/>
      <c r="WZF337" s="35"/>
      <c r="WZG337" s="35"/>
      <c r="WZH337" s="35"/>
      <c r="WZI337" s="35"/>
      <c r="WZJ337" s="35"/>
      <c r="WZK337" s="35"/>
      <c r="WZL337" s="35"/>
      <c r="WZM337" s="35"/>
      <c r="WZN337" s="35"/>
      <c r="WZO337" s="35"/>
      <c r="WZP337" s="35"/>
      <c r="WZQ337" s="35"/>
      <c r="WZR337" s="35"/>
      <c r="WZS337" s="35"/>
      <c r="WZT337" s="35"/>
      <c r="WZU337" s="35"/>
      <c r="WZV337" s="35"/>
      <c r="WZW337" s="35"/>
      <c r="WZX337" s="35"/>
      <c r="WZY337" s="35"/>
      <c r="WZZ337" s="35"/>
      <c r="XAA337" s="35"/>
      <c r="XAB337" s="35"/>
      <c r="XAC337" s="35"/>
      <c r="XAD337" s="35"/>
      <c r="XAE337" s="35"/>
      <c r="XAF337" s="35"/>
      <c r="XAG337" s="35"/>
      <c r="XAH337" s="35"/>
      <c r="XAI337" s="35"/>
      <c r="XAJ337" s="35"/>
      <c r="XAK337" s="35"/>
      <c r="XAL337" s="35"/>
      <c r="XAM337" s="35"/>
      <c r="XAN337" s="35"/>
      <c r="XAO337" s="35"/>
      <c r="XAP337" s="35"/>
      <c r="XAQ337" s="35"/>
      <c r="XAR337" s="35"/>
      <c r="XAS337" s="35"/>
      <c r="XAT337" s="35"/>
      <c r="XAU337" s="35"/>
      <c r="XAV337" s="35"/>
      <c r="XAW337" s="35"/>
      <c r="XAX337" s="35"/>
      <c r="XAY337" s="35"/>
      <c r="XAZ337" s="35"/>
      <c r="XBA337" s="35"/>
      <c r="XBB337" s="35"/>
      <c r="XBC337" s="35"/>
      <c r="XBD337" s="35"/>
      <c r="XBE337" s="35"/>
      <c r="XBF337" s="35"/>
      <c r="XBG337" s="35"/>
      <c r="XBH337" s="35"/>
      <c r="XBI337" s="35"/>
      <c r="XBJ337" s="35"/>
      <c r="XBK337" s="35"/>
      <c r="XBL337" s="35"/>
      <c r="XBM337" s="35"/>
      <c r="XBN337" s="35"/>
      <c r="XBO337" s="35"/>
      <c r="XBP337" s="35"/>
      <c r="XBQ337" s="35"/>
      <c r="XBR337" s="35"/>
      <c r="XBS337" s="35"/>
      <c r="XBT337" s="35"/>
      <c r="XBU337" s="35"/>
      <c r="XBV337" s="35"/>
      <c r="XBW337" s="35"/>
      <c r="XBX337" s="35"/>
      <c r="XBY337" s="35"/>
      <c r="XBZ337" s="35"/>
      <c r="XCA337" s="35"/>
      <c r="XCB337" s="35"/>
      <c r="XCC337" s="35"/>
      <c r="XCD337" s="35"/>
      <c r="XCE337" s="35"/>
      <c r="XCF337" s="35"/>
      <c r="XCG337" s="35"/>
      <c r="XCH337" s="35"/>
      <c r="XCI337" s="35"/>
      <c r="XCJ337" s="35"/>
      <c r="XCK337" s="35"/>
      <c r="XCL337" s="35"/>
      <c r="XCM337" s="35"/>
      <c r="XCN337" s="35"/>
      <c r="XCO337" s="35"/>
      <c r="XCP337" s="35"/>
      <c r="XCQ337" s="35"/>
      <c r="XCR337" s="35"/>
      <c r="XCS337" s="35"/>
      <c r="XCT337" s="35"/>
      <c r="XCU337" s="35"/>
      <c r="XCV337" s="35"/>
      <c r="XCW337" s="35"/>
      <c r="XCX337" s="35"/>
      <c r="XCY337" s="35"/>
      <c r="XCZ337" s="35"/>
      <c r="XDA337" s="35"/>
      <c r="XDB337" s="35"/>
      <c r="XDC337" s="35"/>
      <c r="XDD337" s="35"/>
      <c r="XDE337" s="35"/>
      <c r="XDF337" s="35"/>
      <c r="XDG337" s="35"/>
      <c r="XDH337" s="35"/>
      <c r="XDI337" s="35"/>
      <c r="XDJ337" s="35"/>
      <c r="XDK337" s="35"/>
      <c r="XDL337" s="35"/>
      <c r="XDM337" s="35"/>
      <c r="XDN337" s="35"/>
      <c r="XDO337" s="35"/>
      <c r="XDP337" s="35"/>
      <c r="XDQ337" s="35"/>
      <c r="XDR337" s="35"/>
      <c r="XDS337" s="35"/>
      <c r="XDT337" s="35"/>
      <c r="XDU337" s="35"/>
      <c r="XDV337" s="35"/>
      <c r="XDW337" s="35"/>
      <c r="XDX337" s="35"/>
      <c r="XDY337" s="35"/>
      <c r="XDZ337" s="35"/>
      <c r="XEA337" s="35"/>
      <c r="XEB337" s="35"/>
      <c r="XEC337" s="35"/>
      <c r="XED337" s="35"/>
      <c r="XEE337" s="35"/>
      <c r="XEF337" s="35"/>
      <c r="XEG337" s="35"/>
      <c r="XEH337" s="35"/>
      <c r="XEI337" s="35"/>
      <c r="XEJ337" s="35"/>
      <c r="XEK337" s="35"/>
      <c r="XEL337" s="35"/>
      <c r="XEM337" s="35"/>
      <c r="XEN337" s="35"/>
      <c r="XEO337" s="35"/>
      <c r="XEP337" s="35"/>
      <c r="XEQ337" s="35"/>
      <c r="XER337" s="35"/>
      <c r="XES337" s="35"/>
      <c r="XET337" s="35"/>
      <c r="XEU337" s="35"/>
      <c r="XEV337" s="35"/>
      <c r="XEW337" s="35"/>
      <c r="XEX337" s="35"/>
      <c r="XEY337" s="35"/>
      <c r="XEZ337" s="35"/>
      <c r="XFA337" s="35"/>
      <c r="XFB337" s="35"/>
      <c r="XFC337" s="35"/>
      <c r="XFD337" s="35"/>
    </row>
    <row r="338" spans="1:151 16227:16384" s="12" customFormat="1" ht="20.25" customHeight="1" x14ac:dyDescent="0.25">
      <c r="A338" s="86" t="s">
        <v>224</v>
      </c>
      <c r="B338" s="87"/>
      <c r="C338" s="87"/>
      <c r="D338" s="87"/>
      <c r="E338" s="87"/>
      <c r="F338" s="87"/>
      <c r="G338" s="87"/>
      <c r="H338" s="87"/>
      <c r="I338" s="163"/>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WZC338" s="35"/>
      <c r="WZD338" s="35"/>
      <c r="WZE338" s="35"/>
      <c r="WZF338" s="35"/>
      <c r="WZG338" s="35"/>
      <c r="WZH338" s="35"/>
      <c r="WZI338" s="35"/>
      <c r="WZJ338" s="35"/>
      <c r="WZK338" s="35"/>
      <c r="WZL338" s="35"/>
      <c r="WZM338" s="35"/>
      <c r="WZN338" s="35"/>
      <c r="WZO338" s="35"/>
      <c r="WZP338" s="35"/>
      <c r="WZQ338" s="35"/>
      <c r="WZR338" s="35"/>
      <c r="WZS338" s="35"/>
      <c r="WZT338" s="35"/>
      <c r="WZU338" s="35"/>
      <c r="WZV338" s="35"/>
      <c r="WZW338" s="35"/>
      <c r="WZX338" s="35"/>
      <c r="WZY338" s="35"/>
      <c r="WZZ338" s="35"/>
      <c r="XAA338" s="35"/>
      <c r="XAB338" s="35"/>
      <c r="XAC338" s="35"/>
      <c r="XAD338" s="35"/>
      <c r="XAE338" s="35"/>
      <c r="XAF338" s="35"/>
      <c r="XAG338" s="35"/>
      <c r="XAH338" s="35"/>
      <c r="XAI338" s="35"/>
      <c r="XAJ338" s="35"/>
      <c r="XAK338" s="35"/>
      <c r="XAL338" s="35"/>
      <c r="XAM338" s="35"/>
      <c r="XAN338" s="35"/>
      <c r="XAO338" s="35"/>
      <c r="XAP338" s="35"/>
      <c r="XAQ338" s="35"/>
      <c r="XAR338" s="35"/>
      <c r="XAS338" s="35"/>
      <c r="XAT338" s="35"/>
      <c r="XAU338" s="35"/>
      <c r="XAV338" s="35"/>
      <c r="XAW338" s="35"/>
      <c r="XAX338" s="35"/>
      <c r="XAY338" s="35"/>
      <c r="XAZ338" s="35"/>
      <c r="XBA338" s="35"/>
      <c r="XBB338" s="35"/>
      <c r="XBC338" s="35"/>
      <c r="XBD338" s="35"/>
      <c r="XBE338" s="35"/>
      <c r="XBF338" s="35"/>
      <c r="XBG338" s="35"/>
      <c r="XBH338" s="35"/>
      <c r="XBI338" s="35"/>
      <c r="XBJ338" s="35"/>
      <c r="XBK338" s="35"/>
      <c r="XBL338" s="35"/>
      <c r="XBM338" s="35"/>
      <c r="XBN338" s="35"/>
      <c r="XBO338" s="35"/>
      <c r="XBP338" s="35"/>
      <c r="XBQ338" s="35"/>
      <c r="XBR338" s="35"/>
      <c r="XBS338" s="35"/>
      <c r="XBT338" s="35"/>
      <c r="XBU338" s="35"/>
      <c r="XBV338" s="35"/>
      <c r="XBW338" s="35"/>
      <c r="XBX338" s="35"/>
      <c r="XBY338" s="35"/>
      <c r="XBZ338" s="35"/>
      <c r="XCA338" s="35"/>
      <c r="XCB338" s="35"/>
      <c r="XCC338" s="35"/>
      <c r="XCD338" s="35"/>
      <c r="XCE338" s="35"/>
      <c r="XCF338" s="35"/>
      <c r="XCG338" s="35"/>
      <c r="XCH338" s="35"/>
      <c r="XCI338" s="35"/>
      <c r="XCJ338" s="35"/>
      <c r="XCK338" s="35"/>
      <c r="XCL338" s="35"/>
      <c r="XCM338" s="35"/>
      <c r="XCN338" s="35"/>
      <c r="XCO338" s="35"/>
      <c r="XCP338" s="35"/>
      <c r="XCQ338" s="35"/>
      <c r="XCR338" s="35"/>
      <c r="XCS338" s="35"/>
      <c r="XCT338" s="35"/>
      <c r="XCU338" s="35"/>
      <c r="XCV338" s="35"/>
      <c r="XCW338" s="35"/>
      <c r="XCX338" s="35"/>
      <c r="XCY338" s="35"/>
      <c r="XCZ338" s="35"/>
      <c r="XDA338" s="35"/>
      <c r="XDB338" s="35"/>
      <c r="XDC338" s="35"/>
      <c r="XDD338" s="35"/>
      <c r="XDE338" s="35"/>
      <c r="XDF338" s="35"/>
      <c r="XDG338" s="35"/>
      <c r="XDH338" s="35"/>
      <c r="XDI338" s="35"/>
      <c r="XDJ338" s="35"/>
      <c r="XDK338" s="35"/>
      <c r="XDL338" s="35"/>
      <c r="XDM338" s="35"/>
      <c r="XDN338" s="35"/>
      <c r="XDO338" s="35"/>
      <c r="XDP338" s="35"/>
      <c r="XDQ338" s="35"/>
      <c r="XDR338" s="35"/>
      <c r="XDS338" s="35"/>
      <c r="XDT338" s="35"/>
      <c r="XDU338" s="35"/>
      <c r="XDV338" s="35"/>
      <c r="XDW338" s="35"/>
      <c r="XDX338" s="35"/>
      <c r="XDY338" s="35"/>
      <c r="XDZ338" s="35"/>
      <c r="XEA338" s="35"/>
      <c r="XEB338" s="35"/>
      <c r="XEC338" s="35"/>
      <c r="XED338" s="35"/>
      <c r="XEE338" s="35"/>
      <c r="XEF338" s="35"/>
      <c r="XEG338" s="35"/>
      <c r="XEH338" s="35"/>
      <c r="XEI338" s="35"/>
      <c r="XEJ338" s="35"/>
      <c r="XEK338" s="35"/>
      <c r="XEL338" s="35"/>
      <c r="XEM338" s="35"/>
      <c r="XEN338" s="35"/>
      <c r="XEO338" s="35"/>
      <c r="XEP338" s="35"/>
      <c r="XEQ338" s="35"/>
      <c r="XER338" s="35"/>
      <c r="XES338" s="35"/>
      <c r="XET338" s="35"/>
      <c r="XEU338" s="35"/>
      <c r="XEV338" s="35"/>
      <c r="XEW338" s="35"/>
      <c r="XEX338" s="35"/>
      <c r="XEY338" s="35"/>
      <c r="XEZ338" s="35"/>
      <c r="XFA338" s="35"/>
      <c r="XFB338" s="35"/>
      <c r="XFC338" s="35"/>
      <c r="XFD338" s="35"/>
    </row>
    <row r="339" spans="1:151 16227:16384" s="12" customFormat="1" ht="20.25" customHeight="1" x14ac:dyDescent="0.25">
      <c r="A339" s="83" t="str">
        <f>A338</f>
        <v>1st Floor For Residential  &amp; Parking</v>
      </c>
      <c r="B339" s="84"/>
      <c r="C339" s="83">
        <v>1</v>
      </c>
      <c r="D339" s="84"/>
      <c r="E339" s="58" t="s">
        <v>214</v>
      </c>
      <c r="F339" s="83">
        <f>(41.53+1*1.55)*10.764</f>
        <v>463.71311999999995</v>
      </c>
      <c r="G339" s="84"/>
      <c r="H339" s="58">
        <v>0</v>
      </c>
      <c r="I339" s="58">
        <f>F339*(($I$122)+1)+H339</f>
        <v>695.56967999999995</v>
      </c>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WZC339" s="35"/>
      <c r="WZD339" s="35"/>
      <c r="WZE339" s="35"/>
      <c r="WZF339" s="35"/>
      <c r="WZG339" s="35"/>
      <c r="WZH339" s="35"/>
      <c r="WZI339" s="35"/>
      <c r="WZJ339" s="35"/>
      <c r="WZK339" s="35"/>
      <c r="WZL339" s="35"/>
      <c r="WZM339" s="35"/>
      <c r="WZN339" s="35"/>
      <c r="WZO339" s="35"/>
      <c r="WZP339" s="35"/>
      <c r="WZQ339" s="35"/>
      <c r="WZR339" s="35"/>
      <c r="WZS339" s="35"/>
      <c r="WZT339" s="35"/>
      <c r="WZU339" s="35"/>
      <c r="WZV339" s="35"/>
      <c r="WZW339" s="35"/>
      <c r="WZX339" s="35"/>
      <c r="WZY339" s="35"/>
      <c r="WZZ339" s="35"/>
      <c r="XAA339" s="35"/>
      <c r="XAB339" s="35"/>
      <c r="XAC339" s="35"/>
      <c r="XAD339" s="35"/>
      <c r="XAE339" s="35"/>
      <c r="XAF339" s="35"/>
      <c r="XAG339" s="35"/>
      <c r="XAH339" s="35"/>
      <c r="XAI339" s="35"/>
      <c r="XAJ339" s="35"/>
      <c r="XAK339" s="35"/>
      <c r="XAL339" s="35"/>
      <c r="XAM339" s="35"/>
      <c r="XAN339" s="35"/>
      <c r="XAO339" s="35"/>
      <c r="XAP339" s="35"/>
      <c r="XAQ339" s="35"/>
      <c r="XAR339" s="35"/>
      <c r="XAS339" s="35"/>
      <c r="XAT339" s="35"/>
      <c r="XAU339" s="35"/>
      <c r="XAV339" s="35"/>
      <c r="XAW339" s="35"/>
      <c r="XAX339" s="35"/>
      <c r="XAY339" s="35"/>
      <c r="XAZ339" s="35"/>
      <c r="XBA339" s="35"/>
      <c r="XBB339" s="35"/>
      <c r="XBC339" s="35"/>
      <c r="XBD339" s="35"/>
      <c r="XBE339" s="35"/>
      <c r="XBF339" s="35"/>
      <c r="XBG339" s="35"/>
      <c r="XBH339" s="35"/>
      <c r="XBI339" s="35"/>
      <c r="XBJ339" s="35"/>
      <c r="XBK339" s="35"/>
      <c r="XBL339" s="35"/>
      <c r="XBM339" s="35"/>
      <c r="XBN339" s="35"/>
      <c r="XBO339" s="35"/>
      <c r="XBP339" s="35"/>
      <c r="XBQ339" s="35"/>
      <c r="XBR339" s="35"/>
      <c r="XBS339" s="35"/>
      <c r="XBT339" s="35"/>
      <c r="XBU339" s="35"/>
      <c r="XBV339" s="35"/>
      <c r="XBW339" s="35"/>
      <c r="XBX339" s="35"/>
      <c r="XBY339" s="35"/>
      <c r="XBZ339" s="35"/>
      <c r="XCA339" s="35"/>
      <c r="XCB339" s="35"/>
      <c r="XCC339" s="35"/>
      <c r="XCD339" s="35"/>
      <c r="XCE339" s="35"/>
      <c r="XCF339" s="35"/>
      <c r="XCG339" s="35"/>
      <c r="XCH339" s="35"/>
      <c r="XCI339" s="35"/>
      <c r="XCJ339" s="35"/>
      <c r="XCK339" s="35"/>
      <c r="XCL339" s="35"/>
      <c r="XCM339" s="35"/>
      <c r="XCN339" s="35"/>
      <c r="XCO339" s="35"/>
      <c r="XCP339" s="35"/>
      <c r="XCQ339" s="35"/>
      <c r="XCR339" s="35"/>
      <c r="XCS339" s="35"/>
      <c r="XCT339" s="35"/>
      <c r="XCU339" s="35"/>
      <c r="XCV339" s="35"/>
      <c r="XCW339" s="35"/>
      <c r="XCX339" s="35"/>
      <c r="XCY339" s="35"/>
      <c r="XCZ339" s="35"/>
      <c r="XDA339" s="35"/>
      <c r="XDB339" s="35"/>
      <c r="XDC339" s="35"/>
      <c r="XDD339" s="35"/>
      <c r="XDE339" s="35"/>
      <c r="XDF339" s="35"/>
      <c r="XDG339" s="35"/>
      <c r="XDH339" s="35"/>
      <c r="XDI339" s="35"/>
      <c r="XDJ339" s="35"/>
      <c r="XDK339" s="35"/>
      <c r="XDL339" s="35"/>
      <c r="XDM339" s="35"/>
      <c r="XDN339" s="35"/>
      <c r="XDO339" s="35"/>
      <c r="XDP339" s="35"/>
      <c r="XDQ339" s="35"/>
      <c r="XDR339" s="35"/>
      <c r="XDS339" s="35"/>
      <c r="XDT339" s="35"/>
      <c r="XDU339" s="35"/>
      <c r="XDV339" s="35"/>
      <c r="XDW339" s="35"/>
      <c r="XDX339" s="35"/>
      <c r="XDY339" s="35"/>
      <c r="XDZ339" s="35"/>
      <c r="XEA339" s="35"/>
      <c r="XEB339" s="35"/>
      <c r="XEC339" s="35"/>
      <c r="XED339" s="35"/>
      <c r="XEE339" s="35"/>
      <c r="XEF339" s="35"/>
      <c r="XEG339" s="35"/>
      <c r="XEH339" s="35"/>
      <c r="XEI339" s="35"/>
      <c r="XEJ339" s="35"/>
      <c r="XEK339" s="35"/>
      <c r="XEL339" s="35"/>
      <c r="XEM339" s="35"/>
      <c r="XEN339" s="35"/>
      <c r="XEO339" s="35"/>
      <c r="XEP339" s="35"/>
      <c r="XEQ339" s="35"/>
      <c r="XER339" s="35"/>
      <c r="XES339" s="35"/>
      <c r="XET339" s="35"/>
      <c r="XEU339" s="35"/>
      <c r="XEV339" s="35"/>
      <c r="XEW339" s="35"/>
      <c r="XEX339" s="35"/>
      <c r="XEY339" s="35"/>
      <c r="XEZ339" s="35"/>
      <c r="XFA339" s="35"/>
      <c r="XFB339" s="35"/>
      <c r="XFC339" s="35"/>
      <c r="XFD339" s="35"/>
    </row>
    <row r="340" spans="1:151 16227:16384" s="12" customFormat="1" ht="20.25" customHeight="1" x14ac:dyDescent="0.25">
      <c r="A340" s="83" t="str">
        <f t="shared" ref="A340:A346" si="51">A339</f>
        <v>1st Floor For Residential  &amp; Parking</v>
      </c>
      <c r="B340" s="84"/>
      <c r="C340" s="83">
        <f>C339+1</f>
        <v>2</v>
      </c>
      <c r="D340" s="84"/>
      <c r="E340" s="58" t="s">
        <v>215</v>
      </c>
      <c r="F340" s="83">
        <f>(58.83+1.22*1.85)*10.764</f>
        <v>657.54046799999992</v>
      </c>
      <c r="G340" s="84"/>
      <c r="H340" s="58">
        <v>0</v>
      </c>
      <c r="I340" s="58">
        <f>F340*(($I$122)+1)+H340</f>
        <v>986.31070199999988</v>
      </c>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WZC340" s="35"/>
      <c r="WZD340" s="35"/>
      <c r="WZE340" s="35"/>
      <c r="WZF340" s="35"/>
      <c r="WZG340" s="35"/>
      <c r="WZH340" s="35"/>
      <c r="WZI340" s="35"/>
      <c r="WZJ340" s="35"/>
      <c r="WZK340" s="35"/>
      <c r="WZL340" s="35"/>
      <c r="WZM340" s="35"/>
      <c r="WZN340" s="35"/>
      <c r="WZO340" s="35"/>
      <c r="WZP340" s="35"/>
      <c r="WZQ340" s="35"/>
      <c r="WZR340" s="35"/>
      <c r="WZS340" s="35"/>
      <c r="WZT340" s="35"/>
      <c r="WZU340" s="35"/>
      <c r="WZV340" s="35"/>
      <c r="WZW340" s="35"/>
      <c r="WZX340" s="35"/>
      <c r="WZY340" s="35"/>
      <c r="WZZ340" s="35"/>
      <c r="XAA340" s="35"/>
      <c r="XAB340" s="35"/>
      <c r="XAC340" s="35"/>
      <c r="XAD340" s="35"/>
      <c r="XAE340" s="35"/>
      <c r="XAF340" s="35"/>
      <c r="XAG340" s="35"/>
      <c r="XAH340" s="35"/>
      <c r="XAI340" s="35"/>
      <c r="XAJ340" s="35"/>
      <c r="XAK340" s="35"/>
      <c r="XAL340" s="35"/>
      <c r="XAM340" s="35"/>
      <c r="XAN340" s="35"/>
      <c r="XAO340" s="35"/>
      <c r="XAP340" s="35"/>
      <c r="XAQ340" s="35"/>
      <c r="XAR340" s="35"/>
      <c r="XAS340" s="35"/>
      <c r="XAT340" s="35"/>
      <c r="XAU340" s="35"/>
      <c r="XAV340" s="35"/>
      <c r="XAW340" s="35"/>
      <c r="XAX340" s="35"/>
      <c r="XAY340" s="35"/>
      <c r="XAZ340" s="35"/>
      <c r="XBA340" s="35"/>
      <c r="XBB340" s="35"/>
      <c r="XBC340" s="35"/>
      <c r="XBD340" s="35"/>
      <c r="XBE340" s="35"/>
      <c r="XBF340" s="35"/>
      <c r="XBG340" s="35"/>
      <c r="XBH340" s="35"/>
      <c r="XBI340" s="35"/>
      <c r="XBJ340" s="35"/>
      <c r="XBK340" s="35"/>
      <c r="XBL340" s="35"/>
      <c r="XBM340" s="35"/>
      <c r="XBN340" s="35"/>
      <c r="XBO340" s="35"/>
      <c r="XBP340" s="35"/>
      <c r="XBQ340" s="35"/>
      <c r="XBR340" s="35"/>
      <c r="XBS340" s="35"/>
      <c r="XBT340" s="35"/>
      <c r="XBU340" s="35"/>
      <c r="XBV340" s="35"/>
      <c r="XBW340" s="35"/>
      <c r="XBX340" s="35"/>
      <c r="XBY340" s="35"/>
      <c r="XBZ340" s="35"/>
      <c r="XCA340" s="35"/>
      <c r="XCB340" s="35"/>
      <c r="XCC340" s="35"/>
      <c r="XCD340" s="35"/>
      <c r="XCE340" s="35"/>
      <c r="XCF340" s="35"/>
      <c r="XCG340" s="35"/>
      <c r="XCH340" s="35"/>
      <c r="XCI340" s="35"/>
      <c r="XCJ340" s="35"/>
      <c r="XCK340" s="35"/>
      <c r="XCL340" s="35"/>
      <c r="XCM340" s="35"/>
      <c r="XCN340" s="35"/>
      <c r="XCO340" s="35"/>
      <c r="XCP340" s="35"/>
      <c r="XCQ340" s="35"/>
      <c r="XCR340" s="35"/>
      <c r="XCS340" s="35"/>
      <c r="XCT340" s="35"/>
      <c r="XCU340" s="35"/>
      <c r="XCV340" s="35"/>
      <c r="XCW340" s="35"/>
      <c r="XCX340" s="35"/>
      <c r="XCY340" s="35"/>
      <c r="XCZ340" s="35"/>
      <c r="XDA340" s="35"/>
      <c r="XDB340" s="35"/>
      <c r="XDC340" s="35"/>
      <c r="XDD340" s="35"/>
      <c r="XDE340" s="35"/>
      <c r="XDF340" s="35"/>
      <c r="XDG340" s="35"/>
      <c r="XDH340" s="35"/>
      <c r="XDI340" s="35"/>
      <c r="XDJ340" s="35"/>
      <c r="XDK340" s="35"/>
      <c r="XDL340" s="35"/>
      <c r="XDM340" s="35"/>
      <c r="XDN340" s="35"/>
      <c r="XDO340" s="35"/>
      <c r="XDP340" s="35"/>
      <c r="XDQ340" s="35"/>
      <c r="XDR340" s="35"/>
      <c r="XDS340" s="35"/>
      <c r="XDT340" s="35"/>
      <c r="XDU340" s="35"/>
      <c r="XDV340" s="35"/>
      <c r="XDW340" s="35"/>
      <c r="XDX340" s="35"/>
      <c r="XDY340" s="35"/>
      <c r="XDZ340" s="35"/>
      <c r="XEA340" s="35"/>
      <c r="XEB340" s="35"/>
      <c r="XEC340" s="35"/>
      <c r="XED340" s="35"/>
      <c r="XEE340" s="35"/>
      <c r="XEF340" s="35"/>
      <c r="XEG340" s="35"/>
      <c r="XEH340" s="35"/>
      <c r="XEI340" s="35"/>
      <c r="XEJ340" s="35"/>
      <c r="XEK340" s="35"/>
      <c r="XEL340" s="35"/>
      <c r="XEM340" s="35"/>
      <c r="XEN340" s="35"/>
      <c r="XEO340" s="35"/>
      <c r="XEP340" s="35"/>
      <c r="XEQ340" s="35"/>
      <c r="XER340" s="35"/>
      <c r="XES340" s="35"/>
      <c r="XET340" s="35"/>
      <c r="XEU340" s="35"/>
      <c r="XEV340" s="35"/>
      <c r="XEW340" s="35"/>
      <c r="XEX340" s="35"/>
      <c r="XEY340" s="35"/>
      <c r="XEZ340" s="35"/>
      <c r="XFA340" s="35"/>
      <c r="XFB340" s="35"/>
      <c r="XFC340" s="35"/>
      <c r="XFD340" s="35"/>
    </row>
    <row r="341" spans="1:151 16227:16384" s="12" customFormat="1" ht="20.25" customHeight="1" x14ac:dyDescent="0.25">
      <c r="A341" s="83" t="str">
        <f t="shared" si="51"/>
        <v>1st Floor For Residential  &amp; Parking</v>
      </c>
      <c r="B341" s="84"/>
      <c r="C341" s="83">
        <f>C340+1</f>
        <v>3</v>
      </c>
      <c r="D341" s="84"/>
      <c r="E341" s="58" t="s">
        <v>215</v>
      </c>
      <c r="F341" s="83">
        <f>(58.83+1.22*1.85)*10.764</f>
        <v>657.54046799999992</v>
      </c>
      <c r="G341" s="84"/>
      <c r="H341" s="58">
        <v>0</v>
      </c>
      <c r="I341" s="58">
        <f>F341*(($I$122)+1)+H341</f>
        <v>986.31070199999988</v>
      </c>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WZC341" s="35"/>
      <c r="WZD341" s="35"/>
      <c r="WZE341" s="35"/>
      <c r="WZF341" s="35"/>
      <c r="WZG341" s="35"/>
      <c r="WZH341" s="35"/>
      <c r="WZI341" s="35"/>
      <c r="WZJ341" s="35"/>
      <c r="WZK341" s="35"/>
      <c r="WZL341" s="35"/>
      <c r="WZM341" s="35"/>
      <c r="WZN341" s="35"/>
      <c r="WZO341" s="35"/>
      <c r="WZP341" s="35"/>
      <c r="WZQ341" s="35"/>
      <c r="WZR341" s="35"/>
      <c r="WZS341" s="35"/>
      <c r="WZT341" s="35"/>
      <c r="WZU341" s="35"/>
      <c r="WZV341" s="35"/>
      <c r="WZW341" s="35"/>
      <c r="WZX341" s="35"/>
      <c r="WZY341" s="35"/>
      <c r="WZZ341" s="35"/>
      <c r="XAA341" s="35"/>
      <c r="XAB341" s="35"/>
      <c r="XAC341" s="35"/>
      <c r="XAD341" s="35"/>
      <c r="XAE341" s="35"/>
      <c r="XAF341" s="35"/>
      <c r="XAG341" s="35"/>
      <c r="XAH341" s="35"/>
      <c r="XAI341" s="35"/>
      <c r="XAJ341" s="35"/>
      <c r="XAK341" s="35"/>
      <c r="XAL341" s="35"/>
      <c r="XAM341" s="35"/>
      <c r="XAN341" s="35"/>
      <c r="XAO341" s="35"/>
      <c r="XAP341" s="35"/>
      <c r="XAQ341" s="35"/>
      <c r="XAR341" s="35"/>
      <c r="XAS341" s="35"/>
      <c r="XAT341" s="35"/>
      <c r="XAU341" s="35"/>
      <c r="XAV341" s="35"/>
      <c r="XAW341" s="35"/>
      <c r="XAX341" s="35"/>
      <c r="XAY341" s="35"/>
      <c r="XAZ341" s="35"/>
      <c r="XBA341" s="35"/>
      <c r="XBB341" s="35"/>
      <c r="XBC341" s="35"/>
      <c r="XBD341" s="35"/>
      <c r="XBE341" s="35"/>
      <c r="XBF341" s="35"/>
      <c r="XBG341" s="35"/>
      <c r="XBH341" s="35"/>
      <c r="XBI341" s="35"/>
      <c r="XBJ341" s="35"/>
      <c r="XBK341" s="35"/>
      <c r="XBL341" s="35"/>
      <c r="XBM341" s="35"/>
      <c r="XBN341" s="35"/>
      <c r="XBO341" s="35"/>
      <c r="XBP341" s="35"/>
      <c r="XBQ341" s="35"/>
      <c r="XBR341" s="35"/>
      <c r="XBS341" s="35"/>
      <c r="XBT341" s="35"/>
      <c r="XBU341" s="35"/>
      <c r="XBV341" s="35"/>
      <c r="XBW341" s="35"/>
      <c r="XBX341" s="35"/>
      <c r="XBY341" s="35"/>
      <c r="XBZ341" s="35"/>
      <c r="XCA341" s="35"/>
      <c r="XCB341" s="35"/>
      <c r="XCC341" s="35"/>
      <c r="XCD341" s="35"/>
      <c r="XCE341" s="35"/>
      <c r="XCF341" s="35"/>
      <c r="XCG341" s="35"/>
      <c r="XCH341" s="35"/>
      <c r="XCI341" s="35"/>
      <c r="XCJ341" s="35"/>
      <c r="XCK341" s="35"/>
      <c r="XCL341" s="35"/>
      <c r="XCM341" s="35"/>
      <c r="XCN341" s="35"/>
      <c r="XCO341" s="35"/>
      <c r="XCP341" s="35"/>
      <c r="XCQ341" s="35"/>
      <c r="XCR341" s="35"/>
      <c r="XCS341" s="35"/>
      <c r="XCT341" s="35"/>
      <c r="XCU341" s="35"/>
      <c r="XCV341" s="35"/>
      <c r="XCW341" s="35"/>
      <c r="XCX341" s="35"/>
      <c r="XCY341" s="35"/>
      <c r="XCZ341" s="35"/>
      <c r="XDA341" s="35"/>
      <c r="XDB341" s="35"/>
      <c r="XDC341" s="35"/>
      <c r="XDD341" s="35"/>
      <c r="XDE341" s="35"/>
      <c r="XDF341" s="35"/>
      <c r="XDG341" s="35"/>
      <c r="XDH341" s="35"/>
      <c r="XDI341" s="35"/>
      <c r="XDJ341" s="35"/>
      <c r="XDK341" s="35"/>
      <c r="XDL341" s="35"/>
      <c r="XDM341" s="35"/>
      <c r="XDN341" s="35"/>
      <c r="XDO341" s="35"/>
      <c r="XDP341" s="35"/>
      <c r="XDQ341" s="35"/>
      <c r="XDR341" s="35"/>
      <c r="XDS341" s="35"/>
      <c r="XDT341" s="35"/>
      <c r="XDU341" s="35"/>
      <c r="XDV341" s="35"/>
      <c r="XDW341" s="35"/>
      <c r="XDX341" s="35"/>
      <c r="XDY341" s="35"/>
      <c r="XDZ341" s="35"/>
      <c r="XEA341" s="35"/>
      <c r="XEB341" s="35"/>
      <c r="XEC341" s="35"/>
      <c r="XED341" s="35"/>
      <c r="XEE341" s="35"/>
      <c r="XEF341" s="35"/>
      <c r="XEG341" s="35"/>
      <c r="XEH341" s="35"/>
      <c r="XEI341" s="35"/>
      <c r="XEJ341" s="35"/>
      <c r="XEK341" s="35"/>
      <c r="XEL341" s="35"/>
      <c r="XEM341" s="35"/>
      <c r="XEN341" s="35"/>
      <c r="XEO341" s="35"/>
      <c r="XEP341" s="35"/>
      <c r="XEQ341" s="35"/>
      <c r="XER341" s="35"/>
      <c r="XES341" s="35"/>
      <c r="XET341" s="35"/>
      <c r="XEU341" s="35"/>
      <c r="XEV341" s="35"/>
      <c r="XEW341" s="35"/>
      <c r="XEX341" s="35"/>
      <c r="XEY341" s="35"/>
      <c r="XEZ341" s="35"/>
      <c r="XFA341" s="35"/>
      <c r="XFB341" s="35"/>
      <c r="XFC341" s="35"/>
      <c r="XFD341" s="35"/>
    </row>
    <row r="342" spans="1:151 16227:16384" s="12" customFormat="1" ht="20.25" customHeight="1" x14ac:dyDescent="0.25">
      <c r="A342" s="83" t="str">
        <f t="shared" si="51"/>
        <v>1st Floor For Residential  &amp; Parking</v>
      </c>
      <c r="B342" s="84"/>
      <c r="C342" s="83">
        <v>4</v>
      </c>
      <c r="D342" s="84"/>
      <c r="E342" s="83" t="s">
        <v>222</v>
      </c>
      <c r="F342" s="85"/>
      <c r="G342" s="85"/>
      <c r="H342" s="85"/>
      <c r="I342" s="84"/>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WZC342" s="35"/>
      <c r="WZD342" s="35"/>
      <c r="WZE342" s="35"/>
      <c r="WZF342" s="35"/>
      <c r="WZG342" s="35"/>
      <c r="WZH342" s="35"/>
      <c r="WZI342" s="35"/>
      <c r="WZJ342" s="35"/>
      <c r="WZK342" s="35"/>
      <c r="WZL342" s="35"/>
      <c r="WZM342" s="35"/>
      <c r="WZN342" s="35"/>
      <c r="WZO342" s="35"/>
      <c r="WZP342" s="35"/>
      <c r="WZQ342" s="35"/>
      <c r="WZR342" s="35"/>
      <c r="WZS342" s="35"/>
      <c r="WZT342" s="35"/>
      <c r="WZU342" s="35"/>
      <c r="WZV342" s="35"/>
      <c r="WZW342" s="35"/>
      <c r="WZX342" s="35"/>
      <c r="WZY342" s="35"/>
      <c r="WZZ342" s="35"/>
      <c r="XAA342" s="35"/>
      <c r="XAB342" s="35"/>
      <c r="XAC342" s="35"/>
      <c r="XAD342" s="35"/>
      <c r="XAE342" s="35"/>
      <c r="XAF342" s="35"/>
      <c r="XAG342" s="35"/>
      <c r="XAH342" s="35"/>
      <c r="XAI342" s="35"/>
      <c r="XAJ342" s="35"/>
      <c r="XAK342" s="35"/>
      <c r="XAL342" s="35"/>
      <c r="XAM342" s="35"/>
      <c r="XAN342" s="35"/>
      <c r="XAO342" s="35"/>
      <c r="XAP342" s="35"/>
      <c r="XAQ342" s="35"/>
      <c r="XAR342" s="35"/>
      <c r="XAS342" s="35"/>
      <c r="XAT342" s="35"/>
      <c r="XAU342" s="35"/>
      <c r="XAV342" s="35"/>
      <c r="XAW342" s="35"/>
      <c r="XAX342" s="35"/>
      <c r="XAY342" s="35"/>
      <c r="XAZ342" s="35"/>
      <c r="XBA342" s="35"/>
      <c r="XBB342" s="35"/>
      <c r="XBC342" s="35"/>
      <c r="XBD342" s="35"/>
      <c r="XBE342" s="35"/>
      <c r="XBF342" s="35"/>
      <c r="XBG342" s="35"/>
      <c r="XBH342" s="35"/>
      <c r="XBI342" s="35"/>
      <c r="XBJ342" s="35"/>
      <c r="XBK342" s="35"/>
      <c r="XBL342" s="35"/>
      <c r="XBM342" s="35"/>
      <c r="XBN342" s="35"/>
      <c r="XBO342" s="35"/>
      <c r="XBP342" s="35"/>
      <c r="XBQ342" s="35"/>
      <c r="XBR342" s="35"/>
      <c r="XBS342" s="35"/>
      <c r="XBT342" s="35"/>
      <c r="XBU342" s="35"/>
      <c r="XBV342" s="35"/>
      <c r="XBW342" s="35"/>
      <c r="XBX342" s="35"/>
      <c r="XBY342" s="35"/>
      <c r="XBZ342" s="35"/>
      <c r="XCA342" s="35"/>
      <c r="XCB342" s="35"/>
      <c r="XCC342" s="35"/>
      <c r="XCD342" s="35"/>
      <c r="XCE342" s="35"/>
      <c r="XCF342" s="35"/>
      <c r="XCG342" s="35"/>
      <c r="XCH342" s="35"/>
      <c r="XCI342" s="35"/>
      <c r="XCJ342" s="35"/>
      <c r="XCK342" s="35"/>
      <c r="XCL342" s="35"/>
      <c r="XCM342" s="35"/>
      <c r="XCN342" s="35"/>
      <c r="XCO342" s="35"/>
      <c r="XCP342" s="35"/>
      <c r="XCQ342" s="35"/>
      <c r="XCR342" s="35"/>
      <c r="XCS342" s="35"/>
      <c r="XCT342" s="35"/>
      <c r="XCU342" s="35"/>
      <c r="XCV342" s="35"/>
      <c r="XCW342" s="35"/>
      <c r="XCX342" s="35"/>
      <c r="XCY342" s="35"/>
      <c r="XCZ342" s="35"/>
      <c r="XDA342" s="35"/>
      <c r="XDB342" s="35"/>
      <c r="XDC342" s="35"/>
      <c r="XDD342" s="35"/>
      <c r="XDE342" s="35"/>
      <c r="XDF342" s="35"/>
      <c r="XDG342" s="35"/>
      <c r="XDH342" s="35"/>
      <c r="XDI342" s="35"/>
      <c r="XDJ342" s="35"/>
      <c r="XDK342" s="35"/>
      <c r="XDL342" s="35"/>
      <c r="XDM342" s="35"/>
      <c r="XDN342" s="35"/>
      <c r="XDO342" s="35"/>
      <c r="XDP342" s="35"/>
      <c r="XDQ342" s="35"/>
      <c r="XDR342" s="35"/>
      <c r="XDS342" s="35"/>
      <c r="XDT342" s="35"/>
      <c r="XDU342" s="35"/>
      <c r="XDV342" s="35"/>
      <c r="XDW342" s="35"/>
      <c r="XDX342" s="35"/>
      <c r="XDY342" s="35"/>
      <c r="XDZ342" s="35"/>
      <c r="XEA342" s="35"/>
      <c r="XEB342" s="35"/>
      <c r="XEC342" s="35"/>
      <c r="XED342" s="35"/>
      <c r="XEE342" s="35"/>
      <c r="XEF342" s="35"/>
      <c r="XEG342" s="35"/>
      <c r="XEH342" s="35"/>
      <c r="XEI342" s="35"/>
      <c r="XEJ342" s="35"/>
      <c r="XEK342" s="35"/>
      <c r="XEL342" s="35"/>
      <c r="XEM342" s="35"/>
      <c r="XEN342" s="35"/>
      <c r="XEO342" s="35"/>
      <c r="XEP342" s="35"/>
      <c r="XEQ342" s="35"/>
      <c r="XER342" s="35"/>
      <c r="XES342" s="35"/>
      <c r="XET342" s="35"/>
      <c r="XEU342" s="35"/>
      <c r="XEV342" s="35"/>
      <c r="XEW342" s="35"/>
      <c r="XEX342" s="35"/>
      <c r="XEY342" s="35"/>
      <c r="XEZ342" s="35"/>
      <c r="XFA342" s="35"/>
      <c r="XFB342" s="35"/>
      <c r="XFC342" s="35"/>
      <c r="XFD342" s="35"/>
    </row>
    <row r="343" spans="1:151 16227:16384" s="12" customFormat="1" ht="20.25" customHeight="1" x14ac:dyDescent="0.25">
      <c r="A343" s="83" t="str">
        <f t="shared" si="51"/>
        <v>1st Floor For Residential  &amp; Parking</v>
      </c>
      <c r="B343" s="84"/>
      <c r="C343" s="83">
        <v>5</v>
      </c>
      <c r="D343" s="84"/>
      <c r="E343" s="58" t="s">
        <v>215</v>
      </c>
      <c r="F343" s="83">
        <f>(52.54+1.22*1.85)*10.764</f>
        <v>589.83490799999993</v>
      </c>
      <c r="G343" s="84"/>
      <c r="H343" s="58">
        <v>0</v>
      </c>
      <c r="I343" s="58">
        <f>F343*(($I$122)+1)+H343</f>
        <v>884.75236199999995</v>
      </c>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WZC343" s="35"/>
      <c r="WZD343" s="35"/>
      <c r="WZE343" s="35"/>
      <c r="WZF343" s="35"/>
      <c r="WZG343" s="35"/>
      <c r="WZH343" s="35"/>
      <c r="WZI343" s="35"/>
      <c r="WZJ343" s="35"/>
      <c r="WZK343" s="35"/>
      <c r="WZL343" s="35"/>
      <c r="WZM343" s="35"/>
      <c r="WZN343" s="35"/>
      <c r="WZO343" s="35"/>
      <c r="WZP343" s="35"/>
      <c r="WZQ343" s="35"/>
      <c r="WZR343" s="35"/>
      <c r="WZS343" s="35"/>
      <c r="WZT343" s="35"/>
      <c r="WZU343" s="35"/>
      <c r="WZV343" s="35"/>
      <c r="WZW343" s="35"/>
      <c r="WZX343" s="35"/>
      <c r="WZY343" s="35"/>
      <c r="WZZ343" s="35"/>
      <c r="XAA343" s="35"/>
      <c r="XAB343" s="35"/>
      <c r="XAC343" s="35"/>
      <c r="XAD343" s="35"/>
      <c r="XAE343" s="35"/>
      <c r="XAF343" s="35"/>
      <c r="XAG343" s="35"/>
      <c r="XAH343" s="35"/>
      <c r="XAI343" s="35"/>
      <c r="XAJ343" s="35"/>
      <c r="XAK343" s="35"/>
      <c r="XAL343" s="35"/>
      <c r="XAM343" s="35"/>
      <c r="XAN343" s="35"/>
      <c r="XAO343" s="35"/>
      <c r="XAP343" s="35"/>
      <c r="XAQ343" s="35"/>
      <c r="XAR343" s="35"/>
      <c r="XAS343" s="35"/>
      <c r="XAT343" s="35"/>
      <c r="XAU343" s="35"/>
      <c r="XAV343" s="35"/>
      <c r="XAW343" s="35"/>
      <c r="XAX343" s="35"/>
      <c r="XAY343" s="35"/>
      <c r="XAZ343" s="35"/>
      <c r="XBA343" s="35"/>
      <c r="XBB343" s="35"/>
      <c r="XBC343" s="35"/>
      <c r="XBD343" s="35"/>
      <c r="XBE343" s="35"/>
      <c r="XBF343" s="35"/>
      <c r="XBG343" s="35"/>
      <c r="XBH343" s="35"/>
      <c r="XBI343" s="35"/>
      <c r="XBJ343" s="35"/>
      <c r="XBK343" s="35"/>
      <c r="XBL343" s="35"/>
      <c r="XBM343" s="35"/>
      <c r="XBN343" s="35"/>
      <c r="XBO343" s="35"/>
      <c r="XBP343" s="35"/>
      <c r="XBQ343" s="35"/>
      <c r="XBR343" s="35"/>
      <c r="XBS343" s="35"/>
      <c r="XBT343" s="35"/>
      <c r="XBU343" s="35"/>
      <c r="XBV343" s="35"/>
      <c r="XBW343" s="35"/>
      <c r="XBX343" s="35"/>
      <c r="XBY343" s="35"/>
      <c r="XBZ343" s="35"/>
      <c r="XCA343" s="35"/>
      <c r="XCB343" s="35"/>
      <c r="XCC343" s="35"/>
      <c r="XCD343" s="35"/>
      <c r="XCE343" s="35"/>
      <c r="XCF343" s="35"/>
      <c r="XCG343" s="35"/>
      <c r="XCH343" s="35"/>
      <c r="XCI343" s="35"/>
      <c r="XCJ343" s="35"/>
      <c r="XCK343" s="35"/>
      <c r="XCL343" s="35"/>
      <c r="XCM343" s="35"/>
      <c r="XCN343" s="35"/>
      <c r="XCO343" s="35"/>
      <c r="XCP343" s="35"/>
      <c r="XCQ343" s="35"/>
      <c r="XCR343" s="35"/>
      <c r="XCS343" s="35"/>
      <c r="XCT343" s="35"/>
      <c r="XCU343" s="35"/>
      <c r="XCV343" s="35"/>
      <c r="XCW343" s="35"/>
      <c r="XCX343" s="35"/>
      <c r="XCY343" s="35"/>
      <c r="XCZ343" s="35"/>
      <c r="XDA343" s="35"/>
      <c r="XDB343" s="35"/>
      <c r="XDC343" s="35"/>
      <c r="XDD343" s="35"/>
      <c r="XDE343" s="35"/>
      <c r="XDF343" s="35"/>
      <c r="XDG343" s="35"/>
      <c r="XDH343" s="35"/>
      <c r="XDI343" s="35"/>
      <c r="XDJ343" s="35"/>
      <c r="XDK343" s="35"/>
      <c r="XDL343" s="35"/>
      <c r="XDM343" s="35"/>
      <c r="XDN343" s="35"/>
      <c r="XDO343" s="35"/>
      <c r="XDP343" s="35"/>
      <c r="XDQ343" s="35"/>
      <c r="XDR343" s="35"/>
      <c r="XDS343" s="35"/>
      <c r="XDT343" s="35"/>
      <c r="XDU343" s="35"/>
      <c r="XDV343" s="35"/>
      <c r="XDW343" s="35"/>
      <c r="XDX343" s="35"/>
      <c r="XDY343" s="35"/>
      <c r="XDZ343" s="35"/>
      <c r="XEA343" s="35"/>
      <c r="XEB343" s="35"/>
      <c r="XEC343" s="35"/>
      <c r="XED343" s="35"/>
      <c r="XEE343" s="35"/>
      <c r="XEF343" s="35"/>
      <c r="XEG343" s="35"/>
      <c r="XEH343" s="35"/>
      <c r="XEI343" s="35"/>
      <c r="XEJ343" s="35"/>
      <c r="XEK343" s="35"/>
      <c r="XEL343" s="35"/>
      <c r="XEM343" s="35"/>
      <c r="XEN343" s="35"/>
      <c r="XEO343" s="35"/>
      <c r="XEP343" s="35"/>
      <c r="XEQ343" s="35"/>
      <c r="XER343" s="35"/>
      <c r="XES343" s="35"/>
      <c r="XET343" s="35"/>
      <c r="XEU343" s="35"/>
      <c r="XEV343" s="35"/>
      <c r="XEW343" s="35"/>
      <c r="XEX343" s="35"/>
      <c r="XEY343" s="35"/>
      <c r="XEZ343" s="35"/>
      <c r="XFA343" s="35"/>
      <c r="XFB343" s="35"/>
      <c r="XFC343" s="35"/>
      <c r="XFD343" s="35"/>
    </row>
    <row r="344" spans="1:151 16227:16384" s="12" customFormat="1" ht="20.25" customHeight="1" x14ac:dyDescent="0.25">
      <c r="A344" s="83" t="str">
        <f t="shared" si="51"/>
        <v>1st Floor For Residential  &amp; Parking</v>
      </c>
      <c r="B344" s="84"/>
      <c r="C344" s="83">
        <v>6</v>
      </c>
      <c r="D344" s="84"/>
      <c r="E344" s="58" t="s">
        <v>215</v>
      </c>
      <c r="F344" s="83">
        <f>(52.54+1.22*1.85)*10.764</f>
        <v>589.83490799999993</v>
      </c>
      <c r="G344" s="84"/>
      <c r="H344" s="58">
        <v>0</v>
      </c>
      <c r="I344" s="58">
        <f>F344*(($I$122)+1)+H344</f>
        <v>884.75236199999995</v>
      </c>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WZC344" s="35"/>
      <c r="WZD344" s="35"/>
      <c r="WZE344" s="35"/>
      <c r="WZF344" s="35"/>
      <c r="WZG344" s="35"/>
      <c r="WZH344" s="35"/>
      <c r="WZI344" s="35"/>
      <c r="WZJ344" s="35"/>
      <c r="WZK344" s="35"/>
      <c r="WZL344" s="35"/>
      <c r="WZM344" s="35"/>
      <c r="WZN344" s="35"/>
      <c r="WZO344" s="35"/>
      <c r="WZP344" s="35"/>
      <c r="WZQ344" s="35"/>
      <c r="WZR344" s="35"/>
      <c r="WZS344" s="35"/>
      <c r="WZT344" s="35"/>
      <c r="WZU344" s="35"/>
      <c r="WZV344" s="35"/>
      <c r="WZW344" s="35"/>
      <c r="WZX344" s="35"/>
      <c r="WZY344" s="35"/>
      <c r="WZZ344" s="35"/>
      <c r="XAA344" s="35"/>
      <c r="XAB344" s="35"/>
      <c r="XAC344" s="35"/>
      <c r="XAD344" s="35"/>
      <c r="XAE344" s="35"/>
      <c r="XAF344" s="35"/>
      <c r="XAG344" s="35"/>
      <c r="XAH344" s="35"/>
      <c r="XAI344" s="35"/>
      <c r="XAJ344" s="35"/>
      <c r="XAK344" s="35"/>
      <c r="XAL344" s="35"/>
      <c r="XAM344" s="35"/>
      <c r="XAN344" s="35"/>
      <c r="XAO344" s="35"/>
      <c r="XAP344" s="35"/>
      <c r="XAQ344" s="35"/>
      <c r="XAR344" s="35"/>
      <c r="XAS344" s="35"/>
      <c r="XAT344" s="35"/>
      <c r="XAU344" s="35"/>
      <c r="XAV344" s="35"/>
      <c r="XAW344" s="35"/>
      <c r="XAX344" s="35"/>
      <c r="XAY344" s="35"/>
      <c r="XAZ344" s="35"/>
      <c r="XBA344" s="35"/>
      <c r="XBB344" s="35"/>
      <c r="XBC344" s="35"/>
      <c r="XBD344" s="35"/>
      <c r="XBE344" s="35"/>
      <c r="XBF344" s="35"/>
      <c r="XBG344" s="35"/>
      <c r="XBH344" s="35"/>
      <c r="XBI344" s="35"/>
      <c r="XBJ344" s="35"/>
      <c r="XBK344" s="35"/>
      <c r="XBL344" s="35"/>
      <c r="XBM344" s="35"/>
      <c r="XBN344" s="35"/>
      <c r="XBO344" s="35"/>
      <c r="XBP344" s="35"/>
      <c r="XBQ344" s="35"/>
      <c r="XBR344" s="35"/>
      <c r="XBS344" s="35"/>
      <c r="XBT344" s="35"/>
      <c r="XBU344" s="35"/>
      <c r="XBV344" s="35"/>
      <c r="XBW344" s="35"/>
      <c r="XBX344" s="35"/>
      <c r="XBY344" s="35"/>
      <c r="XBZ344" s="35"/>
      <c r="XCA344" s="35"/>
      <c r="XCB344" s="35"/>
      <c r="XCC344" s="35"/>
      <c r="XCD344" s="35"/>
      <c r="XCE344" s="35"/>
      <c r="XCF344" s="35"/>
      <c r="XCG344" s="35"/>
      <c r="XCH344" s="35"/>
      <c r="XCI344" s="35"/>
      <c r="XCJ344" s="35"/>
      <c r="XCK344" s="35"/>
      <c r="XCL344" s="35"/>
      <c r="XCM344" s="35"/>
      <c r="XCN344" s="35"/>
      <c r="XCO344" s="35"/>
      <c r="XCP344" s="35"/>
      <c r="XCQ344" s="35"/>
      <c r="XCR344" s="35"/>
      <c r="XCS344" s="35"/>
      <c r="XCT344" s="35"/>
      <c r="XCU344" s="35"/>
      <c r="XCV344" s="35"/>
      <c r="XCW344" s="35"/>
      <c r="XCX344" s="35"/>
      <c r="XCY344" s="35"/>
      <c r="XCZ344" s="35"/>
      <c r="XDA344" s="35"/>
      <c r="XDB344" s="35"/>
      <c r="XDC344" s="35"/>
      <c r="XDD344" s="35"/>
      <c r="XDE344" s="35"/>
      <c r="XDF344" s="35"/>
      <c r="XDG344" s="35"/>
      <c r="XDH344" s="35"/>
      <c r="XDI344" s="35"/>
      <c r="XDJ344" s="35"/>
      <c r="XDK344" s="35"/>
      <c r="XDL344" s="35"/>
      <c r="XDM344" s="35"/>
      <c r="XDN344" s="35"/>
      <c r="XDO344" s="35"/>
      <c r="XDP344" s="35"/>
      <c r="XDQ344" s="35"/>
      <c r="XDR344" s="35"/>
      <c r="XDS344" s="35"/>
      <c r="XDT344" s="35"/>
      <c r="XDU344" s="35"/>
      <c r="XDV344" s="35"/>
      <c r="XDW344" s="35"/>
      <c r="XDX344" s="35"/>
      <c r="XDY344" s="35"/>
      <c r="XDZ344" s="35"/>
      <c r="XEA344" s="35"/>
      <c r="XEB344" s="35"/>
      <c r="XEC344" s="35"/>
      <c r="XED344" s="35"/>
      <c r="XEE344" s="35"/>
      <c r="XEF344" s="35"/>
      <c r="XEG344" s="35"/>
      <c r="XEH344" s="35"/>
      <c r="XEI344" s="35"/>
      <c r="XEJ344" s="35"/>
      <c r="XEK344" s="35"/>
      <c r="XEL344" s="35"/>
      <c r="XEM344" s="35"/>
      <c r="XEN344" s="35"/>
      <c r="XEO344" s="35"/>
      <c r="XEP344" s="35"/>
      <c r="XEQ344" s="35"/>
      <c r="XER344" s="35"/>
      <c r="XES344" s="35"/>
      <c r="XET344" s="35"/>
      <c r="XEU344" s="35"/>
      <c r="XEV344" s="35"/>
      <c r="XEW344" s="35"/>
      <c r="XEX344" s="35"/>
      <c r="XEY344" s="35"/>
      <c r="XEZ344" s="35"/>
      <c r="XFA344" s="35"/>
      <c r="XFB344" s="35"/>
      <c r="XFC344" s="35"/>
      <c r="XFD344" s="35"/>
    </row>
    <row r="345" spans="1:151 16227:16384" s="12" customFormat="1" ht="20.25" customHeight="1" x14ac:dyDescent="0.25">
      <c r="A345" s="83" t="str">
        <f t="shared" si="51"/>
        <v>1st Floor For Residential  &amp; Parking</v>
      </c>
      <c r="B345" s="84"/>
      <c r="C345" s="83">
        <v>13</v>
      </c>
      <c r="D345" s="84"/>
      <c r="E345" s="58" t="s">
        <v>215</v>
      </c>
      <c r="F345" s="83">
        <f>(52.54+1.22*1.85)*10.764</f>
        <v>589.83490799999993</v>
      </c>
      <c r="G345" s="84"/>
      <c r="H345" s="58">
        <v>0</v>
      </c>
      <c r="I345" s="58">
        <f>F345*(($I$122)+1)+H345</f>
        <v>884.75236199999995</v>
      </c>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WZC345" s="35"/>
      <c r="WZD345" s="35"/>
      <c r="WZE345" s="35"/>
      <c r="WZF345" s="35"/>
      <c r="WZG345" s="35"/>
      <c r="WZH345" s="35"/>
      <c r="WZI345" s="35"/>
      <c r="WZJ345" s="35"/>
      <c r="WZK345" s="35"/>
      <c r="WZL345" s="35"/>
      <c r="WZM345" s="35"/>
      <c r="WZN345" s="35"/>
      <c r="WZO345" s="35"/>
      <c r="WZP345" s="35"/>
      <c r="WZQ345" s="35"/>
      <c r="WZR345" s="35"/>
      <c r="WZS345" s="35"/>
      <c r="WZT345" s="35"/>
      <c r="WZU345" s="35"/>
      <c r="WZV345" s="35"/>
      <c r="WZW345" s="35"/>
      <c r="WZX345" s="35"/>
      <c r="WZY345" s="35"/>
      <c r="WZZ345" s="35"/>
      <c r="XAA345" s="35"/>
      <c r="XAB345" s="35"/>
      <c r="XAC345" s="35"/>
      <c r="XAD345" s="35"/>
      <c r="XAE345" s="35"/>
      <c r="XAF345" s="35"/>
      <c r="XAG345" s="35"/>
      <c r="XAH345" s="35"/>
      <c r="XAI345" s="35"/>
      <c r="XAJ345" s="35"/>
      <c r="XAK345" s="35"/>
      <c r="XAL345" s="35"/>
      <c r="XAM345" s="35"/>
      <c r="XAN345" s="35"/>
      <c r="XAO345" s="35"/>
      <c r="XAP345" s="35"/>
      <c r="XAQ345" s="35"/>
      <c r="XAR345" s="35"/>
      <c r="XAS345" s="35"/>
      <c r="XAT345" s="35"/>
      <c r="XAU345" s="35"/>
      <c r="XAV345" s="35"/>
      <c r="XAW345" s="35"/>
      <c r="XAX345" s="35"/>
      <c r="XAY345" s="35"/>
      <c r="XAZ345" s="35"/>
      <c r="XBA345" s="35"/>
      <c r="XBB345" s="35"/>
      <c r="XBC345" s="35"/>
      <c r="XBD345" s="35"/>
      <c r="XBE345" s="35"/>
      <c r="XBF345" s="35"/>
      <c r="XBG345" s="35"/>
      <c r="XBH345" s="35"/>
      <c r="XBI345" s="35"/>
      <c r="XBJ345" s="35"/>
      <c r="XBK345" s="35"/>
      <c r="XBL345" s="35"/>
      <c r="XBM345" s="35"/>
      <c r="XBN345" s="35"/>
      <c r="XBO345" s="35"/>
      <c r="XBP345" s="35"/>
      <c r="XBQ345" s="35"/>
      <c r="XBR345" s="35"/>
      <c r="XBS345" s="35"/>
      <c r="XBT345" s="35"/>
      <c r="XBU345" s="35"/>
      <c r="XBV345" s="35"/>
      <c r="XBW345" s="35"/>
      <c r="XBX345" s="35"/>
      <c r="XBY345" s="35"/>
      <c r="XBZ345" s="35"/>
      <c r="XCA345" s="35"/>
      <c r="XCB345" s="35"/>
      <c r="XCC345" s="35"/>
      <c r="XCD345" s="35"/>
      <c r="XCE345" s="35"/>
      <c r="XCF345" s="35"/>
      <c r="XCG345" s="35"/>
      <c r="XCH345" s="35"/>
      <c r="XCI345" s="35"/>
      <c r="XCJ345" s="35"/>
      <c r="XCK345" s="35"/>
      <c r="XCL345" s="35"/>
      <c r="XCM345" s="35"/>
      <c r="XCN345" s="35"/>
      <c r="XCO345" s="35"/>
      <c r="XCP345" s="35"/>
      <c r="XCQ345" s="35"/>
      <c r="XCR345" s="35"/>
      <c r="XCS345" s="35"/>
      <c r="XCT345" s="35"/>
      <c r="XCU345" s="35"/>
      <c r="XCV345" s="35"/>
      <c r="XCW345" s="35"/>
      <c r="XCX345" s="35"/>
      <c r="XCY345" s="35"/>
      <c r="XCZ345" s="35"/>
      <c r="XDA345" s="35"/>
      <c r="XDB345" s="35"/>
      <c r="XDC345" s="35"/>
      <c r="XDD345" s="35"/>
      <c r="XDE345" s="35"/>
      <c r="XDF345" s="35"/>
      <c r="XDG345" s="35"/>
      <c r="XDH345" s="35"/>
      <c r="XDI345" s="35"/>
      <c r="XDJ345" s="35"/>
      <c r="XDK345" s="35"/>
      <c r="XDL345" s="35"/>
      <c r="XDM345" s="35"/>
      <c r="XDN345" s="35"/>
      <c r="XDO345" s="35"/>
      <c r="XDP345" s="35"/>
      <c r="XDQ345" s="35"/>
      <c r="XDR345" s="35"/>
      <c r="XDS345" s="35"/>
      <c r="XDT345" s="35"/>
      <c r="XDU345" s="35"/>
      <c r="XDV345" s="35"/>
      <c r="XDW345" s="35"/>
      <c r="XDX345" s="35"/>
      <c r="XDY345" s="35"/>
      <c r="XDZ345" s="35"/>
      <c r="XEA345" s="35"/>
      <c r="XEB345" s="35"/>
      <c r="XEC345" s="35"/>
      <c r="XED345" s="35"/>
      <c r="XEE345" s="35"/>
      <c r="XEF345" s="35"/>
      <c r="XEG345" s="35"/>
      <c r="XEH345" s="35"/>
      <c r="XEI345" s="35"/>
      <c r="XEJ345" s="35"/>
      <c r="XEK345" s="35"/>
      <c r="XEL345" s="35"/>
      <c r="XEM345" s="35"/>
      <c r="XEN345" s="35"/>
      <c r="XEO345" s="35"/>
      <c r="XEP345" s="35"/>
      <c r="XEQ345" s="35"/>
      <c r="XER345" s="35"/>
      <c r="XES345" s="35"/>
      <c r="XET345" s="35"/>
      <c r="XEU345" s="35"/>
      <c r="XEV345" s="35"/>
      <c r="XEW345" s="35"/>
      <c r="XEX345" s="35"/>
      <c r="XEY345" s="35"/>
      <c r="XEZ345" s="35"/>
      <c r="XFA345" s="35"/>
      <c r="XFB345" s="35"/>
      <c r="XFC345" s="35"/>
      <c r="XFD345" s="35"/>
    </row>
    <row r="346" spans="1:151 16227:16384" s="12" customFormat="1" ht="20.25" customHeight="1" x14ac:dyDescent="0.25">
      <c r="A346" s="83" t="str">
        <f t="shared" si="51"/>
        <v>1st Floor For Residential  &amp; Parking</v>
      </c>
      <c r="B346" s="84"/>
      <c r="C346" s="83">
        <v>14</v>
      </c>
      <c r="D346" s="84"/>
      <c r="E346" s="58" t="s">
        <v>215</v>
      </c>
      <c r="F346" s="83">
        <f>(52.54+1.22*1.85)*10.764</f>
        <v>589.83490799999993</v>
      </c>
      <c r="G346" s="84"/>
      <c r="H346" s="58">
        <v>0</v>
      </c>
      <c r="I346" s="58">
        <f>F346*(($I$122)+1)+H346</f>
        <v>884.75236199999995</v>
      </c>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WZC346" s="35"/>
      <c r="WZD346" s="35"/>
      <c r="WZE346" s="35"/>
      <c r="WZF346" s="35"/>
      <c r="WZG346" s="35"/>
      <c r="WZH346" s="35"/>
      <c r="WZI346" s="35"/>
      <c r="WZJ346" s="35"/>
      <c r="WZK346" s="35"/>
      <c r="WZL346" s="35"/>
      <c r="WZM346" s="35"/>
      <c r="WZN346" s="35"/>
      <c r="WZO346" s="35"/>
      <c r="WZP346" s="35"/>
      <c r="WZQ346" s="35"/>
      <c r="WZR346" s="35"/>
      <c r="WZS346" s="35"/>
      <c r="WZT346" s="35"/>
      <c r="WZU346" s="35"/>
      <c r="WZV346" s="35"/>
      <c r="WZW346" s="35"/>
      <c r="WZX346" s="35"/>
      <c r="WZY346" s="35"/>
      <c r="WZZ346" s="35"/>
      <c r="XAA346" s="35"/>
      <c r="XAB346" s="35"/>
      <c r="XAC346" s="35"/>
      <c r="XAD346" s="35"/>
      <c r="XAE346" s="35"/>
      <c r="XAF346" s="35"/>
      <c r="XAG346" s="35"/>
      <c r="XAH346" s="35"/>
      <c r="XAI346" s="35"/>
      <c r="XAJ346" s="35"/>
      <c r="XAK346" s="35"/>
      <c r="XAL346" s="35"/>
      <c r="XAM346" s="35"/>
      <c r="XAN346" s="35"/>
      <c r="XAO346" s="35"/>
      <c r="XAP346" s="35"/>
      <c r="XAQ346" s="35"/>
      <c r="XAR346" s="35"/>
      <c r="XAS346" s="35"/>
      <c r="XAT346" s="35"/>
      <c r="XAU346" s="35"/>
      <c r="XAV346" s="35"/>
      <c r="XAW346" s="35"/>
      <c r="XAX346" s="35"/>
      <c r="XAY346" s="35"/>
      <c r="XAZ346" s="35"/>
      <c r="XBA346" s="35"/>
      <c r="XBB346" s="35"/>
      <c r="XBC346" s="35"/>
      <c r="XBD346" s="35"/>
      <c r="XBE346" s="35"/>
      <c r="XBF346" s="35"/>
      <c r="XBG346" s="35"/>
      <c r="XBH346" s="35"/>
      <c r="XBI346" s="35"/>
      <c r="XBJ346" s="35"/>
      <c r="XBK346" s="35"/>
      <c r="XBL346" s="35"/>
      <c r="XBM346" s="35"/>
      <c r="XBN346" s="35"/>
      <c r="XBO346" s="35"/>
      <c r="XBP346" s="35"/>
      <c r="XBQ346" s="35"/>
      <c r="XBR346" s="35"/>
      <c r="XBS346" s="35"/>
      <c r="XBT346" s="35"/>
      <c r="XBU346" s="35"/>
      <c r="XBV346" s="35"/>
      <c r="XBW346" s="35"/>
      <c r="XBX346" s="35"/>
      <c r="XBY346" s="35"/>
      <c r="XBZ346" s="35"/>
      <c r="XCA346" s="35"/>
      <c r="XCB346" s="35"/>
      <c r="XCC346" s="35"/>
      <c r="XCD346" s="35"/>
      <c r="XCE346" s="35"/>
      <c r="XCF346" s="35"/>
      <c r="XCG346" s="35"/>
      <c r="XCH346" s="35"/>
      <c r="XCI346" s="35"/>
      <c r="XCJ346" s="35"/>
      <c r="XCK346" s="35"/>
      <c r="XCL346" s="35"/>
      <c r="XCM346" s="35"/>
      <c r="XCN346" s="35"/>
      <c r="XCO346" s="35"/>
      <c r="XCP346" s="35"/>
      <c r="XCQ346" s="35"/>
      <c r="XCR346" s="35"/>
      <c r="XCS346" s="35"/>
      <c r="XCT346" s="35"/>
      <c r="XCU346" s="35"/>
      <c r="XCV346" s="35"/>
      <c r="XCW346" s="35"/>
      <c r="XCX346" s="35"/>
      <c r="XCY346" s="35"/>
      <c r="XCZ346" s="35"/>
      <c r="XDA346" s="35"/>
      <c r="XDB346" s="35"/>
      <c r="XDC346" s="35"/>
      <c r="XDD346" s="35"/>
      <c r="XDE346" s="35"/>
      <c r="XDF346" s="35"/>
      <c r="XDG346" s="35"/>
      <c r="XDH346" s="35"/>
      <c r="XDI346" s="35"/>
      <c r="XDJ346" s="35"/>
      <c r="XDK346" s="35"/>
      <c r="XDL346" s="35"/>
      <c r="XDM346" s="35"/>
      <c r="XDN346" s="35"/>
      <c r="XDO346" s="35"/>
      <c r="XDP346" s="35"/>
      <c r="XDQ346" s="35"/>
      <c r="XDR346" s="35"/>
      <c r="XDS346" s="35"/>
      <c r="XDT346" s="35"/>
      <c r="XDU346" s="35"/>
      <c r="XDV346" s="35"/>
      <c r="XDW346" s="35"/>
      <c r="XDX346" s="35"/>
      <c r="XDY346" s="35"/>
      <c r="XDZ346" s="35"/>
      <c r="XEA346" s="35"/>
      <c r="XEB346" s="35"/>
      <c r="XEC346" s="35"/>
      <c r="XED346" s="35"/>
      <c r="XEE346" s="35"/>
      <c r="XEF346" s="35"/>
      <c r="XEG346" s="35"/>
      <c r="XEH346" s="35"/>
      <c r="XEI346" s="35"/>
      <c r="XEJ346" s="35"/>
      <c r="XEK346" s="35"/>
      <c r="XEL346" s="35"/>
      <c r="XEM346" s="35"/>
      <c r="XEN346" s="35"/>
      <c r="XEO346" s="35"/>
      <c r="XEP346" s="35"/>
      <c r="XEQ346" s="35"/>
      <c r="XER346" s="35"/>
      <c r="XES346" s="35"/>
      <c r="XET346" s="35"/>
      <c r="XEU346" s="35"/>
      <c r="XEV346" s="35"/>
      <c r="XEW346" s="35"/>
      <c r="XEX346" s="35"/>
      <c r="XEY346" s="35"/>
      <c r="XEZ346" s="35"/>
      <c r="XFA346" s="35"/>
      <c r="XFB346" s="35"/>
      <c r="XFC346" s="35"/>
      <c r="XFD346" s="35"/>
    </row>
    <row r="347" spans="1:151 16227:16384" s="12" customFormat="1" ht="20.25" customHeight="1" x14ac:dyDescent="0.25">
      <c r="A347" s="86" t="s">
        <v>250</v>
      </c>
      <c r="B347" s="87"/>
      <c r="C347" s="87"/>
      <c r="D347" s="87"/>
      <c r="E347" s="87"/>
      <c r="F347" s="87"/>
      <c r="G347" s="87"/>
      <c r="H347" s="87"/>
      <c r="I347" s="163"/>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WZC347" s="35"/>
      <c r="WZD347" s="35"/>
      <c r="WZE347" s="35"/>
      <c r="WZF347" s="35"/>
      <c r="WZG347" s="35"/>
      <c r="WZH347" s="35"/>
      <c r="WZI347" s="35"/>
      <c r="WZJ347" s="35"/>
      <c r="WZK347" s="35"/>
      <c r="WZL347" s="35"/>
      <c r="WZM347" s="35"/>
      <c r="WZN347" s="35"/>
      <c r="WZO347" s="35"/>
      <c r="WZP347" s="35"/>
      <c r="WZQ347" s="35"/>
      <c r="WZR347" s="35"/>
      <c r="WZS347" s="35"/>
      <c r="WZT347" s="35"/>
      <c r="WZU347" s="35"/>
      <c r="WZV347" s="35"/>
      <c r="WZW347" s="35"/>
      <c r="WZX347" s="35"/>
      <c r="WZY347" s="35"/>
      <c r="WZZ347" s="35"/>
      <c r="XAA347" s="35"/>
      <c r="XAB347" s="35"/>
      <c r="XAC347" s="35"/>
      <c r="XAD347" s="35"/>
      <c r="XAE347" s="35"/>
      <c r="XAF347" s="35"/>
      <c r="XAG347" s="35"/>
      <c r="XAH347" s="35"/>
      <c r="XAI347" s="35"/>
      <c r="XAJ347" s="35"/>
      <c r="XAK347" s="35"/>
      <c r="XAL347" s="35"/>
      <c r="XAM347" s="35"/>
      <c r="XAN347" s="35"/>
      <c r="XAO347" s="35"/>
      <c r="XAP347" s="35"/>
      <c r="XAQ347" s="35"/>
      <c r="XAR347" s="35"/>
      <c r="XAS347" s="35"/>
      <c r="XAT347" s="35"/>
      <c r="XAU347" s="35"/>
      <c r="XAV347" s="35"/>
      <c r="XAW347" s="35"/>
      <c r="XAX347" s="35"/>
      <c r="XAY347" s="35"/>
      <c r="XAZ347" s="35"/>
      <c r="XBA347" s="35"/>
      <c r="XBB347" s="35"/>
      <c r="XBC347" s="35"/>
      <c r="XBD347" s="35"/>
      <c r="XBE347" s="35"/>
      <c r="XBF347" s="35"/>
      <c r="XBG347" s="35"/>
      <c r="XBH347" s="35"/>
      <c r="XBI347" s="35"/>
      <c r="XBJ347" s="35"/>
      <c r="XBK347" s="35"/>
      <c r="XBL347" s="35"/>
      <c r="XBM347" s="35"/>
      <c r="XBN347" s="35"/>
      <c r="XBO347" s="35"/>
      <c r="XBP347" s="35"/>
      <c r="XBQ347" s="35"/>
      <c r="XBR347" s="35"/>
      <c r="XBS347" s="35"/>
      <c r="XBT347" s="35"/>
      <c r="XBU347" s="35"/>
      <c r="XBV347" s="35"/>
      <c r="XBW347" s="35"/>
      <c r="XBX347" s="35"/>
      <c r="XBY347" s="35"/>
      <c r="XBZ347" s="35"/>
      <c r="XCA347" s="35"/>
      <c r="XCB347" s="35"/>
      <c r="XCC347" s="35"/>
      <c r="XCD347" s="35"/>
      <c r="XCE347" s="35"/>
      <c r="XCF347" s="35"/>
      <c r="XCG347" s="35"/>
      <c r="XCH347" s="35"/>
      <c r="XCI347" s="35"/>
      <c r="XCJ347" s="35"/>
      <c r="XCK347" s="35"/>
      <c r="XCL347" s="35"/>
      <c r="XCM347" s="35"/>
      <c r="XCN347" s="35"/>
      <c r="XCO347" s="35"/>
      <c r="XCP347" s="35"/>
      <c r="XCQ347" s="35"/>
      <c r="XCR347" s="35"/>
      <c r="XCS347" s="35"/>
      <c r="XCT347" s="35"/>
      <c r="XCU347" s="35"/>
      <c r="XCV347" s="35"/>
      <c r="XCW347" s="35"/>
      <c r="XCX347" s="35"/>
      <c r="XCY347" s="35"/>
      <c r="XCZ347" s="35"/>
      <c r="XDA347" s="35"/>
      <c r="XDB347" s="35"/>
      <c r="XDC347" s="35"/>
      <c r="XDD347" s="35"/>
      <c r="XDE347" s="35"/>
      <c r="XDF347" s="35"/>
      <c r="XDG347" s="35"/>
      <c r="XDH347" s="35"/>
      <c r="XDI347" s="35"/>
      <c r="XDJ347" s="35"/>
      <c r="XDK347" s="35"/>
      <c r="XDL347" s="35"/>
      <c r="XDM347" s="35"/>
      <c r="XDN347" s="35"/>
      <c r="XDO347" s="35"/>
      <c r="XDP347" s="35"/>
      <c r="XDQ347" s="35"/>
      <c r="XDR347" s="35"/>
      <c r="XDS347" s="35"/>
      <c r="XDT347" s="35"/>
      <c r="XDU347" s="35"/>
      <c r="XDV347" s="35"/>
      <c r="XDW347" s="35"/>
      <c r="XDX347" s="35"/>
      <c r="XDY347" s="35"/>
      <c r="XDZ347" s="35"/>
      <c r="XEA347" s="35"/>
      <c r="XEB347" s="35"/>
      <c r="XEC347" s="35"/>
      <c r="XED347" s="35"/>
      <c r="XEE347" s="35"/>
      <c r="XEF347" s="35"/>
      <c r="XEG347" s="35"/>
      <c r="XEH347" s="35"/>
      <c r="XEI347" s="35"/>
      <c r="XEJ347" s="35"/>
      <c r="XEK347" s="35"/>
      <c r="XEL347" s="35"/>
      <c r="XEM347" s="35"/>
      <c r="XEN347" s="35"/>
      <c r="XEO347" s="35"/>
      <c r="XEP347" s="35"/>
      <c r="XEQ347" s="35"/>
      <c r="XER347" s="35"/>
      <c r="XES347" s="35"/>
      <c r="XET347" s="35"/>
      <c r="XEU347" s="35"/>
      <c r="XEV347" s="35"/>
      <c r="XEW347" s="35"/>
      <c r="XEX347" s="35"/>
      <c r="XEY347" s="35"/>
      <c r="XEZ347" s="35"/>
      <c r="XFA347" s="35"/>
      <c r="XFB347" s="35"/>
      <c r="XFC347" s="35"/>
      <c r="XFD347" s="35"/>
    </row>
    <row r="348" spans="1:151 16227:16384" s="12" customFormat="1" ht="20.25" customHeight="1" x14ac:dyDescent="0.25">
      <c r="A348" s="83" t="str">
        <f t="shared" ref="A348:A355" si="52">A347</f>
        <v>2nd &amp; 3rd Floor For Residential &amp; Parking</v>
      </c>
      <c r="B348" s="84"/>
      <c r="C348" s="83">
        <v>1</v>
      </c>
      <c r="D348" s="84"/>
      <c r="E348" s="58" t="s">
        <v>214</v>
      </c>
      <c r="F348" s="83">
        <f>(41.53+1*1.55)*10.764</f>
        <v>463.71311999999995</v>
      </c>
      <c r="G348" s="84"/>
      <c r="H348" s="58">
        <v>0</v>
      </c>
      <c r="I348" s="58">
        <f t="shared" ref="I348:I355" si="53">F348*(($I$122)+1)+H348</f>
        <v>695.56967999999995</v>
      </c>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WZC348" s="35"/>
      <c r="WZD348" s="35"/>
      <c r="WZE348" s="35"/>
      <c r="WZF348" s="35"/>
      <c r="WZG348" s="35"/>
      <c r="WZH348" s="35"/>
      <c r="WZI348" s="35"/>
      <c r="WZJ348" s="35"/>
      <c r="WZK348" s="35"/>
      <c r="WZL348" s="35"/>
      <c r="WZM348" s="35"/>
      <c r="WZN348" s="35"/>
      <c r="WZO348" s="35"/>
      <c r="WZP348" s="35"/>
      <c r="WZQ348" s="35"/>
      <c r="WZR348" s="35"/>
      <c r="WZS348" s="35"/>
      <c r="WZT348" s="35"/>
      <c r="WZU348" s="35"/>
      <c r="WZV348" s="35"/>
      <c r="WZW348" s="35"/>
      <c r="WZX348" s="35"/>
      <c r="WZY348" s="35"/>
      <c r="WZZ348" s="35"/>
      <c r="XAA348" s="35"/>
      <c r="XAB348" s="35"/>
      <c r="XAC348" s="35"/>
      <c r="XAD348" s="35"/>
      <c r="XAE348" s="35"/>
      <c r="XAF348" s="35"/>
      <c r="XAG348" s="35"/>
      <c r="XAH348" s="35"/>
      <c r="XAI348" s="35"/>
      <c r="XAJ348" s="35"/>
      <c r="XAK348" s="35"/>
      <c r="XAL348" s="35"/>
      <c r="XAM348" s="35"/>
      <c r="XAN348" s="35"/>
      <c r="XAO348" s="35"/>
      <c r="XAP348" s="35"/>
      <c r="XAQ348" s="35"/>
      <c r="XAR348" s="35"/>
      <c r="XAS348" s="35"/>
      <c r="XAT348" s="35"/>
      <c r="XAU348" s="35"/>
      <c r="XAV348" s="35"/>
      <c r="XAW348" s="35"/>
      <c r="XAX348" s="35"/>
      <c r="XAY348" s="35"/>
      <c r="XAZ348" s="35"/>
      <c r="XBA348" s="35"/>
      <c r="XBB348" s="35"/>
      <c r="XBC348" s="35"/>
      <c r="XBD348" s="35"/>
      <c r="XBE348" s="35"/>
      <c r="XBF348" s="35"/>
      <c r="XBG348" s="35"/>
      <c r="XBH348" s="35"/>
      <c r="XBI348" s="35"/>
      <c r="XBJ348" s="35"/>
      <c r="XBK348" s="35"/>
      <c r="XBL348" s="35"/>
      <c r="XBM348" s="35"/>
      <c r="XBN348" s="35"/>
      <c r="XBO348" s="35"/>
      <c r="XBP348" s="35"/>
      <c r="XBQ348" s="35"/>
      <c r="XBR348" s="35"/>
      <c r="XBS348" s="35"/>
      <c r="XBT348" s="35"/>
      <c r="XBU348" s="35"/>
      <c r="XBV348" s="35"/>
      <c r="XBW348" s="35"/>
      <c r="XBX348" s="35"/>
      <c r="XBY348" s="35"/>
      <c r="XBZ348" s="35"/>
      <c r="XCA348" s="35"/>
      <c r="XCB348" s="35"/>
      <c r="XCC348" s="35"/>
      <c r="XCD348" s="35"/>
      <c r="XCE348" s="35"/>
      <c r="XCF348" s="35"/>
      <c r="XCG348" s="35"/>
      <c r="XCH348" s="35"/>
      <c r="XCI348" s="35"/>
      <c r="XCJ348" s="35"/>
      <c r="XCK348" s="35"/>
      <c r="XCL348" s="35"/>
      <c r="XCM348" s="35"/>
      <c r="XCN348" s="35"/>
      <c r="XCO348" s="35"/>
      <c r="XCP348" s="35"/>
      <c r="XCQ348" s="35"/>
      <c r="XCR348" s="35"/>
      <c r="XCS348" s="35"/>
      <c r="XCT348" s="35"/>
      <c r="XCU348" s="35"/>
      <c r="XCV348" s="35"/>
      <c r="XCW348" s="35"/>
      <c r="XCX348" s="35"/>
      <c r="XCY348" s="35"/>
      <c r="XCZ348" s="35"/>
      <c r="XDA348" s="35"/>
      <c r="XDB348" s="35"/>
      <c r="XDC348" s="35"/>
      <c r="XDD348" s="35"/>
      <c r="XDE348" s="35"/>
      <c r="XDF348" s="35"/>
      <c r="XDG348" s="35"/>
      <c r="XDH348" s="35"/>
      <c r="XDI348" s="35"/>
      <c r="XDJ348" s="35"/>
      <c r="XDK348" s="35"/>
      <c r="XDL348" s="35"/>
      <c r="XDM348" s="35"/>
      <c r="XDN348" s="35"/>
      <c r="XDO348" s="35"/>
      <c r="XDP348" s="35"/>
      <c r="XDQ348" s="35"/>
      <c r="XDR348" s="35"/>
      <c r="XDS348" s="35"/>
      <c r="XDT348" s="35"/>
      <c r="XDU348" s="35"/>
      <c r="XDV348" s="35"/>
      <c r="XDW348" s="35"/>
      <c r="XDX348" s="35"/>
      <c r="XDY348" s="35"/>
      <c r="XDZ348" s="35"/>
      <c r="XEA348" s="35"/>
      <c r="XEB348" s="35"/>
      <c r="XEC348" s="35"/>
      <c r="XED348" s="35"/>
      <c r="XEE348" s="35"/>
      <c r="XEF348" s="35"/>
      <c r="XEG348" s="35"/>
      <c r="XEH348" s="35"/>
      <c r="XEI348" s="35"/>
      <c r="XEJ348" s="35"/>
      <c r="XEK348" s="35"/>
      <c r="XEL348" s="35"/>
      <c r="XEM348" s="35"/>
      <c r="XEN348" s="35"/>
      <c r="XEO348" s="35"/>
      <c r="XEP348" s="35"/>
      <c r="XEQ348" s="35"/>
      <c r="XER348" s="35"/>
      <c r="XES348" s="35"/>
      <c r="XET348" s="35"/>
      <c r="XEU348" s="35"/>
      <c r="XEV348" s="35"/>
      <c r="XEW348" s="35"/>
      <c r="XEX348" s="35"/>
      <c r="XEY348" s="35"/>
      <c r="XEZ348" s="35"/>
      <c r="XFA348" s="35"/>
      <c r="XFB348" s="35"/>
      <c r="XFC348" s="35"/>
      <c r="XFD348" s="35"/>
    </row>
    <row r="349" spans="1:151 16227:16384" s="12" customFormat="1" ht="20.25" customHeight="1" x14ac:dyDescent="0.25">
      <c r="A349" s="83" t="str">
        <f t="shared" si="52"/>
        <v>2nd &amp; 3rd Floor For Residential &amp; Parking</v>
      </c>
      <c r="B349" s="84"/>
      <c r="C349" s="83">
        <f>C348+1</f>
        <v>2</v>
      </c>
      <c r="D349" s="84"/>
      <c r="E349" s="58" t="s">
        <v>215</v>
      </c>
      <c r="F349" s="83">
        <f>(58.83+1.22*1.85)*10.764</f>
        <v>657.54046799999992</v>
      </c>
      <c r="G349" s="84"/>
      <c r="H349" s="58">
        <v>0</v>
      </c>
      <c r="I349" s="58">
        <f t="shared" si="53"/>
        <v>986.31070199999988</v>
      </c>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WZC349" s="35"/>
      <c r="WZD349" s="35"/>
      <c r="WZE349" s="35"/>
      <c r="WZF349" s="35"/>
      <c r="WZG349" s="35"/>
      <c r="WZH349" s="35"/>
      <c r="WZI349" s="35"/>
      <c r="WZJ349" s="35"/>
      <c r="WZK349" s="35"/>
      <c r="WZL349" s="35"/>
      <c r="WZM349" s="35"/>
      <c r="WZN349" s="35"/>
      <c r="WZO349" s="35"/>
      <c r="WZP349" s="35"/>
      <c r="WZQ349" s="35"/>
      <c r="WZR349" s="35"/>
      <c r="WZS349" s="35"/>
      <c r="WZT349" s="35"/>
      <c r="WZU349" s="35"/>
      <c r="WZV349" s="35"/>
      <c r="WZW349" s="35"/>
      <c r="WZX349" s="35"/>
      <c r="WZY349" s="35"/>
      <c r="WZZ349" s="35"/>
      <c r="XAA349" s="35"/>
      <c r="XAB349" s="35"/>
      <c r="XAC349" s="35"/>
      <c r="XAD349" s="35"/>
      <c r="XAE349" s="35"/>
      <c r="XAF349" s="35"/>
      <c r="XAG349" s="35"/>
      <c r="XAH349" s="35"/>
      <c r="XAI349" s="35"/>
      <c r="XAJ349" s="35"/>
      <c r="XAK349" s="35"/>
      <c r="XAL349" s="35"/>
      <c r="XAM349" s="35"/>
      <c r="XAN349" s="35"/>
      <c r="XAO349" s="35"/>
      <c r="XAP349" s="35"/>
      <c r="XAQ349" s="35"/>
      <c r="XAR349" s="35"/>
      <c r="XAS349" s="35"/>
      <c r="XAT349" s="35"/>
      <c r="XAU349" s="35"/>
      <c r="XAV349" s="35"/>
      <c r="XAW349" s="35"/>
      <c r="XAX349" s="35"/>
      <c r="XAY349" s="35"/>
      <c r="XAZ349" s="35"/>
      <c r="XBA349" s="35"/>
      <c r="XBB349" s="35"/>
      <c r="XBC349" s="35"/>
      <c r="XBD349" s="35"/>
      <c r="XBE349" s="35"/>
      <c r="XBF349" s="35"/>
      <c r="XBG349" s="35"/>
      <c r="XBH349" s="35"/>
      <c r="XBI349" s="35"/>
      <c r="XBJ349" s="35"/>
      <c r="XBK349" s="35"/>
      <c r="XBL349" s="35"/>
      <c r="XBM349" s="35"/>
      <c r="XBN349" s="35"/>
      <c r="XBO349" s="35"/>
      <c r="XBP349" s="35"/>
      <c r="XBQ349" s="35"/>
      <c r="XBR349" s="35"/>
      <c r="XBS349" s="35"/>
      <c r="XBT349" s="35"/>
      <c r="XBU349" s="35"/>
      <c r="XBV349" s="35"/>
      <c r="XBW349" s="35"/>
      <c r="XBX349" s="35"/>
      <c r="XBY349" s="35"/>
      <c r="XBZ349" s="35"/>
      <c r="XCA349" s="35"/>
      <c r="XCB349" s="35"/>
      <c r="XCC349" s="35"/>
      <c r="XCD349" s="35"/>
      <c r="XCE349" s="35"/>
      <c r="XCF349" s="35"/>
      <c r="XCG349" s="35"/>
      <c r="XCH349" s="35"/>
      <c r="XCI349" s="35"/>
      <c r="XCJ349" s="35"/>
      <c r="XCK349" s="35"/>
      <c r="XCL349" s="35"/>
      <c r="XCM349" s="35"/>
      <c r="XCN349" s="35"/>
      <c r="XCO349" s="35"/>
      <c r="XCP349" s="35"/>
      <c r="XCQ349" s="35"/>
      <c r="XCR349" s="35"/>
      <c r="XCS349" s="35"/>
      <c r="XCT349" s="35"/>
      <c r="XCU349" s="35"/>
      <c r="XCV349" s="35"/>
      <c r="XCW349" s="35"/>
      <c r="XCX349" s="35"/>
      <c r="XCY349" s="35"/>
      <c r="XCZ349" s="35"/>
      <c r="XDA349" s="35"/>
      <c r="XDB349" s="35"/>
      <c r="XDC349" s="35"/>
      <c r="XDD349" s="35"/>
      <c r="XDE349" s="35"/>
      <c r="XDF349" s="35"/>
      <c r="XDG349" s="35"/>
      <c r="XDH349" s="35"/>
      <c r="XDI349" s="35"/>
      <c r="XDJ349" s="35"/>
      <c r="XDK349" s="35"/>
      <c r="XDL349" s="35"/>
      <c r="XDM349" s="35"/>
      <c r="XDN349" s="35"/>
      <c r="XDO349" s="35"/>
      <c r="XDP349" s="35"/>
      <c r="XDQ349" s="35"/>
      <c r="XDR349" s="35"/>
      <c r="XDS349" s="35"/>
      <c r="XDT349" s="35"/>
      <c r="XDU349" s="35"/>
      <c r="XDV349" s="35"/>
      <c r="XDW349" s="35"/>
      <c r="XDX349" s="35"/>
      <c r="XDY349" s="35"/>
      <c r="XDZ349" s="35"/>
      <c r="XEA349" s="35"/>
      <c r="XEB349" s="35"/>
      <c r="XEC349" s="35"/>
      <c r="XED349" s="35"/>
      <c r="XEE349" s="35"/>
      <c r="XEF349" s="35"/>
      <c r="XEG349" s="35"/>
      <c r="XEH349" s="35"/>
      <c r="XEI349" s="35"/>
      <c r="XEJ349" s="35"/>
      <c r="XEK349" s="35"/>
      <c r="XEL349" s="35"/>
      <c r="XEM349" s="35"/>
      <c r="XEN349" s="35"/>
      <c r="XEO349" s="35"/>
      <c r="XEP349" s="35"/>
      <c r="XEQ349" s="35"/>
      <c r="XER349" s="35"/>
      <c r="XES349" s="35"/>
      <c r="XET349" s="35"/>
      <c r="XEU349" s="35"/>
      <c r="XEV349" s="35"/>
      <c r="XEW349" s="35"/>
      <c r="XEX349" s="35"/>
      <c r="XEY349" s="35"/>
      <c r="XEZ349" s="35"/>
      <c r="XFA349" s="35"/>
      <c r="XFB349" s="35"/>
      <c r="XFC349" s="35"/>
      <c r="XFD349" s="35"/>
    </row>
    <row r="350" spans="1:151 16227:16384" s="12" customFormat="1" ht="20.25" customHeight="1" x14ac:dyDescent="0.25">
      <c r="A350" s="83" t="str">
        <f t="shared" si="52"/>
        <v>2nd &amp; 3rd Floor For Residential &amp; Parking</v>
      </c>
      <c r="B350" s="84"/>
      <c r="C350" s="83">
        <f>C349+1</f>
        <v>3</v>
      </c>
      <c r="D350" s="84"/>
      <c r="E350" s="58" t="s">
        <v>215</v>
      </c>
      <c r="F350" s="83">
        <f>(58.83+1.22*1.85)*10.764</f>
        <v>657.54046799999992</v>
      </c>
      <c r="G350" s="84"/>
      <c r="H350" s="58">
        <v>0</v>
      </c>
      <c r="I350" s="58">
        <f t="shared" si="53"/>
        <v>986.31070199999988</v>
      </c>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WZC350" s="35"/>
      <c r="WZD350" s="35"/>
      <c r="WZE350" s="35"/>
      <c r="WZF350" s="35"/>
      <c r="WZG350" s="35"/>
      <c r="WZH350" s="35"/>
      <c r="WZI350" s="35"/>
      <c r="WZJ350" s="35"/>
      <c r="WZK350" s="35"/>
      <c r="WZL350" s="35"/>
      <c r="WZM350" s="35"/>
      <c r="WZN350" s="35"/>
      <c r="WZO350" s="35"/>
      <c r="WZP350" s="35"/>
      <c r="WZQ350" s="35"/>
      <c r="WZR350" s="35"/>
      <c r="WZS350" s="35"/>
      <c r="WZT350" s="35"/>
      <c r="WZU350" s="35"/>
      <c r="WZV350" s="35"/>
      <c r="WZW350" s="35"/>
      <c r="WZX350" s="35"/>
      <c r="WZY350" s="35"/>
      <c r="WZZ350" s="35"/>
      <c r="XAA350" s="35"/>
      <c r="XAB350" s="35"/>
      <c r="XAC350" s="35"/>
      <c r="XAD350" s="35"/>
      <c r="XAE350" s="35"/>
      <c r="XAF350" s="35"/>
      <c r="XAG350" s="35"/>
      <c r="XAH350" s="35"/>
      <c r="XAI350" s="35"/>
      <c r="XAJ350" s="35"/>
      <c r="XAK350" s="35"/>
      <c r="XAL350" s="35"/>
      <c r="XAM350" s="35"/>
      <c r="XAN350" s="35"/>
      <c r="XAO350" s="35"/>
      <c r="XAP350" s="35"/>
      <c r="XAQ350" s="35"/>
      <c r="XAR350" s="35"/>
      <c r="XAS350" s="35"/>
      <c r="XAT350" s="35"/>
      <c r="XAU350" s="35"/>
      <c r="XAV350" s="35"/>
      <c r="XAW350" s="35"/>
      <c r="XAX350" s="35"/>
      <c r="XAY350" s="35"/>
      <c r="XAZ350" s="35"/>
      <c r="XBA350" s="35"/>
      <c r="XBB350" s="35"/>
      <c r="XBC350" s="35"/>
      <c r="XBD350" s="35"/>
      <c r="XBE350" s="35"/>
      <c r="XBF350" s="35"/>
      <c r="XBG350" s="35"/>
      <c r="XBH350" s="35"/>
      <c r="XBI350" s="35"/>
      <c r="XBJ350" s="35"/>
      <c r="XBK350" s="35"/>
      <c r="XBL350" s="35"/>
      <c r="XBM350" s="35"/>
      <c r="XBN350" s="35"/>
      <c r="XBO350" s="35"/>
      <c r="XBP350" s="35"/>
      <c r="XBQ350" s="35"/>
      <c r="XBR350" s="35"/>
      <c r="XBS350" s="35"/>
      <c r="XBT350" s="35"/>
      <c r="XBU350" s="35"/>
      <c r="XBV350" s="35"/>
      <c r="XBW350" s="35"/>
      <c r="XBX350" s="35"/>
      <c r="XBY350" s="35"/>
      <c r="XBZ350" s="35"/>
      <c r="XCA350" s="35"/>
      <c r="XCB350" s="35"/>
      <c r="XCC350" s="35"/>
      <c r="XCD350" s="35"/>
      <c r="XCE350" s="35"/>
      <c r="XCF350" s="35"/>
      <c r="XCG350" s="35"/>
      <c r="XCH350" s="35"/>
      <c r="XCI350" s="35"/>
      <c r="XCJ350" s="35"/>
      <c r="XCK350" s="35"/>
      <c r="XCL350" s="35"/>
      <c r="XCM350" s="35"/>
      <c r="XCN350" s="35"/>
      <c r="XCO350" s="35"/>
      <c r="XCP350" s="35"/>
      <c r="XCQ350" s="35"/>
      <c r="XCR350" s="35"/>
      <c r="XCS350" s="35"/>
      <c r="XCT350" s="35"/>
      <c r="XCU350" s="35"/>
      <c r="XCV350" s="35"/>
      <c r="XCW350" s="35"/>
      <c r="XCX350" s="35"/>
      <c r="XCY350" s="35"/>
      <c r="XCZ350" s="35"/>
      <c r="XDA350" s="35"/>
      <c r="XDB350" s="35"/>
      <c r="XDC350" s="35"/>
      <c r="XDD350" s="35"/>
      <c r="XDE350" s="35"/>
      <c r="XDF350" s="35"/>
      <c r="XDG350" s="35"/>
      <c r="XDH350" s="35"/>
      <c r="XDI350" s="35"/>
      <c r="XDJ350" s="35"/>
      <c r="XDK350" s="35"/>
      <c r="XDL350" s="35"/>
      <c r="XDM350" s="35"/>
      <c r="XDN350" s="35"/>
      <c r="XDO350" s="35"/>
      <c r="XDP350" s="35"/>
      <c r="XDQ350" s="35"/>
      <c r="XDR350" s="35"/>
      <c r="XDS350" s="35"/>
      <c r="XDT350" s="35"/>
      <c r="XDU350" s="35"/>
      <c r="XDV350" s="35"/>
      <c r="XDW350" s="35"/>
      <c r="XDX350" s="35"/>
      <c r="XDY350" s="35"/>
      <c r="XDZ350" s="35"/>
      <c r="XEA350" s="35"/>
      <c r="XEB350" s="35"/>
      <c r="XEC350" s="35"/>
      <c r="XED350" s="35"/>
      <c r="XEE350" s="35"/>
      <c r="XEF350" s="35"/>
      <c r="XEG350" s="35"/>
      <c r="XEH350" s="35"/>
      <c r="XEI350" s="35"/>
      <c r="XEJ350" s="35"/>
      <c r="XEK350" s="35"/>
      <c r="XEL350" s="35"/>
      <c r="XEM350" s="35"/>
      <c r="XEN350" s="35"/>
      <c r="XEO350" s="35"/>
      <c r="XEP350" s="35"/>
      <c r="XEQ350" s="35"/>
      <c r="XER350" s="35"/>
      <c r="XES350" s="35"/>
      <c r="XET350" s="35"/>
      <c r="XEU350" s="35"/>
      <c r="XEV350" s="35"/>
      <c r="XEW350" s="35"/>
      <c r="XEX350" s="35"/>
      <c r="XEY350" s="35"/>
      <c r="XEZ350" s="35"/>
      <c r="XFA350" s="35"/>
      <c r="XFB350" s="35"/>
      <c r="XFC350" s="35"/>
      <c r="XFD350" s="35"/>
    </row>
    <row r="351" spans="1:151 16227:16384" s="12" customFormat="1" ht="20.25" customHeight="1" x14ac:dyDescent="0.25">
      <c r="A351" s="83" t="str">
        <f t="shared" si="52"/>
        <v>2nd &amp; 3rd Floor For Residential &amp; Parking</v>
      </c>
      <c r="B351" s="84"/>
      <c r="C351" s="83">
        <v>4</v>
      </c>
      <c r="D351" s="84"/>
      <c r="E351" s="58" t="s">
        <v>214</v>
      </c>
      <c r="F351" s="83">
        <f>(41.53+1*1.55)*10.764</f>
        <v>463.71311999999995</v>
      </c>
      <c r="G351" s="84"/>
      <c r="H351" s="58">
        <v>0</v>
      </c>
      <c r="I351" s="58">
        <f t="shared" si="53"/>
        <v>695.56967999999995</v>
      </c>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WZC351" s="35"/>
      <c r="WZD351" s="35"/>
      <c r="WZE351" s="35"/>
      <c r="WZF351" s="35"/>
      <c r="WZG351" s="35"/>
      <c r="WZH351" s="35"/>
      <c r="WZI351" s="35"/>
      <c r="WZJ351" s="35"/>
      <c r="WZK351" s="35"/>
      <c r="WZL351" s="35"/>
      <c r="WZM351" s="35"/>
      <c r="WZN351" s="35"/>
      <c r="WZO351" s="35"/>
      <c r="WZP351" s="35"/>
      <c r="WZQ351" s="35"/>
      <c r="WZR351" s="35"/>
      <c r="WZS351" s="35"/>
      <c r="WZT351" s="35"/>
      <c r="WZU351" s="35"/>
      <c r="WZV351" s="35"/>
      <c r="WZW351" s="35"/>
      <c r="WZX351" s="35"/>
      <c r="WZY351" s="35"/>
      <c r="WZZ351" s="35"/>
      <c r="XAA351" s="35"/>
      <c r="XAB351" s="35"/>
      <c r="XAC351" s="35"/>
      <c r="XAD351" s="35"/>
      <c r="XAE351" s="35"/>
      <c r="XAF351" s="35"/>
      <c r="XAG351" s="35"/>
      <c r="XAH351" s="35"/>
      <c r="XAI351" s="35"/>
      <c r="XAJ351" s="35"/>
      <c r="XAK351" s="35"/>
      <c r="XAL351" s="35"/>
      <c r="XAM351" s="35"/>
      <c r="XAN351" s="35"/>
      <c r="XAO351" s="35"/>
      <c r="XAP351" s="35"/>
      <c r="XAQ351" s="35"/>
      <c r="XAR351" s="35"/>
      <c r="XAS351" s="35"/>
      <c r="XAT351" s="35"/>
      <c r="XAU351" s="35"/>
      <c r="XAV351" s="35"/>
      <c r="XAW351" s="35"/>
      <c r="XAX351" s="35"/>
      <c r="XAY351" s="35"/>
      <c r="XAZ351" s="35"/>
      <c r="XBA351" s="35"/>
      <c r="XBB351" s="35"/>
      <c r="XBC351" s="35"/>
      <c r="XBD351" s="35"/>
      <c r="XBE351" s="35"/>
      <c r="XBF351" s="35"/>
      <c r="XBG351" s="35"/>
      <c r="XBH351" s="35"/>
      <c r="XBI351" s="35"/>
      <c r="XBJ351" s="35"/>
      <c r="XBK351" s="35"/>
      <c r="XBL351" s="35"/>
      <c r="XBM351" s="35"/>
      <c r="XBN351" s="35"/>
      <c r="XBO351" s="35"/>
      <c r="XBP351" s="35"/>
      <c r="XBQ351" s="35"/>
      <c r="XBR351" s="35"/>
      <c r="XBS351" s="35"/>
      <c r="XBT351" s="35"/>
      <c r="XBU351" s="35"/>
      <c r="XBV351" s="35"/>
      <c r="XBW351" s="35"/>
      <c r="XBX351" s="35"/>
      <c r="XBY351" s="35"/>
      <c r="XBZ351" s="35"/>
      <c r="XCA351" s="35"/>
      <c r="XCB351" s="35"/>
      <c r="XCC351" s="35"/>
      <c r="XCD351" s="35"/>
      <c r="XCE351" s="35"/>
      <c r="XCF351" s="35"/>
      <c r="XCG351" s="35"/>
      <c r="XCH351" s="35"/>
      <c r="XCI351" s="35"/>
      <c r="XCJ351" s="35"/>
      <c r="XCK351" s="35"/>
      <c r="XCL351" s="35"/>
      <c r="XCM351" s="35"/>
      <c r="XCN351" s="35"/>
      <c r="XCO351" s="35"/>
      <c r="XCP351" s="35"/>
      <c r="XCQ351" s="35"/>
      <c r="XCR351" s="35"/>
      <c r="XCS351" s="35"/>
      <c r="XCT351" s="35"/>
      <c r="XCU351" s="35"/>
      <c r="XCV351" s="35"/>
      <c r="XCW351" s="35"/>
      <c r="XCX351" s="35"/>
      <c r="XCY351" s="35"/>
      <c r="XCZ351" s="35"/>
      <c r="XDA351" s="35"/>
      <c r="XDB351" s="35"/>
      <c r="XDC351" s="35"/>
      <c r="XDD351" s="35"/>
      <c r="XDE351" s="35"/>
      <c r="XDF351" s="35"/>
      <c r="XDG351" s="35"/>
      <c r="XDH351" s="35"/>
      <c r="XDI351" s="35"/>
      <c r="XDJ351" s="35"/>
      <c r="XDK351" s="35"/>
      <c r="XDL351" s="35"/>
      <c r="XDM351" s="35"/>
      <c r="XDN351" s="35"/>
      <c r="XDO351" s="35"/>
      <c r="XDP351" s="35"/>
      <c r="XDQ351" s="35"/>
      <c r="XDR351" s="35"/>
      <c r="XDS351" s="35"/>
      <c r="XDT351" s="35"/>
      <c r="XDU351" s="35"/>
      <c r="XDV351" s="35"/>
      <c r="XDW351" s="35"/>
      <c r="XDX351" s="35"/>
      <c r="XDY351" s="35"/>
      <c r="XDZ351" s="35"/>
      <c r="XEA351" s="35"/>
      <c r="XEB351" s="35"/>
      <c r="XEC351" s="35"/>
      <c r="XED351" s="35"/>
      <c r="XEE351" s="35"/>
      <c r="XEF351" s="35"/>
      <c r="XEG351" s="35"/>
      <c r="XEH351" s="35"/>
      <c r="XEI351" s="35"/>
      <c r="XEJ351" s="35"/>
      <c r="XEK351" s="35"/>
      <c r="XEL351" s="35"/>
      <c r="XEM351" s="35"/>
      <c r="XEN351" s="35"/>
      <c r="XEO351" s="35"/>
      <c r="XEP351" s="35"/>
      <c r="XEQ351" s="35"/>
      <c r="XER351" s="35"/>
      <c r="XES351" s="35"/>
      <c r="XET351" s="35"/>
      <c r="XEU351" s="35"/>
      <c r="XEV351" s="35"/>
      <c r="XEW351" s="35"/>
      <c r="XEX351" s="35"/>
      <c r="XEY351" s="35"/>
      <c r="XEZ351" s="35"/>
      <c r="XFA351" s="35"/>
      <c r="XFB351" s="35"/>
      <c r="XFC351" s="35"/>
      <c r="XFD351" s="35"/>
    </row>
    <row r="352" spans="1:151 16227:16384" s="12" customFormat="1" ht="20.25" customHeight="1" x14ac:dyDescent="0.25">
      <c r="A352" s="83" t="str">
        <f t="shared" si="52"/>
        <v>2nd &amp; 3rd Floor For Residential &amp; Parking</v>
      </c>
      <c r="B352" s="84"/>
      <c r="C352" s="83">
        <v>5</v>
      </c>
      <c r="D352" s="84"/>
      <c r="E352" s="58" t="s">
        <v>215</v>
      </c>
      <c r="F352" s="83">
        <f>(52.54+1.22*1.85)*10.764</f>
        <v>589.83490799999993</v>
      </c>
      <c r="G352" s="84"/>
      <c r="H352" s="58">
        <v>0</v>
      </c>
      <c r="I352" s="58">
        <f t="shared" si="53"/>
        <v>884.75236199999995</v>
      </c>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WZC352" s="35"/>
      <c r="WZD352" s="35"/>
      <c r="WZE352" s="35"/>
      <c r="WZF352" s="35"/>
      <c r="WZG352" s="35"/>
      <c r="WZH352" s="35"/>
      <c r="WZI352" s="35"/>
      <c r="WZJ352" s="35"/>
      <c r="WZK352" s="35"/>
      <c r="WZL352" s="35"/>
      <c r="WZM352" s="35"/>
      <c r="WZN352" s="35"/>
      <c r="WZO352" s="35"/>
      <c r="WZP352" s="35"/>
      <c r="WZQ352" s="35"/>
      <c r="WZR352" s="35"/>
      <c r="WZS352" s="35"/>
      <c r="WZT352" s="35"/>
      <c r="WZU352" s="35"/>
      <c r="WZV352" s="35"/>
      <c r="WZW352" s="35"/>
      <c r="WZX352" s="35"/>
      <c r="WZY352" s="35"/>
      <c r="WZZ352" s="35"/>
      <c r="XAA352" s="35"/>
      <c r="XAB352" s="35"/>
      <c r="XAC352" s="35"/>
      <c r="XAD352" s="35"/>
      <c r="XAE352" s="35"/>
      <c r="XAF352" s="35"/>
      <c r="XAG352" s="35"/>
      <c r="XAH352" s="35"/>
      <c r="XAI352" s="35"/>
      <c r="XAJ352" s="35"/>
      <c r="XAK352" s="35"/>
      <c r="XAL352" s="35"/>
      <c r="XAM352" s="35"/>
      <c r="XAN352" s="35"/>
      <c r="XAO352" s="35"/>
      <c r="XAP352" s="35"/>
      <c r="XAQ352" s="35"/>
      <c r="XAR352" s="35"/>
      <c r="XAS352" s="35"/>
      <c r="XAT352" s="35"/>
      <c r="XAU352" s="35"/>
      <c r="XAV352" s="35"/>
      <c r="XAW352" s="35"/>
      <c r="XAX352" s="35"/>
      <c r="XAY352" s="35"/>
      <c r="XAZ352" s="35"/>
      <c r="XBA352" s="35"/>
      <c r="XBB352" s="35"/>
      <c r="XBC352" s="35"/>
      <c r="XBD352" s="35"/>
      <c r="XBE352" s="35"/>
      <c r="XBF352" s="35"/>
      <c r="XBG352" s="35"/>
      <c r="XBH352" s="35"/>
      <c r="XBI352" s="35"/>
      <c r="XBJ352" s="35"/>
      <c r="XBK352" s="35"/>
      <c r="XBL352" s="35"/>
      <c r="XBM352" s="35"/>
      <c r="XBN352" s="35"/>
      <c r="XBO352" s="35"/>
      <c r="XBP352" s="35"/>
      <c r="XBQ352" s="35"/>
      <c r="XBR352" s="35"/>
      <c r="XBS352" s="35"/>
      <c r="XBT352" s="35"/>
      <c r="XBU352" s="35"/>
      <c r="XBV352" s="35"/>
      <c r="XBW352" s="35"/>
      <c r="XBX352" s="35"/>
      <c r="XBY352" s="35"/>
      <c r="XBZ352" s="35"/>
      <c r="XCA352" s="35"/>
      <c r="XCB352" s="35"/>
      <c r="XCC352" s="35"/>
      <c r="XCD352" s="35"/>
      <c r="XCE352" s="35"/>
      <c r="XCF352" s="35"/>
      <c r="XCG352" s="35"/>
      <c r="XCH352" s="35"/>
      <c r="XCI352" s="35"/>
      <c r="XCJ352" s="35"/>
      <c r="XCK352" s="35"/>
      <c r="XCL352" s="35"/>
      <c r="XCM352" s="35"/>
      <c r="XCN352" s="35"/>
      <c r="XCO352" s="35"/>
      <c r="XCP352" s="35"/>
      <c r="XCQ352" s="35"/>
      <c r="XCR352" s="35"/>
      <c r="XCS352" s="35"/>
      <c r="XCT352" s="35"/>
      <c r="XCU352" s="35"/>
      <c r="XCV352" s="35"/>
      <c r="XCW352" s="35"/>
      <c r="XCX352" s="35"/>
      <c r="XCY352" s="35"/>
      <c r="XCZ352" s="35"/>
      <c r="XDA352" s="35"/>
      <c r="XDB352" s="35"/>
      <c r="XDC352" s="35"/>
      <c r="XDD352" s="35"/>
      <c r="XDE352" s="35"/>
      <c r="XDF352" s="35"/>
      <c r="XDG352" s="35"/>
      <c r="XDH352" s="35"/>
      <c r="XDI352" s="35"/>
      <c r="XDJ352" s="35"/>
      <c r="XDK352" s="35"/>
      <c r="XDL352" s="35"/>
      <c r="XDM352" s="35"/>
      <c r="XDN352" s="35"/>
      <c r="XDO352" s="35"/>
      <c r="XDP352" s="35"/>
      <c r="XDQ352" s="35"/>
      <c r="XDR352" s="35"/>
      <c r="XDS352" s="35"/>
      <c r="XDT352" s="35"/>
      <c r="XDU352" s="35"/>
      <c r="XDV352" s="35"/>
      <c r="XDW352" s="35"/>
      <c r="XDX352" s="35"/>
      <c r="XDY352" s="35"/>
      <c r="XDZ352" s="35"/>
      <c r="XEA352" s="35"/>
      <c r="XEB352" s="35"/>
      <c r="XEC352" s="35"/>
      <c r="XED352" s="35"/>
      <c r="XEE352" s="35"/>
      <c r="XEF352" s="35"/>
      <c r="XEG352" s="35"/>
      <c r="XEH352" s="35"/>
      <c r="XEI352" s="35"/>
      <c r="XEJ352" s="35"/>
      <c r="XEK352" s="35"/>
      <c r="XEL352" s="35"/>
      <c r="XEM352" s="35"/>
      <c r="XEN352" s="35"/>
      <c r="XEO352" s="35"/>
      <c r="XEP352" s="35"/>
      <c r="XEQ352" s="35"/>
      <c r="XER352" s="35"/>
      <c r="XES352" s="35"/>
      <c r="XET352" s="35"/>
      <c r="XEU352" s="35"/>
      <c r="XEV352" s="35"/>
      <c r="XEW352" s="35"/>
      <c r="XEX352" s="35"/>
      <c r="XEY352" s="35"/>
      <c r="XEZ352" s="35"/>
      <c r="XFA352" s="35"/>
      <c r="XFB352" s="35"/>
      <c r="XFC352" s="35"/>
      <c r="XFD352" s="35"/>
    </row>
    <row r="353" spans="1:151 16227:16384" s="12" customFormat="1" ht="20.25" customHeight="1" x14ac:dyDescent="0.25">
      <c r="A353" s="83" t="str">
        <f t="shared" si="52"/>
        <v>2nd &amp; 3rd Floor For Residential &amp; Parking</v>
      </c>
      <c r="B353" s="84"/>
      <c r="C353" s="83">
        <v>6</v>
      </c>
      <c r="D353" s="84"/>
      <c r="E353" s="58" t="s">
        <v>215</v>
      </c>
      <c r="F353" s="83">
        <f>(52.54+1.22*1.85)*10.764</f>
        <v>589.83490799999993</v>
      </c>
      <c r="G353" s="84"/>
      <c r="H353" s="58">
        <v>0</v>
      </c>
      <c r="I353" s="58">
        <f t="shared" si="53"/>
        <v>884.75236199999995</v>
      </c>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WZC353" s="35"/>
      <c r="WZD353" s="35"/>
      <c r="WZE353" s="35"/>
      <c r="WZF353" s="35"/>
      <c r="WZG353" s="35"/>
      <c r="WZH353" s="35"/>
      <c r="WZI353" s="35"/>
      <c r="WZJ353" s="35"/>
      <c r="WZK353" s="35"/>
      <c r="WZL353" s="35"/>
      <c r="WZM353" s="35"/>
      <c r="WZN353" s="35"/>
      <c r="WZO353" s="35"/>
      <c r="WZP353" s="35"/>
      <c r="WZQ353" s="35"/>
      <c r="WZR353" s="35"/>
      <c r="WZS353" s="35"/>
      <c r="WZT353" s="35"/>
      <c r="WZU353" s="35"/>
      <c r="WZV353" s="35"/>
      <c r="WZW353" s="35"/>
      <c r="WZX353" s="35"/>
      <c r="WZY353" s="35"/>
      <c r="WZZ353" s="35"/>
      <c r="XAA353" s="35"/>
      <c r="XAB353" s="35"/>
      <c r="XAC353" s="35"/>
      <c r="XAD353" s="35"/>
      <c r="XAE353" s="35"/>
      <c r="XAF353" s="35"/>
      <c r="XAG353" s="35"/>
      <c r="XAH353" s="35"/>
      <c r="XAI353" s="35"/>
      <c r="XAJ353" s="35"/>
      <c r="XAK353" s="35"/>
      <c r="XAL353" s="35"/>
      <c r="XAM353" s="35"/>
      <c r="XAN353" s="35"/>
      <c r="XAO353" s="35"/>
      <c r="XAP353" s="35"/>
      <c r="XAQ353" s="35"/>
      <c r="XAR353" s="35"/>
      <c r="XAS353" s="35"/>
      <c r="XAT353" s="35"/>
      <c r="XAU353" s="35"/>
      <c r="XAV353" s="35"/>
      <c r="XAW353" s="35"/>
      <c r="XAX353" s="35"/>
      <c r="XAY353" s="35"/>
      <c r="XAZ353" s="35"/>
      <c r="XBA353" s="35"/>
      <c r="XBB353" s="35"/>
      <c r="XBC353" s="35"/>
      <c r="XBD353" s="35"/>
      <c r="XBE353" s="35"/>
      <c r="XBF353" s="35"/>
      <c r="XBG353" s="35"/>
      <c r="XBH353" s="35"/>
      <c r="XBI353" s="35"/>
      <c r="XBJ353" s="35"/>
      <c r="XBK353" s="35"/>
      <c r="XBL353" s="35"/>
      <c r="XBM353" s="35"/>
      <c r="XBN353" s="35"/>
      <c r="XBO353" s="35"/>
      <c r="XBP353" s="35"/>
      <c r="XBQ353" s="35"/>
      <c r="XBR353" s="35"/>
      <c r="XBS353" s="35"/>
      <c r="XBT353" s="35"/>
      <c r="XBU353" s="35"/>
      <c r="XBV353" s="35"/>
      <c r="XBW353" s="35"/>
      <c r="XBX353" s="35"/>
      <c r="XBY353" s="35"/>
      <c r="XBZ353" s="35"/>
      <c r="XCA353" s="35"/>
      <c r="XCB353" s="35"/>
      <c r="XCC353" s="35"/>
      <c r="XCD353" s="35"/>
      <c r="XCE353" s="35"/>
      <c r="XCF353" s="35"/>
      <c r="XCG353" s="35"/>
      <c r="XCH353" s="35"/>
      <c r="XCI353" s="35"/>
      <c r="XCJ353" s="35"/>
      <c r="XCK353" s="35"/>
      <c r="XCL353" s="35"/>
      <c r="XCM353" s="35"/>
      <c r="XCN353" s="35"/>
      <c r="XCO353" s="35"/>
      <c r="XCP353" s="35"/>
      <c r="XCQ353" s="35"/>
      <c r="XCR353" s="35"/>
      <c r="XCS353" s="35"/>
      <c r="XCT353" s="35"/>
      <c r="XCU353" s="35"/>
      <c r="XCV353" s="35"/>
      <c r="XCW353" s="35"/>
      <c r="XCX353" s="35"/>
      <c r="XCY353" s="35"/>
      <c r="XCZ353" s="35"/>
      <c r="XDA353" s="35"/>
      <c r="XDB353" s="35"/>
      <c r="XDC353" s="35"/>
      <c r="XDD353" s="35"/>
      <c r="XDE353" s="35"/>
      <c r="XDF353" s="35"/>
      <c r="XDG353" s="35"/>
      <c r="XDH353" s="35"/>
      <c r="XDI353" s="35"/>
      <c r="XDJ353" s="35"/>
      <c r="XDK353" s="35"/>
      <c r="XDL353" s="35"/>
      <c r="XDM353" s="35"/>
      <c r="XDN353" s="35"/>
      <c r="XDO353" s="35"/>
      <c r="XDP353" s="35"/>
      <c r="XDQ353" s="35"/>
      <c r="XDR353" s="35"/>
      <c r="XDS353" s="35"/>
      <c r="XDT353" s="35"/>
      <c r="XDU353" s="35"/>
      <c r="XDV353" s="35"/>
      <c r="XDW353" s="35"/>
      <c r="XDX353" s="35"/>
      <c r="XDY353" s="35"/>
      <c r="XDZ353" s="35"/>
      <c r="XEA353" s="35"/>
      <c r="XEB353" s="35"/>
      <c r="XEC353" s="35"/>
      <c r="XED353" s="35"/>
      <c r="XEE353" s="35"/>
      <c r="XEF353" s="35"/>
      <c r="XEG353" s="35"/>
      <c r="XEH353" s="35"/>
      <c r="XEI353" s="35"/>
      <c r="XEJ353" s="35"/>
      <c r="XEK353" s="35"/>
      <c r="XEL353" s="35"/>
      <c r="XEM353" s="35"/>
      <c r="XEN353" s="35"/>
      <c r="XEO353" s="35"/>
      <c r="XEP353" s="35"/>
      <c r="XEQ353" s="35"/>
      <c r="XER353" s="35"/>
      <c r="XES353" s="35"/>
      <c r="XET353" s="35"/>
      <c r="XEU353" s="35"/>
      <c r="XEV353" s="35"/>
      <c r="XEW353" s="35"/>
      <c r="XEX353" s="35"/>
      <c r="XEY353" s="35"/>
      <c r="XEZ353" s="35"/>
      <c r="XFA353" s="35"/>
      <c r="XFB353" s="35"/>
      <c r="XFC353" s="35"/>
      <c r="XFD353" s="35"/>
    </row>
    <row r="354" spans="1:151 16227:16384" s="12" customFormat="1" ht="20.25" customHeight="1" x14ac:dyDescent="0.25">
      <c r="A354" s="83" t="str">
        <f t="shared" si="52"/>
        <v>2nd &amp; 3rd Floor For Residential &amp; Parking</v>
      </c>
      <c r="B354" s="84"/>
      <c r="C354" s="83">
        <v>13</v>
      </c>
      <c r="D354" s="84"/>
      <c r="E354" s="58" t="s">
        <v>215</v>
      </c>
      <c r="F354" s="83">
        <f>(52.54+1.22*1.85)*10.764</f>
        <v>589.83490799999993</v>
      </c>
      <c r="G354" s="84"/>
      <c r="H354" s="58">
        <v>0</v>
      </c>
      <c r="I354" s="58">
        <f t="shared" si="53"/>
        <v>884.75236199999995</v>
      </c>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WZC354" s="35"/>
      <c r="WZD354" s="35"/>
      <c r="WZE354" s="35"/>
      <c r="WZF354" s="35"/>
      <c r="WZG354" s="35"/>
      <c r="WZH354" s="35"/>
      <c r="WZI354" s="35"/>
      <c r="WZJ354" s="35"/>
      <c r="WZK354" s="35"/>
      <c r="WZL354" s="35"/>
      <c r="WZM354" s="35"/>
      <c r="WZN354" s="35"/>
      <c r="WZO354" s="35"/>
      <c r="WZP354" s="35"/>
      <c r="WZQ354" s="35"/>
      <c r="WZR354" s="35"/>
      <c r="WZS354" s="35"/>
      <c r="WZT354" s="35"/>
      <c r="WZU354" s="35"/>
      <c r="WZV354" s="35"/>
      <c r="WZW354" s="35"/>
      <c r="WZX354" s="35"/>
      <c r="WZY354" s="35"/>
      <c r="WZZ354" s="35"/>
      <c r="XAA354" s="35"/>
      <c r="XAB354" s="35"/>
      <c r="XAC354" s="35"/>
      <c r="XAD354" s="35"/>
      <c r="XAE354" s="35"/>
      <c r="XAF354" s="35"/>
      <c r="XAG354" s="35"/>
      <c r="XAH354" s="35"/>
      <c r="XAI354" s="35"/>
      <c r="XAJ354" s="35"/>
      <c r="XAK354" s="35"/>
      <c r="XAL354" s="35"/>
      <c r="XAM354" s="35"/>
      <c r="XAN354" s="35"/>
      <c r="XAO354" s="35"/>
      <c r="XAP354" s="35"/>
      <c r="XAQ354" s="35"/>
      <c r="XAR354" s="35"/>
      <c r="XAS354" s="35"/>
      <c r="XAT354" s="35"/>
      <c r="XAU354" s="35"/>
      <c r="XAV354" s="35"/>
      <c r="XAW354" s="35"/>
      <c r="XAX354" s="35"/>
      <c r="XAY354" s="35"/>
      <c r="XAZ354" s="35"/>
      <c r="XBA354" s="35"/>
      <c r="XBB354" s="35"/>
      <c r="XBC354" s="35"/>
      <c r="XBD354" s="35"/>
      <c r="XBE354" s="35"/>
      <c r="XBF354" s="35"/>
      <c r="XBG354" s="35"/>
      <c r="XBH354" s="35"/>
      <c r="XBI354" s="35"/>
      <c r="XBJ354" s="35"/>
      <c r="XBK354" s="35"/>
      <c r="XBL354" s="35"/>
      <c r="XBM354" s="35"/>
      <c r="XBN354" s="35"/>
      <c r="XBO354" s="35"/>
      <c r="XBP354" s="35"/>
      <c r="XBQ354" s="35"/>
      <c r="XBR354" s="35"/>
      <c r="XBS354" s="35"/>
      <c r="XBT354" s="35"/>
      <c r="XBU354" s="35"/>
      <c r="XBV354" s="35"/>
      <c r="XBW354" s="35"/>
      <c r="XBX354" s="35"/>
      <c r="XBY354" s="35"/>
      <c r="XBZ354" s="35"/>
      <c r="XCA354" s="35"/>
      <c r="XCB354" s="35"/>
      <c r="XCC354" s="35"/>
      <c r="XCD354" s="35"/>
      <c r="XCE354" s="35"/>
      <c r="XCF354" s="35"/>
      <c r="XCG354" s="35"/>
      <c r="XCH354" s="35"/>
      <c r="XCI354" s="35"/>
      <c r="XCJ354" s="35"/>
      <c r="XCK354" s="35"/>
      <c r="XCL354" s="35"/>
      <c r="XCM354" s="35"/>
      <c r="XCN354" s="35"/>
      <c r="XCO354" s="35"/>
      <c r="XCP354" s="35"/>
      <c r="XCQ354" s="35"/>
      <c r="XCR354" s="35"/>
      <c r="XCS354" s="35"/>
      <c r="XCT354" s="35"/>
      <c r="XCU354" s="35"/>
      <c r="XCV354" s="35"/>
      <c r="XCW354" s="35"/>
      <c r="XCX354" s="35"/>
      <c r="XCY354" s="35"/>
      <c r="XCZ354" s="35"/>
      <c r="XDA354" s="35"/>
      <c r="XDB354" s="35"/>
      <c r="XDC354" s="35"/>
      <c r="XDD354" s="35"/>
      <c r="XDE354" s="35"/>
      <c r="XDF354" s="35"/>
      <c r="XDG354" s="35"/>
      <c r="XDH354" s="35"/>
      <c r="XDI354" s="35"/>
      <c r="XDJ354" s="35"/>
      <c r="XDK354" s="35"/>
      <c r="XDL354" s="35"/>
      <c r="XDM354" s="35"/>
      <c r="XDN354" s="35"/>
      <c r="XDO354" s="35"/>
      <c r="XDP354" s="35"/>
      <c r="XDQ354" s="35"/>
      <c r="XDR354" s="35"/>
      <c r="XDS354" s="35"/>
      <c r="XDT354" s="35"/>
      <c r="XDU354" s="35"/>
      <c r="XDV354" s="35"/>
      <c r="XDW354" s="35"/>
      <c r="XDX354" s="35"/>
      <c r="XDY354" s="35"/>
      <c r="XDZ354" s="35"/>
      <c r="XEA354" s="35"/>
      <c r="XEB354" s="35"/>
      <c r="XEC354" s="35"/>
      <c r="XED354" s="35"/>
      <c r="XEE354" s="35"/>
      <c r="XEF354" s="35"/>
      <c r="XEG354" s="35"/>
      <c r="XEH354" s="35"/>
      <c r="XEI354" s="35"/>
      <c r="XEJ354" s="35"/>
      <c r="XEK354" s="35"/>
      <c r="XEL354" s="35"/>
      <c r="XEM354" s="35"/>
      <c r="XEN354" s="35"/>
      <c r="XEO354" s="35"/>
      <c r="XEP354" s="35"/>
      <c r="XEQ354" s="35"/>
      <c r="XER354" s="35"/>
      <c r="XES354" s="35"/>
      <c r="XET354" s="35"/>
      <c r="XEU354" s="35"/>
      <c r="XEV354" s="35"/>
      <c r="XEW354" s="35"/>
      <c r="XEX354" s="35"/>
      <c r="XEY354" s="35"/>
      <c r="XEZ354" s="35"/>
      <c r="XFA354" s="35"/>
      <c r="XFB354" s="35"/>
      <c r="XFC354" s="35"/>
      <c r="XFD354" s="35"/>
    </row>
    <row r="355" spans="1:151 16227:16384" s="12" customFormat="1" ht="20.25" customHeight="1" x14ac:dyDescent="0.25">
      <c r="A355" s="82" t="str">
        <f t="shared" si="52"/>
        <v>2nd &amp; 3rd Floor For Residential &amp; Parking</v>
      </c>
      <c r="B355" s="82"/>
      <c r="C355" s="82">
        <v>14</v>
      </c>
      <c r="D355" s="82"/>
      <c r="E355" s="51" t="s">
        <v>215</v>
      </c>
      <c r="F355" s="83">
        <f>(52.54+1.22*1.85)*10.764</f>
        <v>589.83490799999993</v>
      </c>
      <c r="G355" s="84"/>
      <c r="H355" s="51">
        <v>0</v>
      </c>
      <c r="I355" s="51">
        <f t="shared" si="53"/>
        <v>884.75236199999995</v>
      </c>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WZC355" s="35"/>
      <c r="WZD355" s="35"/>
      <c r="WZE355" s="35"/>
      <c r="WZF355" s="35"/>
      <c r="WZG355" s="35"/>
      <c r="WZH355" s="35"/>
      <c r="WZI355" s="35"/>
      <c r="WZJ355" s="35"/>
      <c r="WZK355" s="35"/>
      <c r="WZL355" s="35"/>
      <c r="WZM355" s="35"/>
      <c r="WZN355" s="35"/>
      <c r="WZO355" s="35"/>
      <c r="WZP355" s="35"/>
      <c r="WZQ355" s="35"/>
      <c r="WZR355" s="35"/>
      <c r="WZS355" s="35"/>
      <c r="WZT355" s="35"/>
      <c r="WZU355" s="35"/>
      <c r="WZV355" s="35"/>
      <c r="WZW355" s="35"/>
      <c r="WZX355" s="35"/>
      <c r="WZY355" s="35"/>
      <c r="WZZ355" s="35"/>
      <c r="XAA355" s="35"/>
      <c r="XAB355" s="35"/>
      <c r="XAC355" s="35"/>
      <c r="XAD355" s="35"/>
      <c r="XAE355" s="35"/>
      <c r="XAF355" s="35"/>
      <c r="XAG355" s="35"/>
      <c r="XAH355" s="35"/>
      <c r="XAI355" s="35"/>
      <c r="XAJ355" s="35"/>
      <c r="XAK355" s="35"/>
      <c r="XAL355" s="35"/>
      <c r="XAM355" s="35"/>
      <c r="XAN355" s="35"/>
      <c r="XAO355" s="35"/>
      <c r="XAP355" s="35"/>
      <c r="XAQ355" s="35"/>
      <c r="XAR355" s="35"/>
      <c r="XAS355" s="35"/>
      <c r="XAT355" s="35"/>
      <c r="XAU355" s="35"/>
      <c r="XAV355" s="35"/>
      <c r="XAW355" s="35"/>
      <c r="XAX355" s="35"/>
      <c r="XAY355" s="35"/>
      <c r="XAZ355" s="35"/>
      <c r="XBA355" s="35"/>
      <c r="XBB355" s="35"/>
      <c r="XBC355" s="35"/>
      <c r="XBD355" s="35"/>
      <c r="XBE355" s="35"/>
      <c r="XBF355" s="35"/>
      <c r="XBG355" s="35"/>
      <c r="XBH355" s="35"/>
      <c r="XBI355" s="35"/>
      <c r="XBJ355" s="35"/>
      <c r="XBK355" s="35"/>
      <c r="XBL355" s="35"/>
      <c r="XBM355" s="35"/>
      <c r="XBN355" s="35"/>
      <c r="XBO355" s="35"/>
      <c r="XBP355" s="35"/>
      <c r="XBQ355" s="35"/>
      <c r="XBR355" s="35"/>
      <c r="XBS355" s="35"/>
      <c r="XBT355" s="35"/>
      <c r="XBU355" s="35"/>
      <c r="XBV355" s="35"/>
      <c r="XBW355" s="35"/>
      <c r="XBX355" s="35"/>
      <c r="XBY355" s="35"/>
      <c r="XBZ355" s="35"/>
      <c r="XCA355" s="35"/>
      <c r="XCB355" s="35"/>
      <c r="XCC355" s="35"/>
      <c r="XCD355" s="35"/>
      <c r="XCE355" s="35"/>
      <c r="XCF355" s="35"/>
      <c r="XCG355" s="35"/>
      <c r="XCH355" s="35"/>
      <c r="XCI355" s="35"/>
      <c r="XCJ355" s="35"/>
      <c r="XCK355" s="35"/>
      <c r="XCL355" s="35"/>
      <c r="XCM355" s="35"/>
      <c r="XCN355" s="35"/>
      <c r="XCO355" s="35"/>
      <c r="XCP355" s="35"/>
      <c r="XCQ355" s="35"/>
      <c r="XCR355" s="35"/>
      <c r="XCS355" s="35"/>
      <c r="XCT355" s="35"/>
      <c r="XCU355" s="35"/>
      <c r="XCV355" s="35"/>
      <c r="XCW355" s="35"/>
      <c r="XCX355" s="35"/>
      <c r="XCY355" s="35"/>
      <c r="XCZ355" s="35"/>
      <c r="XDA355" s="35"/>
      <c r="XDB355" s="35"/>
      <c r="XDC355" s="35"/>
      <c r="XDD355" s="35"/>
      <c r="XDE355" s="35"/>
      <c r="XDF355" s="35"/>
      <c r="XDG355" s="35"/>
      <c r="XDH355" s="35"/>
      <c r="XDI355" s="35"/>
      <c r="XDJ355" s="35"/>
      <c r="XDK355" s="35"/>
      <c r="XDL355" s="35"/>
      <c r="XDM355" s="35"/>
      <c r="XDN355" s="35"/>
      <c r="XDO355" s="35"/>
      <c r="XDP355" s="35"/>
      <c r="XDQ355" s="35"/>
      <c r="XDR355" s="35"/>
      <c r="XDS355" s="35"/>
      <c r="XDT355" s="35"/>
      <c r="XDU355" s="35"/>
      <c r="XDV355" s="35"/>
      <c r="XDW355" s="35"/>
      <c r="XDX355" s="35"/>
      <c r="XDY355" s="35"/>
      <c r="XDZ355" s="35"/>
      <c r="XEA355" s="35"/>
      <c r="XEB355" s="35"/>
      <c r="XEC355" s="35"/>
      <c r="XED355" s="35"/>
      <c r="XEE355" s="35"/>
      <c r="XEF355" s="35"/>
      <c r="XEG355" s="35"/>
      <c r="XEH355" s="35"/>
      <c r="XEI355" s="35"/>
      <c r="XEJ355" s="35"/>
      <c r="XEK355" s="35"/>
      <c r="XEL355" s="35"/>
      <c r="XEM355" s="35"/>
      <c r="XEN355" s="35"/>
      <c r="XEO355" s="35"/>
      <c r="XEP355" s="35"/>
      <c r="XEQ355" s="35"/>
      <c r="XER355" s="35"/>
      <c r="XES355" s="35"/>
      <c r="XET355" s="35"/>
      <c r="XEU355" s="35"/>
      <c r="XEV355" s="35"/>
      <c r="XEW355" s="35"/>
      <c r="XEX355" s="35"/>
      <c r="XEY355" s="35"/>
      <c r="XEZ355" s="35"/>
      <c r="XFA355" s="35"/>
      <c r="XFB355" s="35"/>
      <c r="XFC355" s="35"/>
      <c r="XFD355" s="35"/>
    </row>
    <row r="356" spans="1:151 16227:16384" s="12" customFormat="1" ht="20.25" x14ac:dyDescent="0.25">
      <c r="A356" s="86" t="s">
        <v>247</v>
      </c>
      <c r="B356" s="87"/>
      <c r="C356" s="87"/>
      <c r="D356" s="87"/>
      <c r="E356" s="87"/>
      <c r="F356" s="87"/>
      <c r="G356" s="87"/>
      <c r="H356" s="87"/>
      <c r="I356" s="88"/>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WZC356" s="35"/>
      <c r="WZD356" s="35"/>
      <c r="WZE356" s="35"/>
      <c r="WZF356" s="35"/>
      <c r="WZG356" s="35"/>
      <c r="WZH356" s="35"/>
      <c r="WZI356" s="35"/>
      <c r="WZJ356" s="35"/>
      <c r="WZK356" s="35"/>
      <c r="WZL356" s="35"/>
      <c r="WZM356" s="35"/>
      <c r="WZN356" s="35"/>
      <c r="WZO356" s="35"/>
      <c r="WZP356" s="35"/>
      <c r="WZQ356" s="35"/>
      <c r="WZR356" s="35"/>
      <c r="WZS356" s="35"/>
      <c r="WZT356" s="35"/>
      <c r="WZU356" s="35"/>
      <c r="WZV356" s="35"/>
      <c r="WZW356" s="35"/>
      <c r="WZX356" s="35"/>
      <c r="WZY356" s="35"/>
      <c r="WZZ356" s="35"/>
      <c r="XAA356" s="35"/>
      <c r="XAB356" s="35"/>
      <c r="XAC356" s="35"/>
      <c r="XAD356" s="35"/>
      <c r="XAE356" s="35"/>
      <c r="XAF356" s="35"/>
      <c r="XAG356" s="35"/>
      <c r="XAH356" s="35"/>
      <c r="XAI356" s="35"/>
      <c r="XAJ356" s="35"/>
      <c r="XAK356" s="35"/>
      <c r="XAL356" s="35"/>
      <c r="XAM356" s="35"/>
      <c r="XAN356" s="35"/>
      <c r="XAO356" s="35"/>
      <c r="XAP356" s="35"/>
      <c r="XAQ356" s="35"/>
      <c r="XAR356" s="35"/>
      <c r="XAS356" s="35"/>
      <c r="XAT356" s="35"/>
      <c r="XAU356" s="35"/>
      <c r="XAV356" s="35"/>
      <c r="XAW356" s="35"/>
      <c r="XAX356" s="35"/>
      <c r="XAY356" s="35"/>
      <c r="XAZ356" s="35"/>
      <c r="XBA356" s="35"/>
      <c r="XBB356" s="35"/>
      <c r="XBC356" s="35"/>
      <c r="XBD356" s="35"/>
      <c r="XBE356" s="35"/>
      <c r="XBF356" s="35"/>
      <c r="XBG356" s="35"/>
      <c r="XBH356" s="35"/>
      <c r="XBI356" s="35"/>
      <c r="XBJ356" s="35"/>
      <c r="XBK356" s="35"/>
      <c r="XBL356" s="35"/>
      <c r="XBM356" s="35"/>
      <c r="XBN356" s="35"/>
      <c r="XBO356" s="35"/>
      <c r="XBP356" s="35"/>
      <c r="XBQ356" s="35"/>
      <c r="XBR356" s="35"/>
      <c r="XBS356" s="35"/>
      <c r="XBT356" s="35"/>
      <c r="XBU356" s="35"/>
      <c r="XBV356" s="35"/>
      <c r="XBW356" s="35"/>
      <c r="XBX356" s="35"/>
      <c r="XBY356" s="35"/>
      <c r="XBZ356" s="35"/>
      <c r="XCA356" s="35"/>
      <c r="XCB356" s="35"/>
      <c r="XCC356" s="35"/>
      <c r="XCD356" s="35"/>
      <c r="XCE356" s="35"/>
      <c r="XCF356" s="35"/>
      <c r="XCG356" s="35"/>
      <c r="XCH356" s="35"/>
      <c r="XCI356" s="35"/>
      <c r="XCJ356" s="35"/>
      <c r="XCK356" s="35"/>
      <c r="XCL356" s="35"/>
      <c r="XCM356" s="35"/>
      <c r="XCN356" s="35"/>
      <c r="XCO356" s="35"/>
      <c r="XCP356" s="35"/>
      <c r="XCQ356" s="35"/>
      <c r="XCR356" s="35"/>
      <c r="XCS356" s="35"/>
      <c r="XCT356" s="35"/>
      <c r="XCU356" s="35"/>
      <c r="XCV356" s="35"/>
      <c r="XCW356" s="35"/>
      <c r="XCX356" s="35"/>
      <c r="XCY356" s="35"/>
      <c r="XCZ356" s="35"/>
      <c r="XDA356" s="35"/>
      <c r="XDB356" s="35"/>
      <c r="XDC356" s="35"/>
      <c r="XDD356" s="35"/>
      <c r="XDE356" s="35"/>
      <c r="XDF356" s="35"/>
      <c r="XDG356" s="35"/>
      <c r="XDH356" s="35"/>
      <c r="XDI356" s="35"/>
      <c r="XDJ356" s="35"/>
      <c r="XDK356" s="35"/>
      <c r="XDL356" s="35"/>
      <c r="XDM356" s="35"/>
      <c r="XDN356" s="35"/>
      <c r="XDO356" s="35"/>
      <c r="XDP356" s="35"/>
      <c r="XDQ356" s="35"/>
      <c r="XDR356" s="35"/>
      <c r="XDS356" s="35"/>
      <c r="XDT356" s="35"/>
      <c r="XDU356" s="35"/>
      <c r="XDV356" s="35"/>
      <c r="XDW356" s="35"/>
      <c r="XDX356" s="35"/>
      <c r="XDY356" s="35"/>
      <c r="XDZ356" s="35"/>
      <c r="XEA356" s="35"/>
      <c r="XEB356" s="35"/>
      <c r="XEC356" s="35"/>
      <c r="XED356" s="35"/>
      <c r="XEE356" s="35"/>
      <c r="XEF356" s="35"/>
      <c r="XEG356" s="35"/>
      <c r="XEH356" s="35"/>
      <c r="XEI356" s="35"/>
      <c r="XEJ356" s="35"/>
      <c r="XEK356" s="35"/>
      <c r="XEL356" s="35"/>
      <c r="XEM356" s="35"/>
      <c r="XEN356" s="35"/>
      <c r="XEO356" s="35"/>
      <c r="XEP356" s="35"/>
      <c r="XEQ356" s="35"/>
      <c r="XER356" s="35"/>
      <c r="XES356" s="35"/>
      <c r="XET356" s="35"/>
      <c r="XEU356" s="35"/>
      <c r="XEV356" s="35"/>
      <c r="XEW356" s="35"/>
      <c r="XEX356" s="35"/>
      <c r="XEY356" s="35"/>
      <c r="XEZ356" s="35"/>
      <c r="XFA356" s="35"/>
      <c r="XFB356" s="35"/>
      <c r="XFC356" s="35"/>
      <c r="XFD356" s="35"/>
    </row>
    <row r="357" spans="1:151 16227:16384" s="12" customFormat="1" ht="20.25" x14ac:dyDescent="0.25">
      <c r="A357" s="82" t="str">
        <f>A356</f>
        <v xml:space="preserve">4th Floor For Residential </v>
      </c>
      <c r="B357" s="82"/>
      <c r="C357" s="82">
        <v>1</v>
      </c>
      <c r="D357" s="82"/>
      <c r="E357" s="58" t="s">
        <v>214</v>
      </c>
      <c r="F357" s="83">
        <f>(41.53+1*1.55)*10.764</f>
        <v>463.71311999999995</v>
      </c>
      <c r="G357" s="84"/>
      <c r="H357" s="58">
        <v>0</v>
      </c>
      <c r="I357" s="58">
        <f>F357*(($I$122)+1)+H357</f>
        <v>695.56967999999995</v>
      </c>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WZC357" s="35"/>
      <c r="WZD357" s="35"/>
      <c r="WZE357" s="35"/>
      <c r="WZF357" s="35"/>
      <c r="WZG357" s="35"/>
      <c r="WZH357" s="35"/>
      <c r="WZI357" s="35"/>
      <c r="WZJ357" s="35"/>
      <c r="WZK357" s="35"/>
      <c r="WZL357" s="35"/>
      <c r="WZM357" s="35"/>
      <c r="WZN357" s="35"/>
      <c r="WZO357" s="35"/>
      <c r="WZP357" s="35"/>
      <c r="WZQ357" s="35"/>
      <c r="WZR357" s="35"/>
      <c r="WZS357" s="35"/>
      <c r="WZT357" s="35"/>
      <c r="WZU357" s="35"/>
      <c r="WZV357" s="35"/>
      <c r="WZW357" s="35"/>
      <c r="WZX357" s="35"/>
      <c r="WZY357" s="35"/>
      <c r="WZZ357" s="35"/>
      <c r="XAA357" s="35"/>
      <c r="XAB357" s="35"/>
      <c r="XAC357" s="35"/>
      <c r="XAD357" s="35"/>
      <c r="XAE357" s="35"/>
      <c r="XAF357" s="35"/>
      <c r="XAG357" s="35"/>
      <c r="XAH357" s="35"/>
      <c r="XAI357" s="35"/>
      <c r="XAJ357" s="35"/>
      <c r="XAK357" s="35"/>
      <c r="XAL357" s="35"/>
      <c r="XAM357" s="35"/>
      <c r="XAN357" s="35"/>
      <c r="XAO357" s="35"/>
      <c r="XAP357" s="35"/>
      <c r="XAQ357" s="35"/>
      <c r="XAR357" s="35"/>
      <c r="XAS357" s="35"/>
      <c r="XAT357" s="35"/>
      <c r="XAU357" s="35"/>
      <c r="XAV357" s="35"/>
      <c r="XAW357" s="35"/>
      <c r="XAX357" s="35"/>
      <c r="XAY357" s="35"/>
      <c r="XAZ357" s="35"/>
      <c r="XBA357" s="35"/>
      <c r="XBB357" s="35"/>
      <c r="XBC357" s="35"/>
      <c r="XBD357" s="35"/>
      <c r="XBE357" s="35"/>
      <c r="XBF357" s="35"/>
      <c r="XBG357" s="35"/>
      <c r="XBH357" s="35"/>
      <c r="XBI357" s="35"/>
      <c r="XBJ357" s="35"/>
      <c r="XBK357" s="35"/>
      <c r="XBL357" s="35"/>
      <c r="XBM357" s="35"/>
      <c r="XBN357" s="35"/>
      <c r="XBO357" s="35"/>
      <c r="XBP357" s="35"/>
      <c r="XBQ357" s="35"/>
      <c r="XBR357" s="35"/>
      <c r="XBS357" s="35"/>
      <c r="XBT357" s="35"/>
      <c r="XBU357" s="35"/>
      <c r="XBV357" s="35"/>
      <c r="XBW357" s="35"/>
      <c r="XBX357" s="35"/>
      <c r="XBY357" s="35"/>
      <c r="XBZ357" s="35"/>
      <c r="XCA357" s="35"/>
      <c r="XCB357" s="35"/>
      <c r="XCC357" s="35"/>
      <c r="XCD357" s="35"/>
      <c r="XCE357" s="35"/>
      <c r="XCF357" s="35"/>
      <c r="XCG357" s="35"/>
      <c r="XCH357" s="35"/>
      <c r="XCI357" s="35"/>
      <c r="XCJ357" s="35"/>
      <c r="XCK357" s="35"/>
      <c r="XCL357" s="35"/>
      <c r="XCM357" s="35"/>
      <c r="XCN357" s="35"/>
      <c r="XCO357" s="35"/>
      <c r="XCP357" s="35"/>
      <c r="XCQ357" s="35"/>
      <c r="XCR357" s="35"/>
      <c r="XCS357" s="35"/>
      <c r="XCT357" s="35"/>
      <c r="XCU357" s="35"/>
      <c r="XCV357" s="35"/>
      <c r="XCW357" s="35"/>
      <c r="XCX357" s="35"/>
      <c r="XCY357" s="35"/>
      <c r="XCZ357" s="35"/>
      <c r="XDA357" s="35"/>
      <c r="XDB357" s="35"/>
      <c r="XDC357" s="35"/>
      <c r="XDD357" s="35"/>
      <c r="XDE357" s="35"/>
      <c r="XDF357" s="35"/>
      <c r="XDG357" s="35"/>
      <c r="XDH357" s="35"/>
      <c r="XDI357" s="35"/>
      <c r="XDJ357" s="35"/>
      <c r="XDK357" s="35"/>
      <c r="XDL357" s="35"/>
      <c r="XDM357" s="35"/>
      <c r="XDN357" s="35"/>
      <c r="XDO357" s="35"/>
      <c r="XDP357" s="35"/>
      <c r="XDQ357" s="35"/>
      <c r="XDR357" s="35"/>
      <c r="XDS357" s="35"/>
      <c r="XDT357" s="35"/>
      <c r="XDU357" s="35"/>
      <c r="XDV357" s="35"/>
      <c r="XDW357" s="35"/>
      <c r="XDX357" s="35"/>
      <c r="XDY357" s="35"/>
      <c r="XDZ357" s="35"/>
      <c r="XEA357" s="35"/>
      <c r="XEB357" s="35"/>
      <c r="XEC357" s="35"/>
      <c r="XED357" s="35"/>
      <c r="XEE357" s="35"/>
      <c r="XEF357" s="35"/>
      <c r="XEG357" s="35"/>
      <c r="XEH357" s="35"/>
      <c r="XEI357" s="35"/>
      <c r="XEJ357" s="35"/>
      <c r="XEK357" s="35"/>
      <c r="XEL357" s="35"/>
      <c r="XEM357" s="35"/>
      <c r="XEN357" s="35"/>
      <c r="XEO357" s="35"/>
      <c r="XEP357" s="35"/>
      <c r="XEQ357" s="35"/>
      <c r="XER357" s="35"/>
      <c r="XES357" s="35"/>
      <c r="XET357" s="35"/>
      <c r="XEU357" s="35"/>
      <c r="XEV357" s="35"/>
      <c r="XEW357" s="35"/>
      <c r="XEX357" s="35"/>
      <c r="XEY357" s="35"/>
      <c r="XEZ357" s="35"/>
      <c r="XFA357" s="35"/>
      <c r="XFB357" s="35"/>
      <c r="XFC357" s="35"/>
      <c r="XFD357" s="35"/>
    </row>
    <row r="358" spans="1:151 16227:16384" s="12" customFormat="1" ht="20.25" x14ac:dyDescent="0.25">
      <c r="A358" s="82" t="str">
        <f t="shared" ref="A358:A370" si="54">A357</f>
        <v xml:space="preserve">4th Floor For Residential </v>
      </c>
      <c r="B358" s="82"/>
      <c r="C358" s="82">
        <f>C357+1</f>
        <v>2</v>
      </c>
      <c r="D358" s="82"/>
      <c r="E358" s="58" t="s">
        <v>215</v>
      </c>
      <c r="F358" s="83">
        <f>(58.83+1.22*1.85)*10.764</f>
        <v>657.54046799999992</v>
      </c>
      <c r="G358" s="84"/>
      <c r="H358" s="58">
        <v>0</v>
      </c>
      <c r="I358" s="58">
        <f t="shared" ref="I358:I370" si="55">F358*(($I$122)+1)+H358</f>
        <v>986.31070199999988</v>
      </c>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WZC358" s="35"/>
      <c r="WZD358" s="35"/>
      <c r="WZE358" s="35"/>
      <c r="WZF358" s="35"/>
      <c r="WZG358" s="35"/>
      <c r="WZH358" s="35"/>
      <c r="WZI358" s="35"/>
      <c r="WZJ358" s="35"/>
      <c r="WZK358" s="35"/>
      <c r="WZL358" s="35"/>
      <c r="WZM358" s="35"/>
      <c r="WZN358" s="35"/>
      <c r="WZO358" s="35"/>
      <c r="WZP358" s="35"/>
      <c r="WZQ358" s="35"/>
      <c r="WZR358" s="35"/>
      <c r="WZS358" s="35"/>
      <c r="WZT358" s="35"/>
      <c r="WZU358" s="35"/>
      <c r="WZV358" s="35"/>
      <c r="WZW358" s="35"/>
      <c r="WZX358" s="35"/>
      <c r="WZY358" s="35"/>
      <c r="WZZ358" s="35"/>
      <c r="XAA358" s="35"/>
      <c r="XAB358" s="35"/>
      <c r="XAC358" s="35"/>
      <c r="XAD358" s="35"/>
      <c r="XAE358" s="35"/>
      <c r="XAF358" s="35"/>
      <c r="XAG358" s="35"/>
      <c r="XAH358" s="35"/>
      <c r="XAI358" s="35"/>
      <c r="XAJ358" s="35"/>
      <c r="XAK358" s="35"/>
      <c r="XAL358" s="35"/>
      <c r="XAM358" s="35"/>
      <c r="XAN358" s="35"/>
      <c r="XAO358" s="35"/>
      <c r="XAP358" s="35"/>
      <c r="XAQ358" s="35"/>
      <c r="XAR358" s="35"/>
      <c r="XAS358" s="35"/>
      <c r="XAT358" s="35"/>
      <c r="XAU358" s="35"/>
      <c r="XAV358" s="35"/>
      <c r="XAW358" s="35"/>
      <c r="XAX358" s="35"/>
      <c r="XAY358" s="35"/>
      <c r="XAZ358" s="35"/>
      <c r="XBA358" s="35"/>
      <c r="XBB358" s="35"/>
      <c r="XBC358" s="35"/>
      <c r="XBD358" s="35"/>
      <c r="XBE358" s="35"/>
      <c r="XBF358" s="35"/>
      <c r="XBG358" s="35"/>
      <c r="XBH358" s="35"/>
      <c r="XBI358" s="35"/>
      <c r="XBJ358" s="35"/>
      <c r="XBK358" s="35"/>
      <c r="XBL358" s="35"/>
      <c r="XBM358" s="35"/>
      <c r="XBN358" s="35"/>
      <c r="XBO358" s="35"/>
      <c r="XBP358" s="35"/>
      <c r="XBQ358" s="35"/>
      <c r="XBR358" s="35"/>
      <c r="XBS358" s="35"/>
      <c r="XBT358" s="35"/>
      <c r="XBU358" s="35"/>
      <c r="XBV358" s="35"/>
      <c r="XBW358" s="35"/>
      <c r="XBX358" s="35"/>
      <c r="XBY358" s="35"/>
      <c r="XBZ358" s="35"/>
      <c r="XCA358" s="35"/>
      <c r="XCB358" s="35"/>
      <c r="XCC358" s="35"/>
      <c r="XCD358" s="35"/>
      <c r="XCE358" s="35"/>
      <c r="XCF358" s="35"/>
      <c r="XCG358" s="35"/>
      <c r="XCH358" s="35"/>
      <c r="XCI358" s="35"/>
      <c r="XCJ358" s="35"/>
      <c r="XCK358" s="35"/>
      <c r="XCL358" s="35"/>
      <c r="XCM358" s="35"/>
      <c r="XCN358" s="35"/>
      <c r="XCO358" s="35"/>
      <c r="XCP358" s="35"/>
      <c r="XCQ358" s="35"/>
      <c r="XCR358" s="35"/>
      <c r="XCS358" s="35"/>
      <c r="XCT358" s="35"/>
      <c r="XCU358" s="35"/>
      <c r="XCV358" s="35"/>
      <c r="XCW358" s="35"/>
      <c r="XCX358" s="35"/>
      <c r="XCY358" s="35"/>
      <c r="XCZ358" s="35"/>
      <c r="XDA358" s="35"/>
      <c r="XDB358" s="35"/>
      <c r="XDC358" s="35"/>
      <c r="XDD358" s="35"/>
      <c r="XDE358" s="35"/>
      <c r="XDF358" s="35"/>
      <c r="XDG358" s="35"/>
      <c r="XDH358" s="35"/>
      <c r="XDI358" s="35"/>
      <c r="XDJ358" s="35"/>
      <c r="XDK358" s="35"/>
      <c r="XDL358" s="35"/>
      <c r="XDM358" s="35"/>
      <c r="XDN358" s="35"/>
      <c r="XDO358" s="35"/>
      <c r="XDP358" s="35"/>
      <c r="XDQ358" s="35"/>
      <c r="XDR358" s="35"/>
      <c r="XDS358" s="35"/>
      <c r="XDT358" s="35"/>
      <c r="XDU358" s="35"/>
      <c r="XDV358" s="35"/>
      <c r="XDW358" s="35"/>
      <c r="XDX358" s="35"/>
      <c r="XDY358" s="35"/>
      <c r="XDZ358" s="35"/>
      <c r="XEA358" s="35"/>
      <c r="XEB358" s="35"/>
      <c r="XEC358" s="35"/>
      <c r="XED358" s="35"/>
      <c r="XEE358" s="35"/>
      <c r="XEF358" s="35"/>
      <c r="XEG358" s="35"/>
      <c r="XEH358" s="35"/>
      <c r="XEI358" s="35"/>
      <c r="XEJ358" s="35"/>
      <c r="XEK358" s="35"/>
      <c r="XEL358" s="35"/>
      <c r="XEM358" s="35"/>
      <c r="XEN358" s="35"/>
      <c r="XEO358" s="35"/>
      <c r="XEP358" s="35"/>
      <c r="XEQ358" s="35"/>
      <c r="XER358" s="35"/>
      <c r="XES358" s="35"/>
      <c r="XET358" s="35"/>
      <c r="XEU358" s="35"/>
      <c r="XEV358" s="35"/>
      <c r="XEW358" s="35"/>
      <c r="XEX358" s="35"/>
      <c r="XEY358" s="35"/>
      <c r="XEZ358" s="35"/>
      <c r="XFA358" s="35"/>
      <c r="XFB358" s="35"/>
      <c r="XFC358" s="35"/>
      <c r="XFD358" s="35"/>
    </row>
    <row r="359" spans="1:151 16227:16384" s="12" customFormat="1" ht="20.25" x14ac:dyDescent="0.25">
      <c r="A359" s="82" t="str">
        <f t="shared" si="54"/>
        <v xml:space="preserve">4th Floor For Residential </v>
      </c>
      <c r="B359" s="82"/>
      <c r="C359" s="82">
        <f t="shared" ref="C359:C370" si="56">C358+1</f>
        <v>3</v>
      </c>
      <c r="D359" s="82"/>
      <c r="E359" s="58" t="s">
        <v>215</v>
      </c>
      <c r="F359" s="83">
        <f>(58.83+1.22*1.85)*10.764</f>
        <v>657.54046799999992</v>
      </c>
      <c r="G359" s="84"/>
      <c r="H359" s="58">
        <v>0</v>
      </c>
      <c r="I359" s="58">
        <f t="shared" si="55"/>
        <v>986.31070199999988</v>
      </c>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WZC359" s="35"/>
      <c r="WZD359" s="35"/>
      <c r="WZE359" s="35"/>
      <c r="WZF359" s="35"/>
      <c r="WZG359" s="35"/>
      <c r="WZH359" s="35"/>
      <c r="WZI359" s="35"/>
      <c r="WZJ359" s="35"/>
      <c r="WZK359" s="35"/>
      <c r="WZL359" s="35"/>
      <c r="WZM359" s="35"/>
      <c r="WZN359" s="35"/>
      <c r="WZO359" s="35"/>
      <c r="WZP359" s="35"/>
      <c r="WZQ359" s="35"/>
      <c r="WZR359" s="35"/>
      <c r="WZS359" s="35"/>
      <c r="WZT359" s="35"/>
      <c r="WZU359" s="35"/>
      <c r="WZV359" s="35"/>
      <c r="WZW359" s="35"/>
      <c r="WZX359" s="35"/>
      <c r="WZY359" s="35"/>
      <c r="WZZ359" s="35"/>
      <c r="XAA359" s="35"/>
      <c r="XAB359" s="35"/>
      <c r="XAC359" s="35"/>
      <c r="XAD359" s="35"/>
      <c r="XAE359" s="35"/>
      <c r="XAF359" s="35"/>
      <c r="XAG359" s="35"/>
      <c r="XAH359" s="35"/>
      <c r="XAI359" s="35"/>
      <c r="XAJ359" s="35"/>
      <c r="XAK359" s="35"/>
      <c r="XAL359" s="35"/>
      <c r="XAM359" s="35"/>
      <c r="XAN359" s="35"/>
      <c r="XAO359" s="35"/>
      <c r="XAP359" s="35"/>
      <c r="XAQ359" s="35"/>
      <c r="XAR359" s="35"/>
      <c r="XAS359" s="35"/>
      <c r="XAT359" s="35"/>
      <c r="XAU359" s="35"/>
      <c r="XAV359" s="35"/>
      <c r="XAW359" s="35"/>
      <c r="XAX359" s="35"/>
      <c r="XAY359" s="35"/>
      <c r="XAZ359" s="35"/>
      <c r="XBA359" s="35"/>
      <c r="XBB359" s="35"/>
      <c r="XBC359" s="35"/>
      <c r="XBD359" s="35"/>
      <c r="XBE359" s="35"/>
      <c r="XBF359" s="35"/>
      <c r="XBG359" s="35"/>
      <c r="XBH359" s="35"/>
      <c r="XBI359" s="35"/>
      <c r="XBJ359" s="35"/>
      <c r="XBK359" s="35"/>
      <c r="XBL359" s="35"/>
      <c r="XBM359" s="35"/>
      <c r="XBN359" s="35"/>
      <c r="XBO359" s="35"/>
      <c r="XBP359" s="35"/>
      <c r="XBQ359" s="35"/>
      <c r="XBR359" s="35"/>
      <c r="XBS359" s="35"/>
      <c r="XBT359" s="35"/>
      <c r="XBU359" s="35"/>
      <c r="XBV359" s="35"/>
      <c r="XBW359" s="35"/>
      <c r="XBX359" s="35"/>
      <c r="XBY359" s="35"/>
      <c r="XBZ359" s="35"/>
      <c r="XCA359" s="35"/>
      <c r="XCB359" s="35"/>
      <c r="XCC359" s="35"/>
      <c r="XCD359" s="35"/>
      <c r="XCE359" s="35"/>
      <c r="XCF359" s="35"/>
      <c r="XCG359" s="35"/>
      <c r="XCH359" s="35"/>
      <c r="XCI359" s="35"/>
      <c r="XCJ359" s="35"/>
      <c r="XCK359" s="35"/>
      <c r="XCL359" s="35"/>
      <c r="XCM359" s="35"/>
      <c r="XCN359" s="35"/>
      <c r="XCO359" s="35"/>
      <c r="XCP359" s="35"/>
      <c r="XCQ359" s="35"/>
      <c r="XCR359" s="35"/>
      <c r="XCS359" s="35"/>
      <c r="XCT359" s="35"/>
      <c r="XCU359" s="35"/>
      <c r="XCV359" s="35"/>
      <c r="XCW359" s="35"/>
      <c r="XCX359" s="35"/>
      <c r="XCY359" s="35"/>
      <c r="XCZ359" s="35"/>
      <c r="XDA359" s="35"/>
      <c r="XDB359" s="35"/>
      <c r="XDC359" s="35"/>
      <c r="XDD359" s="35"/>
      <c r="XDE359" s="35"/>
      <c r="XDF359" s="35"/>
      <c r="XDG359" s="35"/>
      <c r="XDH359" s="35"/>
      <c r="XDI359" s="35"/>
      <c r="XDJ359" s="35"/>
      <c r="XDK359" s="35"/>
      <c r="XDL359" s="35"/>
      <c r="XDM359" s="35"/>
      <c r="XDN359" s="35"/>
      <c r="XDO359" s="35"/>
      <c r="XDP359" s="35"/>
      <c r="XDQ359" s="35"/>
      <c r="XDR359" s="35"/>
      <c r="XDS359" s="35"/>
      <c r="XDT359" s="35"/>
      <c r="XDU359" s="35"/>
      <c r="XDV359" s="35"/>
      <c r="XDW359" s="35"/>
      <c r="XDX359" s="35"/>
      <c r="XDY359" s="35"/>
      <c r="XDZ359" s="35"/>
      <c r="XEA359" s="35"/>
      <c r="XEB359" s="35"/>
      <c r="XEC359" s="35"/>
      <c r="XED359" s="35"/>
      <c r="XEE359" s="35"/>
      <c r="XEF359" s="35"/>
      <c r="XEG359" s="35"/>
      <c r="XEH359" s="35"/>
      <c r="XEI359" s="35"/>
      <c r="XEJ359" s="35"/>
      <c r="XEK359" s="35"/>
      <c r="XEL359" s="35"/>
      <c r="XEM359" s="35"/>
      <c r="XEN359" s="35"/>
      <c r="XEO359" s="35"/>
      <c r="XEP359" s="35"/>
      <c r="XEQ359" s="35"/>
      <c r="XER359" s="35"/>
      <c r="XES359" s="35"/>
      <c r="XET359" s="35"/>
      <c r="XEU359" s="35"/>
      <c r="XEV359" s="35"/>
      <c r="XEW359" s="35"/>
      <c r="XEX359" s="35"/>
      <c r="XEY359" s="35"/>
      <c r="XEZ359" s="35"/>
      <c r="XFA359" s="35"/>
      <c r="XFB359" s="35"/>
      <c r="XFC359" s="35"/>
      <c r="XFD359" s="35"/>
    </row>
    <row r="360" spans="1:151 16227:16384" s="12" customFormat="1" ht="20.25" customHeight="1" x14ac:dyDescent="0.25">
      <c r="A360" s="82" t="str">
        <f t="shared" si="54"/>
        <v xml:space="preserve">4th Floor For Residential </v>
      </c>
      <c r="B360" s="82"/>
      <c r="C360" s="82">
        <f t="shared" si="56"/>
        <v>4</v>
      </c>
      <c r="D360" s="82"/>
      <c r="E360" s="58" t="s">
        <v>214</v>
      </c>
      <c r="F360" s="83">
        <f>(41.53+1*1.55)*10.764</f>
        <v>463.71311999999995</v>
      </c>
      <c r="G360" s="84"/>
      <c r="H360" s="58">
        <v>0</v>
      </c>
      <c r="I360" s="58">
        <f t="shared" si="55"/>
        <v>695.56967999999995</v>
      </c>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WZC360" s="35"/>
      <c r="WZD360" s="35"/>
      <c r="WZE360" s="35"/>
      <c r="WZF360" s="35"/>
      <c r="WZG360" s="35"/>
      <c r="WZH360" s="35"/>
      <c r="WZI360" s="35"/>
      <c r="WZJ360" s="35"/>
      <c r="WZK360" s="35"/>
      <c r="WZL360" s="35"/>
      <c r="WZM360" s="35"/>
      <c r="WZN360" s="35"/>
      <c r="WZO360" s="35"/>
      <c r="WZP360" s="35"/>
      <c r="WZQ360" s="35"/>
      <c r="WZR360" s="35"/>
      <c r="WZS360" s="35"/>
      <c r="WZT360" s="35"/>
      <c r="WZU360" s="35"/>
      <c r="WZV360" s="35"/>
      <c r="WZW360" s="35"/>
      <c r="WZX360" s="35"/>
      <c r="WZY360" s="35"/>
      <c r="WZZ360" s="35"/>
      <c r="XAA360" s="35"/>
      <c r="XAB360" s="35"/>
      <c r="XAC360" s="35"/>
      <c r="XAD360" s="35"/>
      <c r="XAE360" s="35"/>
      <c r="XAF360" s="35"/>
      <c r="XAG360" s="35"/>
      <c r="XAH360" s="35"/>
      <c r="XAI360" s="35"/>
      <c r="XAJ360" s="35"/>
      <c r="XAK360" s="35"/>
      <c r="XAL360" s="35"/>
      <c r="XAM360" s="35"/>
      <c r="XAN360" s="35"/>
      <c r="XAO360" s="35"/>
      <c r="XAP360" s="35"/>
      <c r="XAQ360" s="35"/>
      <c r="XAR360" s="35"/>
      <c r="XAS360" s="35"/>
      <c r="XAT360" s="35"/>
      <c r="XAU360" s="35"/>
      <c r="XAV360" s="35"/>
      <c r="XAW360" s="35"/>
      <c r="XAX360" s="35"/>
      <c r="XAY360" s="35"/>
      <c r="XAZ360" s="35"/>
      <c r="XBA360" s="35"/>
      <c r="XBB360" s="35"/>
      <c r="XBC360" s="35"/>
      <c r="XBD360" s="35"/>
      <c r="XBE360" s="35"/>
      <c r="XBF360" s="35"/>
      <c r="XBG360" s="35"/>
      <c r="XBH360" s="35"/>
      <c r="XBI360" s="35"/>
      <c r="XBJ360" s="35"/>
      <c r="XBK360" s="35"/>
      <c r="XBL360" s="35"/>
      <c r="XBM360" s="35"/>
      <c r="XBN360" s="35"/>
      <c r="XBO360" s="35"/>
      <c r="XBP360" s="35"/>
      <c r="XBQ360" s="35"/>
      <c r="XBR360" s="35"/>
      <c r="XBS360" s="35"/>
      <c r="XBT360" s="35"/>
      <c r="XBU360" s="35"/>
      <c r="XBV360" s="35"/>
      <c r="XBW360" s="35"/>
      <c r="XBX360" s="35"/>
      <c r="XBY360" s="35"/>
      <c r="XBZ360" s="35"/>
      <c r="XCA360" s="35"/>
      <c r="XCB360" s="35"/>
      <c r="XCC360" s="35"/>
      <c r="XCD360" s="35"/>
      <c r="XCE360" s="35"/>
      <c r="XCF360" s="35"/>
      <c r="XCG360" s="35"/>
      <c r="XCH360" s="35"/>
      <c r="XCI360" s="35"/>
      <c r="XCJ360" s="35"/>
      <c r="XCK360" s="35"/>
      <c r="XCL360" s="35"/>
      <c r="XCM360" s="35"/>
      <c r="XCN360" s="35"/>
      <c r="XCO360" s="35"/>
      <c r="XCP360" s="35"/>
      <c r="XCQ360" s="35"/>
      <c r="XCR360" s="35"/>
      <c r="XCS360" s="35"/>
      <c r="XCT360" s="35"/>
      <c r="XCU360" s="35"/>
      <c r="XCV360" s="35"/>
      <c r="XCW360" s="35"/>
      <c r="XCX360" s="35"/>
      <c r="XCY360" s="35"/>
      <c r="XCZ360" s="35"/>
      <c r="XDA360" s="35"/>
      <c r="XDB360" s="35"/>
      <c r="XDC360" s="35"/>
      <c r="XDD360" s="35"/>
      <c r="XDE360" s="35"/>
      <c r="XDF360" s="35"/>
      <c r="XDG360" s="35"/>
      <c r="XDH360" s="35"/>
      <c r="XDI360" s="35"/>
      <c r="XDJ360" s="35"/>
      <c r="XDK360" s="35"/>
      <c r="XDL360" s="35"/>
      <c r="XDM360" s="35"/>
      <c r="XDN360" s="35"/>
      <c r="XDO360" s="35"/>
      <c r="XDP360" s="35"/>
      <c r="XDQ360" s="35"/>
      <c r="XDR360" s="35"/>
      <c r="XDS360" s="35"/>
      <c r="XDT360" s="35"/>
      <c r="XDU360" s="35"/>
      <c r="XDV360" s="35"/>
      <c r="XDW360" s="35"/>
      <c r="XDX360" s="35"/>
      <c r="XDY360" s="35"/>
      <c r="XDZ360" s="35"/>
      <c r="XEA360" s="35"/>
      <c r="XEB360" s="35"/>
      <c r="XEC360" s="35"/>
      <c r="XED360" s="35"/>
      <c r="XEE360" s="35"/>
      <c r="XEF360" s="35"/>
      <c r="XEG360" s="35"/>
      <c r="XEH360" s="35"/>
      <c r="XEI360" s="35"/>
      <c r="XEJ360" s="35"/>
      <c r="XEK360" s="35"/>
      <c r="XEL360" s="35"/>
      <c r="XEM360" s="35"/>
      <c r="XEN360" s="35"/>
      <c r="XEO360" s="35"/>
      <c r="XEP360" s="35"/>
      <c r="XEQ360" s="35"/>
      <c r="XER360" s="35"/>
      <c r="XES360" s="35"/>
      <c r="XET360" s="35"/>
      <c r="XEU360" s="35"/>
      <c r="XEV360" s="35"/>
      <c r="XEW360" s="35"/>
      <c r="XEX360" s="35"/>
      <c r="XEY360" s="35"/>
      <c r="XEZ360" s="35"/>
      <c r="XFA360" s="35"/>
      <c r="XFB360" s="35"/>
      <c r="XFC360" s="35"/>
      <c r="XFD360" s="35"/>
    </row>
    <row r="361" spans="1:151 16227:16384" s="12" customFormat="1" ht="20.25" customHeight="1" x14ac:dyDescent="0.25">
      <c r="A361" s="82" t="str">
        <f t="shared" si="54"/>
        <v xml:space="preserve">4th Floor For Residential </v>
      </c>
      <c r="B361" s="82"/>
      <c r="C361" s="82">
        <f t="shared" si="56"/>
        <v>5</v>
      </c>
      <c r="D361" s="82"/>
      <c r="E361" s="58" t="s">
        <v>215</v>
      </c>
      <c r="F361" s="83">
        <f>(52.54+1.22*1.85)*10.764</f>
        <v>589.83490799999993</v>
      </c>
      <c r="G361" s="84"/>
      <c r="H361" s="58">
        <v>0</v>
      </c>
      <c r="I361" s="58">
        <f t="shared" si="55"/>
        <v>884.75236199999995</v>
      </c>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WZC361" s="35"/>
      <c r="WZD361" s="35"/>
      <c r="WZE361" s="35"/>
      <c r="WZF361" s="35"/>
      <c r="WZG361" s="35"/>
      <c r="WZH361" s="35"/>
      <c r="WZI361" s="35"/>
      <c r="WZJ361" s="35"/>
      <c r="WZK361" s="35"/>
      <c r="WZL361" s="35"/>
      <c r="WZM361" s="35"/>
      <c r="WZN361" s="35"/>
      <c r="WZO361" s="35"/>
      <c r="WZP361" s="35"/>
      <c r="WZQ361" s="35"/>
      <c r="WZR361" s="35"/>
      <c r="WZS361" s="35"/>
      <c r="WZT361" s="35"/>
      <c r="WZU361" s="35"/>
      <c r="WZV361" s="35"/>
      <c r="WZW361" s="35"/>
      <c r="WZX361" s="35"/>
      <c r="WZY361" s="35"/>
      <c r="WZZ361" s="35"/>
      <c r="XAA361" s="35"/>
      <c r="XAB361" s="35"/>
      <c r="XAC361" s="35"/>
      <c r="XAD361" s="35"/>
      <c r="XAE361" s="35"/>
      <c r="XAF361" s="35"/>
      <c r="XAG361" s="35"/>
      <c r="XAH361" s="35"/>
      <c r="XAI361" s="35"/>
      <c r="XAJ361" s="35"/>
      <c r="XAK361" s="35"/>
      <c r="XAL361" s="35"/>
      <c r="XAM361" s="35"/>
      <c r="XAN361" s="35"/>
      <c r="XAO361" s="35"/>
      <c r="XAP361" s="35"/>
      <c r="XAQ361" s="35"/>
      <c r="XAR361" s="35"/>
      <c r="XAS361" s="35"/>
      <c r="XAT361" s="35"/>
      <c r="XAU361" s="35"/>
      <c r="XAV361" s="35"/>
      <c r="XAW361" s="35"/>
      <c r="XAX361" s="35"/>
      <c r="XAY361" s="35"/>
      <c r="XAZ361" s="35"/>
      <c r="XBA361" s="35"/>
      <c r="XBB361" s="35"/>
      <c r="XBC361" s="35"/>
      <c r="XBD361" s="35"/>
      <c r="XBE361" s="35"/>
      <c r="XBF361" s="35"/>
      <c r="XBG361" s="35"/>
      <c r="XBH361" s="35"/>
      <c r="XBI361" s="35"/>
      <c r="XBJ361" s="35"/>
      <c r="XBK361" s="35"/>
      <c r="XBL361" s="35"/>
      <c r="XBM361" s="35"/>
      <c r="XBN361" s="35"/>
      <c r="XBO361" s="35"/>
      <c r="XBP361" s="35"/>
      <c r="XBQ361" s="35"/>
      <c r="XBR361" s="35"/>
      <c r="XBS361" s="35"/>
      <c r="XBT361" s="35"/>
      <c r="XBU361" s="35"/>
      <c r="XBV361" s="35"/>
      <c r="XBW361" s="35"/>
      <c r="XBX361" s="35"/>
      <c r="XBY361" s="35"/>
      <c r="XBZ361" s="35"/>
      <c r="XCA361" s="35"/>
      <c r="XCB361" s="35"/>
      <c r="XCC361" s="35"/>
      <c r="XCD361" s="35"/>
      <c r="XCE361" s="35"/>
      <c r="XCF361" s="35"/>
      <c r="XCG361" s="35"/>
      <c r="XCH361" s="35"/>
      <c r="XCI361" s="35"/>
      <c r="XCJ361" s="35"/>
      <c r="XCK361" s="35"/>
      <c r="XCL361" s="35"/>
      <c r="XCM361" s="35"/>
      <c r="XCN361" s="35"/>
      <c r="XCO361" s="35"/>
      <c r="XCP361" s="35"/>
      <c r="XCQ361" s="35"/>
      <c r="XCR361" s="35"/>
      <c r="XCS361" s="35"/>
      <c r="XCT361" s="35"/>
      <c r="XCU361" s="35"/>
      <c r="XCV361" s="35"/>
      <c r="XCW361" s="35"/>
      <c r="XCX361" s="35"/>
      <c r="XCY361" s="35"/>
      <c r="XCZ361" s="35"/>
      <c r="XDA361" s="35"/>
      <c r="XDB361" s="35"/>
      <c r="XDC361" s="35"/>
      <c r="XDD361" s="35"/>
      <c r="XDE361" s="35"/>
      <c r="XDF361" s="35"/>
      <c r="XDG361" s="35"/>
      <c r="XDH361" s="35"/>
      <c r="XDI361" s="35"/>
      <c r="XDJ361" s="35"/>
      <c r="XDK361" s="35"/>
      <c r="XDL361" s="35"/>
      <c r="XDM361" s="35"/>
      <c r="XDN361" s="35"/>
      <c r="XDO361" s="35"/>
      <c r="XDP361" s="35"/>
      <c r="XDQ361" s="35"/>
      <c r="XDR361" s="35"/>
      <c r="XDS361" s="35"/>
      <c r="XDT361" s="35"/>
      <c r="XDU361" s="35"/>
      <c r="XDV361" s="35"/>
      <c r="XDW361" s="35"/>
      <c r="XDX361" s="35"/>
      <c r="XDY361" s="35"/>
      <c r="XDZ361" s="35"/>
      <c r="XEA361" s="35"/>
      <c r="XEB361" s="35"/>
      <c r="XEC361" s="35"/>
      <c r="XED361" s="35"/>
      <c r="XEE361" s="35"/>
      <c r="XEF361" s="35"/>
      <c r="XEG361" s="35"/>
      <c r="XEH361" s="35"/>
      <c r="XEI361" s="35"/>
      <c r="XEJ361" s="35"/>
      <c r="XEK361" s="35"/>
      <c r="XEL361" s="35"/>
      <c r="XEM361" s="35"/>
      <c r="XEN361" s="35"/>
      <c r="XEO361" s="35"/>
      <c r="XEP361" s="35"/>
      <c r="XEQ361" s="35"/>
      <c r="XER361" s="35"/>
      <c r="XES361" s="35"/>
      <c r="XET361" s="35"/>
      <c r="XEU361" s="35"/>
      <c r="XEV361" s="35"/>
      <c r="XEW361" s="35"/>
      <c r="XEX361" s="35"/>
      <c r="XEY361" s="35"/>
      <c r="XEZ361" s="35"/>
      <c r="XFA361" s="35"/>
      <c r="XFB361" s="35"/>
      <c r="XFC361" s="35"/>
      <c r="XFD361" s="35"/>
    </row>
    <row r="362" spans="1:151 16227:16384" s="12" customFormat="1" ht="20.25" customHeight="1" x14ac:dyDescent="0.25">
      <c r="A362" s="82" t="str">
        <f t="shared" si="54"/>
        <v xml:space="preserve">4th Floor For Residential </v>
      </c>
      <c r="B362" s="82"/>
      <c r="C362" s="82">
        <f t="shared" si="56"/>
        <v>6</v>
      </c>
      <c r="D362" s="82"/>
      <c r="E362" s="58" t="s">
        <v>215</v>
      </c>
      <c r="F362" s="83">
        <f>(52.54+1.22*1.85)*10.764</f>
        <v>589.83490799999993</v>
      </c>
      <c r="G362" s="84"/>
      <c r="H362" s="58">
        <v>0</v>
      </c>
      <c r="I362" s="58">
        <f t="shared" si="55"/>
        <v>884.75236199999995</v>
      </c>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WZC362" s="35"/>
      <c r="WZD362" s="35"/>
      <c r="WZE362" s="35"/>
      <c r="WZF362" s="35"/>
      <c r="WZG362" s="35"/>
      <c r="WZH362" s="35"/>
      <c r="WZI362" s="35"/>
      <c r="WZJ362" s="35"/>
      <c r="WZK362" s="35"/>
      <c r="WZL362" s="35"/>
      <c r="WZM362" s="35"/>
      <c r="WZN362" s="35"/>
      <c r="WZO362" s="35"/>
      <c r="WZP362" s="35"/>
      <c r="WZQ362" s="35"/>
      <c r="WZR362" s="35"/>
      <c r="WZS362" s="35"/>
      <c r="WZT362" s="35"/>
      <c r="WZU362" s="35"/>
      <c r="WZV362" s="35"/>
      <c r="WZW362" s="35"/>
      <c r="WZX362" s="35"/>
      <c r="WZY362" s="35"/>
      <c r="WZZ362" s="35"/>
      <c r="XAA362" s="35"/>
      <c r="XAB362" s="35"/>
      <c r="XAC362" s="35"/>
      <c r="XAD362" s="35"/>
      <c r="XAE362" s="35"/>
      <c r="XAF362" s="35"/>
      <c r="XAG362" s="35"/>
      <c r="XAH362" s="35"/>
      <c r="XAI362" s="35"/>
      <c r="XAJ362" s="35"/>
      <c r="XAK362" s="35"/>
      <c r="XAL362" s="35"/>
      <c r="XAM362" s="35"/>
      <c r="XAN362" s="35"/>
      <c r="XAO362" s="35"/>
      <c r="XAP362" s="35"/>
      <c r="XAQ362" s="35"/>
      <c r="XAR362" s="35"/>
      <c r="XAS362" s="35"/>
      <c r="XAT362" s="35"/>
      <c r="XAU362" s="35"/>
      <c r="XAV362" s="35"/>
      <c r="XAW362" s="35"/>
      <c r="XAX362" s="35"/>
      <c r="XAY362" s="35"/>
      <c r="XAZ362" s="35"/>
      <c r="XBA362" s="35"/>
      <c r="XBB362" s="35"/>
      <c r="XBC362" s="35"/>
      <c r="XBD362" s="35"/>
      <c r="XBE362" s="35"/>
      <c r="XBF362" s="35"/>
      <c r="XBG362" s="35"/>
      <c r="XBH362" s="35"/>
      <c r="XBI362" s="35"/>
      <c r="XBJ362" s="35"/>
      <c r="XBK362" s="35"/>
      <c r="XBL362" s="35"/>
      <c r="XBM362" s="35"/>
      <c r="XBN362" s="35"/>
      <c r="XBO362" s="35"/>
      <c r="XBP362" s="35"/>
      <c r="XBQ362" s="35"/>
      <c r="XBR362" s="35"/>
      <c r="XBS362" s="35"/>
      <c r="XBT362" s="35"/>
      <c r="XBU362" s="35"/>
      <c r="XBV362" s="35"/>
      <c r="XBW362" s="35"/>
      <c r="XBX362" s="35"/>
      <c r="XBY362" s="35"/>
      <c r="XBZ362" s="35"/>
      <c r="XCA362" s="35"/>
      <c r="XCB362" s="35"/>
      <c r="XCC362" s="35"/>
      <c r="XCD362" s="35"/>
      <c r="XCE362" s="35"/>
      <c r="XCF362" s="35"/>
      <c r="XCG362" s="35"/>
      <c r="XCH362" s="35"/>
      <c r="XCI362" s="35"/>
      <c r="XCJ362" s="35"/>
      <c r="XCK362" s="35"/>
      <c r="XCL362" s="35"/>
      <c r="XCM362" s="35"/>
      <c r="XCN362" s="35"/>
      <c r="XCO362" s="35"/>
      <c r="XCP362" s="35"/>
      <c r="XCQ362" s="35"/>
      <c r="XCR362" s="35"/>
      <c r="XCS362" s="35"/>
      <c r="XCT362" s="35"/>
      <c r="XCU362" s="35"/>
      <c r="XCV362" s="35"/>
      <c r="XCW362" s="35"/>
      <c r="XCX362" s="35"/>
      <c r="XCY362" s="35"/>
      <c r="XCZ362" s="35"/>
      <c r="XDA362" s="35"/>
      <c r="XDB362" s="35"/>
      <c r="XDC362" s="35"/>
      <c r="XDD362" s="35"/>
      <c r="XDE362" s="35"/>
      <c r="XDF362" s="35"/>
      <c r="XDG362" s="35"/>
      <c r="XDH362" s="35"/>
      <c r="XDI362" s="35"/>
      <c r="XDJ362" s="35"/>
      <c r="XDK362" s="35"/>
      <c r="XDL362" s="35"/>
      <c r="XDM362" s="35"/>
      <c r="XDN362" s="35"/>
      <c r="XDO362" s="35"/>
      <c r="XDP362" s="35"/>
      <c r="XDQ362" s="35"/>
      <c r="XDR362" s="35"/>
      <c r="XDS362" s="35"/>
      <c r="XDT362" s="35"/>
      <c r="XDU362" s="35"/>
      <c r="XDV362" s="35"/>
      <c r="XDW362" s="35"/>
      <c r="XDX362" s="35"/>
      <c r="XDY362" s="35"/>
      <c r="XDZ362" s="35"/>
      <c r="XEA362" s="35"/>
      <c r="XEB362" s="35"/>
      <c r="XEC362" s="35"/>
      <c r="XED362" s="35"/>
      <c r="XEE362" s="35"/>
      <c r="XEF362" s="35"/>
      <c r="XEG362" s="35"/>
      <c r="XEH362" s="35"/>
      <c r="XEI362" s="35"/>
      <c r="XEJ362" s="35"/>
      <c r="XEK362" s="35"/>
      <c r="XEL362" s="35"/>
      <c r="XEM362" s="35"/>
      <c r="XEN362" s="35"/>
      <c r="XEO362" s="35"/>
      <c r="XEP362" s="35"/>
      <c r="XEQ362" s="35"/>
      <c r="XER362" s="35"/>
      <c r="XES362" s="35"/>
      <c r="XET362" s="35"/>
      <c r="XEU362" s="35"/>
      <c r="XEV362" s="35"/>
      <c r="XEW362" s="35"/>
      <c r="XEX362" s="35"/>
      <c r="XEY362" s="35"/>
      <c r="XEZ362" s="35"/>
      <c r="XFA362" s="35"/>
      <c r="XFB362" s="35"/>
      <c r="XFC362" s="35"/>
      <c r="XFD362" s="35"/>
    </row>
    <row r="363" spans="1:151 16227:16384" s="12" customFormat="1" ht="20.25" customHeight="1" x14ac:dyDescent="0.25">
      <c r="A363" s="82" t="str">
        <f t="shared" si="54"/>
        <v xml:space="preserve">4th Floor For Residential </v>
      </c>
      <c r="B363" s="82"/>
      <c r="C363" s="82">
        <f t="shared" si="56"/>
        <v>7</v>
      </c>
      <c r="D363" s="82"/>
      <c r="E363" s="58" t="s">
        <v>215</v>
      </c>
      <c r="F363" s="83">
        <f>(52.54+1.22*1.85)*10.764</f>
        <v>589.83490799999993</v>
      </c>
      <c r="G363" s="84"/>
      <c r="H363" s="58">
        <v>0</v>
      </c>
      <c r="I363" s="58">
        <f t="shared" si="55"/>
        <v>884.75236199999995</v>
      </c>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WZC363" s="35"/>
      <c r="WZD363" s="35"/>
      <c r="WZE363" s="35"/>
      <c r="WZF363" s="35"/>
      <c r="WZG363" s="35"/>
      <c r="WZH363" s="35"/>
      <c r="WZI363" s="35"/>
      <c r="WZJ363" s="35"/>
      <c r="WZK363" s="35"/>
      <c r="WZL363" s="35"/>
      <c r="WZM363" s="35"/>
      <c r="WZN363" s="35"/>
      <c r="WZO363" s="35"/>
      <c r="WZP363" s="35"/>
      <c r="WZQ363" s="35"/>
      <c r="WZR363" s="35"/>
      <c r="WZS363" s="35"/>
      <c r="WZT363" s="35"/>
      <c r="WZU363" s="35"/>
      <c r="WZV363" s="35"/>
      <c r="WZW363" s="35"/>
      <c r="WZX363" s="35"/>
      <c r="WZY363" s="35"/>
      <c r="WZZ363" s="35"/>
      <c r="XAA363" s="35"/>
      <c r="XAB363" s="35"/>
      <c r="XAC363" s="35"/>
      <c r="XAD363" s="35"/>
      <c r="XAE363" s="35"/>
      <c r="XAF363" s="35"/>
      <c r="XAG363" s="35"/>
      <c r="XAH363" s="35"/>
      <c r="XAI363" s="35"/>
      <c r="XAJ363" s="35"/>
      <c r="XAK363" s="35"/>
      <c r="XAL363" s="35"/>
      <c r="XAM363" s="35"/>
      <c r="XAN363" s="35"/>
      <c r="XAO363" s="35"/>
      <c r="XAP363" s="35"/>
      <c r="XAQ363" s="35"/>
      <c r="XAR363" s="35"/>
      <c r="XAS363" s="35"/>
      <c r="XAT363" s="35"/>
      <c r="XAU363" s="35"/>
      <c r="XAV363" s="35"/>
      <c r="XAW363" s="35"/>
      <c r="XAX363" s="35"/>
      <c r="XAY363" s="35"/>
      <c r="XAZ363" s="35"/>
      <c r="XBA363" s="35"/>
      <c r="XBB363" s="35"/>
      <c r="XBC363" s="35"/>
      <c r="XBD363" s="35"/>
      <c r="XBE363" s="35"/>
      <c r="XBF363" s="35"/>
      <c r="XBG363" s="35"/>
      <c r="XBH363" s="35"/>
      <c r="XBI363" s="35"/>
      <c r="XBJ363" s="35"/>
      <c r="XBK363" s="35"/>
      <c r="XBL363" s="35"/>
      <c r="XBM363" s="35"/>
      <c r="XBN363" s="35"/>
      <c r="XBO363" s="35"/>
      <c r="XBP363" s="35"/>
      <c r="XBQ363" s="35"/>
      <c r="XBR363" s="35"/>
      <c r="XBS363" s="35"/>
      <c r="XBT363" s="35"/>
      <c r="XBU363" s="35"/>
      <c r="XBV363" s="35"/>
      <c r="XBW363" s="35"/>
      <c r="XBX363" s="35"/>
      <c r="XBY363" s="35"/>
      <c r="XBZ363" s="35"/>
      <c r="XCA363" s="35"/>
      <c r="XCB363" s="35"/>
      <c r="XCC363" s="35"/>
      <c r="XCD363" s="35"/>
      <c r="XCE363" s="35"/>
      <c r="XCF363" s="35"/>
      <c r="XCG363" s="35"/>
      <c r="XCH363" s="35"/>
      <c r="XCI363" s="35"/>
      <c r="XCJ363" s="35"/>
      <c r="XCK363" s="35"/>
      <c r="XCL363" s="35"/>
      <c r="XCM363" s="35"/>
      <c r="XCN363" s="35"/>
      <c r="XCO363" s="35"/>
      <c r="XCP363" s="35"/>
      <c r="XCQ363" s="35"/>
      <c r="XCR363" s="35"/>
      <c r="XCS363" s="35"/>
      <c r="XCT363" s="35"/>
      <c r="XCU363" s="35"/>
      <c r="XCV363" s="35"/>
      <c r="XCW363" s="35"/>
      <c r="XCX363" s="35"/>
      <c r="XCY363" s="35"/>
      <c r="XCZ363" s="35"/>
      <c r="XDA363" s="35"/>
      <c r="XDB363" s="35"/>
      <c r="XDC363" s="35"/>
      <c r="XDD363" s="35"/>
      <c r="XDE363" s="35"/>
      <c r="XDF363" s="35"/>
      <c r="XDG363" s="35"/>
      <c r="XDH363" s="35"/>
      <c r="XDI363" s="35"/>
      <c r="XDJ363" s="35"/>
      <c r="XDK363" s="35"/>
      <c r="XDL363" s="35"/>
      <c r="XDM363" s="35"/>
      <c r="XDN363" s="35"/>
      <c r="XDO363" s="35"/>
      <c r="XDP363" s="35"/>
      <c r="XDQ363" s="35"/>
      <c r="XDR363" s="35"/>
      <c r="XDS363" s="35"/>
      <c r="XDT363" s="35"/>
      <c r="XDU363" s="35"/>
      <c r="XDV363" s="35"/>
      <c r="XDW363" s="35"/>
      <c r="XDX363" s="35"/>
      <c r="XDY363" s="35"/>
      <c r="XDZ363" s="35"/>
      <c r="XEA363" s="35"/>
      <c r="XEB363" s="35"/>
      <c r="XEC363" s="35"/>
      <c r="XED363" s="35"/>
      <c r="XEE363" s="35"/>
      <c r="XEF363" s="35"/>
      <c r="XEG363" s="35"/>
      <c r="XEH363" s="35"/>
      <c r="XEI363" s="35"/>
      <c r="XEJ363" s="35"/>
      <c r="XEK363" s="35"/>
      <c r="XEL363" s="35"/>
      <c r="XEM363" s="35"/>
      <c r="XEN363" s="35"/>
      <c r="XEO363" s="35"/>
      <c r="XEP363" s="35"/>
      <c r="XEQ363" s="35"/>
      <c r="XER363" s="35"/>
      <c r="XES363" s="35"/>
      <c r="XET363" s="35"/>
      <c r="XEU363" s="35"/>
      <c r="XEV363" s="35"/>
      <c r="XEW363" s="35"/>
      <c r="XEX363" s="35"/>
      <c r="XEY363" s="35"/>
      <c r="XEZ363" s="35"/>
      <c r="XFA363" s="35"/>
      <c r="XFB363" s="35"/>
      <c r="XFC363" s="35"/>
      <c r="XFD363" s="35"/>
    </row>
    <row r="364" spans="1:151 16227:16384" s="12" customFormat="1" ht="20.25" customHeight="1" x14ac:dyDescent="0.25">
      <c r="A364" s="82" t="str">
        <f t="shared" si="54"/>
        <v xml:space="preserve">4th Floor For Residential </v>
      </c>
      <c r="B364" s="82"/>
      <c r="C364" s="82">
        <f t="shared" si="56"/>
        <v>8</v>
      </c>
      <c r="D364" s="82"/>
      <c r="E364" s="58" t="s">
        <v>215</v>
      </c>
      <c r="F364" s="83">
        <f>(58.83+1*1.55)*10.764</f>
        <v>649.93031999999994</v>
      </c>
      <c r="G364" s="84"/>
      <c r="H364" s="58">
        <v>0</v>
      </c>
      <c r="I364" s="58">
        <f t="shared" si="55"/>
        <v>974.89547999999991</v>
      </c>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WZC364" s="35"/>
      <c r="WZD364" s="35"/>
      <c r="WZE364" s="35"/>
      <c r="WZF364" s="35"/>
      <c r="WZG364" s="35"/>
      <c r="WZH364" s="35"/>
      <c r="WZI364" s="35"/>
      <c r="WZJ364" s="35"/>
      <c r="WZK364" s="35"/>
      <c r="WZL364" s="35"/>
      <c r="WZM364" s="35"/>
      <c r="WZN364" s="35"/>
      <c r="WZO364" s="35"/>
      <c r="WZP364" s="35"/>
      <c r="WZQ364" s="35"/>
      <c r="WZR364" s="35"/>
      <c r="WZS364" s="35"/>
      <c r="WZT364" s="35"/>
      <c r="WZU364" s="35"/>
      <c r="WZV364" s="35"/>
      <c r="WZW364" s="35"/>
      <c r="WZX364" s="35"/>
      <c r="WZY364" s="35"/>
      <c r="WZZ364" s="35"/>
      <c r="XAA364" s="35"/>
      <c r="XAB364" s="35"/>
      <c r="XAC364" s="35"/>
      <c r="XAD364" s="35"/>
      <c r="XAE364" s="35"/>
      <c r="XAF364" s="35"/>
      <c r="XAG364" s="35"/>
      <c r="XAH364" s="35"/>
      <c r="XAI364" s="35"/>
      <c r="XAJ364" s="35"/>
      <c r="XAK364" s="35"/>
      <c r="XAL364" s="35"/>
      <c r="XAM364" s="35"/>
      <c r="XAN364" s="35"/>
      <c r="XAO364" s="35"/>
      <c r="XAP364" s="35"/>
      <c r="XAQ364" s="35"/>
      <c r="XAR364" s="35"/>
      <c r="XAS364" s="35"/>
      <c r="XAT364" s="35"/>
      <c r="XAU364" s="35"/>
      <c r="XAV364" s="35"/>
      <c r="XAW364" s="35"/>
      <c r="XAX364" s="35"/>
      <c r="XAY364" s="35"/>
      <c r="XAZ364" s="35"/>
      <c r="XBA364" s="35"/>
      <c r="XBB364" s="35"/>
      <c r="XBC364" s="35"/>
      <c r="XBD364" s="35"/>
      <c r="XBE364" s="35"/>
      <c r="XBF364" s="35"/>
      <c r="XBG364" s="35"/>
      <c r="XBH364" s="35"/>
      <c r="XBI364" s="35"/>
      <c r="XBJ364" s="35"/>
      <c r="XBK364" s="35"/>
      <c r="XBL364" s="35"/>
      <c r="XBM364" s="35"/>
      <c r="XBN364" s="35"/>
      <c r="XBO364" s="35"/>
      <c r="XBP364" s="35"/>
      <c r="XBQ364" s="35"/>
      <c r="XBR364" s="35"/>
      <c r="XBS364" s="35"/>
      <c r="XBT364" s="35"/>
      <c r="XBU364" s="35"/>
      <c r="XBV364" s="35"/>
      <c r="XBW364" s="35"/>
      <c r="XBX364" s="35"/>
      <c r="XBY364" s="35"/>
      <c r="XBZ364" s="35"/>
      <c r="XCA364" s="35"/>
      <c r="XCB364" s="35"/>
      <c r="XCC364" s="35"/>
      <c r="XCD364" s="35"/>
      <c r="XCE364" s="35"/>
      <c r="XCF364" s="35"/>
      <c r="XCG364" s="35"/>
      <c r="XCH364" s="35"/>
      <c r="XCI364" s="35"/>
      <c r="XCJ364" s="35"/>
      <c r="XCK364" s="35"/>
      <c r="XCL364" s="35"/>
      <c r="XCM364" s="35"/>
      <c r="XCN364" s="35"/>
      <c r="XCO364" s="35"/>
      <c r="XCP364" s="35"/>
      <c r="XCQ364" s="35"/>
      <c r="XCR364" s="35"/>
      <c r="XCS364" s="35"/>
      <c r="XCT364" s="35"/>
      <c r="XCU364" s="35"/>
      <c r="XCV364" s="35"/>
      <c r="XCW364" s="35"/>
      <c r="XCX364" s="35"/>
      <c r="XCY364" s="35"/>
      <c r="XCZ364" s="35"/>
      <c r="XDA364" s="35"/>
      <c r="XDB364" s="35"/>
      <c r="XDC364" s="35"/>
      <c r="XDD364" s="35"/>
      <c r="XDE364" s="35"/>
      <c r="XDF364" s="35"/>
      <c r="XDG364" s="35"/>
      <c r="XDH364" s="35"/>
      <c r="XDI364" s="35"/>
      <c r="XDJ364" s="35"/>
      <c r="XDK364" s="35"/>
      <c r="XDL364" s="35"/>
      <c r="XDM364" s="35"/>
      <c r="XDN364" s="35"/>
      <c r="XDO364" s="35"/>
      <c r="XDP364" s="35"/>
      <c r="XDQ364" s="35"/>
      <c r="XDR364" s="35"/>
      <c r="XDS364" s="35"/>
      <c r="XDT364" s="35"/>
      <c r="XDU364" s="35"/>
      <c r="XDV364" s="35"/>
      <c r="XDW364" s="35"/>
      <c r="XDX364" s="35"/>
      <c r="XDY364" s="35"/>
      <c r="XDZ364" s="35"/>
      <c r="XEA364" s="35"/>
      <c r="XEB364" s="35"/>
      <c r="XEC364" s="35"/>
      <c r="XED364" s="35"/>
      <c r="XEE364" s="35"/>
      <c r="XEF364" s="35"/>
      <c r="XEG364" s="35"/>
      <c r="XEH364" s="35"/>
      <c r="XEI364" s="35"/>
      <c r="XEJ364" s="35"/>
      <c r="XEK364" s="35"/>
      <c r="XEL364" s="35"/>
      <c r="XEM364" s="35"/>
      <c r="XEN364" s="35"/>
      <c r="XEO364" s="35"/>
      <c r="XEP364" s="35"/>
      <c r="XEQ364" s="35"/>
      <c r="XER364" s="35"/>
      <c r="XES364" s="35"/>
      <c r="XET364" s="35"/>
      <c r="XEU364" s="35"/>
      <c r="XEV364" s="35"/>
      <c r="XEW364" s="35"/>
      <c r="XEX364" s="35"/>
      <c r="XEY364" s="35"/>
      <c r="XEZ364" s="35"/>
      <c r="XFA364" s="35"/>
      <c r="XFB364" s="35"/>
      <c r="XFC364" s="35"/>
      <c r="XFD364" s="35"/>
    </row>
    <row r="365" spans="1:151 16227:16384" s="12" customFormat="1" ht="20.25" customHeight="1" x14ac:dyDescent="0.25">
      <c r="A365" s="82" t="str">
        <f>A357</f>
        <v xml:space="preserve">4th Floor For Residential </v>
      </c>
      <c r="B365" s="82"/>
      <c r="C365" s="82">
        <v>9</v>
      </c>
      <c r="D365" s="82"/>
      <c r="E365" s="58" t="s">
        <v>214</v>
      </c>
      <c r="F365" s="83">
        <f t="shared" ref="F365:F366" si="57">(41.53+1*1.55)*10.764</f>
        <v>463.71311999999995</v>
      </c>
      <c r="G365" s="84"/>
      <c r="H365" s="58">
        <v>0</v>
      </c>
      <c r="I365" s="58">
        <f t="shared" si="55"/>
        <v>695.56967999999995</v>
      </c>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WZC365" s="35"/>
      <c r="WZD365" s="35"/>
      <c r="WZE365" s="35"/>
      <c r="WZF365" s="35"/>
      <c r="WZG365" s="35"/>
      <c r="WZH365" s="35"/>
      <c r="WZI365" s="35"/>
      <c r="WZJ365" s="35"/>
      <c r="WZK365" s="35"/>
      <c r="WZL365" s="35"/>
      <c r="WZM365" s="35"/>
      <c r="WZN365" s="35"/>
      <c r="WZO365" s="35"/>
      <c r="WZP365" s="35"/>
      <c r="WZQ365" s="35"/>
      <c r="WZR365" s="35"/>
      <c r="WZS365" s="35"/>
      <c r="WZT365" s="35"/>
      <c r="WZU365" s="35"/>
      <c r="WZV365" s="35"/>
      <c r="WZW365" s="35"/>
      <c r="WZX365" s="35"/>
      <c r="WZY365" s="35"/>
      <c r="WZZ365" s="35"/>
      <c r="XAA365" s="35"/>
      <c r="XAB365" s="35"/>
      <c r="XAC365" s="35"/>
      <c r="XAD365" s="35"/>
      <c r="XAE365" s="35"/>
      <c r="XAF365" s="35"/>
      <c r="XAG365" s="35"/>
      <c r="XAH365" s="35"/>
      <c r="XAI365" s="35"/>
      <c r="XAJ365" s="35"/>
      <c r="XAK365" s="35"/>
      <c r="XAL365" s="35"/>
      <c r="XAM365" s="35"/>
      <c r="XAN365" s="35"/>
      <c r="XAO365" s="35"/>
      <c r="XAP365" s="35"/>
      <c r="XAQ365" s="35"/>
      <c r="XAR365" s="35"/>
      <c r="XAS365" s="35"/>
      <c r="XAT365" s="35"/>
      <c r="XAU365" s="35"/>
      <c r="XAV365" s="35"/>
      <c r="XAW365" s="35"/>
      <c r="XAX365" s="35"/>
      <c r="XAY365" s="35"/>
      <c r="XAZ365" s="35"/>
      <c r="XBA365" s="35"/>
      <c r="XBB365" s="35"/>
      <c r="XBC365" s="35"/>
      <c r="XBD365" s="35"/>
      <c r="XBE365" s="35"/>
      <c r="XBF365" s="35"/>
      <c r="XBG365" s="35"/>
      <c r="XBH365" s="35"/>
      <c r="XBI365" s="35"/>
      <c r="XBJ365" s="35"/>
      <c r="XBK365" s="35"/>
      <c r="XBL365" s="35"/>
      <c r="XBM365" s="35"/>
      <c r="XBN365" s="35"/>
      <c r="XBO365" s="35"/>
      <c r="XBP365" s="35"/>
      <c r="XBQ365" s="35"/>
      <c r="XBR365" s="35"/>
      <c r="XBS365" s="35"/>
      <c r="XBT365" s="35"/>
      <c r="XBU365" s="35"/>
      <c r="XBV365" s="35"/>
      <c r="XBW365" s="35"/>
      <c r="XBX365" s="35"/>
      <c r="XBY365" s="35"/>
      <c r="XBZ365" s="35"/>
      <c r="XCA365" s="35"/>
      <c r="XCB365" s="35"/>
      <c r="XCC365" s="35"/>
      <c r="XCD365" s="35"/>
      <c r="XCE365" s="35"/>
      <c r="XCF365" s="35"/>
      <c r="XCG365" s="35"/>
      <c r="XCH365" s="35"/>
      <c r="XCI365" s="35"/>
      <c r="XCJ365" s="35"/>
      <c r="XCK365" s="35"/>
      <c r="XCL365" s="35"/>
      <c r="XCM365" s="35"/>
      <c r="XCN365" s="35"/>
      <c r="XCO365" s="35"/>
      <c r="XCP365" s="35"/>
      <c r="XCQ365" s="35"/>
      <c r="XCR365" s="35"/>
      <c r="XCS365" s="35"/>
      <c r="XCT365" s="35"/>
      <c r="XCU365" s="35"/>
      <c r="XCV365" s="35"/>
      <c r="XCW365" s="35"/>
      <c r="XCX365" s="35"/>
      <c r="XCY365" s="35"/>
      <c r="XCZ365" s="35"/>
      <c r="XDA365" s="35"/>
      <c r="XDB365" s="35"/>
      <c r="XDC365" s="35"/>
      <c r="XDD365" s="35"/>
      <c r="XDE365" s="35"/>
      <c r="XDF365" s="35"/>
      <c r="XDG365" s="35"/>
      <c r="XDH365" s="35"/>
      <c r="XDI365" s="35"/>
      <c r="XDJ365" s="35"/>
      <c r="XDK365" s="35"/>
      <c r="XDL365" s="35"/>
      <c r="XDM365" s="35"/>
      <c r="XDN365" s="35"/>
      <c r="XDO365" s="35"/>
      <c r="XDP365" s="35"/>
      <c r="XDQ365" s="35"/>
      <c r="XDR365" s="35"/>
      <c r="XDS365" s="35"/>
      <c r="XDT365" s="35"/>
      <c r="XDU365" s="35"/>
      <c r="XDV365" s="35"/>
      <c r="XDW365" s="35"/>
      <c r="XDX365" s="35"/>
      <c r="XDY365" s="35"/>
      <c r="XDZ365" s="35"/>
      <c r="XEA365" s="35"/>
      <c r="XEB365" s="35"/>
      <c r="XEC365" s="35"/>
      <c r="XED365" s="35"/>
      <c r="XEE365" s="35"/>
      <c r="XEF365" s="35"/>
      <c r="XEG365" s="35"/>
      <c r="XEH365" s="35"/>
      <c r="XEI365" s="35"/>
      <c r="XEJ365" s="35"/>
      <c r="XEK365" s="35"/>
      <c r="XEL365" s="35"/>
      <c r="XEM365" s="35"/>
      <c r="XEN365" s="35"/>
      <c r="XEO365" s="35"/>
      <c r="XEP365" s="35"/>
      <c r="XEQ365" s="35"/>
      <c r="XER365" s="35"/>
      <c r="XES365" s="35"/>
      <c r="XET365" s="35"/>
      <c r="XEU365" s="35"/>
      <c r="XEV365" s="35"/>
      <c r="XEW365" s="35"/>
      <c r="XEX365" s="35"/>
      <c r="XEY365" s="35"/>
      <c r="XEZ365" s="35"/>
      <c r="XFA365" s="35"/>
      <c r="XFB365" s="35"/>
      <c r="XFC365" s="35"/>
      <c r="XFD365" s="35"/>
    </row>
    <row r="366" spans="1:151 16227:16384" s="12" customFormat="1" ht="20.25" customHeight="1" x14ac:dyDescent="0.25">
      <c r="A366" s="82" t="str">
        <f t="shared" si="54"/>
        <v xml:space="preserve">4th Floor For Residential </v>
      </c>
      <c r="B366" s="82"/>
      <c r="C366" s="82">
        <v>10</v>
      </c>
      <c r="D366" s="82"/>
      <c r="E366" s="58" t="s">
        <v>214</v>
      </c>
      <c r="F366" s="83">
        <f t="shared" si="57"/>
        <v>463.71311999999995</v>
      </c>
      <c r="G366" s="84"/>
      <c r="H366" s="58">
        <v>0</v>
      </c>
      <c r="I366" s="58">
        <f t="shared" si="55"/>
        <v>695.56967999999995</v>
      </c>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WZC366" s="35"/>
      <c r="WZD366" s="35"/>
      <c r="WZE366" s="35"/>
      <c r="WZF366" s="35"/>
      <c r="WZG366" s="35"/>
      <c r="WZH366" s="35"/>
      <c r="WZI366" s="35"/>
      <c r="WZJ366" s="35"/>
      <c r="WZK366" s="35"/>
      <c r="WZL366" s="35"/>
      <c r="WZM366" s="35"/>
      <c r="WZN366" s="35"/>
      <c r="WZO366" s="35"/>
      <c r="WZP366" s="35"/>
      <c r="WZQ366" s="35"/>
      <c r="WZR366" s="35"/>
      <c r="WZS366" s="35"/>
      <c r="WZT366" s="35"/>
      <c r="WZU366" s="35"/>
      <c r="WZV366" s="35"/>
      <c r="WZW366" s="35"/>
      <c r="WZX366" s="35"/>
      <c r="WZY366" s="35"/>
      <c r="WZZ366" s="35"/>
      <c r="XAA366" s="35"/>
      <c r="XAB366" s="35"/>
      <c r="XAC366" s="35"/>
      <c r="XAD366" s="35"/>
      <c r="XAE366" s="35"/>
      <c r="XAF366" s="35"/>
      <c r="XAG366" s="35"/>
      <c r="XAH366" s="35"/>
      <c r="XAI366" s="35"/>
      <c r="XAJ366" s="35"/>
      <c r="XAK366" s="35"/>
      <c r="XAL366" s="35"/>
      <c r="XAM366" s="35"/>
      <c r="XAN366" s="35"/>
      <c r="XAO366" s="35"/>
      <c r="XAP366" s="35"/>
      <c r="XAQ366" s="35"/>
      <c r="XAR366" s="35"/>
      <c r="XAS366" s="35"/>
      <c r="XAT366" s="35"/>
      <c r="XAU366" s="35"/>
      <c r="XAV366" s="35"/>
      <c r="XAW366" s="35"/>
      <c r="XAX366" s="35"/>
      <c r="XAY366" s="35"/>
      <c r="XAZ366" s="35"/>
      <c r="XBA366" s="35"/>
      <c r="XBB366" s="35"/>
      <c r="XBC366" s="35"/>
      <c r="XBD366" s="35"/>
      <c r="XBE366" s="35"/>
      <c r="XBF366" s="35"/>
      <c r="XBG366" s="35"/>
      <c r="XBH366" s="35"/>
      <c r="XBI366" s="35"/>
      <c r="XBJ366" s="35"/>
      <c r="XBK366" s="35"/>
      <c r="XBL366" s="35"/>
      <c r="XBM366" s="35"/>
      <c r="XBN366" s="35"/>
      <c r="XBO366" s="35"/>
      <c r="XBP366" s="35"/>
      <c r="XBQ366" s="35"/>
      <c r="XBR366" s="35"/>
      <c r="XBS366" s="35"/>
      <c r="XBT366" s="35"/>
      <c r="XBU366" s="35"/>
      <c r="XBV366" s="35"/>
      <c r="XBW366" s="35"/>
      <c r="XBX366" s="35"/>
      <c r="XBY366" s="35"/>
      <c r="XBZ366" s="35"/>
      <c r="XCA366" s="35"/>
      <c r="XCB366" s="35"/>
      <c r="XCC366" s="35"/>
      <c r="XCD366" s="35"/>
      <c r="XCE366" s="35"/>
      <c r="XCF366" s="35"/>
      <c r="XCG366" s="35"/>
      <c r="XCH366" s="35"/>
      <c r="XCI366" s="35"/>
      <c r="XCJ366" s="35"/>
      <c r="XCK366" s="35"/>
      <c r="XCL366" s="35"/>
      <c r="XCM366" s="35"/>
      <c r="XCN366" s="35"/>
      <c r="XCO366" s="35"/>
      <c r="XCP366" s="35"/>
      <c r="XCQ366" s="35"/>
      <c r="XCR366" s="35"/>
      <c r="XCS366" s="35"/>
      <c r="XCT366" s="35"/>
      <c r="XCU366" s="35"/>
      <c r="XCV366" s="35"/>
      <c r="XCW366" s="35"/>
      <c r="XCX366" s="35"/>
      <c r="XCY366" s="35"/>
      <c r="XCZ366" s="35"/>
      <c r="XDA366" s="35"/>
      <c r="XDB366" s="35"/>
      <c r="XDC366" s="35"/>
      <c r="XDD366" s="35"/>
      <c r="XDE366" s="35"/>
      <c r="XDF366" s="35"/>
      <c r="XDG366" s="35"/>
      <c r="XDH366" s="35"/>
      <c r="XDI366" s="35"/>
      <c r="XDJ366" s="35"/>
      <c r="XDK366" s="35"/>
      <c r="XDL366" s="35"/>
      <c r="XDM366" s="35"/>
      <c r="XDN366" s="35"/>
      <c r="XDO366" s="35"/>
      <c r="XDP366" s="35"/>
      <c r="XDQ366" s="35"/>
      <c r="XDR366" s="35"/>
      <c r="XDS366" s="35"/>
      <c r="XDT366" s="35"/>
      <c r="XDU366" s="35"/>
      <c r="XDV366" s="35"/>
      <c r="XDW366" s="35"/>
      <c r="XDX366" s="35"/>
      <c r="XDY366" s="35"/>
      <c r="XDZ366" s="35"/>
      <c r="XEA366" s="35"/>
      <c r="XEB366" s="35"/>
      <c r="XEC366" s="35"/>
      <c r="XED366" s="35"/>
      <c r="XEE366" s="35"/>
      <c r="XEF366" s="35"/>
      <c r="XEG366" s="35"/>
      <c r="XEH366" s="35"/>
      <c r="XEI366" s="35"/>
      <c r="XEJ366" s="35"/>
      <c r="XEK366" s="35"/>
      <c r="XEL366" s="35"/>
      <c r="XEM366" s="35"/>
      <c r="XEN366" s="35"/>
      <c r="XEO366" s="35"/>
      <c r="XEP366" s="35"/>
      <c r="XEQ366" s="35"/>
      <c r="XER366" s="35"/>
      <c r="XES366" s="35"/>
      <c r="XET366" s="35"/>
      <c r="XEU366" s="35"/>
      <c r="XEV366" s="35"/>
      <c r="XEW366" s="35"/>
      <c r="XEX366" s="35"/>
      <c r="XEY366" s="35"/>
      <c r="XEZ366" s="35"/>
      <c r="XFA366" s="35"/>
      <c r="XFB366" s="35"/>
      <c r="XFC366" s="35"/>
      <c r="XFD366" s="35"/>
    </row>
    <row r="367" spans="1:151 16227:16384" s="12" customFormat="1" ht="20.25" customHeight="1" x14ac:dyDescent="0.25">
      <c r="A367" s="82" t="str">
        <f>A359</f>
        <v xml:space="preserve">4th Floor For Residential </v>
      </c>
      <c r="B367" s="82"/>
      <c r="C367" s="82">
        <v>11</v>
      </c>
      <c r="D367" s="82"/>
      <c r="E367" s="58" t="s">
        <v>215</v>
      </c>
      <c r="F367" s="83">
        <f>(58.83+1*1.55)*10.764</f>
        <v>649.93031999999994</v>
      </c>
      <c r="G367" s="84"/>
      <c r="H367" s="58">
        <v>0</v>
      </c>
      <c r="I367" s="58">
        <f t="shared" si="55"/>
        <v>974.89547999999991</v>
      </c>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WZC367" s="35"/>
      <c r="WZD367" s="35"/>
      <c r="WZE367" s="35"/>
      <c r="WZF367" s="35"/>
      <c r="WZG367" s="35"/>
      <c r="WZH367" s="35"/>
      <c r="WZI367" s="35"/>
      <c r="WZJ367" s="35"/>
      <c r="WZK367" s="35"/>
      <c r="WZL367" s="35"/>
      <c r="WZM367" s="35"/>
      <c r="WZN367" s="35"/>
      <c r="WZO367" s="35"/>
      <c r="WZP367" s="35"/>
      <c r="WZQ367" s="35"/>
      <c r="WZR367" s="35"/>
      <c r="WZS367" s="35"/>
      <c r="WZT367" s="35"/>
      <c r="WZU367" s="35"/>
      <c r="WZV367" s="35"/>
      <c r="WZW367" s="35"/>
      <c r="WZX367" s="35"/>
      <c r="WZY367" s="35"/>
      <c r="WZZ367" s="35"/>
      <c r="XAA367" s="35"/>
      <c r="XAB367" s="35"/>
      <c r="XAC367" s="35"/>
      <c r="XAD367" s="35"/>
      <c r="XAE367" s="35"/>
      <c r="XAF367" s="35"/>
      <c r="XAG367" s="35"/>
      <c r="XAH367" s="35"/>
      <c r="XAI367" s="35"/>
      <c r="XAJ367" s="35"/>
      <c r="XAK367" s="35"/>
      <c r="XAL367" s="35"/>
      <c r="XAM367" s="35"/>
      <c r="XAN367" s="35"/>
      <c r="XAO367" s="35"/>
      <c r="XAP367" s="35"/>
      <c r="XAQ367" s="35"/>
      <c r="XAR367" s="35"/>
      <c r="XAS367" s="35"/>
      <c r="XAT367" s="35"/>
      <c r="XAU367" s="35"/>
      <c r="XAV367" s="35"/>
      <c r="XAW367" s="35"/>
      <c r="XAX367" s="35"/>
      <c r="XAY367" s="35"/>
      <c r="XAZ367" s="35"/>
      <c r="XBA367" s="35"/>
      <c r="XBB367" s="35"/>
      <c r="XBC367" s="35"/>
      <c r="XBD367" s="35"/>
      <c r="XBE367" s="35"/>
      <c r="XBF367" s="35"/>
      <c r="XBG367" s="35"/>
      <c r="XBH367" s="35"/>
      <c r="XBI367" s="35"/>
      <c r="XBJ367" s="35"/>
      <c r="XBK367" s="35"/>
      <c r="XBL367" s="35"/>
      <c r="XBM367" s="35"/>
      <c r="XBN367" s="35"/>
      <c r="XBO367" s="35"/>
      <c r="XBP367" s="35"/>
      <c r="XBQ367" s="35"/>
      <c r="XBR367" s="35"/>
      <c r="XBS367" s="35"/>
      <c r="XBT367" s="35"/>
      <c r="XBU367" s="35"/>
      <c r="XBV367" s="35"/>
      <c r="XBW367" s="35"/>
      <c r="XBX367" s="35"/>
      <c r="XBY367" s="35"/>
      <c r="XBZ367" s="35"/>
      <c r="XCA367" s="35"/>
      <c r="XCB367" s="35"/>
      <c r="XCC367" s="35"/>
      <c r="XCD367" s="35"/>
      <c r="XCE367" s="35"/>
      <c r="XCF367" s="35"/>
      <c r="XCG367" s="35"/>
      <c r="XCH367" s="35"/>
      <c r="XCI367" s="35"/>
      <c r="XCJ367" s="35"/>
      <c r="XCK367" s="35"/>
      <c r="XCL367" s="35"/>
      <c r="XCM367" s="35"/>
      <c r="XCN367" s="35"/>
      <c r="XCO367" s="35"/>
      <c r="XCP367" s="35"/>
      <c r="XCQ367" s="35"/>
      <c r="XCR367" s="35"/>
      <c r="XCS367" s="35"/>
      <c r="XCT367" s="35"/>
      <c r="XCU367" s="35"/>
      <c r="XCV367" s="35"/>
      <c r="XCW367" s="35"/>
      <c r="XCX367" s="35"/>
      <c r="XCY367" s="35"/>
      <c r="XCZ367" s="35"/>
      <c r="XDA367" s="35"/>
      <c r="XDB367" s="35"/>
      <c r="XDC367" s="35"/>
      <c r="XDD367" s="35"/>
      <c r="XDE367" s="35"/>
      <c r="XDF367" s="35"/>
      <c r="XDG367" s="35"/>
      <c r="XDH367" s="35"/>
      <c r="XDI367" s="35"/>
      <c r="XDJ367" s="35"/>
      <c r="XDK367" s="35"/>
      <c r="XDL367" s="35"/>
      <c r="XDM367" s="35"/>
      <c r="XDN367" s="35"/>
      <c r="XDO367" s="35"/>
      <c r="XDP367" s="35"/>
      <c r="XDQ367" s="35"/>
      <c r="XDR367" s="35"/>
      <c r="XDS367" s="35"/>
      <c r="XDT367" s="35"/>
      <c r="XDU367" s="35"/>
      <c r="XDV367" s="35"/>
      <c r="XDW367" s="35"/>
      <c r="XDX367" s="35"/>
      <c r="XDY367" s="35"/>
      <c r="XDZ367" s="35"/>
      <c r="XEA367" s="35"/>
      <c r="XEB367" s="35"/>
      <c r="XEC367" s="35"/>
      <c r="XED367" s="35"/>
      <c r="XEE367" s="35"/>
      <c r="XEF367" s="35"/>
      <c r="XEG367" s="35"/>
      <c r="XEH367" s="35"/>
      <c r="XEI367" s="35"/>
      <c r="XEJ367" s="35"/>
      <c r="XEK367" s="35"/>
      <c r="XEL367" s="35"/>
      <c r="XEM367" s="35"/>
      <c r="XEN367" s="35"/>
      <c r="XEO367" s="35"/>
      <c r="XEP367" s="35"/>
      <c r="XEQ367" s="35"/>
      <c r="XER367" s="35"/>
      <c r="XES367" s="35"/>
      <c r="XET367" s="35"/>
      <c r="XEU367" s="35"/>
      <c r="XEV367" s="35"/>
      <c r="XEW367" s="35"/>
      <c r="XEX367" s="35"/>
      <c r="XEY367" s="35"/>
      <c r="XEZ367" s="35"/>
      <c r="XFA367" s="35"/>
      <c r="XFB367" s="35"/>
      <c r="XFC367" s="35"/>
      <c r="XFD367" s="35"/>
    </row>
    <row r="368" spans="1:151 16227:16384" s="12" customFormat="1" ht="20.25" customHeight="1" x14ac:dyDescent="0.25">
      <c r="A368" s="82" t="str">
        <f t="shared" si="54"/>
        <v xml:space="preserve">4th Floor For Residential </v>
      </c>
      <c r="B368" s="82"/>
      <c r="C368" s="82">
        <v>12</v>
      </c>
      <c r="D368" s="82"/>
      <c r="E368" s="58" t="s">
        <v>215</v>
      </c>
      <c r="F368" s="83">
        <f>(58.83+1*1.55)*10.764</f>
        <v>649.93031999999994</v>
      </c>
      <c r="G368" s="84"/>
      <c r="H368" s="58">
        <v>0</v>
      </c>
      <c r="I368" s="58">
        <f t="shared" si="55"/>
        <v>974.89547999999991</v>
      </c>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WZC368" s="35"/>
      <c r="WZD368" s="35"/>
      <c r="WZE368" s="35"/>
      <c r="WZF368" s="35"/>
      <c r="WZG368" s="35"/>
      <c r="WZH368" s="35"/>
      <c r="WZI368" s="35"/>
      <c r="WZJ368" s="35"/>
      <c r="WZK368" s="35"/>
      <c r="WZL368" s="35"/>
      <c r="WZM368" s="35"/>
      <c r="WZN368" s="35"/>
      <c r="WZO368" s="35"/>
      <c r="WZP368" s="35"/>
      <c r="WZQ368" s="35"/>
      <c r="WZR368" s="35"/>
      <c r="WZS368" s="35"/>
      <c r="WZT368" s="35"/>
      <c r="WZU368" s="35"/>
      <c r="WZV368" s="35"/>
      <c r="WZW368" s="35"/>
      <c r="WZX368" s="35"/>
      <c r="WZY368" s="35"/>
      <c r="WZZ368" s="35"/>
      <c r="XAA368" s="35"/>
      <c r="XAB368" s="35"/>
      <c r="XAC368" s="35"/>
      <c r="XAD368" s="35"/>
      <c r="XAE368" s="35"/>
      <c r="XAF368" s="35"/>
      <c r="XAG368" s="35"/>
      <c r="XAH368" s="35"/>
      <c r="XAI368" s="35"/>
      <c r="XAJ368" s="35"/>
      <c r="XAK368" s="35"/>
      <c r="XAL368" s="35"/>
      <c r="XAM368" s="35"/>
      <c r="XAN368" s="35"/>
      <c r="XAO368" s="35"/>
      <c r="XAP368" s="35"/>
      <c r="XAQ368" s="35"/>
      <c r="XAR368" s="35"/>
      <c r="XAS368" s="35"/>
      <c r="XAT368" s="35"/>
      <c r="XAU368" s="35"/>
      <c r="XAV368" s="35"/>
      <c r="XAW368" s="35"/>
      <c r="XAX368" s="35"/>
      <c r="XAY368" s="35"/>
      <c r="XAZ368" s="35"/>
      <c r="XBA368" s="35"/>
      <c r="XBB368" s="35"/>
      <c r="XBC368" s="35"/>
      <c r="XBD368" s="35"/>
      <c r="XBE368" s="35"/>
      <c r="XBF368" s="35"/>
      <c r="XBG368" s="35"/>
      <c r="XBH368" s="35"/>
      <c r="XBI368" s="35"/>
      <c r="XBJ368" s="35"/>
      <c r="XBK368" s="35"/>
      <c r="XBL368" s="35"/>
      <c r="XBM368" s="35"/>
      <c r="XBN368" s="35"/>
      <c r="XBO368" s="35"/>
      <c r="XBP368" s="35"/>
      <c r="XBQ368" s="35"/>
      <c r="XBR368" s="35"/>
      <c r="XBS368" s="35"/>
      <c r="XBT368" s="35"/>
      <c r="XBU368" s="35"/>
      <c r="XBV368" s="35"/>
      <c r="XBW368" s="35"/>
      <c r="XBX368" s="35"/>
      <c r="XBY368" s="35"/>
      <c r="XBZ368" s="35"/>
      <c r="XCA368" s="35"/>
      <c r="XCB368" s="35"/>
      <c r="XCC368" s="35"/>
      <c r="XCD368" s="35"/>
      <c r="XCE368" s="35"/>
      <c r="XCF368" s="35"/>
      <c r="XCG368" s="35"/>
      <c r="XCH368" s="35"/>
      <c r="XCI368" s="35"/>
      <c r="XCJ368" s="35"/>
      <c r="XCK368" s="35"/>
      <c r="XCL368" s="35"/>
      <c r="XCM368" s="35"/>
      <c r="XCN368" s="35"/>
      <c r="XCO368" s="35"/>
      <c r="XCP368" s="35"/>
      <c r="XCQ368" s="35"/>
      <c r="XCR368" s="35"/>
      <c r="XCS368" s="35"/>
      <c r="XCT368" s="35"/>
      <c r="XCU368" s="35"/>
      <c r="XCV368" s="35"/>
      <c r="XCW368" s="35"/>
      <c r="XCX368" s="35"/>
      <c r="XCY368" s="35"/>
      <c r="XCZ368" s="35"/>
      <c r="XDA368" s="35"/>
      <c r="XDB368" s="35"/>
      <c r="XDC368" s="35"/>
      <c r="XDD368" s="35"/>
      <c r="XDE368" s="35"/>
      <c r="XDF368" s="35"/>
      <c r="XDG368" s="35"/>
      <c r="XDH368" s="35"/>
      <c r="XDI368" s="35"/>
      <c r="XDJ368" s="35"/>
      <c r="XDK368" s="35"/>
      <c r="XDL368" s="35"/>
      <c r="XDM368" s="35"/>
      <c r="XDN368" s="35"/>
      <c r="XDO368" s="35"/>
      <c r="XDP368" s="35"/>
      <c r="XDQ368" s="35"/>
      <c r="XDR368" s="35"/>
      <c r="XDS368" s="35"/>
      <c r="XDT368" s="35"/>
      <c r="XDU368" s="35"/>
      <c r="XDV368" s="35"/>
      <c r="XDW368" s="35"/>
      <c r="XDX368" s="35"/>
      <c r="XDY368" s="35"/>
      <c r="XDZ368" s="35"/>
      <c r="XEA368" s="35"/>
      <c r="XEB368" s="35"/>
      <c r="XEC368" s="35"/>
      <c r="XED368" s="35"/>
      <c r="XEE368" s="35"/>
      <c r="XEF368" s="35"/>
      <c r="XEG368" s="35"/>
      <c r="XEH368" s="35"/>
      <c r="XEI368" s="35"/>
      <c r="XEJ368" s="35"/>
      <c r="XEK368" s="35"/>
      <c r="XEL368" s="35"/>
      <c r="XEM368" s="35"/>
      <c r="XEN368" s="35"/>
      <c r="XEO368" s="35"/>
      <c r="XEP368" s="35"/>
      <c r="XEQ368" s="35"/>
      <c r="XER368" s="35"/>
      <c r="XES368" s="35"/>
      <c r="XET368" s="35"/>
      <c r="XEU368" s="35"/>
      <c r="XEV368" s="35"/>
      <c r="XEW368" s="35"/>
      <c r="XEX368" s="35"/>
      <c r="XEY368" s="35"/>
      <c r="XEZ368" s="35"/>
      <c r="XFA368" s="35"/>
      <c r="XFB368" s="35"/>
      <c r="XFC368" s="35"/>
      <c r="XFD368" s="35"/>
    </row>
    <row r="369" spans="1:151 16227:16384" s="12" customFormat="1" ht="20.25" customHeight="1" x14ac:dyDescent="0.25">
      <c r="A369" s="82" t="str">
        <f t="shared" si="54"/>
        <v xml:space="preserve">4th Floor For Residential </v>
      </c>
      <c r="B369" s="82"/>
      <c r="C369" s="82">
        <f t="shared" si="56"/>
        <v>13</v>
      </c>
      <c r="D369" s="82"/>
      <c r="E369" s="58" t="s">
        <v>215</v>
      </c>
      <c r="F369" s="83">
        <f>(52.54+1.22*1.85)*10.764</f>
        <v>589.83490799999993</v>
      </c>
      <c r="G369" s="84"/>
      <c r="H369" s="58">
        <v>0</v>
      </c>
      <c r="I369" s="58">
        <f t="shared" si="55"/>
        <v>884.75236199999995</v>
      </c>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WZC369" s="35"/>
      <c r="WZD369" s="35"/>
      <c r="WZE369" s="35"/>
      <c r="WZF369" s="35"/>
      <c r="WZG369" s="35"/>
      <c r="WZH369" s="35"/>
      <c r="WZI369" s="35"/>
      <c r="WZJ369" s="35"/>
      <c r="WZK369" s="35"/>
      <c r="WZL369" s="35"/>
      <c r="WZM369" s="35"/>
      <c r="WZN369" s="35"/>
      <c r="WZO369" s="35"/>
      <c r="WZP369" s="35"/>
      <c r="WZQ369" s="35"/>
      <c r="WZR369" s="35"/>
      <c r="WZS369" s="35"/>
      <c r="WZT369" s="35"/>
      <c r="WZU369" s="35"/>
      <c r="WZV369" s="35"/>
      <c r="WZW369" s="35"/>
      <c r="WZX369" s="35"/>
      <c r="WZY369" s="35"/>
      <c r="WZZ369" s="35"/>
      <c r="XAA369" s="35"/>
      <c r="XAB369" s="35"/>
      <c r="XAC369" s="35"/>
      <c r="XAD369" s="35"/>
      <c r="XAE369" s="35"/>
      <c r="XAF369" s="35"/>
      <c r="XAG369" s="35"/>
      <c r="XAH369" s="35"/>
      <c r="XAI369" s="35"/>
      <c r="XAJ369" s="35"/>
      <c r="XAK369" s="35"/>
      <c r="XAL369" s="35"/>
      <c r="XAM369" s="35"/>
      <c r="XAN369" s="35"/>
      <c r="XAO369" s="35"/>
      <c r="XAP369" s="35"/>
      <c r="XAQ369" s="35"/>
      <c r="XAR369" s="35"/>
      <c r="XAS369" s="35"/>
      <c r="XAT369" s="35"/>
      <c r="XAU369" s="35"/>
      <c r="XAV369" s="35"/>
      <c r="XAW369" s="35"/>
      <c r="XAX369" s="35"/>
      <c r="XAY369" s="35"/>
      <c r="XAZ369" s="35"/>
      <c r="XBA369" s="35"/>
      <c r="XBB369" s="35"/>
      <c r="XBC369" s="35"/>
      <c r="XBD369" s="35"/>
      <c r="XBE369" s="35"/>
      <c r="XBF369" s="35"/>
      <c r="XBG369" s="35"/>
      <c r="XBH369" s="35"/>
      <c r="XBI369" s="35"/>
      <c r="XBJ369" s="35"/>
      <c r="XBK369" s="35"/>
      <c r="XBL369" s="35"/>
      <c r="XBM369" s="35"/>
      <c r="XBN369" s="35"/>
      <c r="XBO369" s="35"/>
      <c r="XBP369" s="35"/>
      <c r="XBQ369" s="35"/>
      <c r="XBR369" s="35"/>
      <c r="XBS369" s="35"/>
      <c r="XBT369" s="35"/>
      <c r="XBU369" s="35"/>
      <c r="XBV369" s="35"/>
      <c r="XBW369" s="35"/>
      <c r="XBX369" s="35"/>
      <c r="XBY369" s="35"/>
      <c r="XBZ369" s="35"/>
      <c r="XCA369" s="35"/>
      <c r="XCB369" s="35"/>
      <c r="XCC369" s="35"/>
      <c r="XCD369" s="35"/>
      <c r="XCE369" s="35"/>
      <c r="XCF369" s="35"/>
      <c r="XCG369" s="35"/>
      <c r="XCH369" s="35"/>
      <c r="XCI369" s="35"/>
      <c r="XCJ369" s="35"/>
      <c r="XCK369" s="35"/>
      <c r="XCL369" s="35"/>
      <c r="XCM369" s="35"/>
      <c r="XCN369" s="35"/>
      <c r="XCO369" s="35"/>
      <c r="XCP369" s="35"/>
      <c r="XCQ369" s="35"/>
      <c r="XCR369" s="35"/>
      <c r="XCS369" s="35"/>
      <c r="XCT369" s="35"/>
      <c r="XCU369" s="35"/>
      <c r="XCV369" s="35"/>
      <c r="XCW369" s="35"/>
      <c r="XCX369" s="35"/>
      <c r="XCY369" s="35"/>
      <c r="XCZ369" s="35"/>
      <c r="XDA369" s="35"/>
      <c r="XDB369" s="35"/>
      <c r="XDC369" s="35"/>
      <c r="XDD369" s="35"/>
      <c r="XDE369" s="35"/>
      <c r="XDF369" s="35"/>
      <c r="XDG369" s="35"/>
      <c r="XDH369" s="35"/>
      <c r="XDI369" s="35"/>
      <c r="XDJ369" s="35"/>
      <c r="XDK369" s="35"/>
      <c r="XDL369" s="35"/>
      <c r="XDM369" s="35"/>
      <c r="XDN369" s="35"/>
      <c r="XDO369" s="35"/>
      <c r="XDP369" s="35"/>
      <c r="XDQ369" s="35"/>
      <c r="XDR369" s="35"/>
      <c r="XDS369" s="35"/>
      <c r="XDT369" s="35"/>
      <c r="XDU369" s="35"/>
      <c r="XDV369" s="35"/>
      <c r="XDW369" s="35"/>
      <c r="XDX369" s="35"/>
      <c r="XDY369" s="35"/>
      <c r="XDZ369" s="35"/>
      <c r="XEA369" s="35"/>
      <c r="XEB369" s="35"/>
      <c r="XEC369" s="35"/>
      <c r="XED369" s="35"/>
      <c r="XEE369" s="35"/>
      <c r="XEF369" s="35"/>
      <c r="XEG369" s="35"/>
      <c r="XEH369" s="35"/>
      <c r="XEI369" s="35"/>
      <c r="XEJ369" s="35"/>
      <c r="XEK369" s="35"/>
      <c r="XEL369" s="35"/>
      <c r="XEM369" s="35"/>
      <c r="XEN369" s="35"/>
      <c r="XEO369" s="35"/>
      <c r="XEP369" s="35"/>
      <c r="XEQ369" s="35"/>
      <c r="XER369" s="35"/>
      <c r="XES369" s="35"/>
      <c r="XET369" s="35"/>
      <c r="XEU369" s="35"/>
      <c r="XEV369" s="35"/>
      <c r="XEW369" s="35"/>
      <c r="XEX369" s="35"/>
      <c r="XEY369" s="35"/>
      <c r="XEZ369" s="35"/>
      <c r="XFA369" s="35"/>
      <c r="XFB369" s="35"/>
      <c r="XFC369" s="35"/>
      <c r="XFD369" s="35"/>
    </row>
    <row r="370" spans="1:151 16227:16384" s="12" customFormat="1" ht="20.25" customHeight="1" x14ac:dyDescent="0.25">
      <c r="A370" s="82" t="str">
        <f t="shared" si="54"/>
        <v xml:space="preserve">4th Floor For Residential </v>
      </c>
      <c r="B370" s="82"/>
      <c r="C370" s="82">
        <f t="shared" si="56"/>
        <v>14</v>
      </c>
      <c r="D370" s="82"/>
      <c r="E370" s="58" t="s">
        <v>215</v>
      </c>
      <c r="F370" s="83">
        <f>(52.54+1.22*1.85)*10.764</f>
        <v>589.83490799999993</v>
      </c>
      <c r="G370" s="84"/>
      <c r="H370" s="58">
        <v>0</v>
      </c>
      <c r="I370" s="58">
        <f t="shared" si="55"/>
        <v>884.75236199999995</v>
      </c>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WZC370" s="35"/>
      <c r="WZD370" s="35"/>
      <c r="WZE370" s="35"/>
      <c r="WZF370" s="35"/>
      <c r="WZG370" s="35"/>
      <c r="WZH370" s="35"/>
      <c r="WZI370" s="35"/>
      <c r="WZJ370" s="35"/>
      <c r="WZK370" s="35"/>
      <c r="WZL370" s="35"/>
      <c r="WZM370" s="35"/>
      <c r="WZN370" s="35"/>
      <c r="WZO370" s="35"/>
      <c r="WZP370" s="35"/>
      <c r="WZQ370" s="35"/>
      <c r="WZR370" s="35"/>
      <c r="WZS370" s="35"/>
      <c r="WZT370" s="35"/>
      <c r="WZU370" s="35"/>
      <c r="WZV370" s="35"/>
      <c r="WZW370" s="35"/>
      <c r="WZX370" s="35"/>
      <c r="WZY370" s="35"/>
      <c r="WZZ370" s="35"/>
      <c r="XAA370" s="35"/>
      <c r="XAB370" s="35"/>
      <c r="XAC370" s="35"/>
      <c r="XAD370" s="35"/>
      <c r="XAE370" s="35"/>
      <c r="XAF370" s="35"/>
      <c r="XAG370" s="35"/>
      <c r="XAH370" s="35"/>
      <c r="XAI370" s="35"/>
      <c r="XAJ370" s="35"/>
      <c r="XAK370" s="35"/>
      <c r="XAL370" s="35"/>
      <c r="XAM370" s="35"/>
      <c r="XAN370" s="35"/>
      <c r="XAO370" s="35"/>
      <c r="XAP370" s="35"/>
      <c r="XAQ370" s="35"/>
      <c r="XAR370" s="35"/>
      <c r="XAS370" s="35"/>
      <c r="XAT370" s="35"/>
      <c r="XAU370" s="35"/>
      <c r="XAV370" s="35"/>
      <c r="XAW370" s="35"/>
      <c r="XAX370" s="35"/>
      <c r="XAY370" s="35"/>
      <c r="XAZ370" s="35"/>
      <c r="XBA370" s="35"/>
      <c r="XBB370" s="35"/>
      <c r="XBC370" s="35"/>
      <c r="XBD370" s="35"/>
      <c r="XBE370" s="35"/>
      <c r="XBF370" s="35"/>
      <c r="XBG370" s="35"/>
      <c r="XBH370" s="35"/>
      <c r="XBI370" s="35"/>
      <c r="XBJ370" s="35"/>
      <c r="XBK370" s="35"/>
      <c r="XBL370" s="35"/>
      <c r="XBM370" s="35"/>
      <c r="XBN370" s="35"/>
      <c r="XBO370" s="35"/>
      <c r="XBP370" s="35"/>
      <c r="XBQ370" s="35"/>
      <c r="XBR370" s="35"/>
      <c r="XBS370" s="35"/>
      <c r="XBT370" s="35"/>
      <c r="XBU370" s="35"/>
      <c r="XBV370" s="35"/>
      <c r="XBW370" s="35"/>
      <c r="XBX370" s="35"/>
      <c r="XBY370" s="35"/>
      <c r="XBZ370" s="35"/>
      <c r="XCA370" s="35"/>
      <c r="XCB370" s="35"/>
      <c r="XCC370" s="35"/>
      <c r="XCD370" s="35"/>
      <c r="XCE370" s="35"/>
      <c r="XCF370" s="35"/>
      <c r="XCG370" s="35"/>
      <c r="XCH370" s="35"/>
      <c r="XCI370" s="35"/>
      <c r="XCJ370" s="35"/>
      <c r="XCK370" s="35"/>
      <c r="XCL370" s="35"/>
      <c r="XCM370" s="35"/>
      <c r="XCN370" s="35"/>
      <c r="XCO370" s="35"/>
      <c r="XCP370" s="35"/>
      <c r="XCQ370" s="35"/>
      <c r="XCR370" s="35"/>
      <c r="XCS370" s="35"/>
      <c r="XCT370" s="35"/>
      <c r="XCU370" s="35"/>
      <c r="XCV370" s="35"/>
      <c r="XCW370" s="35"/>
      <c r="XCX370" s="35"/>
      <c r="XCY370" s="35"/>
      <c r="XCZ370" s="35"/>
      <c r="XDA370" s="35"/>
      <c r="XDB370" s="35"/>
      <c r="XDC370" s="35"/>
      <c r="XDD370" s="35"/>
      <c r="XDE370" s="35"/>
      <c r="XDF370" s="35"/>
      <c r="XDG370" s="35"/>
      <c r="XDH370" s="35"/>
      <c r="XDI370" s="35"/>
      <c r="XDJ370" s="35"/>
      <c r="XDK370" s="35"/>
      <c r="XDL370" s="35"/>
      <c r="XDM370" s="35"/>
      <c r="XDN370" s="35"/>
      <c r="XDO370" s="35"/>
      <c r="XDP370" s="35"/>
      <c r="XDQ370" s="35"/>
      <c r="XDR370" s="35"/>
      <c r="XDS370" s="35"/>
      <c r="XDT370" s="35"/>
      <c r="XDU370" s="35"/>
      <c r="XDV370" s="35"/>
      <c r="XDW370" s="35"/>
      <c r="XDX370" s="35"/>
      <c r="XDY370" s="35"/>
      <c r="XDZ370" s="35"/>
      <c r="XEA370" s="35"/>
      <c r="XEB370" s="35"/>
      <c r="XEC370" s="35"/>
      <c r="XED370" s="35"/>
      <c r="XEE370" s="35"/>
      <c r="XEF370" s="35"/>
      <c r="XEG370" s="35"/>
      <c r="XEH370" s="35"/>
      <c r="XEI370" s="35"/>
      <c r="XEJ370" s="35"/>
      <c r="XEK370" s="35"/>
      <c r="XEL370" s="35"/>
      <c r="XEM370" s="35"/>
      <c r="XEN370" s="35"/>
      <c r="XEO370" s="35"/>
      <c r="XEP370" s="35"/>
      <c r="XEQ370" s="35"/>
      <c r="XER370" s="35"/>
      <c r="XES370" s="35"/>
      <c r="XET370" s="35"/>
      <c r="XEU370" s="35"/>
      <c r="XEV370" s="35"/>
      <c r="XEW370" s="35"/>
      <c r="XEX370" s="35"/>
      <c r="XEY370" s="35"/>
      <c r="XEZ370" s="35"/>
      <c r="XFA370" s="35"/>
      <c r="XFB370" s="35"/>
      <c r="XFC370" s="35"/>
      <c r="XFD370" s="35"/>
    </row>
    <row r="371" spans="1:151 16227:16384" s="12" customFormat="1" ht="20.25" x14ac:dyDescent="0.25">
      <c r="A371" s="86" t="s">
        <v>248</v>
      </c>
      <c r="B371" s="87"/>
      <c r="C371" s="87"/>
      <c r="D371" s="87"/>
      <c r="E371" s="87"/>
      <c r="F371" s="87"/>
      <c r="G371" s="87"/>
      <c r="H371" s="87"/>
      <c r="I371" s="88"/>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WZC371" s="35"/>
      <c r="WZD371" s="35"/>
      <c r="WZE371" s="35"/>
      <c r="WZF371" s="35"/>
      <c r="WZG371" s="35"/>
      <c r="WZH371" s="35"/>
      <c r="WZI371" s="35"/>
      <c r="WZJ371" s="35"/>
      <c r="WZK371" s="35"/>
      <c r="WZL371" s="35"/>
      <c r="WZM371" s="35"/>
      <c r="WZN371" s="35"/>
      <c r="WZO371" s="35"/>
      <c r="WZP371" s="35"/>
      <c r="WZQ371" s="35"/>
      <c r="WZR371" s="35"/>
      <c r="WZS371" s="35"/>
      <c r="WZT371" s="35"/>
      <c r="WZU371" s="35"/>
      <c r="WZV371" s="35"/>
      <c r="WZW371" s="35"/>
      <c r="WZX371" s="35"/>
      <c r="WZY371" s="35"/>
      <c r="WZZ371" s="35"/>
      <c r="XAA371" s="35"/>
      <c r="XAB371" s="35"/>
      <c r="XAC371" s="35"/>
      <c r="XAD371" s="35"/>
      <c r="XAE371" s="35"/>
      <c r="XAF371" s="35"/>
      <c r="XAG371" s="35"/>
      <c r="XAH371" s="35"/>
      <c r="XAI371" s="35"/>
      <c r="XAJ371" s="35"/>
      <c r="XAK371" s="35"/>
      <c r="XAL371" s="35"/>
      <c r="XAM371" s="35"/>
      <c r="XAN371" s="35"/>
      <c r="XAO371" s="35"/>
      <c r="XAP371" s="35"/>
      <c r="XAQ371" s="35"/>
      <c r="XAR371" s="35"/>
      <c r="XAS371" s="35"/>
      <c r="XAT371" s="35"/>
      <c r="XAU371" s="35"/>
      <c r="XAV371" s="35"/>
      <c r="XAW371" s="35"/>
      <c r="XAX371" s="35"/>
      <c r="XAY371" s="35"/>
      <c r="XAZ371" s="35"/>
      <c r="XBA371" s="35"/>
      <c r="XBB371" s="35"/>
      <c r="XBC371" s="35"/>
      <c r="XBD371" s="35"/>
      <c r="XBE371" s="35"/>
      <c r="XBF371" s="35"/>
      <c r="XBG371" s="35"/>
      <c r="XBH371" s="35"/>
      <c r="XBI371" s="35"/>
      <c r="XBJ371" s="35"/>
      <c r="XBK371" s="35"/>
      <c r="XBL371" s="35"/>
      <c r="XBM371" s="35"/>
      <c r="XBN371" s="35"/>
      <c r="XBO371" s="35"/>
      <c r="XBP371" s="35"/>
      <c r="XBQ371" s="35"/>
      <c r="XBR371" s="35"/>
      <c r="XBS371" s="35"/>
      <c r="XBT371" s="35"/>
      <c r="XBU371" s="35"/>
      <c r="XBV371" s="35"/>
      <c r="XBW371" s="35"/>
      <c r="XBX371" s="35"/>
      <c r="XBY371" s="35"/>
      <c r="XBZ371" s="35"/>
      <c r="XCA371" s="35"/>
      <c r="XCB371" s="35"/>
      <c r="XCC371" s="35"/>
      <c r="XCD371" s="35"/>
      <c r="XCE371" s="35"/>
      <c r="XCF371" s="35"/>
      <c r="XCG371" s="35"/>
      <c r="XCH371" s="35"/>
      <c r="XCI371" s="35"/>
      <c r="XCJ371" s="35"/>
      <c r="XCK371" s="35"/>
      <c r="XCL371" s="35"/>
      <c r="XCM371" s="35"/>
      <c r="XCN371" s="35"/>
      <c r="XCO371" s="35"/>
      <c r="XCP371" s="35"/>
      <c r="XCQ371" s="35"/>
      <c r="XCR371" s="35"/>
      <c r="XCS371" s="35"/>
      <c r="XCT371" s="35"/>
      <c r="XCU371" s="35"/>
      <c r="XCV371" s="35"/>
      <c r="XCW371" s="35"/>
      <c r="XCX371" s="35"/>
      <c r="XCY371" s="35"/>
      <c r="XCZ371" s="35"/>
      <c r="XDA371" s="35"/>
      <c r="XDB371" s="35"/>
      <c r="XDC371" s="35"/>
      <c r="XDD371" s="35"/>
      <c r="XDE371" s="35"/>
      <c r="XDF371" s="35"/>
      <c r="XDG371" s="35"/>
      <c r="XDH371" s="35"/>
      <c r="XDI371" s="35"/>
      <c r="XDJ371" s="35"/>
      <c r="XDK371" s="35"/>
      <c r="XDL371" s="35"/>
      <c r="XDM371" s="35"/>
      <c r="XDN371" s="35"/>
      <c r="XDO371" s="35"/>
      <c r="XDP371" s="35"/>
      <c r="XDQ371" s="35"/>
      <c r="XDR371" s="35"/>
      <c r="XDS371" s="35"/>
      <c r="XDT371" s="35"/>
      <c r="XDU371" s="35"/>
      <c r="XDV371" s="35"/>
      <c r="XDW371" s="35"/>
      <c r="XDX371" s="35"/>
      <c r="XDY371" s="35"/>
      <c r="XDZ371" s="35"/>
      <c r="XEA371" s="35"/>
      <c r="XEB371" s="35"/>
      <c r="XEC371" s="35"/>
      <c r="XED371" s="35"/>
      <c r="XEE371" s="35"/>
      <c r="XEF371" s="35"/>
      <c r="XEG371" s="35"/>
      <c r="XEH371" s="35"/>
      <c r="XEI371" s="35"/>
      <c r="XEJ371" s="35"/>
      <c r="XEK371" s="35"/>
      <c r="XEL371" s="35"/>
      <c r="XEM371" s="35"/>
      <c r="XEN371" s="35"/>
      <c r="XEO371" s="35"/>
      <c r="XEP371" s="35"/>
      <c r="XEQ371" s="35"/>
      <c r="XER371" s="35"/>
      <c r="XES371" s="35"/>
      <c r="XET371" s="35"/>
      <c r="XEU371" s="35"/>
      <c r="XEV371" s="35"/>
      <c r="XEW371" s="35"/>
      <c r="XEX371" s="35"/>
      <c r="XEY371" s="35"/>
      <c r="XEZ371" s="35"/>
      <c r="XFA371" s="35"/>
      <c r="XFB371" s="35"/>
      <c r="XFC371" s="35"/>
      <c r="XFD371" s="35"/>
    </row>
    <row r="372" spans="1:151 16227:16384" s="12" customFormat="1" ht="20.25" x14ac:dyDescent="0.25">
      <c r="A372" s="82" t="str">
        <f>A371</f>
        <v xml:space="preserve">5th to 8th, 10th to 14th Floor For Residential </v>
      </c>
      <c r="B372" s="82"/>
      <c r="C372" s="82">
        <v>1</v>
      </c>
      <c r="D372" s="82"/>
      <c r="E372" s="58" t="s">
        <v>214</v>
      </c>
      <c r="F372" s="83">
        <f>(41.53+1*1.55)*10.764</f>
        <v>463.71311999999995</v>
      </c>
      <c r="G372" s="84"/>
      <c r="H372" s="58">
        <v>0</v>
      </c>
      <c r="I372" s="58">
        <f>F372*(($I$122)+1)+H372</f>
        <v>695.56967999999995</v>
      </c>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WZC372" s="35"/>
      <c r="WZD372" s="35"/>
      <c r="WZE372" s="35"/>
      <c r="WZF372" s="35"/>
      <c r="WZG372" s="35"/>
      <c r="WZH372" s="35"/>
      <c r="WZI372" s="35"/>
      <c r="WZJ372" s="35"/>
      <c r="WZK372" s="35"/>
      <c r="WZL372" s="35"/>
      <c r="WZM372" s="35"/>
      <c r="WZN372" s="35"/>
      <c r="WZO372" s="35"/>
      <c r="WZP372" s="35"/>
      <c r="WZQ372" s="35"/>
      <c r="WZR372" s="35"/>
      <c r="WZS372" s="35"/>
      <c r="WZT372" s="35"/>
      <c r="WZU372" s="35"/>
      <c r="WZV372" s="35"/>
      <c r="WZW372" s="35"/>
      <c r="WZX372" s="35"/>
      <c r="WZY372" s="35"/>
      <c r="WZZ372" s="35"/>
      <c r="XAA372" s="35"/>
      <c r="XAB372" s="35"/>
      <c r="XAC372" s="35"/>
      <c r="XAD372" s="35"/>
      <c r="XAE372" s="35"/>
      <c r="XAF372" s="35"/>
      <c r="XAG372" s="35"/>
      <c r="XAH372" s="35"/>
      <c r="XAI372" s="35"/>
      <c r="XAJ372" s="35"/>
      <c r="XAK372" s="35"/>
      <c r="XAL372" s="35"/>
      <c r="XAM372" s="35"/>
      <c r="XAN372" s="35"/>
      <c r="XAO372" s="35"/>
      <c r="XAP372" s="35"/>
      <c r="XAQ372" s="35"/>
      <c r="XAR372" s="35"/>
      <c r="XAS372" s="35"/>
      <c r="XAT372" s="35"/>
      <c r="XAU372" s="35"/>
      <c r="XAV372" s="35"/>
      <c r="XAW372" s="35"/>
      <c r="XAX372" s="35"/>
      <c r="XAY372" s="35"/>
      <c r="XAZ372" s="35"/>
      <c r="XBA372" s="35"/>
      <c r="XBB372" s="35"/>
      <c r="XBC372" s="35"/>
      <c r="XBD372" s="35"/>
      <c r="XBE372" s="35"/>
      <c r="XBF372" s="35"/>
      <c r="XBG372" s="35"/>
      <c r="XBH372" s="35"/>
      <c r="XBI372" s="35"/>
      <c r="XBJ372" s="35"/>
      <c r="XBK372" s="35"/>
      <c r="XBL372" s="35"/>
      <c r="XBM372" s="35"/>
      <c r="XBN372" s="35"/>
      <c r="XBO372" s="35"/>
      <c r="XBP372" s="35"/>
      <c r="XBQ372" s="35"/>
      <c r="XBR372" s="35"/>
      <c r="XBS372" s="35"/>
      <c r="XBT372" s="35"/>
      <c r="XBU372" s="35"/>
      <c r="XBV372" s="35"/>
      <c r="XBW372" s="35"/>
      <c r="XBX372" s="35"/>
      <c r="XBY372" s="35"/>
      <c r="XBZ372" s="35"/>
      <c r="XCA372" s="35"/>
      <c r="XCB372" s="35"/>
      <c r="XCC372" s="35"/>
      <c r="XCD372" s="35"/>
      <c r="XCE372" s="35"/>
      <c r="XCF372" s="35"/>
      <c r="XCG372" s="35"/>
      <c r="XCH372" s="35"/>
      <c r="XCI372" s="35"/>
      <c r="XCJ372" s="35"/>
      <c r="XCK372" s="35"/>
      <c r="XCL372" s="35"/>
      <c r="XCM372" s="35"/>
      <c r="XCN372" s="35"/>
      <c r="XCO372" s="35"/>
      <c r="XCP372" s="35"/>
      <c r="XCQ372" s="35"/>
      <c r="XCR372" s="35"/>
      <c r="XCS372" s="35"/>
      <c r="XCT372" s="35"/>
      <c r="XCU372" s="35"/>
      <c r="XCV372" s="35"/>
      <c r="XCW372" s="35"/>
      <c r="XCX372" s="35"/>
      <c r="XCY372" s="35"/>
      <c r="XCZ372" s="35"/>
      <c r="XDA372" s="35"/>
      <c r="XDB372" s="35"/>
      <c r="XDC372" s="35"/>
      <c r="XDD372" s="35"/>
      <c r="XDE372" s="35"/>
      <c r="XDF372" s="35"/>
      <c r="XDG372" s="35"/>
      <c r="XDH372" s="35"/>
      <c r="XDI372" s="35"/>
      <c r="XDJ372" s="35"/>
      <c r="XDK372" s="35"/>
      <c r="XDL372" s="35"/>
      <c r="XDM372" s="35"/>
      <c r="XDN372" s="35"/>
      <c r="XDO372" s="35"/>
      <c r="XDP372" s="35"/>
      <c r="XDQ372" s="35"/>
      <c r="XDR372" s="35"/>
      <c r="XDS372" s="35"/>
      <c r="XDT372" s="35"/>
      <c r="XDU372" s="35"/>
      <c r="XDV372" s="35"/>
      <c r="XDW372" s="35"/>
      <c r="XDX372" s="35"/>
      <c r="XDY372" s="35"/>
      <c r="XDZ372" s="35"/>
      <c r="XEA372" s="35"/>
      <c r="XEB372" s="35"/>
      <c r="XEC372" s="35"/>
      <c r="XED372" s="35"/>
      <c r="XEE372" s="35"/>
      <c r="XEF372" s="35"/>
      <c r="XEG372" s="35"/>
      <c r="XEH372" s="35"/>
      <c r="XEI372" s="35"/>
      <c r="XEJ372" s="35"/>
      <c r="XEK372" s="35"/>
      <c r="XEL372" s="35"/>
      <c r="XEM372" s="35"/>
      <c r="XEN372" s="35"/>
      <c r="XEO372" s="35"/>
      <c r="XEP372" s="35"/>
      <c r="XEQ372" s="35"/>
      <c r="XER372" s="35"/>
      <c r="XES372" s="35"/>
      <c r="XET372" s="35"/>
      <c r="XEU372" s="35"/>
      <c r="XEV372" s="35"/>
      <c r="XEW372" s="35"/>
      <c r="XEX372" s="35"/>
      <c r="XEY372" s="35"/>
      <c r="XEZ372" s="35"/>
      <c r="XFA372" s="35"/>
      <c r="XFB372" s="35"/>
      <c r="XFC372" s="35"/>
      <c r="XFD372" s="35"/>
    </row>
    <row r="373" spans="1:151 16227:16384" s="12" customFormat="1" ht="20.25" x14ac:dyDescent="0.25">
      <c r="A373" s="82" t="str">
        <f t="shared" ref="A373:A385" si="58">A372</f>
        <v xml:space="preserve">5th to 8th, 10th to 14th Floor For Residential </v>
      </c>
      <c r="B373" s="82"/>
      <c r="C373" s="82">
        <f>C372+1</f>
        <v>2</v>
      </c>
      <c r="D373" s="82"/>
      <c r="E373" s="58" t="s">
        <v>215</v>
      </c>
      <c r="F373" s="83">
        <f>(58.83+1.22*1.85)*10.764</f>
        <v>657.54046799999992</v>
      </c>
      <c r="G373" s="84"/>
      <c r="H373" s="58">
        <v>0</v>
      </c>
      <c r="I373" s="58">
        <f t="shared" ref="I373:I385" si="59">F373*(($I$122)+1)+H373</f>
        <v>986.31070199999988</v>
      </c>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WZC373" s="35"/>
      <c r="WZD373" s="35"/>
      <c r="WZE373" s="35"/>
      <c r="WZF373" s="35"/>
      <c r="WZG373" s="35"/>
      <c r="WZH373" s="35"/>
      <c r="WZI373" s="35"/>
      <c r="WZJ373" s="35"/>
      <c r="WZK373" s="35"/>
      <c r="WZL373" s="35"/>
      <c r="WZM373" s="35"/>
      <c r="WZN373" s="35"/>
      <c r="WZO373" s="35"/>
      <c r="WZP373" s="35"/>
      <c r="WZQ373" s="35"/>
      <c r="WZR373" s="35"/>
      <c r="WZS373" s="35"/>
      <c r="WZT373" s="35"/>
      <c r="WZU373" s="35"/>
      <c r="WZV373" s="35"/>
      <c r="WZW373" s="35"/>
      <c r="WZX373" s="35"/>
      <c r="WZY373" s="35"/>
      <c r="WZZ373" s="35"/>
      <c r="XAA373" s="35"/>
      <c r="XAB373" s="35"/>
      <c r="XAC373" s="35"/>
      <c r="XAD373" s="35"/>
      <c r="XAE373" s="35"/>
      <c r="XAF373" s="35"/>
      <c r="XAG373" s="35"/>
      <c r="XAH373" s="35"/>
      <c r="XAI373" s="35"/>
      <c r="XAJ373" s="35"/>
      <c r="XAK373" s="35"/>
      <c r="XAL373" s="35"/>
      <c r="XAM373" s="35"/>
      <c r="XAN373" s="35"/>
      <c r="XAO373" s="35"/>
      <c r="XAP373" s="35"/>
      <c r="XAQ373" s="35"/>
      <c r="XAR373" s="35"/>
      <c r="XAS373" s="35"/>
      <c r="XAT373" s="35"/>
      <c r="XAU373" s="35"/>
      <c r="XAV373" s="35"/>
      <c r="XAW373" s="35"/>
      <c r="XAX373" s="35"/>
      <c r="XAY373" s="35"/>
      <c r="XAZ373" s="35"/>
      <c r="XBA373" s="35"/>
      <c r="XBB373" s="35"/>
      <c r="XBC373" s="35"/>
      <c r="XBD373" s="35"/>
      <c r="XBE373" s="35"/>
      <c r="XBF373" s="35"/>
      <c r="XBG373" s="35"/>
      <c r="XBH373" s="35"/>
      <c r="XBI373" s="35"/>
      <c r="XBJ373" s="35"/>
      <c r="XBK373" s="35"/>
      <c r="XBL373" s="35"/>
      <c r="XBM373" s="35"/>
      <c r="XBN373" s="35"/>
      <c r="XBO373" s="35"/>
      <c r="XBP373" s="35"/>
      <c r="XBQ373" s="35"/>
      <c r="XBR373" s="35"/>
      <c r="XBS373" s="35"/>
      <c r="XBT373" s="35"/>
      <c r="XBU373" s="35"/>
      <c r="XBV373" s="35"/>
      <c r="XBW373" s="35"/>
      <c r="XBX373" s="35"/>
      <c r="XBY373" s="35"/>
      <c r="XBZ373" s="35"/>
      <c r="XCA373" s="35"/>
      <c r="XCB373" s="35"/>
      <c r="XCC373" s="35"/>
      <c r="XCD373" s="35"/>
      <c r="XCE373" s="35"/>
      <c r="XCF373" s="35"/>
      <c r="XCG373" s="35"/>
      <c r="XCH373" s="35"/>
      <c r="XCI373" s="35"/>
      <c r="XCJ373" s="35"/>
      <c r="XCK373" s="35"/>
      <c r="XCL373" s="35"/>
      <c r="XCM373" s="35"/>
      <c r="XCN373" s="35"/>
      <c r="XCO373" s="35"/>
      <c r="XCP373" s="35"/>
      <c r="XCQ373" s="35"/>
      <c r="XCR373" s="35"/>
      <c r="XCS373" s="35"/>
      <c r="XCT373" s="35"/>
      <c r="XCU373" s="35"/>
      <c r="XCV373" s="35"/>
      <c r="XCW373" s="35"/>
      <c r="XCX373" s="35"/>
      <c r="XCY373" s="35"/>
      <c r="XCZ373" s="35"/>
      <c r="XDA373" s="35"/>
      <c r="XDB373" s="35"/>
      <c r="XDC373" s="35"/>
      <c r="XDD373" s="35"/>
      <c r="XDE373" s="35"/>
      <c r="XDF373" s="35"/>
      <c r="XDG373" s="35"/>
      <c r="XDH373" s="35"/>
      <c r="XDI373" s="35"/>
      <c r="XDJ373" s="35"/>
      <c r="XDK373" s="35"/>
      <c r="XDL373" s="35"/>
      <c r="XDM373" s="35"/>
      <c r="XDN373" s="35"/>
      <c r="XDO373" s="35"/>
      <c r="XDP373" s="35"/>
      <c r="XDQ373" s="35"/>
      <c r="XDR373" s="35"/>
      <c r="XDS373" s="35"/>
      <c r="XDT373" s="35"/>
      <c r="XDU373" s="35"/>
      <c r="XDV373" s="35"/>
      <c r="XDW373" s="35"/>
      <c r="XDX373" s="35"/>
      <c r="XDY373" s="35"/>
      <c r="XDZ373" s="35"/>
      <c r="XEA373" s="35"/>
      <c r="XEB373" s="35"/>
      <c r="XEC373" s="35"/>
      <c r="XED373" s="35"/>
      <c r="XEE373" s="35"/>
      <c r="XEF373" s="35"/>
      <c r="XEG373" s="35"/>
      <c r="XEH373" s="35"/>
      <c r="XEI373" s="35"/>
      <c r="XEJ373" s="35"/>
      <c r="XEK373" s="35"/>
      <c r="XEL373" s="35"/>
      <c r="XEM373" s="35"/>
      <c r="XEN373" s="35"/>
      <c r="XEO373" s="35"/>
      <c r="XEP373" s="35"/>
      <c r="XEQ373" s="35"/>
      <c r="XER373" s="35"/>
      <c r="XES373" s="35"/>
      <c r="XET373" s="35"/>
      <c r="XEU373" s="35"/>
      <c r="XEV373" s="35"/>
      <c r="XEW373" s="35"/>
      <c r="XEX373" s="35"/>
      <c r="XEY373" s="35"/>
      <c r="XEZ373" s="35"/>
      <c r="XFA373" s="35"/>
      <c r="XFB373" s="35"/>
      <c r="XFC373" s="35"/>
      <c r="XFD373" s="35"/>
    </row>
    <row r="374" spans="1:151 16227:16384" s="12" customFormat="1" ht="20.25" x14ac:dyDescent="0.25">
      <c r="A374" s="82" t="str">
        <f t="shared" si="58"/>
        <v xml:space="preserve">5th to 8th, 10th to 14th Floor For Residential </v>
      </c>
      <c r="B374" s="82"/>
      <c r="C374" s="82">
        <f t="shared" ref="C374:C385" si="60">C373+1</f>
        <v>3</v>
      </c>
      <c r="D374" s="82"/>
      <c r="E374" s="58" t="s">
        <v>215</v>
      </c>
      <c r="F374" s="83">
        <f>(58.83+1.22*1.85)*10.764</f>
        <v>657.54046799999992</v>
      </c>
      <c r="G374" s="84"/>
      <c r="H374" s="58">
        <v>0</v>
      </c>
      <c r="I374" s="58">
        <f t="shared" si="59"/>
        <v>986.31070199999988</v>
      </c>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WZC374" s="35"/>
      <c r="WZD374" s="35"/>
      <c r="WZE374" s="35"/>
      <c r="WZF374" s="35"/>
      <c r="WZG374" s="35"/>
      <c r="WZH374" s="35"/>
      <c r="WZI374" s="35"/>
      <c r="WZJ374" s="35"/>
      <c r="WZK374" s="35"/>
      <c r="WZL374" s="35"/>
      <c r="WZM374" s="35"/>
      <c r="WZN374" s="35"/>
      <c r="WZO374" s="35"/>
      <c r="WZP374" s="35"/>
      <c r="WZQ374" s="35"/>
      <c r="WZR374" s="35"/>
      <c r="WZS374" s="35"/>
      <c r="WZT374" s="35"/>
      <c r="WZU374" s="35"/>
      <c r="WZV374" s="35"/>
      <c r="WZW374" s="35"/>
      <c r="WZX374" s="35"/>
      <c r="WZY374" s="35"/>
      <c r="WZZ374" s="35"/>
      <c r="XAA374" s="35"/>
      <c r="XAB374" s="35"/>
      <c r="XAC374" s="35"/>
      <c r="XAD374" s="35"/>
      <c r="XAE374" s="35"/>
      <c r="XAF374" s="35"/>
      <c r="XAG374" s="35"/>
      <c r="XAH374" s="35"/>
      <c r="XAI374" s="35"/>
      <c r="XAJ374" s="35"/>
      <c r="XAK374" s="35"/>
      <c r="XAL374" s="35"/>
      <c r="XAM374" s="35"/>
      <c r="XAN374" s="35"/>
      <c r="XAO374" s="35"/>
      <c r="XAP374" s="35"/>
      <c r="XAQ374" s="35"/>
      <c r="XAR374" s="35"/>
      <c r="XAS374" s="35"/>
      <c r="XAT374" s="35"/>
      <c r="XAU374" s="35"/>
      <c r="XAV374" s="35"/>
      <c r="XAW374" s="35"/>
      <c r="XAX374" s="35"/>
      <c r="XAY374" s="35"/>
      <c r="XAZ374" s="35"/>
      <c r="XBA374" s="35"/>
      <c r="XBB374" s="35"/>
      <c r="XBC374" s="35"/>
      <c r="XBD374" s="35"/>
      <c r="XBE374" s="35"/>
      <c r="XBF374" s="35"/>
      <c r="XBG374" s="35"/>
      <c r="XBH374" s="35"/>
      <c r="XBI374" s="35"/>
      <c r="XBJ374" s="35"/>
      <c r="XBK374" s="35"/>
      <c r="XBL374" s="35"/>
      <c r="XBM374" s="35"/>
      <c r="XBN374" s="35"/>
      <c r="XBO374" s="35"/>
      <c r="XBP374" s="35"/>
      <c r="XBQ374" s="35"/>
      <c r="XBR374" s="35"/>
      <c r="XBS374" s="35"/>
      <c r="XBT374" s="35"/>
      <c r="XBU374" s="35"/>
      <c r="XBV374" s="35"/>
      <c r="XBW374" s="35"/>
      <c r="XBX374" s="35"/>
      <c r="XBY374" s="35"/>
      <c r="XBZ374" s="35"/>
      <c r="XCA374" s="35"/>
      <c r="XCB374" s="35"/>
      <c r="XCC374" s="35"/>
      <c r="XCD374" s="35"/>
      <c r="XCE374" s="35"/>
      <c r="XCF374" s="35"/>
      <c r="XCG374" s="35"/>
      <c r="XCH374" s="35"/>
      <c r="XCI374" s="35"/>
      <c r="XCJ374" s="35"/>
      <c r="XCK374" s="35"/>
      <c r="XCL374" s="35"/>
      <c r="XCM374" s="35"/>
      <c r="XCN374" s="35"/>
      <c r="XCO374" s="35"/>
      <c r="XCP374" s="35"/>
      <c r="XCQ374" s="35"/>
      <c r="XCR374" s="35"/>
      <c r="XCS374" s="35"/>
      <c r="XCT374" s="35"/>
      <c r="XCU374" s="35"/>
      <c r="XCV374" s="35"/>
      <c r="XCW374" s="35"/>
      <c r="XCX374" s="35"/>
      <c r="XCY374" s="35"/>
      <c r="XCZ374" s="35"/>
      <c r="XDA374" s="35"/>
      <c r="XDB374" s="35"/>
      <c r="XDC374" s="35"/>
      <c r="XDD374" s="35"/>
      <c r="XDE374" s="35"/>
      <c r="XDF374" s="35"/>
      <c r="XDG374" s="35"/>
      <c r="XDH374" s="35"/>
      <c r="XDI374" s="35"/>
      <c r="XDJ374" s="35"/>
      <c r="XDK374" s="35"/>
      <c r="XDL374" s="35"/>
      <c r="XDM374" s="35"/>
      <c r="XDN374" s="35"/>
      <c r="XDO374" s="35"/>
      <c r="XDP374" s="35"/>
      <c r="XDQ374" s="35"/>
      <c r="XDR374" s="35"/>
      <c r="XDS374" s="35"/>
      <c r="XDT374" s="35"/>
      <c r="XDU374" s="35"/>
      <c r="XDV374" s="35"/>
      <c r="XDW374" s="35"/>
      <c r="XDX374" s="35"/>
      <c r="XDY374" s="35"/>
      <c r="XDZ374" s="35"/>
      <c r="XEA374" s="35"/>
      <c r="XEB374" s="35"/>
      <c r="XEC374" s="35"/>
      <c r="XED374" s="35"/>
      <c r="XEE374" s="35"/>
      <c r="XEF374" s="35"/>
      <c r="XEG374" s="35"/>
      <c r="XEH374" s="35"/>
      <c r="XEI374" s="35"/>
      <c r="XEJ374" s="35"/>
      <c r="XEK374" s="35"/>
      <c r="XEL374" s="35"/>
      <c r="XEM374" s="35"/>
      <c r="XEN374" s="35"/>
      <c r="XEO374" s="35"/>
      <c r="XEP374" s="35"/>
      <c r="XEQ374" s="35"/>
      <c r="XER374" s="35"/>
      <c r="XES374" s="35"/>
      <c r="XET374" s="35"/>
      <c r="XEU374" s="35"/>
      <c r="XEV374" s="35"/>
      <c r="XEW374" s="35"/>
      <c r="XEX374" s="35"/>
      <c r="XEY374" s="35"/>
      <c r="XEZ374" s="35"/>
      <c r="XFA374" s="35"/>
      <c r="XFB374" s="35"/>
      <c r="XFC374" s="35"/>
      <c r="XFD374" s="35"/>
    </row>
    <row r="375" spans="1:151 16227:16384" s="12" customFormat="1" ht="20.25" customHeight="1" x14ac:dyDescent="0.25">
      <c r="A375" s="82" t="str">
        <f t="shared" si="58"/>
        <v xml:space="preserve">5th to 8th, 10th to 14th Floor For Residential </v>
      </c>
      <c r="B375" s="82"/>
      <c r="C375" s="82">
        <f t="shared" si="60"/>
        <v>4</v>
      </c>
      <c r="D375" s="82"/>
      <c r="E375" s="58" t="s">
        <v>214</v>
      </c>
      <c r="F375" s="83">
        <f>(41.53+1*1.55)*10.764</f>
        <v>463.71311999999995</v>
      </c>
      <c r="G375" s="84"/>
      <c r="H375" s="58">
        <v>0</v>
      </c>
      <c r="I375" s="58">
        <f t="shared" si="59"/>
        <v>695.56967999999995</v>
      </c>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WZC375" s="35"/>
      <c r="WZD375" s="35"/>
      <c r="WZE375" s="35"/>
      <c r="WZF375" s="35"/>
      <c r="WZG375" s="35"/>
      <c r="WZH375" s="35"/>
      <c r="WZI375" s="35"/>
      <c r="WZJ375" s="35"/>
      <c r="WZK375" s="35"/>
      <c r="WZL375" s="35"/>
      <c r="WZM375" s="35"/>
      <c r="WZN375" s="35"/>
      <c r="WZO375" s="35"/>
      <c r="WZP375" s="35"/>
      <c r="WZQ375" s="35"/>
      <c r="WZR375" s="35"/>
      <c r="WZS375" s="35"/>
      <c r="WZT375" s="35"/>
      <c r="WZU375" s="35"/>
      <c r="WZV375" s="35"/>
      <c r="WZW375" s="35"/>
      <c r="WZX375" s="35"/>
      <c r="WZY375" s="35"/>
      <c r="WZZ375" s="35"/>
      <c r="XAA375" s="35"/>
      <c r="XAB375" s="35"/>
      <c r="XAC375" s="35"/>
      <c r="XAD375" s="35"/>
      <c r="XAE375" s="35"/>
      <c r="XAF375" s="35"/>
      <c r="XAG375" s="35"/>
      <c r="XAH375" s="35"/>
      <c r="XAI375" s="35"/>
      <c r="XAJ375" s="35"/>
      <c r="XAK375" s="35"/>
      <c r="XAL375" s="35"/>
      <c r="XAM375" s="35"/>
      <c r="XAN375" s="35"/>
      <c r="XAO375" s="35"/>
      <c r="XAP375" s="35"/>
      <c r="XAQ375" s="35"/>
      <c r="XAR375" s="35"/>
      <c r="XAS375" s="35"/>
      <c r="XAT375" s="35"/>
      <c r="XAU375" s="35"/>
      <c r="XAV375" s="35"/>
      <c r="XAW375" s="35"/>
      <c r="XAX375" s="35"/>
      <c r="XAY375" s="35"/>
      <c r="XAZ375" s="35"/>
      <c r="XBA375" s="35"/>
      <c r="XBB375" s="35"/>
      <c r="XBC375" s="35"/>
      <c r="XBD375" s="35"/>
      <c r="XBE375" s="35"/>
      <c r="XBF375" s="35"/>
      <c r="XBG375" s="35"/>
      <c r="XBH375" s="35"/>
      <c r="XBI375" s="35"/>
      <c r="XBJ375" s="35"/>
      <c r="XBK375" s="35"/>
      <c r="XBL375" s="35"/>
      <c r="XBM375" s="35"/>
      <c r="XBN375" s="35"/>
      <c r="XBO375" s="35"/>
      <c r="XBP375" s="35"/>
      <c r="XBQ375" s="35"/>
      <c r="XBR375" s="35"/>
      <c r="XBS375" s="35"/>
      <c r="XBT375" s="35"/>
      <c r="XBU375" s="35"/>
      <c r="XBV375" s="35"/>
      <c r="XBW375" s="35"/>
      <c r="XBX375" s="35"/>
      <c r="XBY375" s="35"/>
      <c r="XBZ375" s="35"/>
      <c r="XCA375" s="35"/>
      <c r="XCB375" s="35"/>
      <c r="XCC375" s="35"/>
      <c r="XCD375" s="35"/>
      <c r="XCE375" s="35"/>
      <c r="XCF375" s="35"/>
      <c r="XCG375" s="35"/>
      <c r="XCH375" s="35"/>
      <c r="XCI375" s="35"/>
      <c r="XCJ375" s="35"/>
      <c r="XCK375" s="35"/>
      <c r="XCL375" s="35"/>
      <c r="XCM375" s="35"/>
      <c r="XCN375" s="35"/>
      <c r="XCO375" s="35"/>
      <c r="XCP375" s="35"/>
      <c r="XCQ375" s="35"/>
      <c r="XCR375" s="35"/>
      <c r="XCS375" s="35"/>
      <c r="XCT375" s="35"/>
      <c r="XCU375" s="35"/>
      <c r="XCV375" s="35"/>
      <c r="XCW375" s="35"/>
      <c r="XCX375" s="35"/>
      <c r="XCY375" s="35"/>
      <c r="XCZ375" s="35"/>
      <c r="XDA375" s="35"/>
      <c r="XDB375" s="35"/>
      <c r="XDC375" s="35"/>
      <c r="XDD375" s="35"/>
      <c r="XDE375" s="35"/>
      <c r="XDF375" s="35"/>
      <c r="XDG375" s="35"/>
      <c r="XDH375" s="35"/>
      <c r="XDI375" s="35"/>
      <c r="XDJ375" s="35"/>
      <c r="XDK375" s="35"/>
      <c r="XDL375" s="35"/>
      <c r="XDM375" s="35"/>
      <c r="XDN375" s="35"/>
      <c r="XDO375" s="35"/>
      <c r="XDP375" s="35"/>
      <c r="XDQ375" s="35"/>
      <c r="XDR375" s="35"/>
      <c r="XDS375" s="35"/>
      <c r="XDT375" s="35"/>
      <c r="XDU375" s="35"/>
      <c r="XDV375" s="35"/>
      <c r="XDW375" s="35"/>
      <c r="XDX375" s="35"/>
      <c r="XDY375" s="35"/>
      <c r="XDZ375" s="35"/>
      <c r="XEA375" s="35"/>
      <c r="XEB375" s="35"/>
      <c r="XEC375" s="35"/>
      <c r="XED375" s="35"/>
      <c r="XEE375" s="35"/>
      <c r="XEF375" s="35"/>
      <c r="XEG375" s="35"/>
      <c r="XEH375" s="35"/>
      <c r="XEI375" s="35"/>
      <c r="XEJ375" s="35"/>
      <c r="XEK375" s="35"/>
      <c r="XEL375" s="35"/>
      <c r="XEM375" s="35"/>
      <c r="XEN375" s="35"/>
      <c r="XEO375" s="35"/>
      <c r="XEP375" s="35"/>
      <c r="XEQ375" s="35"/>
      <c r="XER375" s="35"/>
      <c r="XES375" s="35"/>
      <c r="XET375" s="35"/>
      <c r="XEU375" s="35"/>
      <c r="XEV375" s="35"/>
      <c r="XEW375" s="35"/>
      <c r="XEX375" s="35"/>
      <c r="XEY375" s="35"/>
      <c r="XEZ375" s="35"/>
      <c r="XFA375" s="35"/>
      <c r="XFB375" s="35"/>
      <c r="XFC375" s="35"/>
      <c r="XFD375" s="35"/>
    </row>
    <row r="376" spans="1:151 16227:16384" s="12" customFormat="1" ht="20.25" customHeight="1" x14ac:dyDescent="0.25">
      <c r="A376" s="82" t="str">
        <f t="shared" si="58"/>
        <v xml:space="preserve">5th to 8th, 10th to 14th Floor For Residential </v>
      </c>
      <c r="B376" s="82"/>
      <c r="C376" s="82">
        <f t="shared" si="60"/>
        <v>5</v>
      </c>
      <c r="D376" s="82"/>
      <c r="E376" s="58" t="s">
        <v>215</v>
      </c>
      <c r="F376" s="83">
        <f>(52.54+1.22*1.85)*10.764</f>
        <v>589.83490799999993</v>
      </c>
      <c r="G376" s="84"/>
      <c r="H376" s="58">
        <v>0</v>
      </c>
      <c r="I376" s="58">
        <f t="shared" si="59"/>
        <v>884.75236199999995</v>
      </c>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WZC376" s="35"/>
      <c r="WZD376" s="35"/>
      <c r="WZE376" s="35"/>
      <c r="WZF376" s="35"/>
      <c r="WZG376" s="35"/>
      <c r="WZH376" s="35"/>
      <c r="WZI376" s="35"/>
      <c r="WZJ376" s="35"/>
      <c r="WZK376" s="35"/>
      <c r="WZL376" s="35"/>
      <c r="WZM376" s="35"/>
      <c r="WZN376" s="35"/>
      <c r="WZO376" s="35"/>
      <c r="WZP376" s="35"/>
      <c r="WZQ376" s="35"/>
      <c r="WZR376" s="35"/>
      <c r="WZS376" s="35"/>
      <c r="WZT376" s="35"/>
      <c r="WZU376" s="35"/>
      <c r="WZV376" s="35"/>
      <c r="WZW376" s="35"/>
      <c r="WZX376" s="35"/>
      <c r="WZY376" s="35"/>
      <c r="WZZ376" s="35"/>
      <c r="XAA376" s="35"/>
      <c r="XAB376" s="35"/>
      <c r="XAC376" s="35"/>
      <c r="XAD376" s="35"/>
      <c r="XAE376" s="35"/>
      <c r="XAF376" s="35"/>
      <c r="XAG376" s="35"/>
      <c r="XAH376" s="35"/>
      <c r="XAI376" s="35"/>
      <c r="XAJ376" s="35"/>
      <c r="XAK376" s="35"/>
      <c r="XAL376" s="35"/>
      <c r="XAM376" s="35"/>
      <c r="XAN376" s="35"/>
      <c r="XAO376" s="35"/>
      <c r="XAP376" s="35"/>
      <c r="XAQ376" s="35"/>
      <c r="XAR376" s="35"/>
      <c r="XAS376" s="35"/>
      <c r="XAT376" s="35"/>
      <c r="XAU376" s="35"/>
      <c r="XAV376" s="35"/>
      <c r="XAW376" s="35"/>
      <c r="XAX376" s="35"/>
      <c r="XAY376" s="35"/>
      <c r="XAZ376" s="35"/>
      <c r="XBA376" s="35"/>
      <c r="XBB376" s="35"/>
      <c r="XBC376" s="35"/>
      <c r="XBD376" s="35"/>
      <c r="XBE376" s="35"/>
      <c r="XBF376" s="35"/>
      <c r="XBG376" s="35"/>
      <c r="XBH376" s="35"/>
      <c r="XBI376" s="35"/>
      <c r="XBJ376" s="35"/>
      <c r="XBK376" s="35"/>
      <c r="XBL376" s="35"/>
      <c r="XBM376" s="35"/>
      <c r="XBN376" s="35"/>
      <c r="XBO376" s="35"/>
      <c r="XBP376" s="35"/>
      <c r="XBQ376" s="35"/>
      <c r="XBR376" s="35"/>
      <c r="XBS376" s="35"/>
      <c r="XBT376" s="35"/>
      <c r="XBU376" s="35"/>
      <c r="XBV376" s="35"/>
      <c r="XBW376" s="35"/>
      <c r="XBX376" s="35"/>
      <c r="XBY376" s="35"/>
      <c r="XBZ376" s="35"/>
      <c r="XCA376" s="35"/>
      <c r="XCB376" s="35"/>
      <c r="XCC376" s="35"/>
      <c r="XCD376" s="35"/>
      <c r="XCE376" s="35"/>
      <c r="XCF376" s="35"/>
      <c r="XCG376" s="35"/>
      <c r="XCH376" s="35"/>
      <c r="XCI376" s="35"/>
      <c r="XCJ376" s="35"/>
      <c r="XCK376" s="35"/>
      <c r="XCL376" s="35"/>
      <c r="XCM376" s="35"/>
      <c r="XCN376" s="35"/>
      <c r="XCO376" s="35"/>
      <c r="XCP376" s="35"/>
      <c r="XCQ376" s="35"/>
      <c r="XCR376" s="35"/>
      <c r="XCS376" s="35"/>
      <c r="XCT376" s="35"/>
      <c r="XCU376" s="35"/>
      <c r="XCV376" s="35"/>
      <c r="XCW376" s="35"/>
      <c r="XCX376" s="35"/>
      <c r="XCY376" s="35"/>
      <c r="XCZ376" s="35"/>
      <c r="XDA376" s="35"/>
      <c r="XDB376" s="35"/>
      <c r="XDC376" s="35"/>
      <c r="XDD376" s="35"/>
      <c r="XDE376" s="35"/>
      <c r="XDF376" s="35"/>
      <c r="XDG376" s="35"/>
      <c r="XDH376" s="35"/>
      <c r="XDI376" s="35"/>
      <c r="XDJ376" s="35"/>
      <c r="XDK376" s="35"/>
      <c r="XDL376" s="35"/>
      <c r="XDM376" s="35"/>
      <c r="XDN376" s="35"/>
      <c r="XDO376" s="35"/>
      <c r="XDP376" s="35"/>
      <c r="XDQ376" s="35"/>
      <c r="XDR376" s="35"/>
      <c r="XDS376" s="35"/>
      <c r="XDT376" s="35"/>
      <c r="XDU376" s="35"/>
      <c r="XDV376" s="35"/>
      <c r="XDW376" s="35"/>
      <c r="XDX376" s="35"/>
      <c r="XDY376" s="35"/>
      <c r="XDZ376" s="35"/>
      <c r="XEA376" s="35"/>
      <c r="XEB376" s="35"/>
      <c r="XEC376" s="35"/>
      <c r="XED376" s="35"/>
      <c r="XEE376" s="35"/>
      <c r="XEF376" s="35"/>
      <c r="XEG376" s="35"/>
      <c r="XEH376" s="35"/>
      <c r="XEI376" s="35"/>
      <c r="XEJ376" s="35"/>
      <c r="XEK376" s="35"/>
      <c r="XEL376" s="35"/>
      <c r="XEM376" s="35"/>
      <c r="XEN376" s="35"/>
      <c r="XEO376" s="35"/>
      <c r="XEP376" s="35"/>
      <c r="XEQ376" s="35"/>
      <c r="XER376" s="35"/>
      <c r="XES376" s="35"/>
      <c r="XET376" s="35"/>
      <c r="XEU376" s="35"/>
      <c r="XEV376" s="35"/>
      <c r="XEW376" s="35"/>
      <c r="XEX376" s="35"/>
      <c r="XEY376" s="35"/>
      <c r="XEZ376" s="35"/>
      <c r="XFA376" s="35"/>
      <c r="XFB376" s="35"/>
      <c r="XFC376" s="35"/>
      <c r="XFD376" s="35"/>
    </row>
    <row r="377" spans="1:151 16227:16384" s="12" customFormat="1" ht="20.25" customHeight="1" x14ac:dyDescent="0.25">
      <c r="A377" s="82" t="str">
        <f t="shared" si="58"/>
        <v xml:space="preserve">5th to 8th, 10th to 14th Floor For Residential </v>
      </c>
      <c r="B377" s="82"/>
      <c r="C377" s="82">
        <f t="shared" si="60"/>
        <v>6</v>
      </c>
      <c r="D377" s="82"/>
      <c r="E377" s="58" t="s">
        <v>215</v>
      </c>
      <c r="F377" s="83">
        <f>(52.54+1.22*1.85)*10.764</f>
        <v>589.83490799999993</v>
      </c>
      <c r="G377" s="84"/>
      <c r="H377" s="58">
        <v>0</v>
      </c>
      <c r="I377" s="58">
        <f t="shared" si="59"/>
        <v>884.75236199999995</v>
      </c>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WZC377" s="35"/>
      <c r="WZD377" s="35"/>
      <c r="WZE377" s="35"/>
      <c r="WZF377" s="35"/>
      <c r="WZG377" s="35"/>
      <c r="WZH377" s="35"/>
      <c r="WZI377" s="35"/>
      <c r="WZJ377" s="35"/>
      <c r="WZK377" s="35"/>
      <c r="WZL377" s="35"/>
      <c r="WZM377" s="35"/>
      <c r="WZN377" s="35"/>
      <c r="WZO377" s="35"/>
      <c r="WZP377" s="35"/>
      <c r="WZQ377" s="35"/>
      <c r="WZR377" s="35"/>
      <c r="WZS377" s="35"/>
      <c r="WZT377" s="35"/>
      <c r="WZU377" s="35"/>
      <c r="WZV377" s="35"/>
      <c r="WZW377" s="35"/>
      <c r="WZX377" s="35"/>
      <c r="WZY377" s="35"/>
      <c r="WZZ377" s="35"/>
      <c r="XAA377" s="35"/>
      <c r="XAB377" s="35"/>
      <c r="XAC377" s="35"/>
      <c r="XAD377" s="35"/>
      <c r="XAE377" s="35"/>
      <c r="XAF377" s="35"/>
      <c r="XAG377" s="35"/>
      <c r="XAH377" s="35"/>
      <c r="XAI377" s="35"/>
      <c r="XAJ377" s="35"/>
      <c r="XAK377" s="35"/>
      <c r="XAL377" s="35"/>
      <c r="XAM377" s="35"/>
      <c r="XAN377" s="35"/>
      <c r="XAO377" s="35"/>
      <c r="XAP377" s="35"/>
      <c r="XAQ377" s="35"/>
      <c r="XAR377" s="35"/>
      <c r="XAS377" s="35"/>
      <c r="XAT377" s="35"/>
      <c r="XAU377" s="35"/>
      <c r="XAV377" s="35"/>
      <c r="XAW377" s="35"/>
      <c r="XAX377" s="35"/>
      <c r="XAY377" s="35"/>
      <c r="XAZ377" s="35"/>
      <c r="XBA377" s="35"/>
      <c r="XBB377" s="35"/>
      <c r="XBC377" s="35"/>
      <c r="XBD377" s="35"/>
      <c r="XBE377" s="35"/>
      <c r="XBF377" s="35"/>
      <c r="XBG377" s="35"/>
      <c r="XBH377" s="35"/>
      <c r="XBI377" s="35"/>
      <c r="XBJ377" s="35"/>
      <c r="XBK377" s="35"/>
      <c r="XBL377" s="35"/>
      <c r="XBM377" s="35"/>
      <c r="XBN377" s="35"/>
      <c r="XBO377" s="35"/>
      <c r="XBP377" s="35"/>
      <c r="XBQ377" s="35"/>
      <c r="XBR377" s="35"/>
      <c r="XBS377" s="35"/>
      <c r="XBT377" s="35"/>
      <c r="XBU377" s="35"/>
      <c r="XBV377" s="35"/>
      <c r="XBW377" s="35"/>
      <c r="XBX377" s="35"/>
      <c r="XBY377" s="35"/>
      <c r="XBZ377" s="35"/>
      <c r="XCA377" s="35"/>
      <c r="XCB377" s="35"/>
      <c r="XCC377" s="35"/>
      <c r="XCD377" s="35"/>
      <c r="XCE377" s="35"/>
      <c r="XCF377" s="35"/>
      <c r="XCG377" s="35"/>
      <c r="XCH377" s="35"/>
      <c r="XCI377" s="35"/>
      <c r="XCJ377" s="35"/>
      <c r="XCK377" s="35"/>
      <c r="XCL377" s="35"/>
      <c r="XCM377" s="35"/>
      <c r="XCN377" s="35"/>
      <c r="XCO377" s="35"/>
      <c r="XCP377" s="35"/>
      <c r="XCQ377" s="35"/>
      <c r="XCR377" s="35"/>
      <c r="XCS377" s="35"/>
      <c r="XCT377" s="35"/>
      <c r="XCU377" s="35"/>
      <c r="XCV377" s="35"/>
      <c r="XCW377" s="35"/>
      <c r="XCX377" s="35"/>
      <c r="XCY377" s="35"/>
      <c r="XCZ377" s="35"/>
      <c r="XDA377" s="35"/>
      <c r="XDB377" s="35"/>
      <c r="XDC377" s="35"/>
      <c r="XDD377" s="35"/>
      <c r="XDE377" s="35"/>
      <c r="XDF377" s="35"/>
      <c r="XDG377" s="35"/>
      <c r="XDH377" s="35"/>
      <c r="XDI377" s="35"/>
      <c r="XDJ377" s="35"/>
      <c r="XDK377" s="35"/>
      <c r="XDL377" s="35"/>
      <c r="XDM377" s="35"/>
      <c r="XDN377" s="35"/>
      <c r="XDO377" s="35"/>
      <c r="XDP377" s="35"/>
      <c r="XDQ377" s="35"/>
      <c r="XDR377" s="35"/>
      <c r="XDS377" s="35"/>
      <c r="XDT377" s="35"/>
      <c r="XDU377" s="35"/>
      <c r="XDV377" s="35"/>
      <c r="XDW377" s="35"/>
      <c r="XDX377" s="35"/>
      <c r="XDY377" s="35"/>
      <c r="XDZ377" s="35"/>
      <c r="XEA377" s="35"/>
      <c r="XEB377" s="35"/>
      <c r="XEC377" s="35"/>
      <c r="XED377" s="35"/>
      <c r="XEE377" s="35"/>
      <c r="XEF377" s="35"/>
      <c r="XEG377" s="35"/>
      <c r="XEH377" s="35"/>
      <c r="XEI377" s="35"/>
      <c r="XEJ377" s="35"/>
      <c r="XEK377" s="35"/>
      <c r="XEL377" s="35"/>
      <c r="XEM377" s="35"/>
      <c r="XEN377" s="35"/>
      <c r="XEO377" s="35"/>
      <c r="XEP377" s="35"/>
      <c r="XEQ377" s="35"/>
      <c r="XER377" s="35"/>
      <c r="XES377" s="35"/>
      <c r="XET377" s="35"/>
      <c r="XEU377" s="35"/>
      <c r="XEV377" s="35"/>
      <c r="XEW377" s="35"/>
      <c r="XEX377" s="35"/>
      <c r="XEY377" s="35"/>
      <c r="XEZ377" s="35"/>
      <c r="XFA377" s="35"/>
      <c r="XFB377" s="35"/>
      <c r="XFC377" s="35"/>
      <c r="XFD377" s="35"/>
    </row>
    <row r="378" spans="1:151 16227:16384" s="12" customFormat="1" ht="20.25" customHeight="1" x14ac:dyDescent="0.25">
      <c r="A378" s="82" t="str">
        <f t="shared" si="58"/>
        <v xml:space="preserve">5th to 8th, 10th to 14th Floor For Residential </v>
      </c>
      <c r="B378" s="82"/>
      <c r="C378" s="82">
        <f t="shared" si="60"/>
        <v>7</v>
      </c>
      <c r="D378" s="82"/>
      <c r="E378" s="58" t="s">
        <v>215</v>
      </c>
      <c r="F378" s="83">
        <f>(52.54+1.22*1.85)*10.764</f>
        <v>589.83490799999993</v>
      </c>
      <c r="G378" s="84"/>
      <c r="H378" s="58">
        <v>0</v>
      </c>
      <c r="I378" s="58">
        <f t="shared" si="59"/>
        <v>884.75236199999995</v>
      </c>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WZC378" s="35"/>
      <c r="WZD378" s="35"/>
      <c r="WZE378" s="35"/>
      <c r="WZF378" s="35"/>
      <c r="WZG378" s="35"/>
      <c r="WZH378" s="35"/>
      <c r="WZI378" s="35"/>
      <c r="WZJ378" s="35"/>
      <c r="WZK378" s="35"/>
      <c r="WZL378" s="35"/>
      <c r="WZM378" s="35"/>
      <c r="WZN378" s="35"/>
      <c r="WZO378" s="35"/>
      <c r="WZP378" s="35"/>
      <c r="WZQ378" s="35"/>
      <c r="WZR378" s="35"/>
      <c r="WZS378" s="35"/>
      <c r="WZT378" s="35"/>
      <c r="WZU378" s="35"/>
      <c r="WZV378" s="35"/>
      <c r="WZW378" s="35"/>
      <c r="WZX378" s="35"/>
      <c r="WZY378" s="35"/>
      <c r="WZZ378" s="35"/>
      <c r="XAA378" s="35"/>
      <c r="XAB378" s="35"/>
      <c r="XAC378" s="35"/>
      <c r="XAD378" s="35"/>
      <c r="XAE378" s="35"/>
      <c r="XAF378" s="35"/>
      <c r="XAG378" s="35"/>
      <c r="XAH378" s="35"/>
      <c r="XAI378" s="35"/>
      <c r="XAJ378" s="35"/>
      <c r="XAK378" s="35"/>
      <c r="XAL378" s="35"/>
      <c r="XAM378" s="35"/>
      <c r="XAN378" s="35"/>
      <c r="XAO378" s="35"/>
      <c r="XAP378" s="35"/>
      <c r="XAQ378" s="35"/>
      <c r="XAR378" s="35"/>
      <c r="XAS378" s="35"/>
      <c r="XAT378" s="35"/>
      <c r="XAU378" s="35"/>
      <c r="XAV378" s="35"/>
      <c r="XAW378" s="35"/>
      <c r="XAX378" s="35"/>
      <c r="XAY378" s="35"/>
      <c r="XAZ378" s="35"/>
      <c r="XBA378" s="35"/>
      <c r="XBB378" s="35"/>
      <c r="XBC378" s="35"/>
      <c r="XBD378" s="35"/>
      <c r="XBE378" s="35"/>
      <c r="XBF378" s="35"/>
      <c r="XBG378" s="35"/>
      <c r="XBH378" s="35"/>
      <c r="XBI378" s="35"/>
      <c r="XBJ378" s="35"/>
      <c r="XBK378" s="35"/>
      <c r="XBL378" s="35"/>
      <c r="XBM378" s="35"/>
      <c r="XBN378" s="35"/>
      <c r="XBO378" s="35"/>
      <c r="XBP378" s="35"/>
      <c r="XBQ378" s="35"/>
      <c r="XBR378" s="35"/>
      <c r="XBS378" s="35"/>
      <c r="XBT378" s="35"/>
      <c r="XBU378" s="35"/>
      <c r="XBV378" s="35"/>
      <c r="XBW378" s="35"/>
      <c r="XBX378" s="35"/>
      <c r="XBY378" s="35"/>
      <c r="XBZ378" s="35"/>
      <c r="XCA378" s="35"/>
      <c r="XCB378" s="35"/>
      <c r="XCC378" s="35"/>
      <c r="XCD378" s="35"/>
      <c r="XCE378" s="35"/>
      <c r="XCF378" s="35"/>
      <c r="XCG378" s="35"/>
      <c r="XCH378" s="35"/>
      <c r="XCI378" s="35"/>
      <c r="XCJ378" s="35"/>
      <c r="XCK378" s="35"/>
      <c r="XCL378" s="35"/>
      <c r="XCM378" s="35"/>
      <c r="XCN378" s="35"/>
      <c r="XCO378" s="35"/>
      <c r="XCP378" s="35"/>
      <c r="XCQ378" s="35"/>
      <c r="XCR378" s="35"/>
      <c r="XCS378" s="35"/>
      <c r="XCT378" s="35"/>
      <c r="XCU378" s="35"/>
      <c r="XCV378" s="35"/>
      <c r="XCW378" s="35"/>
      <c r="XCX378" s="35"/>
      <c r="XCY378" s="35"/>
      <c r="XCZ378" s="35"/>
      <c r="XDA378" s="35"/>
      <c r="XDB378" s="35"/>
      <c r="XDC378" s="35"/>
      <c r="XDD378" s="35"/>
      <c r="XDE378" s="35"/>
      <c r="XDF378" s="35"/>
      <c r="XDG378" s="35"/>
      <c r="XDH378" s="35"/>
      <c r="XDI378" s="35"/>
      <c r="XDJ378" s="35"/>
      <c r="XDK378" s="35"/>
      <c r="XDL378" s="35"/>
      <c r="XDM378" s="35"/>
      <c r="XDN378" s="35"/>
      <c r="XDO378" s="35"/>
      <c r="XDP378" s="35"/>
      <c r="XDQ378" s="35"/>
      <c r="XDR378" s="35"/>
      <c r="XDS378" s="35"/>
      <c r="XDT378" s="35"/>
      <c r="XDU378" s="35"/>
      <c r="XDV378" s="35"/>
      <c r="XDW378" s="35"/>
      <c r="XDX378" s="35"/>
      <c r="XDY378" s="35"/>
      <c r="XDZ378" s="35"/>
      <c r="XEA378" s="35"/>
      <c r="XEB378" s="35"/>
      <c r="XEC378" s="35"/>
      <c r="XED378" s="35"/>
      <c r="XEE378" s="35"/>
      <c r="XEF378" s="35"/>
      <c r="XEG378" s="35"/>
      <c r="XEH378" s="35"/>
      <c r="XEI378" s="35"/>
      <c r="XEJ378" s="35"/>
      <c r="XEK378" s="35"/>
      <c r="XEL378" s="35"/>
      <c r="XEM378" s="35"/>
      <c r="XEN378" s="35"/>
      <c r="XEO378" s="35"/>
      <c r="XEP378" s="35"/>
      <c r="XEQ378" s="35"/>
      <c r="XER378" s="35"/>
      <c r="XES378" s="35"/>
      <c r="XET378" s="35"/>
      <c r="XEU378" s="35"/>
      <c r="XEV378" s="35"/>
      <c r="XEW378" s="35"/>
      <c r="XEX378" s="35"/>
      <c r="XEY378" s="35"/>
      <c r="XEZ378" s="35"/>
      <c r="XFA378" s="35"/>
      <c r="XFB378" s="35"/>
      <c r="XFC378" s="35"/>
      <c r="XFD378" s="35"/>
    </row>
    <row r="379" spans="1:151 16227:16384" s="12" customFormat="1" ht="20.25" customHeight="1" x14ac:dyDescent="0.25">
      <c r="A379" s="82" t="str">
        <f t="shared" si="58"/>
        <v xml:space="preserve">5th to 8th, 10th to 14th Floor For Residential </v>
      </c>
      <c r="B379" s="82"/>
      <c r="C379" s="82">
        <f t="shared" si="60"/>
        <v>8</v>
      </c>
      <c r="D379" s="82"/>
      <c r="E379" s="58" t="s">
        <v>215</v>
      </c>
      <c r="F379" s="83">
        <f>(58.83+1*1.55)*10.764</f>
        <v>649.93031999999994</v>
      </c>
      <c r="G379" s="84"/>
      <c r="H379" s="58">
        <v>0</v>
      </c>
      <c r="I379" s="58">
        <f t="shared" si="59"/>
        <v>974.89547999999991</v>
      </c>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WZC379" s="35"/>
      <c r="WZD379" s="35"/>
      <c r="WZE379" s="35"/>
      <c r="WZF379" s="35"/>
      <c r="WZG379" s="35"/>
      <c r="WZH379" s="35"/>
      <c r="WZI379" s="35"/>
      <c r="WZJ379" s="35"/>
      <c r="WZK379" s="35"/>
      <c r="WZL379" s="35"/>
      <c r="WZM379" s="35"/>
      <c r="WZN379" s="35"/>
      <c r="WZO379" s="35"/>
      <c r="WZP379" s="35"/>
      <c r="WZQ379" s="35"/>
      <c r="WZR379" s="35"/>
      <c r="WZS379" s="35"/>
      <c r="WZT379" s="35"/>
      <c r="WZU379" s="35"/>
      <c r="WZV379" s="35"/>
      <c r="WZW379" s="35"/>
      <c r="WZX379" s="35"/>
      <c r="WZY379" s="35"/>
      <c r="WZZ379" s="35"/>
      <c r="XAA379" s="35"/>
      <c r="XAB379" s="35"/>
      <c r="XAC379" s="35"/>
      <c r="XAD379" s="35"/>
      <c r="XAE379" s="35"/>
      <c r="XAF379" s="35"/>
      <c r="XAG379" s="35"/>
      <c r="XAH379" s="35"/>
      <c r="XAI379" s="35"/>
      <c r="XAJ379" s="35"/>
      <c r="XAK379" s="35"/>
      <c r="XAL379" s="35"/>
      <c r="XAM379" s="35"/>
      <c r="XAN379" s="35"/>
      <c r="XAO379" s="35"/>
      <c r="XAP379" s="35"/>
      <c r="XAQ379" s="35"/>
      <c r="XAR379" s="35"/>
      <c r="XAS379" s="35"/>
      <c r="XAT379" s="35"/>
      <c r="XAU379" s="35"/>
      <c r="XAV379" s="35"/>
      <c r="XAW379" s="35"/>
      <c r="XAX379" s="35"/>
      <c r="XAY379" s="35"/>
      <c r="XAZ379" s="35"/>
      <c r="XBA379" s="35"/>
      <c r="XBB379" s="35"/>
      <c r="XBC379" s="35"/>
      <c r="XBD379" s="35"/>
      <c r="XBE379" s="35"/>
      <c r="XBF379" s="35"/>
      <c r="XBG379" s="35"/>
      <c r="XBH379" s="35"/>
      <c r="XBI379" s="35"/>
      <c r="XBJ379" s="35"/>
      <c r="XBK379" s="35"/>
      <c r="XBL379" s="35"/>
      <c r="XBM379" s="35"/>
      <c r="XBN379" s="35"/>
      <c r="XBO379" s="35"/>
      <c r="XBP379" s="35"/>
      <c r="XBQ379" s="35"/>
      <c r="XBR379" s="35"/>
      <c r="XBS379" s="35"/>
      <c r="XBT379" s="35"/>
      <c r="XBU379" s="35"/>
      <c r="XBV379" s="35"/>
      <c r="XBW379" s="35"/>
      <c r="XBX379" s="35"/>
      <c r="XBY379" s="35"/>
      <c r="XBZ379" s="35"/>
      <c r="XCA379" s="35"/>
      <c r="XCB379" s="35"/>
      <c r="XCC379" s="35"/>
      <c r="XCD379" s="35"/>
      <c r="XCE379" s="35"/>
      <c r="XCF379" s="35"/>
      <c r="XCG379" s="35"/>
      <c r="XCH379" s="35"/>
      <c r="XCI379" s="35"/>
      <c r="XCJ379" s="35"/>
      <c r="XCK379" s="35"/>
      <c r="XCL379" s="35"/>
      <c r="XCM379" s="35"/>
      <c r="XCN379" s="35"/>
      <c r="XCO379" s="35"/>
      <c r="XCP379" s="35"/>
      <c r="XCQ379" s="35"/>
      <c r="XCR379" s="35"/>
      <c r="XCS379" s="35"/>
      <c r="XCT379" s="35"/>
      <c r="XCU379" s="35"/>
      <c r="XCV379" s="35"/>
      <c r="XCW379" s="35"/>
      <c r="XCX379" s="35"/>
      <c r="XCY379" s="35"/>
      <c r="XCZ379" s="35"/>
      <c r="XDA379" s="35"/>
      <c r="XDB379" s="35"/>
      <c r="XDC379" s="35"/>
      <c r="XDD379" s="35"/>
      <c r="XDE379" s="35"/>
      <c r="XDF379" s="35"/>
      <c r="XDG379" s="35"/>
      <c r="XDH379" s="35"/>
      <c r="XDI379" s="35"/>
      <c r="XDJ379" s="35"/>
      <c r="XDK379" s="35"/>
      <c r="XDL379" s="35"/>
      <c r="XDM379" s="35"/>
      <c r="XDN379" s="35"/>
      <c r="XDO379" s="35"/>
      <c r="XDP379" s="35"/>
      <c r="XDQ379" s="35"/>
      <c r="XDR379" s="35"/>
      <c r="XDS379" s="35"/>
      <c r="XDT379" s="35"/>
      <c r="XDU379" s="35"/>
      <c r="XDV379" s="35"/>
      <c r="XDW379" s="35"/>
      <c r="XDX379" s="35"/>
      <c r="XDY379" s="35"/>
      <c r="XDZ379" s="35"/>
      <c r="XEA379" s="35"/>
      <c r="XEB379" s="35"/>
      <c r="XEC379" s="35"/>
      <c r="XED379" s="35"/>
      <c r="XEE379" s="35"/>
      <c r="XEF379" s="35"/>
      <c r="XEG379" s="35"/>
      <c r="XEH379" s="35"/>
      <c r="XEI379" s="35"/>
      <c r="XEJ379" s="35"/>
      <c r="XEK379" s="35"/>
      <c r="XEL379" s="35"/>
      <c r="XEM379" s="35"/>
      <c r="XEN379" s="35"/>
      <c r="XEO379" s="35"/>
      <c r="XEP379" s="35"/>
      <c r="XEQ379" s="35"/>
      <c r="XER379" s="35"/>
      <c r="XES379" s="35"/>
      <c r="XET379" s="35"/>
      <c r="XEU379" s="35"/>
      <c r="XEV379" s="35"/>
      <c r="XEW379" s="35"/>
      <c r="XEX379" s="35"/>
      <c r="XEY379" s="35"/>
      <c r="XEZ379" s="35"/>
      <c r="XFA379" s="35"/>
      <c r="XFB379" s="35"/>
      <c r="XFC379" s="35"/>
      <c r="XFD379" s="35"/>
    </row>
    <row r="380" spans="1:151 16227:16384" s="12" customFormat="1" ht="20.25" customHeight="1" x14ac:dyDescent="0.25">
      <c r="A380" s="82" t="str">
        <f>A372</f>
        <v xml:space="preserve">5th to 8th, 10th to 14th Floor For Residential </v>
      </c>
      <c r="B380" s="82"/>
      <c r="C380" s="82">
        <v>9</v>
      </c>
      <c r="D380" s="82"/>
      <c r="E380" s="58" t="s">
        <v>214</v>
      </c>
      <c r="F380" s="83">
        <f t="shared" ref="F380:F381" si="61">(41.53+1*1.55)*10.764</f>
        <v>463.71311999999995</v>
      </c>
      <c r="G380" s="84"/>
      <c r="H380" s="58">
        <v>0</v>
      </c>
      <c r="I380" s="58">
        <f t="shared" si="59"/>
        <v>695.56967999999995</v>
      </c>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WZC380" s="35"/>
      <c r="WZD380" s="35"/>
      <c r="WZE380" s="35"/>
      <c r="WZF380" s="35"/>
      <c r="WZG380" s="35"/>
      <c r="WZH380" s="35"/>
      <c r="WZI380" s="35"/>
      <c r="WZJ380" s="35"/>
      <c r="WZK380" s="35"/>
      <c r="WZL380" s="35"/>
      <c r="WZM380" s="35"/>
      <c r="WZN380" s="35"/>
      <c r="WZO380" s="35"/>
      <c r="WZP380" s="35"/>
      <c r="WZQ380" s="35"/>
      <c r="WZR380" s="35"/>
      <c r="WZS380" s="35"/>
      <c r="WZT380" s="35"/>
      <c r="WZU380" s="35"/>
      <c r="WZV380" s="35"/>
      <c r="WZW380" s="35"/>
      <c r="WZX380" s="35"/>
      <c r="WZY380" s="35"/>
      <c r="WZZ380" s="35"/>
      <c r="XAA380" s="35"/>
      <c r="XAB380" s="35"/>
      <c r="XAC380" s="35"/>
      <c r="XAD380" s="35"/>
      <c r="XAE380" s="35"/>
      <c r="XAF380" s="35"/>
      <c r="XAG380" s="35"/>
      <c r="XAH380" s="35"/>
      <c r="XAI380" s="35"/>
      <c r="XAJ380" s="35"/>
      <c r="XAK380" s="35"/>
      <c r="XAL380" s="35"/>
      <c r="XAM380" s="35"/>
      <c r="XAN380" s="35"/>
      <c r="XAO380" s="35"/>
      <c r="XAP380" s="35"/>
      <c r="XAQ380" s="35"/>
      <c r="XAR380" s="35"/>
      <c r="XAS380" s="35"/>
      <c r="XAT380" s="35"/>
      <c r="XAU380" s="35"/>
      <c r="XAV380" s="35"/>
      <c r="XAW380" s="35"/>
      <c r="XAX380" s="35"/>
      <c r="XAY380" s="35"/>
      <c r="XAZ380" s="35"/>
      <c r="XBA380" s="35"/>
      <c r="XBB380" s="35"/>
      <c r="XBC380" s="35"/>
      <c r="XBD380" s="35"/>
      <c r="XBE380" s="35"/>
      <c r="XBF380" s="35"/>
      <c r="XBG380" s="35"/>
      <c r="XBH380" s="35"/>
      <c r="XBI380" s="35"/>
      <c r="XBJ380" s="35"/>
      <c r="XBK380" s="35"/>
      <c r="XBL380" s="35"/>
      <c r="XBM380" s="35"/>
      <c r="XBN380" s="35"/>
      <c r="XBO380" s="35"/>
      <c r="XBP380" s="35"/>
      <c r="XBQ380" s="35"/>
      <c r="XBR380" s="35"/>
      <c r="XBS380" s="35"/>
      <c r="XBT380" s="35"/>
      <c r="XBU380" s="35"/>
      <c r="XBV380" s="35"/>
      <c r="XBW380" s="35"/>
      <c r="XBX380" s="35"/>
      <c r="XBY380" s="35"/>
      <c r="XBZ380" s="35"/>
      <c r="XCA380" s="35"/>
      <c r="XCB380" s="35"/>
      <c r="XCC380" s="35"/>
      <c r="XCD380" s="35"/>
      <c r="XCE380" s="35"/>
      <c r="XCF380" s="35"/>
      <c r="XCG380" s="35"/>
      <c r="XCH380" s="35"/>
      <c r="XCI380" s="35"/>
      <c r="XCJ380" s="35"/>
      <c r="XCK380" s="35"/>
      <c r="XCL380" s="35"/>
      <c r="XCM380" s="35"/>
      <c r="XCN380" s="35"/>
      <c r="XCO380" s="35"/>
      <c r="XCP380" s="35"/>
      <c r="XCQ380" s="35"/>
      <c r="XCR380" s="35"/>
      <c r="XCS380" s="35"/>
      <c r="XCT380" s="35"/>
      <c r="XCU380" s="35"/>
      <c r="XCV380" s="35"/>
      <c r="XCW380" s="35"/>
      <c r="XCX380" s="35"/>
      <c r="XCY380" s="35"/>
      <c r="XCZ380" s="35"/>
      <c r="XDA380" s="35"/>
      <c r="XDB380" s="35"/>
      <c r="XDC380" s="35"/>
      <c r="XDD380" s="35"/>
      <c r="XDE380" s="35"/>
      <c r="XDF380" s="35"/>
      <c r="XDG380" s="35"/>
      <c r="XDH380" s="35"/>
      <c r="XDI380" s="35"/>
      <c r="XDJ380" s="35"/>
      <c r="XDK380" s="35"/>
      <c r="XDL380" s="35"/>
      <c r="XDM380" s="35"/>
      <c r="XDN380" s="35"/>
      <c r="XDO380" s="35"/>
      <c r="XDP380" s="35"/>
      <c r="XDQ380" s="35"/>
      <c r="XDR380" s="35"/>
      <c r="XDS380" s="35"/>
      <c r="XDT380" s="35"/>
      <c r="XDU380" s="35"/>
      <c r="XDV380" s="35"/>
      <c r="XDW380" s="35"/>
      <c r="XDX380" s="35"/>
      <c r="XDY380" s="35"/>
      <c r="XDZ380" s="35"/>
      <c r="XEA380" s="35"/>
      <c r="XEB380" s="35"/>
      <c r="XEC380" s="35"/>
      <c r="XED380" s="35"/>
      <c r="XEE380" s="35"/>
      <c r="XEF380" s="35"/>
      <c r="XEG380" s="35"/>
      <c r="XEH380" s="35"/>
      <c r="XEI380" s="35"/>
      <c r="XEJ380" s="35"/>
      <c r="XEK380" s="35"/>
      <c r="XEL380" s="35"/>
      <c r="XEM380" s="35"/>
      <c r="XEN380" s="35"/>
      <c r="XEO380" s="35"/>
      <c r="XEP380" s="35"/>
      <c r="XEQ380" s="35"/>
      <c r="XER380" s="35"/>
      <c r="XES380" s="35"/>
      <c r="XET380" s="35"/>
      <c r="XEU380" s="35"/>
      <c r="XEV380" s="35"/>
      <c r="XEW380" s="35"/>
      <c r="XEX380" s="35"/>
      <c r="XEY380" s="35"/>
      <c r="XEZ380" s="35"/>
      <c r="XFA380" s="35"/>
      <c r="XFB380" s="35"/>
      <c r="XFC380" s="35"/>
      <c r="XFD380" s="35"/>
    </row>
    <row r="381" spans="1:151 16227:16384" s="12" customFormat="1" ht="20.25" customHeight="1" x14ac:dyDescent="0.25">
      <c r="A381" s="82" t="str">
        <f t="shared" si="58"/>
        <v xml:space="preserve">5th to 8th, 10th to 14th Floor For Residential </v>
      </c>
      <c r="B381" s="82"/>
      <c r="C381" s="82">
        <v>10</v>
      </c>
      <c r="D381" s="82"/>
      <c r="E381" s="58" t="s">
        <v>214</v>
      </c>
      <c r="F381" s="83">
        <f t="shared" si="61"/>
        <v>463.71311999999995</v>
      </c>
      <c r="G381" s="84"/>
      <c r="H381" s="58">
        <v>0</v>
      </c>
      <c r="I381" s="58">
        <f t="shared" si="59"/>
        <v>695.56967999999995</v>
      </c>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WZC381" s="35"/>
      <c r="WZD381" s="35"/>
      <c r="WZE381" s="35"/>
      <c r="WZF381" s="35"/>
      <c r="WZG381" s="35"/>
      <c r="WZH381" s="35"/>
      <c r="WZI381" s="35"/>
      <c r="WZJ381" s="35"/>
      <c r="WZK381" s="35"/>
      <c r="WZL381" s="35"/>
      <c r="WZM381" s="35"/>
      <c r="WZN381" s="35"/>
      <c r="WZO381" s="35"/>
      <c r="WZP381" s="35"/>
      <c r="WZQ381" s="35"/>
      <c r="WZR381" s="35"/>
      <c r="WZS381" s="35"/>
      <c r="WZT381" s="35"/>
      <c r="WZU381" s="35"/>
      <c r="WZV381" s="35"/>
      <c r="WZW381" s="35"/>
      <c r="WZX381" s="35"/>
      <c r="WZY381" s="35"/>
      <c r="WZZ381" s="35"/>
      <c r="XAA381" s="35"/>
      <c r="XAB381" s="35"/>
      <c r="XAC381" s="35"/>
      <c r="XAD381" s="35"/>
      <c r="XAE381" s="35"/>
      <c r="XAF381" s="35"/>
      <c r="XAG381" s="35"/>
      <c r="XAH381" s="35"/>
      <c r="XAI381" s="35"/>
      <c r="XAJ381" s="35"/>
      <c r="XAK381" s="35"/>
      <c r="XAL381" s="35"/>
      <c r="XAM381" s="35"/>
      <c r="XAN381" s="35"/>
      <c r="XAO381" s="35"/>
      <c r="XAP381" s="35"/>
      <c r="XAQ381" s="35"/>
      <c r="XAR381" s="35"/>
      <c r="XAS381" s="35"/>
      <c r="XAT381" s="35"/>
      <c r="XAU381" s="35"/>
      <c r="XAV381" s="35"/>
      <c r="XAW381" s="35"/>
      <c r="XAX381" s="35"/>
      <c r="XAY381" s="35"/>
      <c r="XAZ381" s="35"/>
      <c r="XBA381" s="35"/>
      <c r="XBB381" s="35"/>
      <c r="XBC381" s="35"/>
      <c r="XBD381" s="35"/>
      <c r="XBE381" s="35"/>
      <c r="XBF381" s="35"/>
      <c r="XBG381" s="35"/>
      <c r="XBH381" s="35"/>
      <c r="XBI381" s="35"/>
      <c r="XBJ381" s="35"/>
      <c r="XBK381" s="35"/>
      <c r="XBL381" s="35"/>
      <c r="XBM381" s="35"/>
      <c r="XBN381" s="35"/>
      <c r="XBO381" s="35"/>
      <c r="XBP381" s="35"/>
      <c r="XBQ381" s="35"/>
      <c r="XBR381" s="35"/>
      <c r="XBS381" s="35"/>
      <c r="XBT381" s="35"/>
      <c r="XBU381" s="35"/>
      <c r="XBV381" s="35"/>
      <c r="XBW381" s="35"/>
      <c r="XBX381" s="35"/>
      <c r="XBY381" s="35"/>
      <c r="XBZ381" s="35"/>
      <c r="XCA381" s="35"/>
      <c r="XCB381" s="35"/>
      <c r="XCC381" s="35"/>
      <c r="XCD381" s="35"/>
      <c r="XCE381" s="35"/>
      <c r="XCF381" s="35"/>
      <c r="XCG381" s="35"/>
      <c r="XCH381" s="35"/>
      <c r="XCI381" s="35"/>
      <c r="XCJ381" s="35"/>
      <c r="XCK381" s="35"/>
      <c r="XCL381" s="35"/>
      <c r="XCM381" s="35"/>
      <c r="XCN381" s="35"/>
      <c r="XCO381" s="35"/>
      <c r="XCP381" s="35"/>
      <c r="XCQ381" s="35"/>
      <c r="XCR381" s="35"/>
      <c r="XCS381" s="35"/>
      <c r="XCT381" s="35"/>
      <c r="XCU381" s="35"/>
      <c r="XCV381" s="35"/>
      <c r="XCW381" s="35"/>
      <c r="XCX381" s="35"/>
      <c r="XCY381" s="35"/>
      <c r="XCZ381" s="35"/>
      <c r="XDA381" s="35"/>
      <c r="XDB381" s="35"/>
      <c r="XDC381" s="35"/>
      <c r="XDD381" s="35"/>
      <c r="XDE381" s="35"/>
      <c r="XDF381" s="35"/>
      <c r="XDG381" s="35"/>
      <c r="XDH381" s="35"/>
      <c r="XDI381" s="35"/>
      <c r="XDJ381" s="35"/>
      <c r="XDK381" s="35"/>
      <c r="XDL381" s="35"/>
      <c r="XDM381" s="35"/>
      <c r="XDN381" s="35"/>
      <c r="XDO381" s="35"/>
      <c r="XDP381" s="35"/>
      <c r="XDQ381" s="35"/>
      <c r="XDR381" s="35"/>
      <c r="XDS381" s="35"/>
      <c r="XDT381" s="35"/>
      <c r="XDU381" s="35"/>
      <c r="XDV381" s="35"/>
      <c r="XDW381" s="35"/>
      <c r="XDX381" s="35"/>
      <c r="XDY381" s="35"/>
      <c r="XDZ381" s="35"/>
      <c r="XEA381" s="35"/>
      <c r="XEB381" s="35"/>
      <c r="XEC381" s="35"/>
      <c r="XED381" s="35"/>
      <c r="XEE381" s="35"/>
      <c r="XEF381" s="35"/>
      <c r="XEG381" s="35"/>
      <c r="XEH381" s="35"/>
      <c r="XEI381" s="35"/>
      <c r="XEJ381" s="35"/>
      <c r="XEK381" s="35"/>
      <c r="XEL381" s="35"/>
      <c r="XEM381" s="35"/>
      <c r="XEN381" s="35"/>
      <c r="XEO381" s="35"/>
      <c r="XEP381" s="35"/>
      <c r="XEQ381" s="35"/>
      <c r="XER381" s="35"/>
      <c r="XES381" s="35"/>
      <c r="XET381" s="35"/>
      <c r="XEU381" s="35"/>
      <c r="XEV381" s="35"/>
      <c r="XEW381" s="35"/>
      <c r="XEX381" s="35"/>
      <c r="XEY381" s="35"/>
      <c r="XEZ381" s="35"/>
      <c r="XFA381" s="35"/>
      <c r="XFB381" s="35"/>
      <c r="XFC381" s="35"/>
      <c r="XFD381" s="35"/>
    </row>
    <row r="382" spans="1:151 16227:16384" s="12" customFormat="1" ht="20.25" customHeight="1" x14ac:dyDescent="0.25">
      <c r="A382" s="82" t="str">
        <f>A374</f>
        <v xml:space="preserve">5th to 8th, 10th to 14th Floor For Residential </v>
      </c>
      <c r="B382" s="82"/>
      <c r="C382" s="82">
        <v>11</v>
      </c>
      <c r="D382" s="82"/>
      <c r="E382" s="58" t="s">
        <v>215</v>
      </c>
      <c r="F382" s="83">
        <f>(58.83+1*1.55)*10.764</f>
        <v>649.93031999999994</v>
      </c>
      <c r="G382" s="84"/>
      <c r="H382" s="58">
        <v>0</v>
      </c>
      <c r="I382" s="58">
        <f t="shared" si="59"/>
        <v>974.89547999999991</v>
      </c>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WZC382" s="35"/>
      <c r="WZD382" s="35"/>
      <c r="WZE382" s="35"/>
      <c r="WZF382" s="35"/>
      <c r="WZG382" s="35"/>
      <c r="WZH382" s="35"/>
      <c r="WZI382" s="35"/>
      <c r="WZJ382" s="35"/>
      <c r="WZK382" s="35"/>
      <c r="WZL382" s="35"/>
      <c r="WZM382" s="35"/>
      <c r="WZN382" s="35"/>
      <c r="WZO382" s="35"/>
      <c r="WZP382" s="35"/>
      <c r="WZQ382" s="35"/>
      <c r="WZR382" s="35"/>
      <c r="WZS382" s="35"/>
      <c r="WZT382" s="35"/>
      <c r="WZU382" s="35"/>
      <c r="WZV382" s="35"/>
      <c r="WZW382" s="35"/>
      <c r="WZX382" s="35"/>
      <c r="WZY382" s="35"/>
      <c r="WZZ382" s="35"/>
      <c r="XAA382" s="35"/>
      <c r="XAB382" s="35"/>
      <c r="XAC382" s="35"/>
      <c r="XAD382" s="35"/>
      <c r="XAE382" s="35"/>
      <c r="XAF382" s="35"/>
      <c r="XAG382" s="35"/>
      <c r="XAH382" s="35"/>
      <c r="XAI382" s="35"/>
      <c r="XAJ382" s="35"/>
      <c r="XAK382" s="35"/>
      <c r="XAL382" s="35"/>
      <c r="XAM382" s="35"/>
      <c r="XAN382" s="35"/>
      <c r="XAO382" s="35"/>
      <c r="XAP382" s="35"/>
      <c r="XAQ382" s="35"/>
      <c r="XAR382" s="35"/>
      <c r="XAS382" s="35"/>
      <c r="XAT382" s="35"/>
      <c r="XAU382" s="35"/>
      <c r="XAV382" s="35"/>
      <c r="XAW382" s="35"/>
      <c r="XAX382" s="35"/>
      <c r="XAY382" s="35"/>
      <c r="XAZ382" s="35"/>
      <c r="XBA382" s="35"/>
      <c r="XBB382" s="35"/>
      <c r="XBC382" s="35"/>
      <c r="XBD382" s="35"/>
      <c r="XBE382" s="35"/>
      <c r="XBF382" s="35"/>
      <c r="XBG382" s="35"/>
      <c r="XBH382" s="35"/>
      <c r="XBI382" s="35"/>
      <c r="XBJ382" s="35"/>
      <c r="XBK382" s="35"/>
      <c r="XBL382" s="35"/>
      <c r="XBM382" s="35"/>
      <c r="XBN382" s="35"/>
      <c r="XBO382" s="35"/>
      <c r="XBP382" s="35"/>
      <c r="XBQ382" s="35"/>
      <c r="XBR382" s="35"/>
      <c r="XBS382" s="35"/>
      <c r="XBT382" s="35"/>
      <c r="XBU382" s="35"/>
      <c r="XBV382" s="35"/>
      <c r="XBW382" s="35"/>
      <c r="XBX382" s="35"/>
      <c r="XBY382" s="35"/>
      <c r="XBZ382" s="35"/>
      <c r="XCA382" s="35"/>
      <c r="XCB382" s="35"/>
      <c r="XCC382" s="35"/>
      <c r="XCD382" s="35"/>
      <c r="XCE382" s="35"/>
      <c r="XCF382" s="35"/>
      <c r="XCG382" s="35"/>
      <c r="XCH382" s="35"/>
      <c r="XCI382" s="35"/>
      <c r="XCJ382" s="35"/>
      <c r="XCK382" s="35"/>
      <c r="XCL382" s="35"/>
      <c r="XCM382" s="35"/>
      <c r="XCN382" s="35"/>
      <c r="XCO382" s="35"/>
      <c r="XCP382" s="35"/>
      <c r="XCQ382" s="35"/>
      <c r="XCR382" s="35"/>
      <c r="XCS382" s="35"/>
      <c r="XCT382" s="35"/>
      <c r="XCU382" s="35"/>
      <c r="XCV382" s="35"/>
      <c r="XCW382" s="35"/>
      <c r="XCX382" s="35"/>
      <c r="XCY382" s="35"/>
      <c r="XCZ382" s="35"/>
      <c r="XDA382" s="35"/>
      <c r="XDB382" s="35"/>
      <c r="XDC382" s="35"/>
      <c r="XDD382" s="35"/>
      <c r="XDE382" s="35"/>
      <c r="XDF382" s="35"/>
      <c r="XDG382" s="35"/>
      <c r="XDH382" s="35"/>
      <c r="XDI382" s="35"/>
      <c r="XDJ382" s="35"/>
      <c r="XDK382" s="35"/>
      <c r="XDL382" s="35"/>
      <c r="XDM382" s="35"/>
      <c r="XDN382" s="35"/>
      <c r="XDO382" s="35"/>
      <c r="XDP382" s="35"/>
      <c r="XDQ382" s="35"/>
      <c r="XDR382" s="35"/>
      <c r="XDS382" s="35"/>
      <c r="XDT382" s="35"/>
      <c r="XDU382" s="35"/>
      <c r="XDV382" s="35"/>
      <c r="XDW382" s="35"/>
      <c r="XDX382" s="35"/>
      <c r="XDY382" s="35"/>
      <c r="XDZ382" s="35"/>
      <c r="XEA382" s="35"/>
      <c r="XEB382" s="35"/>
      <c r="XEC382" s="35"/>
      <c r="XED382" s="35"/>
      <c r="XEE382" s="35"/>
      <c r="XEF382" s="35"/>
      <c r="XEG382" s="35"/>
      <c r="XEH382" s="35"/>
      <c r="XEI382" s="35"/>
      <c r="XEJ382" s="35"/>
      <c r="XEK382" s="35"/>
      <c r="XEL382" s="35"/>
      <c r="XEM382" s="35"/>
      <c r="XEN382" s="35"/>
      <c r="XEO382" s="35"/>
      <c r="XEP382" s="35"/>
      <c r="XEQ382" s="35"/>
      <c r="XER382" s="35"/>
      <c r="XES382" s="35"/>
      <c r="XET382" s="35"/>
      <c r="XEU382" s="35"/>
      <c r="XEV382" s="35"/>
      <c r="XEW382" s="35"/>
      <c r="XEX382" s="35"/>
      <c r="XEY382" s="35"/>
      <c r="XEZ382" s="35"/>
      <c r="XFA382" s="35"/>
      <c r="XFB382" s="35"/>
      <c r="XFC382" s="35"/>
      <c r="XFD382" s="35"/>
    </row>
    <row r="383" spans="1:151 16227:16384" s="12" customFormat="1" ht="20.25" customHeight="1" x14ac:dyDescent="0.25">
      <c r="A383" s="82" t="str">
        <f t="shared" si="58"/>
        <v xml:space="preserve">5th to 8th, 10th to 14th Floor For Residential </v>
      </c>
      <c r="B383" s="82"/>
      <c r="C383" s="82">
        <v>12</v>
      </c>
      <c r="D383" s="82"/>
      <c r="E383" s="58" t="s">
        <v>215</v>
      </c>
      <c r="F383" s="83">
        <f>(58.83+1*1.55)*10.764</f>
        <v>649.93031999999994</v>
      </c>
      <c r="G383" s="84"/>
      <c r="H383" s="58">
        <v>0</v>
      </c>
      <c r="I383" s="58">
        <f t="shared" si="59"/>
        <v>974.89547999999991</v>
      </c>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WZC383" s="35"/>
      <c r="WZD383" s="35"/>
      <c r="WZE383" s="35"/>
      <c r="WZF383" s="35"/>
      <c r="WZG383" s="35"/>
      <c r="WZH383" s="35"/>
      <c r="WZI383" s="35"/>
      <c r="WZJ383" s="35"/>
      <c r="WZK383" s="35"/>
      <c r="WZL383" s="35"/>
      <c r="WZM383" s="35"/>
      <c r="WZN383" s="35"/>
      <c r="WZO383" s="35"/>
      <c r="WZP383" s="35"/>
      <c r="WZQ383" s="35"/>
      <c r="WZR383" s="35"/>
      <c r="WZS383" s="35"/>
      <c r="WZT383" s="35"/>
      <c r="WZU383" s="35"/>
      <c r="WZV383" s="35"/>
      <c r="WZW383" s="35"/>
      <c r="WZX383" s="35"/>
      <c r="WZY383" s="35"/>
      <c r="WZZ383" s="35"/>
      <c r="XAA383" s="35"/>
      <c r="XAB383" s="35"/>
      <c r="XAC383" s="35"/>
      <c r="XAD383" s="35"/>
      <c r="XAE383" s="35"/>
      <c r="XAF383" s="35"/>
      <c r="XAG383" s="35"/>
      <c r="XAH383" s="35"/>
      <c r="XAI383" s="35"/>
      <c r="XAJ383" s="35"/>
      <c r="XAK383" s="35"/>
      <c r="XAL383" s="35"/>
      <c r="XAM383" s="35"/>
      <c r="XAN383" s="35"/>
      <c r="XAO383" s="35"/>
      <c r="XAP383" s="35"/>
      <c r="XAQ383" s="35"/>
      <c r="XAR383" s="35"/>
      <c r="XAS383" s="35"/>
      <c r="XAT383" s="35"/>
      <c r="XAU383" s="35"/>
      <c r="XAV383" s="35"/>
      <c r="XAW383" s="35"/>
      <c r="XAX383" s="35"/>
      <c r="XAY383" s="35"/>
      <c r="XAZ383" s="35"/>
      <c r="XBA383" s="35"/>
      <c r="XBB383" s="35"/>
      <c r="XBC383" s="35"/>
      <c r="XBD383" s="35"/>
      <c r="XBE383" s="35"/>
      <c r="XBF383" s="35"/>
      <c r="XBG383" s="35"/>
      <c r="XBH383" s="35"/>
      <c r="XBI383" s="35"/>
      <c r="XBJ383" s="35"/>
      <c r="XBK383" s="35"/>
      <c r="XBL383" s="35"/>
      <c r="XBM383" s="35"/>
      <c r="XBN383" s="35"/>
      <c r="XBO383" s="35"/>
      <c r="XBP383" s="35"/>
      <c r="XBQ383" s="35"/>
      <c r="XBR383" s="35"/>
      <c r="XBS383" s="35"/>
      <c r="XBT383" s="35"/>
      <c r="XBU383" s="35"/>
      <c r="XBV383" s="35"/>
      <c r="XBW383" s="35"/>
      <c r="XBX383" s="35"/>
      <c r="XBY383" s="35"/>
      <c r="XBZ383" s="35"/>
      <c r="XCA383" s="35"/>
      <c r="XCB383" s="35"/>
      <c r="XCC383" s="35"/>
      <c r="XCD383" s="35"/>
      <c r="XCE383" s="35"/>
      <c r="XCF383" s="35"/>
      <c r="XCG383" s="35"/>
      <c r="XCH383" s="35"/>
      <c r="XCI383" s="35"/>
      <c r="XCJ383" s="35"/>
      <c r="XCK383" s="35"/>
      <c r="XCL383" s="35"/>
      <c r="XCM383" s="35"/>
      <c r="XCN383" s="35"/>
      <c r="XCO383" s="35"/>
      <c r="XCP383" s="35"/>
      <c r="XCQ383" s="35"/>
      <c r="XCR383" s="35"/>
      <c r="XCS383" s="35"/>
      <c r="XCT383" s="35"/>
      <c r="XCU383" s="35"/>
      <c r="XCV383" s="35"/>
      <c r="XCW383" s="35"/>
      <c r="XCX383" s="35"/>
      <c r="XCY383" s="35"/>
      <c r="XCZ383" s="35"/>
      <c r="XDA383" s="35"/>
      <c r="XDB383" s="35"/>
      <c r="XDC383" s="35"/>
      <c r="XDD383" s="35"/>
      <c r="XDE383" s="35"/>
      <c r="XDF383" s="35"/>
      <c r="XDG383" s="35"/>
      <c r="XDH383" s="35"/>
      <c r="XDI383" s="35"/>
      <c r="XDJ383" s="35"/>
      <c r="XDK383" s="35"/>
      <c r="XDL383" s="35"/>
      <c r="XDM383" s="35"/>
      <c r="XDN383" s="35"/>
      <c r="XDO383" s="35"/>
      <c r="XDP383" s="35"/>
      <c r="XDQ383" s="35"/>
      <c r="XDR383" s="35"/>
      <c r="XDS383" s="35"/>
      <c r="XDT383" s="35"/>
      <c r="XDU383" s="35"/>
      <c r="XDV383" s="35"/>
      <c r="XDW383" s="35"/>
      <c r="XDX383" s="35"/>
      <c r="XDY383" s="35"/>
      <c r="XDZ383" s="35"/>
      <c r="XEA383" s="35"/>
      <c r="XEB383" s="35"/>
      <c r="XEC383" s="35"/>
      <c r="XED383" s="35"/>
      <c r="XEE383" s="35"/>
      <c r="XEF383" s="35"/>
      <c r="XEG383" s="35"/>
      <c r="XEH383" s="35"/>
      <c r="XEI383" s="35"/>
      <c r="XEJ383" s="35"/>
      <c r="XEK383" s="35"/>
      <c r="XEL383" s="35"/>
      <c r="XEM383" s="35"/>
      <c r="XEN383" s="35"/>
      <c r="XEO383" s="35"/>
      <c r="XEP383" s="35"/>
      <c r="XEQ383" s="35"/>
      <c r="XER383" s="35"/>
      <c r="XES383" s="35"/>
      <c r="XET383" s="35"/>
      <c r="XEU383" s="35"/>
      <c r="XEV383" s="35"/>
      <c r="XEW383" s="35"/>
      <c r="XEX383" s="35"/>
      <c r="XEY383" s="35"/>
      <c r="XEZ383" s="35"/>
      <c r="XFA383" s="35"/>
      <c r="XFB383" s="35"/>
      <c r="XFC383" s="35"/>
      <c r="XFD383" s="35"/>
    </row>
    <row r="384" spans="1:151 16227:16384" s="12" customFormat="1" ht="20.25" customHeight="1" x14ac:dyDescent="0.25">
      <c r="A384" s="82" t="str">
        <f t="shared" si="58"/>
        <v xml:space="preserve">5th to 8th, 10th to 14th Floor For Residential </v>
      </c>
      <c r="B384" s="82"/>
      <c r="C384" s="82">
        <f t="shared" si="60"/>
        <v>13</v>
      </c>
      <c r="D384" s="82"/>
      <c r="E384" s="58" t="s">
        <v>215</v>
      </c>
      <c r="F384" s="83">
        <f>(52.54+1.22*1.85)*10.764</f>
        <v>589.83490799999993</v>
      </c>
      <c r="G384" s="84"/>
      <c r="H384" s="58">
        <v>0</v>
      </c>
      <c r="I384" s="58">
        <f t="shared" si="59"/>
        <v>884.75236199999995</v>
      </c>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WZC384" s="35"/>
      <c r="WZD384" s="35"/>
      <c r="WZE384" s="35"/>
      <c r="WZF384" s="35"/>
      <c r="WZG384" s="35"/>
      <c r="WZH384" s="35"/>
      <c r="WZI384" s="35"/>
      <c r="WZJ384" s="35"/>
      <c r="WZK384" s="35"/>
      <c r="WZL384" s="35"/>
      <c r="WZM384" s="35"/>
      <c r="WZN384" s="35"/>
      <c r="WZO384" s="35"/>
      <c r="WZP384" s="35"/>
      <c r="WZQ384" s="35"/>
      <c r="WZR384" s="35"/>
      <c r="WZS384" s="35"/>
      <c r="WZT384" s="35"/>
      <c r="WZU384" s="35"/>
      <c r="WZV384" s="35"/>
      <c r="WZW384" s="35"/>
      <c r="WZX384" s="35"/>
      <c r="WZY384" s="35"/>
      <c r="WZZ384" s="35"/>
      <c r="XAA384" s="35"/>
      <c r="XAB384" s="35"/>
      <c r="XAC384" s="35"/>
      <c r="XAD384" s="35"/>
      <c r="XAE384" s="35"/>
      <c r="XAF384" s="35"/>
      <c r="XAG384" s="35"/>
      <c r="XAH384" s="35"/>
      <c r="XAI384" s="35"/>
      <c r="XAJ384" s="35"/>
      <c r="XAK384" s="35"/>
      <c r="XAL384" s="35"/>
      <c r="XAM384" s="35"/>
      <c r="XAN384" s="35"/>
      <c r="XAO384" s="35"/>
      <c r="XAP384" s="35"/>
      <c r="XAQ384" s="35"/>
      <c r="XAR384" s="35"/>
      <c r="XAS384" s="35"/>
      <c r="XAT384" s="35"/>
      <c r="XAU384" s="35"/>
      <c r="XAV384" s="35"/>
      <c r="XAW384" s="35"/>
      <c r="XAX384" s="35"/>
      <c r="XAY384" s="35"/>
      <c r="XAZ384" s="35"/>
      <c r="XBA384" s="35"/>
      <c r="XBB384" s="35"/>
      <c r="XBC384" s="35"/>
      <c r="XBD384" s="35"/>
      <c r="XBE384" s="35"/>
      <c r="XBF384" s="35"/>
      <c r="XBG384" s="35"/>
      <c r="XBH384" s="35"/>
      <c r="XBI384" s="35"/>
      <c r="XBJ384" s="35"/>
      <c r="XBK384" s="35"/>
      <c r="XBL384" s="35"/>
      <c r="XBM384" s="35"/>
      <c r="XBN384" s="35"/>
      <c r="XBO384" s="35"/>
      <c r="XBP384" s="35"/>
      <c r="XBQ384" s="35"/>
      <c r="XBR384" s="35"/>
      <c r="XBS384" s="35"/>
      <c r="XBT384" s="35"/>
      <c r="XBU384" s="35"/>
      <c r="XBV384" s="35"/>
      <c r="XBW384" s="35"/>
      <c r="XBX384" s="35"/>
      <c r="XBY384" s="35"/>
      <c r="XBZ384" s="35"/>
      <c r="XCA384" s="35"/>
      <c r="XCB384" s="35"/>
      <c r="XCC384" s="35"/>
      <c r="XCD384" s="35"/>
      <c r="XCE384" s="35"/>
      <c r="XCF384" s="35"/>
      <c r="XCG384" s="35"/>
      <c r="XCH384" s="35"/>
      <c r="XCI384" s="35"/>
      <c r="XCJ384" s="35"/>
      <c r="XCK384" s="35"/>
      <c r="XCL384" s="35"/>
      <c r="XCM384" s="35"/>
      <c r="XCN384" s="35"/>
      <c r="XCO384" s="35"/>
      <c r="XCP384" s="35"/>
      <c r="XCQ384" s="35"/>
      <c r="XCR384" s="35"/>
      <c r="XCS384" s="35"/>
      <c r="XCT384" s="35"/>
      <c r="XCU384" s="35"/>
      <c r="XCV384" s="35"/>
      <c r="XCW384" s="35"/>
      <c r="XCX384" s="35"/>
      <c r="XCY384" s="35"/>
      <c r="XCZ384" s="35"/>
      <c r="XDA384" s="35"/>
      <c r="XDB384" s="35"/>
      <c r="XDC384" s="35"/>
      <c r="XDD384" s="35"/>
      <c r="XDE384" s="35"/>
      <c r="XDF384" s="35"/>
      <c r="XDG384" s="35"/>
      <c r="XDH384" s="35"/>
      <c r="XDI384" s="35"/>
      <c r="XDJ384" s="35"/>
      <c r="XDK384" s="35"/>
      <c r="XDL384" s="35"/>
      <c r="XDM384" s="35"/>
      <c r="XDN384" s="35"/>
      <c r="XDO384" s="35"/>
      <c r="XDP384" s="35"/>
      <c r="XDQ384" s="35"/>
      <c r="XDR384" s="35"/>
      <c r="XDS384" s="35"/>
      <c r="XDT384" s="35"/>
      <c r="XDU384" s="35"/>
      <c r="XDV384" s="35"/>
      <c r="XDW384" s="35"/>
      <c r="XDX384" s="35"/>
      <c r="XDY384" s="35"/>
      <c r="XDZ384" s="35"/>
      <c r="XEA384" s="35"/>
      <c r="XEB384" s="35"/>
      <c r="XEC384" s="35"/>
      <c r="XED384" s="35"/>
      <c r="XEE384" s="35"/>
      <c r="XEF384" s="35"/>
      <c r="XEG384" s="35"/>
      <c r="XEH384" s="35"/>
      <c r="XEI384" s="35"/>
      <c r="XEJ384" s="35"/>
      <c r="XEK384" s="35"/>
      <c r="XEL384" s="35"/>
      <c r="XEM384" s="35"/>
      <c r="XEN384" s="35"/>
      <c r="XEO384" s="35"/>
      <c r="XEP384" s="35"/>
      <c r="XEQ384" s="35"/>
      <c r="XER384" s="35"/>
      <c r="XES384" s="35"/>
      <c r="XET384" s="35"/>
      <c r="XEU384" s="35"/>
      <c r="XEV384" s="35"/>
      <c r="XEW384" s="35"/>
      <c r="XEX384" s="35"/>
      <c r="XEY384" s="35"/>
      <c r="XEZ384" s="35"/>
      <c r="XFA384" s="35"/>
      <c r="XFB384" s="35"/>
      <c r="XFC384" s="35"/>
      <c r="XFD384" s="35"/>
    </row>
    <row r="385" spans="1:151 16227:16384" s="12" customFormat="1" ht="20.25" customHeight="1" x14ac:dyDescent="0.25">
      <c r="A385" s="82" t="str">
        <f t="shared" si="58"/>
        <v xml:space="preserve">5th to 8th, 10th to 14th Floor For Residential </v>
      </c>
      <c r="B385" s="82"/>
      <c r="C385" s="82">
        <f t="shared" si="60"/>
        <v>14</v>
      </c>
      <c r="D385" s="82"/>
      <c r="E385" s="58" t="s">
        <v>215</v>
      </c>
      <c r="F385" s="83">
        <f>(52.54+1.22*1.85)*10.764</f>
        <v>589.83490799999993</v>
      </c>
      <c r="G385" s="84"/>
      <c r="H385" s="58">
        <v>0</v>
      </c>
      <c r="I385" s="58">
        <f t="shared" si="59"/>
        <v>884.75236199999995</v>
      </c>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WZC385" s="35"/>
      <c r="WZD385" s="35"/>
      <c r="WZE385" s="35"/>
      <c r="WZF385" s="35"/>
      <c r="WZG385" s="35"/>
      <c r="WZH385" s="35"/>
      <c r="WZI385" s="35"/>
      <c r="WZJ385" s="35"/>
      <c r="WZK385" s="35"/>
      <c r="WZL385" s="35"/>
      <c r="WZM385" s="35"/>
      <c r="WZN385" s="35"/>
      <c r="WZO385" s="35"/>
      <c r="WZP385" s="35"/>
      <c r="WZQ385" s="35"/>
      <c r="WZR385" s="35"/>
      <c r="WZS385" s="35"/>
      <c r="WZT385" s="35"/>
      <c r="WZU385" s="35"/>
      <c r="WZV385" s="35"/>
      <c r="WZW385" s="35"/>
      <c r="WZX385" s="35"/>
      <c r="WZY385" s="35"/>
      <c r="WZZ385" s="35"/>
      <c r="XAA385" s="35"/>
      <c r="XAB385" s="35"/>
      <c r="XAC385" s="35"/>
      <c r="XAD385" s="35"/>
      <c r="XAE385" s="35"/>
      <c r="XAF385" s="35"/>
      <c r="XAG385" s="35"/>
      <c r="XAH385" s="35"/>
      <c r="XAI385" s="35"/>
      <c r="XAJ385" s="35"/>
      <c r="XAK385" s="35"/>
      <c r="XAL385" s="35"/>
      <c r="XAM385" s="35"/>
      <c r="XAN385" s="35"/>
      <c r="XAO385" s="35"/>
      <c r="XAP385" s="35"/>
      <c r="XAQ385" s="35"/>
      <c r="XAR385" s="35"/>
      <c r="XAS385" s="35"/>
      <c r="XAT385" s="35"/>
      <c r="XAU385" s="35"/>
      <c r="XAV385" s="35"/>
      <c r="XAW385" s="35"/>
      <c r="XAX385" s="35"/>
      <c r="XAY385" s="35"/>
      <c r="XAZ385" s="35"/>
      <c r="XBA385" s="35"/>
      <c r="XBB385" s="35"/>
      <c r="XBC385" s="35"/>
      <c r="XBD385" s="35"/>
      <c r="XBE385" s="35"/>
      <c r="XBF385" s="35"/>
      <c r="XBG385" s="35"/>
      <c r="XBH385" s="35"/>
      <c r="XBI385" s="35"/>
      <c r="XBJ385" s="35"/>
      <c r="XBK385" s="35"/>
      <c r="XBL385" s="35"/>
      <c r="XBM385" s="35"/>
      <c r="XBN385" s="35"/>
      <c r="XBO385" s="35"/>
      <c r="XBP385" s="35"/>
      <c r="XBQ385" s="35"/>
      <c r="XBR385" s="35"/>
      <c r="XBS385" s="35"/>
      <c r="XBT385" s="35"/>
      <c r="XBU385" s="35"/>
      <c r="XBV385" s="35"/>
      <c r="XBW385" s="35"/>
      <c r="XBX385" s="35"/>
      <c r="XBY385" s="35"/>
      <c r="XBZ385" s="35"/>
      <c r="XCA385" s="35"/>
      <c r="XCB385" s="35"/>
      <c r="XCC385" s="35"/>
      <c r="XCD385" s="35"/>
      <c r="XCE385" s="35"/>
      <c r="XCF385" s="35"/>
      <c r="XCG385" s="35"/>
      <c r="XCH385" s="35"/>
      <c r="XCI385" s="35"/>
      <c r="XCJ385" s="35"/>
      <c r="XCK385" s="35"/>
      <c r="XCL385" s="35"/>
      <c r="XCM385" s="35"/>
      <c r="XCN385" s="35"/>
      <c r="XCO385" s="35"/>
      <c r="XCP385" s="35"/>
      <c r="XCQ385" s="35"/>
      <c r="XCR385" s="35"/>
      <c r="XCS385" s="35"/>
      <c r="XCT385" s="35"/>
      <c r="XCU385" s="35"/>
      <c r="XCV385" s="35"/>
      <c r="XCW385" s="35"/>
      <c r="XCX385" s="35"/>
      <c r="XCY385" s="35"/>
      <c r="XCZ385" s="35"/>
      <c r="XDA385" s="35"/>
      <c r="XDB385" s="35"/>
      <c r="XDC385" s="35"/>
      <c r="XDD385" s="35"/>
      <c r="XDE385" s="35"/>
      <c r="XDF385" s="35"/>
      <c r="XDG385" s="35"/>
      <c r="XDH385" s="35"/>
      <c r="XDI385" s="35"/>
      <c r="XDJ385" s="35"/>
      <c r="XDK385" s="35"/>
      <c r="XDL385" s="35"/>
      <c r="XDM385" s="35"/>
      <c r="XDN385" s="35"/>
      <c r="XDO385" s="35"/>
      <c r="XDP385" s="35"/>
      <c r="XDQ385" s="35"/>
      <c r="XDR385" s="35"/>
      <c r="XDS385" s="35"/>
      <c r="XDT385" s="35"/>
      <c r="XDU385" s="35"/>
      <c r="XDV385" s="35"/>
      <c r="XDW385" s="35"/>
      <c r="XDX385" s="35"/>
      <c r="XDY385" s="35"/>
      <c r="XDZ385" s="35"/>
      <c r="XEA385" s="35"/>
      <c r="XEB385" s="35"/>
      <c r="XEC385" s="35"/>
      <c r="XED385" s="35"/>
      <c r="XEE385" s="35"/>
      <c r="XEF385" s="35"/>
      <c r="XEG385" s="35"/>
      <c r="XEH385" s="35"/>
      <c r="XEI385" s="35"/>
      <c r="XEJ385" s="35"/>
      <c r="XEK385" s="35"/>
      <c r="XEL385" s="35"/>
      <c r="XEM385" s="35"/>
      <c r="XEN385" s="35"/>
      <c r="XEO385" s="35"/>
      <c r="XEP385" s="35"/>
      <c r="XEQ385" s="35"/>
      <c r="XER385" s="35"/>
      <c r="XES385" s="35"/>
      <c r="XET385" s="35"/>
      <c r="XEU385" s="35"/>
      <c r="XEV385" s="35"/>
      <c r="XEW385" s="35"/>
      <c r="XEX385" s="35"/>
      <c r="XEY385" s="35"/>
      <c r="XEZ385" s="35"/>
      <c r="XFA385" s="35"/>
      <c r="XFB385" s="35"/>
      <c r="XFC385" s="35"/>
      <c r="XFD385" s="35"/>
    </row>
    <row r="386" spans="1:151 16227:16384" s="12" customFormat="1" ht="20.25" x14ac:dyDescent="0.25">
      <c r="A386" s="86" t="s">
        <v>243</v>
      </c>
      <c r="B386" s="87"/>
      <c r="C386" s="87"/>
      <c r="D386" s="87"/>
      <c r="E386" s="87"/>
      <c r="F386" s="87"/>
      <c r="G386" s="87"/>
      <c r="H386" s="87"/>
      <c r="I386" s="88"/>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WZC386" s="35"/>
      <c r="WZD386" s="35"/>
      <c r="WZE386" s="35"/>
      <c r="WZF386" s="35"/>
      <c r="WZG386" s="35"/>
      <c r="WZH386" s="35"/>
      <c r="WZI386" s="35"/>
      <c r="WZJ386" s="35"/>
      <c r="WZK386" s="35"/>
      <c r="WZL386" s="35"/>
      <c r="WZM386" s="35"/>
      <c r="WZN386" s="35"/>
      <c r="WZO386" s="35"/>
      <c r="WZP386" s="35"/>
      <c r="WZQ386" s="35"/>
      <c r="WZR386" s="35"/>
      <c r="WZS386" s="35"/>
      <c r="WZT386" s="35"/>
      <c r="WZU386" s="35"/>
      <c r="WZV386" s="35"/>
      <c r="WZW386" s="35"/>
      <c r="WZX386" s="35"/>
      <c r="WZY386" s="35"/>
      <c r="WZZ386" s="35"/>
      <c r="XAA386" s="35"/>
      <c r="XAB386" s="35"/>
      <c r="XAC386" s="35"/>
      <c r="XAD386" s="35"/>
      <c r="XAE386" s="35"/>
      <c r="XAF386" s="35"/>
      <c r="XAG386" s="35"/>
      <c r="XAH386" s="35"/>
      <c r="XAI386" s="35"/>
      <c r="XAJ386" s="35"/>
      <c r="XAK386" s="35"/>
      <c r="XAL386" s="35"/>
      <c r="XAM386" s="35"/>
      <c r="XAN386" s="35"/>
      <c r="XAO386" s="35"/>
      <c r="XAP386" s="35"/>
      <c r="XAQ386" s="35"/>
      <c r="XAR386" s="35"/>
      <c r="XAS386" s="35"/>
      <c r="XAT386" s="35"/>
      <c r="XAU386" s="35"/>
      <c r="XAV386" s="35"/>
      <c r="XAW386" s="35"/>
      <c r="XAX386" s="35"/>
      <c r="XAY386" s="35"/>
      <c r="XAZ386" s="35"/>
      <c r="XBA386" s="35"/>
      <c r="XBB386" s="35"/>
      <c r="XBC386" s="35"/>
      <c r="XBD386" s="35"/>
      <c r="XBE386" s="35"/>
      <c r="XBF386" s="35"/>
      <c r="XBG386" s="35"/>
      <c r="XBH386" s="35"/>
      <c r="XBI386" s="35"/>
      <c r="XBJ386" s="35"/>
      <c r="XBK386" s="35"/>
      <c r="XBL386" s="35"/>
      <c r="XBM386" s="35"/>
      <c r="XBN386" s="35"/>
      <c r="XBO386" s="35"/>
      <c r="XBP386" s="35"/>
      <c r="XBQ386" s="35"/>
      <c r="XBR386" s="35"/>
      <c r="XBS386" s="35"/>
      <c r="XBT386" s="35"/>
      <c r="XBU386" s="35"/>
      <c r="XBV386" s="35"/>
      <c r="XBW386" s="35"/>
      <c r="XBX386" s="35"/>
      <c r="XBY386" s="35"/>
      <c r="XBZ386" s="35"/>
      <c r="XCA386" s="35"/>
      <c r="XCB386" s="35"/>
      <c r="XCC386" s="35"/>
      <c r="XCD386" s="35"/>
      <c r="XCE386" s="35"/>
      <c r="XCF386" s="35"/>
      <c r="XCG386" s="35"/>
      <c r="XCH386" s="35"/>
      <c r="XCI386" s="35"/>
      <c r="XCJ386" s="35"/>
      <c r="XCK386" s="35"/>
      <c r="XCL386" s="35"/>
      <c r="XCM386" s="35"/>
      <c r="XCN386" s="35"/>
      <c r="XCO386" s="35"/>
      <c r="XCP386" s="35"/>
      <c r="XCQ386" s="35"/>
      <c r="XCR386" s="35"/>
      <c r="XCS386" s="35"/>
      <c r="XCT386" s="35"/>
      <c r="XCU386" s="35"/>
      <c r="XCV386" s="35"/>
      <c r="XCW386" s="35"/>
      <c r="XCX386" s="35"/>
      <c r="XCY386" s="35"/>
      <c r="XCZ386" s="35"/>
      <c r="XDA386" s="35"/>
      <c r="XDB386" s="35"/>
      <c r="XDC386" s="35"/>
      <c r="XDD386" s="35"/>
      <c r="XDE386" s="35"/>
      <c r="XDF386" s="35"/>
      <c r="XDG386" s="35"/>
      <c r="XDH386" s="35"/>
      <c r="XDI386" s="35"/>
      <c r="XDJ386" s="35"/>
      <c r="XDK386" s="35"/>
      <c r="XDL386" s="35"/>
      <c r="XDM386" s="35"/>
      <c r="XDN386" s="35"/>
      <c r="XDO386" s="35"/>
      <c r="XDP386" s="35"/>
      <c r="XDQ386" s="35"/>
      <c r="XDR386" s="35"/>
      <c r="XDS386" s="35"/>
      <c r="XDT386" s="35"/>
      <c r="XDU386" s="35"/>
      <c r="XDV386" s="35"/>
      <c r="XDW386" s="35"/>
      <c r="XDX386" s="35"/>
      <c r="XDY386" s="35"/>
      <c r="XDZ386" s="35"/>
      <c r="XEA386" s="35"/>
      <c r="XEB386" s="35"/>
      <c r="XEC386" s="35"/>
      <c r="XED386" s="35"/>
      <c r="XEE386" s="35"/>
      <c r="XEF386" s="35"/>
      <c r="XEG386" s="35"/>
      <c r="XEH386" s="35"/>
      <c r="XEI386" s="35"/>
      <c r="XEJ386" s="35"/>
      <c r="XEK386" s="35"/>
      <c r="XEL386" s="35"/>
      <c r="XEM386" s="35"/>
      <c r="XEN386" s="35"/>
      <c r="XEO386" s="35"/>
      <c r="XEP386" s="35"/>
      <c r="XEQ386" s="35"/>
      <c r="XER386" s="35"/>
      <c r="XES386" s="35"/>
      <c r="XET386" s="35"/>
      <c r="XEU386" s="35"/>
      <c r="XEV386" s="35"/>
      <c r="XEW386" s="35"/>
      <c r="XEX386" s="35"/>
      <c r="XEY386" s="35"/>
      <c r="XEZ386" s="35"/>
      <c r="XFA386" s="35"/>
      <c r="XFB386" s="35"/>
      <c r="XFC386" s="35"/>
      <c r="XFD386" s="35"/>
    </row>
    <row r="387" spans="1:151 16227:16384" s="12" customFormat="1" ht="20.25" x14ac:dyDescent="0.25">
      <c r="A387" s="82" t="str">
        <f>A386</f>
        <v>9th Floor For Residential (Part Refuge Area)</v>
      </c>
      <c r="B387" s="82"/>
      <c r="C387" s="82">
        <v>1</v>
      </c>
      <c r="D387" s="82"/>
      <c r="E387" s="58" t="s">
        <v>214</v>
      </c>
      <c r="F387" s="83">
        <f>(41.53+1*1.55)*10.764</f>
        <v>463.71311999999995</v>
      </c>
      <c r="G387" s="84"/>
      <c r="H387" s="58">
        <v>0</v>
      </c>
      <c r="I387" s="58">
        <f>F387*(($I$122)+1)+H387</f>
        <v>695.56967999999995</v>
      </c>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WZC387" s="35"/>
      <c r="WZD387" s="35"/>
      <c r="WZE387" s="35"/>
      <c r="WZF387" s="35"/>
      <c r="WZG387" s="35"/>
      <c r="WZH387" s="35"/>
      <c r="WZI387" s="35"/>
      <c r="WZJ387" s="35"/>
      <c r="WZK387" s="35"/>
      <c r="WZL387" s="35"/>
      <c r="WZM387" s="35"/>
      <c r="WZN387" s="35"/>
      <c r="WZO387" s="35"/>
      <c r="WZP387" s="35"/>
      <c r="WZQ387" s="35"/>
      <c r="WZR387" s="35"/>
      <c r="WZS387" s="35"/>
      <c r="WZT387" s="35"/>
      <c r="WZU387" s="35"/>
      <c r="WZV387" s="35"/>
      <c r="WZW387" s="35"/>
      <c r="WZX387" s="35"/>
      <c r="WZY387" s="35"/>
      <c r="WZZ387" s="35"/>
      <c r="XAA387" s="35"/>
      <c r="XAB387" s="35"/>
      <c r="XAC387" s="35"/>
      <c r="XAD387" s="35"/>
      <c r="XAE387" s="35"/>
      <c r="XAF387" s="35"/>
      <c r="XAG387" s="35"/>
      <c r="XAH387" s="35"/>
      <c r="XAI387" s="35"/>
      <c r="XAJ387" s="35"/>
      <c r="XAK387" s="35"/>
      <c r="XAL387" s="35"/>
      <c r="XAM387" s="35"/>
      <c r="XAN387" s="35"/>
      <c r="XAO387" s="35"/>
      <c r="XAP387" s="35"/>
      <c r="XAQ387" s="35"/>
      <c r="XAR387" s="35"/>
      <c r="XAS387" s="35"/>
      <c r="XAT387" s="35"/>
      <c r="XAU387" s="35"/>
      <c r="XAV387" s="35"/>
      <c r="XAW387" s="35"/>
      <c r="XAX387" s="35"/>
      <c r="XAY387" s="35"/>
      <c r="XAZ387" s="35"/>
      <c r="XBA387" s="35"/>
      <c r="XBB387" s="35"/>
      <c r="XBC387" s="35"/>
      <c r="XBD387" s="35"/>
      <c r="XBE387" s="35"/>
      <c r="XBF387" s="35"/>
      <c r="XBG387" s="35"/>
      <c r="XBH387" s="35"/>
      <c r="XBI387" s="35"/>
      <c r="XBJ387" s="35"/>
      <c r="XBK387" s="35"/>
      <c r="XBL387" s="35"/>
      <c r="XBM387" s="35"/>
      <c r="XBN387" s="35"/>
      <c r="XBO387" s="35"/>
      <c r="XBP387" s="35"/>
      <c r="XBQ387" s="35"/>
      <c r="XBR387" s="35"/>
      <c r="XBS387" s="35"/>
      <c r="XBT387" s="35"/>
      <c r="XBU387" s="35"/>
      <c r="XBV387" s="35"/>
      <c r="XBW387" s="35"/>
      <c r="XBX387" s="35"/>
      <c r="XBY387" s="35"/>
      <c r="XBZ387" s="35"/>
      <c r="XCA387" s="35"/>
      <c r="XCB387" s="35"/>
      <c r="XCC387" s="35"/>
      <c r="XCD387" s="35"/>
      <c r="XCE387" s="35"/>
      <c r="XCF387" s="35"/>
      <c r="XCG387" s="35"/>
      <c r="XCH387" s="35"/>
      <c r="XCI387" s="35"/>
      <c r="XCJ387" s="35"/>
      <c r="XCK387" s="35"/>
      <c r="XCL387" s="35"/>
      <c r="XCM387" s="35"/>
      <c r="XCN387" s="35"/>
      <c r="XCO387" s="35"/>
      <c r="XCP387" s="35"/>
      <c r="XCQ387" s="35"/>
      <c r="XCR387" s="35"/>
      <c r="XCS387" s="35"/>
      <c r="XCT387" s="35"/>
      <c r="XCU387" s="35"/>
      <c r="XCV387" s="35"/>
      <c r="XCW387" s="35"/>
      <c r="XCX387" s="35"/>
      <c r="XCY387" s="35"/>
      <c r="XCZ387" s="35"/>
      <c r="XDA387" s="35"/>
      <c r="XDB387" s="35"/>
      <c r="XDC387" s="35"/>
      <c r="XDD387" s="35"/>
      <c r="XDE387" s="35"/>
      <c r="XDF387" s="35"/>
      <c r="XDG387" s="35"/>
      <c r="XDH387" s="35"/>
      <c r="XDI387" s="35"/>
      <c r="XDJ387" s="35"/>
      <c r="XDK387" s="35"/>
      <c r="XDL387" s="35"/>
      <c r="XDM387" s="35"/>
      <c r="XDN387" s="35"/>
      <c r="XDO387" s="35"/>
      <c r="XDP387" s="35"/>
      <c r="XDQ387" s="35"/>
      <c r="XDR387" s="35"/>
      <c r="XDS387" s="35"/>
      <c r="XDT387" s="35"/>
      <c r="XDU387" s="35"/>
      <c r="XDV387" s="35"/>
      <c r="XDW387" s="35"/>
      <c r="XDX387" s="35"/>
      <c r="XDY387" s="35"/>
      <c r="XDZ387" s="35"/>
      <c r="XEA387" s="35"/>
      <c r="XEB387" s="35"/>
      <c r="XEC387" s="35"/>
      <c r="XED387" s="35"/>
      <c r="XEE387" s="35"/>
      <c r="XEF387" s="35"/>
      <c r="XEG387" s="35"/>
      <c r="XEH387" s="35"/>
      <c r="XEI387" s="35"/>
      <c r="XEJ387" s="35"/>
      <c r="XEK387" s="35"/>
      <c r="XEL387" s="35"/>
      <c r="XEM387" s="35"/>
      <c r="XEN387" s="35"/>
      <c r="XEO387" s="35"/>
      <c r="XEP387" s="35"/>
      <c r="XEQ387" s="35"/>
      <c r="XER387" s="35"/>
      <c r="XES387" s="35"/>
      <c r="XET387" s="35"/>
      <c r="XEU387" s="35"/>
      <c r="XEV387" s="35"/>
      <c r="XEW387" s="35"/>
      <c r="XEX387" s="35"/>
      <c r="XEY387" s="35"/>
      <c r="XEZ387" s="35"/>
      <c r="XFA387" s="35"/>
      <c r="XFB387" s="35"/>
      <c r="XFC387" s="35"/>
      <c r="XFD387" s="35"/>
    </row>
    <row r="388" spans="1:151 16227:16384" s="12" customFormat="1" ht="20.25" x14ac:dyDescent="0.25">
      <c r="A388" s="82" t="str">
        <f t="shared" ref="A388:A400" si="62">A387</f>
        <v>9th Floor For Residential (Part Refuge Area)</v>
      </c>
      <c r="B388" s="82"/>
      <c r="C388" s="82">
        <f>C387+1</f>
        <v>2</v>
      </c>
      <c r="D388" s="82"/>
      <c r="E388" s="83" t="s">
        <v>244</v>
      </c>
      <c r="F388" s="85"/>
      <c r="G388" s="85"/>
      <c r="H388" s="85"/>
      <c r="I388" s="84"/>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WZC388" s="35"/>
      <c r="WZD388" s="35"/>
      <c r="WZE388" s="35"/>
      <c r="WZF388" s="35"/>
      <c r="WZG388" s="35"/>
      <c r="WZH388" s="35"/>
      <c r="WZI388" s="35"/>
      <c r="WZJ388" s="35"/>
      <c r="WZK388" s="35"/>
      <c r="WZL388" s="35"/>
      <c r="WZM388" s="35"/>
      <c r="WZN388" s="35"/>
      <c r="WZO388" s="35"/>
      <c r="WZP388" s="35"/>
      <c r="WZQ388" s="35"/>
      <c r="WZR388" s="35"/>
      <c r="WZS388" s="35"/>
      <c r="WZT388" s="35"/>
      <c r="WZU388" s="35"/>
      <c r="WZV388" s="35"/>
      <c r="WZW388" s="35"/>
      <c r="WZX388" s="35"/>
      <c r="WZY388" s="35"/>
      <c r="WZZ388" s="35"/>
      <c r="XAA388" s="35"/>
      <c r="XAB388" s="35"/>
      <c r="XAC388" s="35"/>
      <c r="XAD388" s="35"/>
      <c r="XAE388" s="35"/>
      <c r="XAF388" s="35"/>
      <c r="XAG388" s="35"/>
      <c r="XAH388" s="35"/>
      <c r="XAI388" s="35"/>
      <c r="XAJ388" s="35"/>
      <c r="XAK388" s="35"/>
      <c r="XAL388" s="35"/>
      <c r="XAM388" s="35"/>
      <c r="XAN388" s="35"/>
      <c r="XAO388" s="35"/>
      <c r="XAP388" s="35"/>
      <c r="XAQ388" s="35"/>
      <c r="XAR388" s="35"/>
      <c r="XAS388" s="35"/>
      <c r="XAT388" s="35"/>
      <c r="XAU388" s="35"/>
      <c r="XAV388" s="35"/>
      <c r="XAW388" s="35"/>
      <c r="XAX388" s="35"/>
      <c r="XAY388" s="35"/>
      <c r="XAZ388" s="35"/>
      <c r="XBA388" s="35"/>
      <c r="XBB388" s="35"/>
      <c r="XBC388" s="35"/>
      <c r="XBD388" s="35"/>
      <c r="XBE388" s="35"/>
      <c r="XBF388" s="35"/>
      <c r="XBG388" s="35"/>
      <c r="XBH388" s="35"/>
      <c r="XBI388" s="35"/>
      <c r="XBJ388" s="35"/>
      <c r="XBK388" s="35"/>
      <c r="XBL388" s="35"/>
      <c r="XBM388" s="35"/>
      <c r="XBN388" s="35"/>
      <c r="XBO388" s="35"/>
      <c r="XBP388" s="35"/>
      <c r="XBQ388" s="35"/>
      <c r="XBR388" s="35"/>
      <c r="XBS388" s="35"/>
      <c r="XBT388" s="35"/>
      <c r="XBU388" s="35"/>
      <c r="XBV388" s="35"/>
      <c r="XBW388" s="35"/>
      <c r="XBX388" s="35"/>
      <c r="XBY388" s="35"/>
      <c r="XBZ388" s="35"/>
      <c r="XCA388" s="35"/>
      <c r="XCB388" s="35"/>
      <c r="XCC388" s="35"/>
      <c r="XCD388" s="35"/>
      <c r="XCE388" s="35"/>
      <c r="XCF388" s="35"/>
      <c r="XCG388" s="35"/>
      <c r="XCH388" s="35"/>
      <c r="XCI388" s="35"/>
      <c r="XCJ388" s="35"/>
      <c r="XCK388" s="35"/>
      <c r="XCL388" s="35"/>
      <c r="XCM388" s="35"/>
      <c r="XCN388" s="35"/>
      <c r="XCO388" s="35"/>
      <c r="XCP388" s="35"/>
      <c r="XCQ388" s="35"/>
      <c r="XCR388" s="35"/>
      <c r="XCS388" s="35"/>
      <c r="XCT388" s="35"/>
      <c r="XCU388" s="35"/>
      <c r="XCV388" s="35"/>
      <c r="XCW388" s="35"/>
      <c r="XCX388" s="35"/>
      <c r="XCY388" s="35"/>
      <c r="XCZ388" s="35"/>
      <c r="XDA388" s="35"/>
      <c r="XDB388" s="35"/>
      <c r="XDC388" s="35"/>
      <c r="XDD388" s="35"/>
      <c r="XDE388" s="35"/>
      <c r="XDF388" s="35"/>
      <c r="XDG388" s="35"/>
      <c r="XDH388" s="35"/>
      <c r="XDI388" s="35"/>
      <c r="XDJ388" s="35"/>
      <c r="XDK388" s="35"/>
      <c r="XDL388" s="35"/>
      <c r="XDM388" s="35"/>
      <c r="XDN388" s="35"/>
      <c r="XDO388" s="35"/>
      <c r="XDP388" s="35"/>
      <c r="XDQ388" s="35"/>
      <c r="XDR388" s="35"/>
      <c r="XDS388" s="35"/>
      <c r="XDT388" s="35"/>
      <c r="XDU388" s="35"/>
      <c r="XDV388" s="35"/>
      <c r="XDW388" s="35"/>
      <c r="XDX388" s="35"/>
      <c r="XDY388" s="35"/>
      <c r="XDZ388" s="35"/>
      <c r="XEA388" s="35"/>
      <c r="XEB388" s="35"/>
      <c r="XEC388" s="35"/>
      <c r="XED388" s="35"/>
      <c r="XEE388" s="35"/>
      <c r="XEF388" s="35"/>
      <c r="XEG388" s="35"/>
      <c r="XEH388" s="35"/>
      <c r="XEI388" s="35"/>
      <c r="XEJ388" s="35"/>
      <c r="XEK388" s="35"/>
      <c r="XEL388" s="35"/>
      <c r="XEM388" s="35"/>
      <c r="XEN388" s="35"/>
      <c r="XEO388" s="35"/>
      <c r="XEP388" s="35"/>
      <c r="XEQ388" s="35"/>
      <c r="XER388" s="35"/>
      <c r="XES388" s="35"/>
      <c r="XET388" s="35"/>
      <c r="XEU388" s="35"/>
      <c r="XEV388" s="35"/>
      <c r="XEW388" s="35"/>
      <c r="XEX388" s="35"/>
      <c r="XEY388" s="35"/>
      <c r="XEZ388" s="35"/>
      <c r="XFA388" s="35"/>
      <c r="XFB388" s="35"/>
      <c r="XFC388" s="35"/>
      <c r="XFD388" s="35"/>
    </row>
    <row r="389" spans="1:151 16227:16384" s="12" customFormat="1" ht="20.25" x14ac:dyDescent="0.25">
      <c r="A389" s="82" t="str">
        <f t="shared" si="62"/>
        <v>9th Floor For Residential (Part Refuge Area)</v>
      </c>
      <c r="B389" s="82"/>
      <c r="C389" s="82">
        <f t="shared" ref="C389:C400" si="63">C388+1</f>
        <v>3</v>
      </c>
      <c r="D389" s="82"/>
      <c r="E389" s="58" t="s">
        <v>215</v>
      </c>
      <c r="F389" s="83">
        <f>(58.83+1.22*1.85)*10.764</f>
        <v>657.54046799999992</v>
      </c>
      <c r="G389" s="84"/>
      <c r="H389" s="58">
        <v>0</v>
      </c>
      <c r="I389" s="58">
        <f t="shared" ref="I389:I400" si="64">F389*(($I$122)+1)+H389</f>
        <v>986.31070199999988</v>
      </c>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WZC389" s="35"/>
      <c r="WZD389" s="35"/>
      <c r="WZE389" s="35"/>
      <c r="WZF389" s="35"/>
      <c r="WZG389" s="35"/>
      <c r="WZH389" s="35"/>
      <c r="WZI389" s="35"/>
      <c r="WZJ389" s="35"/>
      <c r="WZK389" s="35"/>
      <c r="WZL389" s="35"/>
      <c r="WZM389" s="35"/>
      <c r="WZN389" s="35"/>
      <c r="WZO389" s="35"/>
      <c r="WZP389" s="35"/>
      <c r="WZQ389" s="35"/>
      <c r="WZR389" s="35"/>
      <c r="WZS389" s="35"/>
      <c r="WZT389" s="35"/>
      <c r="WZU389" s="35"/>
      <c r="WZV389" s="35"/>
      <c r="WZW389" s="35"/>
      <c r="WZX389" s="35"/>
      <c r="WZY389" s="35"/>
      <c r="WZZ389" s="35"/>
      <c r="XAA389" s="35"/>
      <c r="XAB389" s="35"/>
      <c r="XAC389" s="35"/>
      <c r="XAD389" s="35"/>
      <c r="XAE389" s="35"/>
      <c r="XAF389" s="35"/>
      <c r="XAG389" s="35"/>
      <c r="XAH389" s="35"/>
      <c r="XAI389" s="35"/>
      <c r="XAJ389" s="35"/>
      <c r="XAK389" s="35"/>
      <c r="XAL389" s="35"/>
      <c r="XAM389" s="35"/>
      <c r="XAN389" s="35"/>
      <c r="XAO389" s="35"/>
      <c r="XAP389" s="35"/>
      <c r="XAQ389" s="35"/>
      <c r="XAR389" s="35"/>
      <c r="XAS389" s="35"/>
      <c r="XAT389" s="35"/>
      <c r="XAU389" s="35"/>
      <c r="XAV389" s="35"/>
      <c r="XAW389" s="35"/>
      <c r="XAX389" s="35"/>
      <c r="XAY389" s="35"/>
      <c r="XAZ389" s="35"/>
      <c r="XBA389" s="35"/>
      <c r="XBB389" s="35"/>
      <c r="XBC389" s="35"/>
      <c r="XBD389" s="35"/>
      <c r="XBE389" s="35"/>
      <c r="XBF389" s="35"/>
      <c r="XBG389" s="35"/>
      <c r="XBH389" s="35"/>
      <c r="XBI389" s="35"/>
      <c r="XBJ389" s="35"/>
      <c r="XBK389" s="35"/>
      <c r="XBL389" s="35"/>
      <c r="XBM389" s="35"/>
      <c r="XBN389" s="35"/>
      <c r="XBO389" s="35"/>
      <c r="XBP389" s="35"/>
      <c r="XBQ389" s="35"/>
      <c r="XBR389" s="35"/>
      <c r="XBS389" s="35"/>
      <c r="XBT389" s="35"/>
      <c r="XBU389" s="35"/>
      <c r="XBV389" s="35"/>
      <c r="XBW389" s="35"/>
      <c r="XBX389" s="35"/>
      <c r="XBY389" s="35"/>
      <c r="XBZ389" s="35"/>
      <c r="XCA389" s="35"/>
      <c r="XCB389" s="35"/>
      <c r="XCC389" s="35"/>
      <c r="XCD389" s="35"/>
      <c r="XCE389" s="35"/>
      <c r="XCF389" s="35"/>
      <c r="XCG389" s="35"/>
      <c r="XCH389" s="35"/>
      <c r="XCI389" s="35"/>
      <c r="XCJ389" s="35"/>
      <c r="XCK389" s="35"/>
      <c r="XCL389" s="35"/>
      <c r="XCM389" s="35"/>
      <c r="XCN389" s="35"/>
      <c r="XCO389" s="35"/>
      <c r="XCP389" s="35"/>
      <c r="XCQ389" s="35"/>
      <c r="XCR389" s="35"/>
      <c r="XCS389" s="35"/>
      <c r="XCT389" s="35"/>
      <c r="XCU389" s="35"/>
      <c r="XCV389" s="35"/>
      <c r="XCW389" s="35"/>
      <c r="XCX389" s="35"/>
      <c r="XCY389" s="35"/>
      <c r="XCZ389" s="35"/>
      <c r="XDA389" s="35"/>
      <c r="XDB389" s="35"/>
      <c r="XDC389" s="35"/>
      <c r="XDD389" s="35"/>
      <c r="XDE389" s="35"/>
      <c r="XDF389" s="35"/>
      <c r="XDG389" s="35"/>
      <c r="XDH389" s="35"/>
      <c r="XDI389" s="35"/>
      <c r="XDJ389" s="35"/>
      <c r="XDK389" s="35"/>
      <c r="XDL389" s="35"/>
      <c r="XDM389" s="35"/>
      <c r="XDN389" s="35"/>
      <c r="XDO389" s="35"/>
      <c r="XDP389" s="35"/>
      <c r="XDQ389" s="35"/>
      <c r="XDR389" s="35"/>
      <c r="XDS389" s="35"/>
      <c r="XDT389" s="35"/>
      <c r="XDU389" s="35"/>
      <c r="XDV389" s="35"/>
      <c r="XDW389" s="35"/>
      <c r="XDX389" s="35"/>
      <c r="XDY389" s="35"/>
      <c r="XDZ389" s="35"/>
      <c r="XEA389" s="35"/>
      <c r="XEB389" s="35"/>
      <c r="XEC389" s="35"/>
      <c r="XED389" s="35"/>
      <c r="XEE389" s="35"/>
      <c r="XEF389" s="35"/>
      <c r="XEG389" s="35"/>
      <c r="XEH389" s="35"/>
      <c r="XEI389" s="35"/>
      <c r="XEJ389" s="35"/>
      <c r="XEK389" s="35"/>
      <c r="XEL389" s="35"/>
      <c r="XEM389" s="35"/>
      <c r="XEN389" s="35"/>
      <c r="XEO389" s="35"/>
      <c r="XEP389" s="35"/>
      <c r="XEQ389" s="35"/>
      <c r="XER389" s="35"/>
      <c r="XES389" s="35"/>
      <c r="XET389" s="35"/>
      <c r="XEU389" s="35"/>
      <c r="XEV389" s="35"/>
      <c r="XEW389" s="35"/>
      <c r="XEX389" s="35"/>
      <c r="XEY389" s="35"/>
      <c r="XEZ389" s="35"/>
      <c r="XFA389" s="35"/>
      <c r="XFB389" s="35"/>
      <c r="XFC389" s="35"/>
      <c r="XFD389" s="35"/>
    </row>
    <row r="390" spans="1:151 16227:16384" s="12" customFormat="1" ht="20.25" customHeight="1" x14ac:dyDescent="0.25">
      <c r="A390" s="82" t="str">
        <f t="shared" si="62"/>
        <v>9th Floor For Residential (Part Refuge Area)</v>
      </c>
      <c r="B390" s="82"/>
      <c r="C390" s="82">
        <f t="shared" si="63"/>
        <v>4</v>
      </c>
      <c r="D390" s="82"/>
      <c r="E390" s="58" t="s">
        <v>214</v>
      </c>
      <c r="F390" s="83">
        <f>(41.53+1*1.55)*10.764</f>
        <v>463.71311999999995</v>
      </c>
      <c r="G390" s="84"/>
      <c r="H390" s="58">
        <v>0</v>
      </c>
      <c r="I390" s="58">
        <f t="shared" si="64"/>
        <v>695.56967999999995</v>
      </c>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WZC390" s="35"/>
      <c r="WZD390" s="35"/>
      <c r="WZE390" s="35"/>
      <c r="WZF390" s="35"/>
      <c r="WZG390" s="35"/>
      <c r="WZH390" s="35"/>
      <c r="WZI390" s="35"/>
      <c r="WZJ390" s="35"/>
      <c r="WZK390" s="35"/>
      <c r="WZL390" s="35"/>
      <c r="WZM390" s="35"/>
      <c r="WZN390" s="35"/>
      <c r="WZO390" s="35"/>
      <c r="WZP390" s="35"/>
      <c r="WZQ390" s="35"/>
      <c r="WZR390" s="35"/>
      <c r="WZS390" s="35"/>
      <c r="WZT390" s="35"/>
      <c r="WZU390" s="35"/>
      <c r="WZV390" s="35"/>
      <c r="WZW390" s="35"/>
      <c r="WZX390" s="35"/>
      <c r="WZY390" s="35"/>
      <c r="WZZ390" s="35"/>
      <c r="XAA390" s="35"/>
      <c r="XAB390" s="35"/>
      <c r="XAC390" s="35"/>
      <c r="XAD390" s="35"/>
      <c r="XAE390" s="35"/>
      <c r="XAF390" s="35"/>
      <c r="XAG390" s="35"/>
      <c r="XAH390" s="35"/>
      <c r="XAI390" s="35"/>
      <c r="XAJ390" s="35"/>
      <c r="XAK390" s="35"/>
      <c r="XAL390" s="35"/>
      <c r="XAM390" s="35"/>
      <c r="XAN390" s="35"/>
      <c r="XAO390" s="35"/>
      <c r="XAP390" s="35"/>
      <c r="XAQ390" s="35"/>
      <c r="XAR390" s="35"/>
      <c r="XAS390" s="35"/>
      <c r="XAT390" s="35"/>
      <c r="XAU390" s="35"/>
      <c r="XAV390" s="35"/>
      <c r="XAW390" s="35"/>
      <c r="XAX390" s="35"/>
      <c r="XAY390" s="35"/>
      <c r="XAZ390" s="35"/>
      <c r="XBA390" s="35"/>
      <c r="XBB390" s="35"/>
      <c r="XBC390" s="35"/>
      <c r="XBD390" s="35"/>
      <c r="XBE390" s="35"/>
      <c r="XBF390" s="35"/>
      <c r="XBG390" s="35"/>
      <c r="XBH390" s="35"/>
      <c r="XBI390" s="35"/>
      <c r="XBJ390" s="35"/>
      <c r="XBK390" s="35"/>
      <c r="XBL390" s="35"/>
      <c r="XBM390" s="35"/>
      <c r="XBN390" s="35"/>
      <c r="XBO390" s="35"/>
      <c r="XBP390" s="35"/>
      <c r="XBQ390" s="35"/>
      <c r="XBR390" s="35"/>
      <c r="XBS390" s="35"/>
      <c r="XBT390" s="35"/>
      <c r="XBU390" s="35"/>
      <c r="XBV390" s="35"/>
      <c r="XBW390" s="35"/>
      <c r="XBX390" s="35"/>
      <c r="XBY390" s="35"/>
      <c r="XBZ390" s="35"/>
      <c r="XCA390" s="35"/>
      <c r="XCB390" s="35"/>
      <c r="XCC390" s="35"/>
      <c r="XCD390" s="35"/>
      <c r="XCE390" s="35"/>
      <c r="XCF390" s="35"/>
      <c r="XCG390" s="35"/>
      <c r="XCH390" s="35"/>
      <c r="XCI390" s="35"/>
      <c r="XCJ390" s="35"/>
      <c r="XCK390" s="35"/>
      <c r="XCL390" s="35"/>
      <c r="XCM390" s="35"/>
      <c r="XCN390" s="35"/>
      <c r="XCO390" s="35"/>
      <c r="XCP390" s="35"/>
      <c r="XCQ390" s="35"/>
      <c r="XCR390" s="35"/>
      <c r="XCS390" s="35"/>
      <c r="XCT390" s="35"/>
      <c r="XCU390" s="35"/>
      <c r="XCV390" s="35"/>
      <c r="XCW390" s="35"/>
      <c r="XCX390" s="35"/>
      <c r="XCY390" s="35"/>
      <c r="XCZ390" s="35"/>
      <c r="XDA390" s="35"/>
      <c r="XDB390" s="35"/>
      <c r="XDC390" s="35"/>
      <c r="XDD390" s="35"/>
      <c r="XDE390" s="35"/>
      <c r="XDF390" s="35"/>
      <c r="XDG390" s="35"/>
      <c r="XDH390" s="35"/>
      <c r="XDI390" s="35"/>
      <c r="XDJ390" s="35"/>
      <c r="XDK390" s="35"/>
      <c r="XDL390" s="35"/>
      <c r="XDM390" s="35"/>
      <c r="XDN390" s="35"/>
      <c r="XDO390" s="35"/>
      <c r="XDP390" s="35"/>
      <c r="XDQ390" s="35"/>
      <c r="XDR390" s="35"/>
      <c r="XDS390" s="35"/>
      <c r="XDT390" s="35"/>
      <c r="XDU390" s="35"/>
      <c r="XDV390" s="35"/>
      <c r="XDW390" s="35"/>
      <c r="XDX390" s="35"/>
      <c r="XDY390" s="35"/>
      <c r="XDZ390" s="35"/>
      <c r="XEA390" s="35"/>
      <c r="XEB390" s="35"/>
      <c r="XEC390" s="35"/>
      <c r="XED390" s="35"/>
      <c r="XEE390" s="35"/>
      <c r="XEF390" s="35"/>
      <c r="XEG390" s="35"/>
      <c r="XEH390" s="35"/>
      <c r="XEI390" s="35"/>
      <c r="XEJ390" s="35"/>
      <c r="XEK390" s="35"/>
      <c r="XEL390" s="35"/>
      <c r="XEM390" s="35"/>
      <c r="XEN390" s="35"/>
      <c r="XEO390" s="35"/>
      <c r="XEP390" s="35"/>
      <c r="XEQ390" s="35"/>
      <c r="XER390" s="35"/>
      <c r="XES390" s="35"/>
      <c r="XET390" s="35"/>
      <c r="XEU390" s="35"/>
      <c r="XEV390" s="35"/>
      <c r="XEW390" s="35"/>
      <c r="XEX390" s="35"/>
      <c r="XEY390" s="35"/>
      <c r="XEZ390" s="35"/>
      <c r="XFA390" s="35"/>
      <c r="XFB390" s="35"/>
      <c r="XFC390" s="35"/>
      <c r="XFD390" s="35"/>
    </row>
    <row r="391" spans="1:151 16227:16384" s="12" customFormat="1" ht="20.25" customHeight="1" x14ac:dyDescent="0.25">
      <c r="A391" s="82" t="str">
        <f t="shared" si="62"/>
        <v>9th Floor For Residential (Part Refuge Area)</v>
      </c>
      <c r="B391" s="82"/>
      <c r="C391" s="82">
        <f t="shared" si="63"/>
        <v>5</v>
      </c>
      <c r="D391" s="82"/>
      <c r="E391" s="58" t="s">
        <v>215</v>
      </c>
      <c r="F391" s="83">
        <f>(52.54+1.22*1.85)*10.764</f>
        <v>589.83490799999993</v>
      </c>
      <c r="G391" s="84"/>
      <c r="H391" s="58">
        <v>0</v>
      </c>
      <c r="I391" s="58">
        <f t="shared" si="64"/>
        <v>884.75236199999995</v>
      </c>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WZC391" s="35"/>
      <c r="WZD391" s="35"/>
      <c r="WZE391" s="35"/>
      <c r="WZF391" s="35"/>
      <c r="WZG391" s="35"/>
      <c r="WZH391" s="35"/>
      <c r="WZI391" s="35"/>
      <c r="WZJ391" s="35"/>
      <c r="WZK391" s="35"/>
      <c r="WZL391" s="35"/>
      <c r="WZM391" s="35"/>
      <c r="WZN391" s="35"/>
      <c r="WZO391" s="35"/>
      <c r="WZP391" s="35"/>
      <c r="WZQ391" s="35"/>
      <c r="WZR391" s="35"/>
      <c r="WZS391" s="35"/>
      <c r="WZT391" s="35"/>
      <c r="WZU391" s="35"/>
      <c r="WZV391" s="35"/>
      <c r="WZW391" s="35"/>
      <c r="WZX391" s="35"/>
      <c r="WZY391" s="35"/>
      <c r="WZZ391" s="35"/>
      <c r="XAA391" s="35"/>
      <c r="XAB391" s="35"/>
      <c r="XAC391" s="35"/>
      <c r="XAD391" s="35"/>
      <c r="XAE391" s="35"/>
      <c r="XAF391" s="35"/>
      <c r="XAG391" s="35"/>
      <c r="XAH391" s="35"/>
      <c r="XAI391" s="35"/>
      <c r="XAJ391" s="35"/>
      <c r="XAK391" s="35"/>
      <c r="XAL391" s="35"/>
      <c r="XAM391" s="35"/>
      <c r="XAN391" s="35"/>
      <c r="XAO391" s="35"/>
      <c r="XAP391" s="35"/>
      <c r="XAQ391" s="35"/>
      <c r="XAR391" s="35"/>
      <c r="XAS391" s="35"/>
      <c r="XAT391" s="35"/>
      <c r="XAU391" s="35"/>
      <c r="XAV391" s="35"/>
      <c r="XAW391" s="35"/>
      <c r="XAX391" s="35"/>
      <c r="XAY391" s="35"/>
      <c r="XAZ391" s="35"/>
      <c r="XBA391" s="35"/>
      <c r="XBB391" s="35"/>
      <c r="XBC391" s="35"/>
      <c r="XBD391" s="35"/>
      <c r="XBE391" s="35"/>
      <c r="XBF391" s="35"/>
      <c r="XBG391" s="35"/>
      <c r="XBH391" s="35"/>
      <c r="XBI391" s="35"/>
      <c r="XBJ391" s="35"/>
      <c r="XBK391" s="35"/>
      <c r="XBL391" s="35"/>
      <c r="XBM391" s="35"/>
      <c r="XBN391" s="35"/>
      <c r="XBO391" s="35"/>
      <c r="XBP391" s="35"/>
      <c r="XBQ391" s="35"/>
      <c r="XBR391" s="35"/>
      <c r="XBS391" s="35"/>
      <c r="XBT391" s="35"/>
      <c r="XBU391" s="35"/>
      <c r="XBV391" s="35"/>
      <c r="XBW391" s="35"/>
      <c r="XBX391" s="35"/>
      <c r="XBY391" s="35"/>
      <c r="XBZ391" s="35"/>
      <c r="XCA391" s="35"/>
      <c r="XCB391" s="35"/>
      <c r="XCC391" s="35"/>
      <c r="XCD391" s="35"/>
      <c r="XCE391" s="35"/>
      <c r="XCF391" s="35"/>
      <c r="XCG391" s="35"/>
      <c r="XCH391" s="35"/>
      <c r="XCI391" s="35"/>
      <c r="XCJ391" s="35"/>
      <c r="XCK391" s="35"/>
      <c r="XCL391" s="35"/>
      <c r="XCM391" s="35"/>
      <c r="XCN391" s="35"/>
      <c r="XCO391" s="35"/>
      <c r="XCP391" s="35"/>
      <c r="XCQ391" s="35"/>
      <c r="XCR391" s="35"/>
      <c r="XCS391" s="35"/>
      <c r="XCT391" s="35"/>
      <c r="XCU391" s="35"/>
      <c r="XCV391" s="35"/>
      <c r="XCW391" s="35"/>
      <c r="XCX391" s="35"/>
      <c r="XCY391" s="35"/>
      <c r="XCZ391" s="35"/>
      <c r="XDA391" s="35"/>
      <c r="XDB391" s="35"/>
      <c r="XDC391" s="35"/>
      <c r="XDD391" s="35"/>
      <c r="XDE391" s="35"/>
      <c r="XDF391" s="35"/>
      <c r="XDG391" s="35"/>
      <c r="XDH391" s="35"/>
      <c r="XDI391" s="35"/>
      <c r="XDJ391" s="35"/>
      <c r="XDK391" s="35"/>
      <c r="XDL391" s="35"/>
      <c r="XDM391" s="35"/>
      <c r="XDN391" s="35"/>
      <c r="XDO391" s="35"/>
      <c r="XDP391" s="35"/>
      <c r="XDQ391" s="35"/>
      <c r="XDR391" s="35"/>
      <c r="XDS391" s="35"/>
      <c r="XDT391" s="35"/>
      <c r="XDU391" s="35"/>
      <c r="XDV391" s="35"/>
      <c r="XDW391" s="35"/>
      <c r="XDX391" s="35"/>
      <c r="XDY391" s="35"/>
      <c r="XDZ391" s="35"/>
      <c r="XEA391" s="35"/>
      <c r="XEB391" s="35"/>
      <c r="XEC391" s="35"/>
      <c r="XED391" s="35"/>
      <c r="XEE391" s="35"/>
      <c r="XEF391" s="35"/>
      <c r="XEG391" s="35"/>
      <c r="XEH391" s="35"/>
      <c r="XEI391" s="35"/>
      <c r="XEJ391" s="35"/>
      <c r="XEK391" s="35"/>
      <c r="XEL391" s="35"/>
      <c r="XEM391" s="35"/>
      <c r="XEN391" s="35"/>
      <c r="XEO391" s="35"/>
      <c r="XEP391" s="35"/>
      <c r="XEQ391" s="35"/>
      <c r="XER391" s="35"/>
      <c r="XES391" s="35"/>
      <c r="XET391" s="35"/>
      <c r="XEU391" s="35"/>
      <c r="XEV391" s="35"/>
      <c r="XEW391" s="35"/>
      <c r="XEX391" s="35"/>
      <c r="XEY391" s="35"/>
      <c r="XEZ391" s="35"/>
      <c r="XFA391" s="35"/>
      <c r="XFB391" s="35"/>
      <c r="XFC391" s="35"/>
      <c r="XFD391" s="35"/>
    </row>
    <row r="392" spans="1:151 16227:16384" s="12" customFormat="1" ht="20.25" customHeight="1" x14ac:dyDescent="0.25">
      <c r="A392" s="82" t="str">
        <f t="shared" si="62"/>
        <v>9th Floor For Residential (Part Refuge Area)</v>
      </c>
      <c r="B392" s="82"/>
      <c r="C392" s="82">
        <f t="shared" si="63"/>
        <v>6</v>
      </c>
      <c r="D392" s="82"/>
      <c r="E392" s="58" t="s">
        <v>215</v>
      </c>
      <c r="F392" s="83">
        <f>(52.54+1.22*1.85)*10.764</f>
        <v>589.83490799999993</v>
      </c>
      <c r="G392" s="84"/>
      <c r="H392" s="58">
        <v>0</v>
      </c>
      <c r="I392" s="58">
        <f t="shared" si="64"/>
        <v>884.75236199999995</v>
      </c>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WZC392" s="35"/>
      <c r="WZD392" s="35"/>
      <c r="WZE392" s="35"/>
      <c r="WZF392" s="35"/>
      <c r="WZG392" s="35"/>
      <c r="WZH392" s="35"/>
      <c r="WZI392" s="35"/>
      <c r="WZJ392" s="35"/>
      <c r="WZK392" s="35"/>
      <c r="WZL392" s="35"/>
      <c r="WZM392" s="35"/>
      <c r="WZN392" s="35"/>
      <c r="WZO392" s="35"/>
      <c r="WZP392" s="35"/>
      <c r="WZQ392" s="35"/>
      <c r="WZR392" s="35"/>
      <c r="WZS392" s="35"/>
      <c r="WZT392" s="35"/>
      <c r="WZU392" s="35"/>
      <c r="WZV392" s="35"/>
      <c r="WZW392" s="35"/>
      <c r="WZX392" s="35"/>
      <c r="WZY392" s="35"/>
      <c r="WZZ392" s="35"/>
      <c r="XAA392" s="35"/>
      <c r="XAB392" s="35"/>
      <c r="XAC392" s="35"/>
      <c r="XAD392" s="35"/>
      <c r="XAE392" s="35"/>
      <c r="XAF392" s="35"/>
      <c r="XAG392" s="35"/>
      <c r="XAH392" s="35"/>
      <c r="XAI392" s="35"/>
      <c r="XAJ392" s="35"/>
      <c r="XAK392" s="35"/>
      <c r="XAL392" s="35"/>
      <c r="XAM392" s="35"/>
      <c r="XAN392" s="35"/>
      <c r="XAO392" s="35"/>
      <c r="XAP392" s="35"/>
      <c r="XAQ392" s="35"/>
      <c r="XAR392" s="35"/>
      <c r="XAS392" s="35"/>
      <c r="XAT392" s="35"/>
      <c r="XAU392" s="35"/>
      <c r="XAV392" s="35"/>
      <c r="XAW392" s="35"/>
      <c r="XAX392" s="35"/>
      <c r="XAY392" s="35"/>
      <c r="XAZ392" s="35"/>
      <c r="XBA392" s="35"/>
      <c r="XBB392" s="35"/>
      <c r="XBC392" s="35"/>
      <c r="XBD392" s="35"/>
      <c r="XBE392" s="35"/>
      <c r="XBF392" s="35"/>
      <c r="XBG392" s="35"/>
      <c r="XBH392" s="35"/>
      <c r="XBI392" s="35"/>
      <c r="XBJ392" s="35"/>
      <c r="XBK392" s="35"/>
      <c r="XBL392" s="35"/>
      <c r="XBM392" s="35"/>
      <c r="XBN392" s="35"/>
      <c r="XBO392" s="35"/>
      <c r="XBP392" s="35"/>
      <c r="XBQ392" s="35"/>
      <c r="XBR392" s="35"/>
      <c r="XBS392" s="35"/>
      <c r="XBT392" s="35"/>
      <c r="XBU392" s="35"/>
      <c r="XBV392" s="35"/>
      <c r="XBW392" s="35"/>
      <c r="XBX392" s="35"/>
      <c r="XBY392" s="35"/>
      <c r="XBZ392" s="35"/>
      <c r="XCA392" s="35"/>
      <c r="XCB392" s="35"/>
      <c r="XCC392" s="35"/>
      <c r="XCD392" s="35"/>
      <c r="XCE392" s="35"/>
      <c r="XCF392" s="35"/>
      <c r="XCG392" s="35"/>
      <c r="XCH392" s="35"/>
      <c r="XCI392" s="35"/>
      <c r="XCJ392" s="35"/>
      <c r="XCK392" s="35"/>
      <c r="XCL392" s="35"/>
      <c r="XCM392" s="35"/>
      <c r="XCN392" s="35"/>
      <c r="XCO392" s="35"/>
      <c r="XCP392" s="35"/>
      <c r="XCQ392" s="35"/>
      <c r="XCR392" s="35"/>
      <c r="XCS392" s="35"/>
      <c r="XCT392" s="35"/>
      <c r="XCU392" s="35"/>
      <c r="XCV392" s="35"/>
      <c r="XCW392" s="35"/>
      <c r="XCX392" s="35"/>
      <c r="XCY392" s="35"/>
      <c r="XCZ392" s="35"/>
      <c r="XDA392" s="35"/>
      <c r="XDB392" s="35"/>
      <c r="XDC392" s="35"/>
      <c r="XDD392" s="35"/>
      <c r="XDE392" s="35"/>
      <c r="XDF392" s="35"/>
      <c r="XDG392" s="35"/>
      <c r="XDH392" s="35"/>
      <c r="XDI392" s="35"/>
      <c r="XDJ392" s="35"/>
      <c r="XDK392" s="35"/>
      <c r="XDL392" s="35"/>
      <c r="XDM392" s="35"/>
      <c r="XDN392" s="35"/>
      <c r="XDO392" s="35"/>
      <c r="XDP392" s="35"/>
      <c r="XDQ392" s="35"/>
      <c r="XDR392" s="35"/>
      <c r="XDS392" s="35"/>
      <c r="XDT392" s="35"/>
      <c r="XDU392" s="35"/>
      <c r="XDV392" s="35"/>
      <c r="XDW392" s="35"/>
      <c r="XDX392" s="35"/>
      <c r="XDY392" s="35"/>
      <c r="XDZ392" s="35"/>
      <c r="XEA392" s="35"/>
      <c r="XEB392" s="35"/>
      <c r="XEC392" s="35"/>
      <c r="XED392" s="35"/>
      <c r="XEE392" s="35"/>
      <c r="XEF392" s="35"/>
      <c r="XEG392" s="35"/>
      <c r="XEH392" s="35"/>
      <c r="XEI392" s="35"/>
      <c r="XEJ392" s="35"/>
      <c r="XEK392" s="35"/>
      <c r="XEL392" s="35"/>
      <c r="XEM392" s="35"/>
      <c r="XEN392" s="35"/>
      <c r="XEO392" s="35"/>
      <c r="XEP392" s="35"/>
      <c r="XEQ392" s="35"/>
      <c r="XER392" s="35"/>
      <c r="XES392" s="35"/>
      <c r="XET392" s="35"/>
      <c r="XEU392" s="35"/>
      <c r="XEV392" s="35"/>
      <c r="XEW392" s="35"/>
      <c r="XEX392" s="35"/>
      <c r="XEY392" s="35"/>
      <c r="XEZ392" s="35"/>
      <c r="XFA392" s="35"/>
      <c r="XFB392" s="35"/>
      <c r="XFC392" s="35"/>
      <c r="XFD392" s="35"/>
    </row>
    <row r="393" spans="1:151 16227:16384" s="12" customFormat="1" ht="20.25" customHeight="1" x14ac:dyDescent="0.25">
      <c r="A393" s="82" t="str">
        <f t="shared" si="62"/>
        <v>9th Floor For Residential (Part Refuge Area)</v>
      </c>
      <c r="B393" s="82"/>
      <c r="C393" s="82">
        <f t="shared" si="63"/>
        <v>7</v>
      </c>
      <c r="D393" s="82"/>
      <c r="E393" s="58" t="s">
        <v>215</v>
      </c>
      <c r="F393" s="83">
        <f>(52.54+1.22*1.85)*10.764</f>
        <v>589.83490799999993</v>
      </c>
      <c r="G393" s="84"/>
      <c r="H393" s="58">
        <v>0</v>
      </c>
      <c r="I393" s="58">
        <f t="shared" si="64"/>
        <v>884.75236199999995</v>
      </c>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WZC393" s="35"/>
      <c r="WZD393" s="35"/>
      <c r="WZE393" s="35"/>
      <c r="WZF393" s="35"/>
      <c r="WZG393" s="35"/>
      <c r="WZH393" s="35"/>
      <c r="WZI393" s="35"/>
      <c r="WZJ393" s="35"/>
      <c r="WZK393" s="35"/>
      <c r="WZL393" s="35"/>
      <c r="WZM393" s="35"/>
      <c r="WZN393" s="35"/>
      <c r="WZO393" s="35"/>
      <c r="WZP393" s="35"/>
      <c r="WZQ393" s="35"/>
      <c r="WZR393" s="35"/>
      <c r="WZS393" s="35"/>
      <c r="WZT393" s="35"/>
      <c r="WZU393" s="35"/>
      <c r="WZV393" s="35"/>
      <c r="WZW393" s="35"/>
      <c r="WZX393" s="35"/>
      <c r="WZY393" s="35"/>
      <c r="WZZ393" s="35"/>
      <c r="XAA393" s="35"/>
      <c r="XAB393" s="35"/>
      <c r="XAC393" s="35"/>
      <c r="XAD393" s="35"/>
      <c r="XAE393" s="35"/>
      <c r="XAF393" s="35"/>
      <c r="XAG393" s="35"/>
      <c r="XAH393" s="35"/>
      <c r="XAI393" s="35"/>
      <c r="XAJ393" s="35"/>
      <c r="XAK393" s="35"/>
      <c r="XAL393" s="35"/>
      <c r="XAM393" s="35"/>
      <c r="XAN393" s="35"/>
      <c r="XAO393" s="35"/>
      <c r="XAP393" s="35"/>
      <c r="XAQ393" s="35"/>
      <c r="XAR393" s="35"/>
      <c r="XAS393" s="35"/>
      <c r="XAT393" s="35"/>
      <c r="XAU393" s="35"/>
      <c r="XAV393" s="35"/>
      <c r="XAW393" s="35"/>
      <c r="XAX393" s="35"/>
      <c r="XAY393" s="35"/>
      <c r="XAZ393" s="35"/>
      <c r="XBA393" s="35"/>
      <c r="XBB393" s="35"/>
      <c r="XBC393" s="35"/>
      <c r="XBD393" s="35"/>
      <c r="XBE393" s="35"/>
      <c r="XBF393" s="35"/>
      <c r="XBG393" s="35"/>
      <c r="XBH393" s="35"/>
      <c r="XBI393" s="35"/>
      <c r="XBJ393" s="35"/>
      <c r="XBK393" s="35"/>
      <c r="XBL393" s="35"/>
      <c r="XBM393" s="35"/>
      <c r="XBN393" s="35"/>
      <c r="XBO393" s="35"/>
      <c r="XBP393" s="35"/>
      <c r="XBQ393" s="35"/>
      <c r="XBR393" s="35"/>
      <c r="XBS393" s="35"/>
      <c r="XBT393" s="35"/>
      <c r="XBU393" s="35"/>
      <c r="XBV393" s="35"/>
      <c r="XBW393" s="35"/>
      <c r="XBX393" s="35"/>
      <c r="XBY393" s="35"/>
      <c r="XBZ393" s="35"/>
      <c r="XCA393" s="35"/>
      <c r="XCB393" s="35"/>
      <c r="XCC393" s="35"/>
      <c r="XCD393" s="35"/>
      <c r="XCE393" s="35"/>
      <c r="XCF393" s="35"/>
      <c r="XCG393" s="35"/>
      <c r="XCH393" s="35"/>
      <c r="XCI393" s="35"/>
      <c r="XCJ393" s="35"/>
      <c r="XCK393" s="35"/>
      <c r="XCL393" s="35"/>
      <c r="XCM393" s="35"/>
      <c r="XCN393" s="35"/>
      <c r="XCO393" s="35"/>
      <c r="XCP393" s="35"/>
      <c r="XCQ393" s="35"/>
      <c r="XCR393" s="35"/>
      <c r="XCS393" s="35"/>
      <c r="XCT393" s="35"/>
      <c r="XCU393" s="35"/>
      <c r="XCV393" s="35"/>
      <c r="XCW393" s="35"/>
      <c r="XCX393" s="35"/>
      <c r="XCY393" s="35"/>
      <c r="XCZ393" s="35"/>
      <c r="XDA393" s="35"/>
      <c r="XDB393" s="35"/>
      <c r="XDC393" s="35"/>
      <c r="XDD393" s="35"/>
      <c r="XDE393" s="35"/>
      <c r="XDF393" s="35"/>
      <c r="XDG393" s="35"/>
      <c r="XDH393" s="35"/>
      <c r="XDI393" s="35"/>
      <c r="XDJ393" s="35"/>
      <c r="XDK393" s="35"/>
      <c r="XDL393" s="35"/>
      <c r="XDM393" s="35"/>
      <c r="XDN393" s="35"/>
      <c r="XDO393" s="35"/>
      <c r="XDP393" s="35"/>
      <c r="XDQ393" s="35"/>
      <c r="XDR393" s="35"/>
      <c r="XDS393" s="35"/>
      <c r="XDT393" s="35"/>
      <c r="XDU393" s="35"/>
      <c r="XDV393" s="35"/>
      <c r="XDW393" s="35"/>
      <c r="XDX393" s="35"/>
      <c r="XDY393" s="35"/>
      <c r="XDZ393" s="35"/>
      <c r="XEA393" s="35"/>
      <c r="XEB393" s="35"/>
      <c r="XEC393" s="35"/>
      <c r="XED393" s="35"/>
      <c r="XEE393" s="35"/>
      <c r="XEF393" s="35"/>
      <c r="XEG393" s="35"/>
      <c r="XEH393" s="35"/>
      <c r="XEI393" s="35"/>
      <c r="XEJ393" s="35"/>
      <c r="XEK393" s="35"/>
      <c r="XEL393" s="35"/>
      <c r="XEM393" s="35"/>
      <c r="XEN393" s="35"/>
      <c r="XEO393" s="35"/>
      <c r="XEP393" s="35"/>
      <c r="XEQ393" s="35"/>
      <c r="XER393" s="35"/>
      <c r="XES393" s="35"/>
      <c r="XET393" s="35"/>
      <c r="XEU393" s="35"/>
      <c r="XEV393" s="35"/>
      <c r="XEW393" s="35"/>
      <c r="XEX393" s="35"/>
      <c r="XEY393" s="35"/>
      <c r="XEZ393" s="35"/>
      <c r="XFA393" s="35"/>
      <c r="XFB393" s="35"/>
      <c r="XFC393" s="35"/>
      <c r="XFD393" s="35"/>
    </row>
    <row r="394" spans="1:151 16227:16384" s="12" customFormat="1" ht="20.25" customHeight="1" x14ac:dyDescent="0.25">
      <c r="A394" s="82" t="str">
        <f t="shared" si="62"/>
        <v>9th Floor For Residential (Part Refuge Area)</v>
      </c>
      <c r="B394" s="82"/>
      <c r="C394" s="82">
        <f t="shared" si="63"/>
        <v>8</v>
      </c>
      <c r="D394" s="82"/>
      <c r="E394" s="58" t="s">
        <v>215</v>
      </c>
      <c r="F394" s="83">
        <f>(58.83+1*1.55)*10.764</f>
        <v>649.93031999999994</v>
      </c>
      <c r="G394" s="84"/>
      <c r="H394" s="58">
        <v>0</v>
      </c>
      <c r="I394" s="58">
        <f t="shared" si="64"/>
        <v>974.89547999999991</v>
      </c>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WZC394" s="35"/>
      <c r="WZD394" s="35"/>
      <c r="WZE394" s="35"/>
      <c r="WZF394" s="35"/>
      <c r="WZG394" s="35"/>
      <c r="WZH394" s="35"/>
      <c r="WZI394" s="35"/>
      <c r="WZJ394" s="35"/>
      <c r="WZK394" s="35"/>
      <c r="WZL394" s="35"/>
      <c r="WZM394" s="35"/>
      <c r="WZN394" s="35"/>
      <c r="WZO394" s="35"/>
      <c r="WZP394" s="35"/>
      <c r="WZQ394" s="35"/>
      <c r="WZR394" s="35"/>
      <c r="WZS394" s="35"/>
      <c r="WZT394" s="35"/>
      <c r="WZU394" s="35"/>
      <c r="WZV394" s="35"/>
      <c r="WZW394" s="35"/>
      <c r="WZX394" s="35"/>
      <c r="WZY394" s="35"/>
      <c r="WZZ394" s="35"/>
      <c r="XAA394" s="35"/>
      <c r="XAB394" s="35"/>
      <c r="XAC394" s="35"/>
      <c r="XAD394" s="35"/>
      <c r="XAE394" s="35"/>
      <c r="XAF394" s="35"/>
      <c r="XAG394" s="35"/>
      <c r="XAH394" s="35"/>
      <c r="XAI394" s="35"/>
      <c r="XAJ394" s="35"/>
      <c r="XAK394" s="35"/>
      <c r="XAL394" s="35"/>
      <c r="XAM394" s="35"/>
      <c r="XAN394" s="35"/>
      <c r="XAO394" s="35"/>
      <c r="XAP394" s="35"/>
      <c r="XAQ394" s="35"/>
      <c r="XAR394" s="35"/>
      <c r="XAS394" s="35"/>
      <c r="XAT394" s="35"/>
      <c r="XAU394" s="35"/>
      <c r="XAV394" s="35"/>
      <c r="XAW394" s="35"/>
      <c r="XAX394" s="35"/>
      <c r="XAY394" s="35"/>
      <c r="XAZ394" s="35"/>
      <c r="XBA394" s="35"/>
      <c r="XBB394" s="35"/>
      <c r="XBC394" s="35"/>
      <c r="XBD394" s="35"/>
      <c r="XBE394" s="35"/>
      <c r="XBF394" s="35"/>
      <c r="XBG394" s="35"/>
      <c r="XBH394" s="35"/>
      <c r="XBI394" s="35"/>
      <c r="XBJ394" s="35"/>
      <c r="XBK394" s="35"/>
      <c r="XBL394" s="35"/>
      <c r="XBM394" s="35"/>
      <c r="XBN394" s="35"/>
      <c r="XBO394" s="35"/>
      <c r="XBP394" s="35"/>
      <c r="XBQ394" s="35"/>
      <c r="XBR394" s="35"/>
      <c r="XBS394" s="35"/>
      <c r="XBT394" s="35"/>
      <c r="XBU394" s="35"/>
      <c r="XBV394" s="35"/>
      <c r="XBW394" s="35"/>
      <c r="XBX394" s="35"/>
      <c r="XBY394" s="35"/>
      <c r="XBZ394" s="35"/>
      <c r="XCA394" s="35"/>
      <c r="XCB394" s="35"/>
      <c r="XCC394" s="35"/>
      <c r="XCD394" s="35"/>
      <c r="XCE394" s="35"/>
      <c r="XCF394" s="35"/>
      <c r="XCG394" s="35"/>
      <c r="XCH394" s="35"/>
      <c r="XCI394" s="35"/>
      <c r="XCJ394" s="35"/>
      <c r="XCK394" s="35"/>
      <c r="XCL394" s="35"/>
      <c r="XCM394" s="35"/>
      <c r="XCN394" s="35"/>
      <c r="XCO394" s="35"/>
      <c r="XCP394" s="35"/>
      <c r="XCQ394" s="35"/>
      <c r="XCR394" s="35"/>
      <c r="XCS394" s="35"/>
      <c r="XCT394" s="35"/>
      <c r="XCU394" s="35"/>
      <c r="XCV394" s="35"/>
      <c r="XCW394" s="35"/>
      <c r="XCX394" s="35"/>
      <c r="XCY394" s="35"/>
      <c r="XCZ394" s="35"/>
      <c r="XDA394" s="35"/>
      <c r="XDB394" s="35"/>
      <c r="XDC394" s="35"/>
      <c r="XDD394" s="35"/>
      <c r="XDE394" s="35"/>
      <c r="XDF394" s="35"/>
      <c r="XDG394" s="35"/>
      <c r="XDH394" s="35"/>
      <c r="XDI394" s="35"/>
      <c r="XDJ394" s="35"/>
      <c r="XDK394" s="35"/>
      <c r="XDL394" s="35"/>
      <c r="XDM394" s="35"/>
      <c r="XDN394" s="35"/>
      <c r="XDO394" s="35"/>
      <c r="XDP394" s="35"/>
      <c r="XDQ394" s="35"/>
      <c r="XDR394" s="35"/>
      <c r="XDS394" s="35"/>
      <c r="XDT394" s="35"/>
      <c r="XDU394" s="35"/>
      <c r="XDV394" s="35"/>
      <c r="XDW394" s="35"/>
      <c r="XDX394" s="35"/>
      <c r="XDY394" s="35"/>
      <c r="XDZ394" s="35"/>
      <c r="XEA394" s="35"/>
      <c r="XEB394" s="35"/>
      <c r="XEC394" s="35"/>
      <c r="XED394" s="35"/>
      <c r="XEE394" s="35"/>
      <c r="XEF394" s="35"/>
      <c r="XEG394" s="35"/>
      <c r="XEH394" s="35"/>
      <c r="XEI394" s="35"/>
      <c r="XEJ394" s="35"/>
      <c r="XEK394" s="35"/>
      <c r="XEL394" s="35"/>
      <c r="XEM394" s="35"/>
      <c r="XEN394" s="35"/>
      <c r="XEO394" s="35"/>
      <c r="XEP394" s="35"/>
      <c r="XEQ394" s="35"/>
      <c r="XER394" s="35"/>
      <c r="XES394" s="35"/>
      <c r="XET394" s="35"/>
      <c r="XEU394" s="35"/>
      <c r="XEV394" s="35"/>
      <c r="XEW394" s="35"/>
      <c r="XEX394" s="35"/>
      <c r="XEY394" s="35"/>
      <c r="XEZ394" s="35"/>
      <c r="XFA394" s="35"/>
      <c r="XFB394" s="35"/>
      <c r="XFC394" s="35"/>
      <c r="XFD394" s="35"/>
    </row>
    <row r="395" spans="1:151 16227:16384" s="12" customFormat="1" ht="20.25" customHeight="1" x14ac:dyDescent="0.25">
      <c r="A395" s="82" t="str">
        <f>A387</f>
        <v>9th Floor For Residential (Part Refuge Area)</v>
      </c>
      <c r="B395" s="82"/>
      <c r="C395" s="82">
        <v>9</v>
      </c>
      <c r="D395" s="82"/>
      <c r="E395" s="58" t="s">
        <v>214</v>
      </c>
      <c r="F395" s="83">
        <f t="shared" ref="F395:F396" si="65">(41.53+1*1.55)*10.764</f>
        <v>463.71311999999995</v>
      </c>
      <c r="G395" s="84"/>
      <c r="H395" s="58">
        <v>0</v>
      </c>
      <c r="I395" s="58">
        <f t="shared" si="64"/>
        <v>695.56967999999995</v>
      </c>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WZC395" s="35"/>
      <c r="WZD395" s="35"/>
      <c r="WZE395" s="35"/>
      <c r="WZF395" s="35"/>
      <c r="WZG395" s="35"/>
      <c r="WZH395" s="35"/>
      <c r="WZI395" s="35"/>
      <c r="WZJ395" s="35"/>
      <c r="WZK395" s="35"/>
      <c r="WZL395" s="35"/>
      <c r="WZM395" s="35"/>
      <c r="WZN395" s="35"/>
      <c r="WZO395" s="35"/>
      <c r="WZP395" s="35"/>
      <c r="WZQ395" s="35"/>
      <c r="WZR395" s="35"/>
      <c r="WZS395" s="35"/>
      <c r="WZT395" s="35"/>
      <c r="WZU395" s="35"/>
      <c r="WZV395" s="35"/>
      <c r="WZW395" s="35"/>
      <c r="WZX395" s="35"/>
      <c r="WZY395" s="35"/>
      <c r="WZZ395" s="35"/>
      <c r="XAA395" s="35"/>
      <c r="XAB395" s="35"/>
      <c r="XAC395" s="35"/>
      <c r="XAD395" s="35"/>
      <c r="XAE395" s="35"/>
      <c r="XAF395" s="35"/>
      <c r="XAG395" s="35"/>
      <c r="XAH395" s="35"/>
      <c r="XAI395" s="35"/>
      <c r="XAJ395" s="35"/>
      <c r="XAK395" s="35"/>
      <c r="XAL395" s="35"/>
      <c r="XAM395" s="35"/>
      <c r="XAN395" s="35"/>
      <c r="XAO395" s="35"/>
      <c r="XAP395" s="35"/>
      <c r="XAQ395" s="35"/>
      <c r="XAR395" s="35"/>
      <c r="XAS395" s="35"/>
      <c r="XAT395" s="35"/>
      <c r="XAU395" s="35"/>
      <c r="XAV395" s="35"/>
      <c r="XAW395" s="35"/>
      <c r="XAX395" s="35"/>
      <c r="XAY395" s="35"/>
      <c r="XAZ395" s="35"/>
      <c r="XBA395" s="35"/>
      <c r="XBB395" s="35"/>
      <c r="XBC395" s="35"/>
      <c r="XBD395" s="35"/>
      <c r="XBE395" s="35"/>
      <c r="XBF395" s="35"/>
      <c r="XBG395" s="35"/>
      <c r="XBH395" s="35"/>
      <c r="XBI395" s="35"/>
      <c r="XBJ395" s="35"/>
      <c r="XBK395" s="35"/>
      <c r="XBL395" s="35"/>
      <c r="XBM395" s="35"/>
      <c r="XBN395" s="35"/>
      <c r="XBO395" s="35"/>
      <c r="XBP395" s="35"/>
      <c r="XBQ395" s="35"/>
      <c r="XBR395" s="35"/>
      <c r="XBS395" s="35"/>
      <c r="XBT395" s="35"/>
      <c r="XBU395" s="35"/>
      <c r="XBV395" s="35"/>
      <c r="XBW395" s="35"/>
      <c r="XBX395" s="35"/>
      <c r="XBY395" s="35"/>
      <c r="XBZ395" s="35"/>
      <c r="XCA395" s="35"/>
      <c r="XCB395" s="35"/>
      <c r="XCC395" s="35"/>
      <c r="XCD395" s="35"/>
      <c r="XCE395" s="35"/>
      <c r="XCF395" s="35"/>
      <c r="XCG395" s="35"/>
      <c r="XCH395" s="35"/>
      <c r="XCI395" s="35"/>
      <c r="XCJ395" s="35"/>
      <c r="XCK395" s="35"/>
      <c r="XCL395" s="35"/>
      <c r="XCM395" s="35"/>
      <c r="XCN395" s="35"/>
      <c r="XCO395" s="35"/>
      <c r="XCP395" s="35"/>
      <c r="XCQ395" s="35"/>
      <c r="XCR395" s="35"/>
      <c r="XCS395" s="35"/>
      <c r="XCT395" s="35"/>
      <c r="XCU395" s="35"/>
      <c r="XCV395" s="35"/>
      <c r="XCW395" s="35"/>
      <c r="XCX395" s="35"/>
      <c r="XCY395" s="35"/>
      <c r="XCZ395" s="35"/>
      <c r="XDA395" s="35"/>
      <c r="XDB395" s="35"/>
      <c r="XDC395" s="35"/>
      <c r="XDD395" s="35"/>
      <c r="XDE395" s="35"/>
      <c r="XDF395" s="35"/>
      <c r="XDG395" s="35"/>
      <c r="XDH395" s="35"/>
      <c r="XDI395" s="35"/>
      <c r="XDJ395" s="35"/>
      <c r="XDK395" s="35"/>
      <c r="XDL395" s="35"/>
      <c r="XDM395" s="35"/>
      <c r="XDN395" s="35"/>
      <c r="XDO395" s="35"/>
      <c r="XDP395" s="35"/>
      <c r="XDQ395" s="35"/>
      <c r="XDR395" s="35"/>
      <c r="XDS395" s="35"/>
      <c r="XDT395" s="35"/>
      <c r="XDU395" s="35"/>
      <c r="XDV395" s="35"/>
      <c r="XDW395" s="35"/>
      <c r="XDX395" s="35"/>
      <c r="XDY395" s="35"/>
      <c r="XDZ395" s="35"/>
      <c r="XEA395" s="35"/>
      <c r="XEB395" s="35"/>
      <c r="XEC395" s="35"/>
      <c r="XED395" s="35"/>
      <c r="XEE395" s="35"/>
      <c r="XEF395" s="35"/>
      <c r="XEG395" s="35"/>
      <c r="XEH395" s="35"/>
      <c r="XEI395" s="35"/>
      <c r="XEJ395" s="35"/>
      <c r="XEK395" s="35"/>
      <c r="XEL395" s="35"/>
      <c r="XEM395" s="35"/>
      <c r="XEN395" s="35"/>
      <c r="XEO395" s="35"/>
      <c r="XEP395" s="35"/>
      <c r="XEQ395" s="35"/>
      <c r="XER395" s="35"/>
      <c r="XES395" s="35"/>
      <c r="XET395" s="35"/>
      <c r="XEU395" s="35"/>
      <c r="XEV395" s="35"/>
      <c r="XEW395" s="35"/>
      <c r="XEX395" s="35"/>
      <c r="XEY395" s="35"/>
      <c r="XEZ395" s="35"/>
      <c r="XFA395" s="35"/>
      <c r="XFB395" s="35"/>
      <c r="XFC395" s="35"/>
      <c r="XFD395" s="35"/>
    </row>
    <row r="396" spans="1:151 16227:16384" s="12" customFormat="1" ht="20.25" customHeight="1" x14ac:dyDescent="0.25">
      <c r="A396" s="82" t="str">
        <f t="shared" si="62"/>
        <v>9th Floor For Residential (Part Refuge Area)</v>
      </c>
      <c r="B396" s="82"/>
      <c r="C396" s="82">
        <v>10</v>
      </c>
      <c r="D396" s="82"/>
      <c r="E396" s="58" t="s">
        <v>214</v>
      </c>
      <c r="F396" s="83">
        <f t="shared" si="65"/>
        <v>463.71311999999995</v>
      </c>
      <c r="G396" s="84"/>
      <c r="H396" s="58">
        <v>0</v>
      </c>
      <c r="I396" s="58">
        <f t="shared" si="64"/>
        <v>695.56967999999995</v>
      </c>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WZC396" s="35"/>
      <c r="WZD396" s="35"/>
      <c r="WZE396" s="35"/>
      <c r="WZF396" s="35"/>
      <c r="WZG396" s="35"/>
      <c r="WZH396" s="35"/>
      <c r="WZI396" s="35"/>
      <c r="WZJ396" s="35"/>
      <c r="WZK396" s="35"/>
      <c r="WZL396" s="35"/>
      <c r="WZM396" s="35"/>
      <c r="WZN396" s="35"/>
      <c r="WZO396" s="35"/>
      <c r="WZP396" s="35"/>
      <c r="WZQ396" s="35"/>
      <c r="WZR396" s="35"/>
      <c r="WZS396" s="35"/>
      <c r="WZT396" s="35"/>
      <c r="WZU396" s="35"/>
      <c r="WZV396" s="35"/>
      <c r="WZW396" s="35"/>
      <c r="WZX396" s="35"/>
      <c r="WZY396" s="35"/>
      <c r="WZZ396" s="35"/>
      <c r="XAA396" s="35"/>
      <c r="XAB396" s="35"/>
      <c r="XAC396" s="35"/>
      <c r="XAD396" s="35"/>
      <c r="XAE396" s="35"/>
      <c r="XAF396" s="35"/>
      <c r="XAG396" s="35"/>
      <c r="XAH396" s="35"/>
      <c r="XAI396" s="35"/>
      <c r="XAJ396" s="35"/>
      <c r="XAK396" s="35"/>
      <c r="XAL396" s="35"/>
      <c r="XAM396" s="35"/>
      <c r="XAN396" s="35"/>
      <c r="XAO396" s="35"/>
      <c r="XAP396" s="35"/>
      <c r="XAQ396" s="35"/>
      <c r="XAR396" s="35"/>
      <c r="XAS396" s="35"/>
      <c r="XAT396" s="35"/>
      <c r="XAU396" s="35"/>
      <c r="XAV396" s="35"/>
      <c r="XAW396" s="35"/>
      <c r="XAX396" s="35"/>
      <c r="XAY396" s="35"/>
      <c r="XAZ396" s="35"/>
      <c r="XBA396" s="35"/>
      <c r="XBB396" s="35"/>
      <c r="XBC396" s="35"/>
      <c r="XBD396" s="35"/>
      <c r="XBE396" s="35"/>
      <c r="XBF396" s="35"/>
      <c r="XBG396" s="35"/>
      <c r="XBH396" s="35"/>
      <c r="XBI396" s="35"/>
      <c r="XBJ396" s="35"/>
      <c r="XBK396" s="35"/>
      <c r="XBL396" s="35"/>
      <c r="XBM396" s="35"/>
      <c r="XBN396" s="35"/>
      <c r="XBO396" s="35"/>
      <c r="XBP396" s="35"/>
      <c r="XBQ396" s="35"/>
      <c r="XBR396" s="35"/>
      <c r="XBS396" s="35"/>
      <c r="XBT396" s="35"/>
      <c r="XBU396" s="35"/>
      <c r="XBV396" s="35"/>
      <c r="XBW396" s="35"/>
      <c r="XBX396" s="35"/>
      <c r="XBY396" s="35"/>
      <c r="XBZ396" s="35"/>
      <c r="XCA396" s="35"/>
      <c r="XCB396" s="35"/>
      <c r="XCC396" s="35"/>
      <c r="XCD396" s="35"/>
      <c r="XCE396" s="35"/>
      <c r="XCF396" s="35"/>
      <c r="XCG396" s="35"/>
      <c r="XCH396" s="35"/>
      <c r="XCI396" s="35"/>
      <c r="XCJ396" s="35"/>
      <c r="XCK396" s="35"/>
      <c r="XCL396" s="35"/>
      <c r="XCM396" s="35"/>
      <c r="XCN396" s="35"/>
      <c r="XCO396" s="35"/>
      <c r="XCP396" s="35"/>
      <c r="XCQ396" s="35"/>
      <c r="XCR396" s="35"/>
      <c r="XCS396" s="35"/>
      <c r="XCT396" s="35"/>
      <c r="XCU396" s="35"/>
      <c r="XCV396" s="35"/>
      <c r="XCW396" s="35"/>
      <c r="XCX396" s="35"/>
      <c r="XCY396" s="35"/>
      <c r="XCZ396" s="35"/>
      <c r="XDA396" s="35"/>
      <c r="XDB396" s="35"/>
      <c r="XDC396" s="35"/>
      <c r="XDD396" s="35"/>
      <c r="XDE396" s="35"/>
      <c r="XDF396" s="35"/>
      <c r="XDG396" s="35"/>
      <c r="XDH396" s="35"/>
      <c r="XDI396" s="35"/>
      <c r="XDJ396" s="35"/>
      <c r="XDK396" s="35"/>
      <c r="XDL396" s="35"/>
      <c r="XDM396" s="35"/>
      <c r="XDN396" s="35"/>
      <c r="XDO396" s="35"/>
      <c r="XDP396" s="35"/>
      <c r="XDQ396" s="35"/>
      <c r="XDR396" s="35"/>
      <c r="XDS396" s="35"/>
      <c r="XDT396" s="35"/>
      <c r="XDU396" s="35"/>
      <c r="XDV396" s="35"/>
      <c r="XDW396" s="35"/>
      <c r="XDX396" s="35"/>
      <c r="XDY396" s="35"/>
      <c r="XDZ396" s="35"/>
      <c r="XEA396" s="35"/>
      <c r="XEB396" s="35"/>
      <c r="XEC396" s="35"/>
      <c r="XED396" s="35"/>
      <c r="XEE396" s="35"/>
      <c r="XEF396" s="35"/>
      <c r="XEG396" s="35"/>
      <c r="XEH396" s="35"/>
      <c r="XEI396" s="35"/>
      <c r="XEJ396" s="35"/>
      <c r="XEK396" s="35"/>
      <c r="XEL396" s="35"/>
      <c r="XEM396" s="35"/>
      <c r="XEN396" s="35"/>
      <c r="XEO396" s="35"/>
      <c r="XEP396" s="35"/>
      <c r="XEQ396" s="35"/>
      <c r="XER396" s="35"/>
      <c r="XES396" s="35"/>
      <c r="XET396" s="35"/>
      <c r="XEU396" s="35"/>
      <c r="XEV396" s="35"/>
      <c r="XEW396" s="35"/>
      <c r="XEX396" s="35"/>
      <c r="XEY396" s="35"/>
      <c r="XEZ396" s="35"/>
      <c r="XFA396" s="35"/>
      <c r="XFB396" s="35"/>
      <c r="XFC396" s="35"/>
      <c r="XFD396" s="35"/>
    </row>
    <row r="397" spans="1:151 16227:16384" s="12" customFormat="1" ht="20.25" customHeight="1" x14ac:dyDescent="0.25">
      <c r="A397" s="82" t="str">
        <f>A389</f>
        <v>9th Floor For Residential (Part Refuge Area)</v>
      </c>
      <c r="B397" s="82"/>
      <c r="C397" s="82">
        <v>11</v>
      </c>
      <c r="D397" s="82"/>
      <c r="E397" s="58" t="s">
        <v>215</v>
      </c>
      <c r="F397" s="83">
        <f>(58.83+1*1.55)*10.764</f>
        <v>649.93031999999994</v>
      </c>
      <c r="G397" s="84"/>
      <c r="H397" s="58">
        <v>0</v>
      </c>
      <c r="I397" s="58">
        <f t="shared" si="64"/>
        <v>974.89547999999991</v>
      </c>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WZC397" s="35"/>
      <c r="WZD397" s="35"/>
      <c r="WZE397" s="35"/>
      <c r="WZF397" s="35"/>
      <c r="WZG397" s="35"/>
      <c r="WZH397" s="35"/>
      <c r="WZI397" s="35"/>
      <c r="WZJ397" s="35"/>
      <c r="WZK397" s="35"/>
      <c r="WZL397" s="35"/>
      <c r="WZM397" s="35"/>
      <c r="WZN397" s="35"/>
      <c r="WZO397" s="35"/>
      <c r="WZP397" s="35"/>
      <c r="WZQ397" s="35"/>
      <c r="WZR397" s="35"/>
      <c r="WZS397" s="35"/>
      <c r="WZT397" s="35"/>
      <c r="WZU397" s="35"/>
      <c r="WZV397" s="35"/>
      <c r="WZW397" s="35"/>
      <c r="WZX397" s="35"/>
      <c r="WZY397" s="35"/>
      <c r="WZZ397" s="35"/>
      <c r="XAA397" s="35"/>
      <c r="XAB397" s="35"/>
      <c r="XAC397" s="35"/>
      <c r="XAD397" s="35"/>
      <c r="XAE397" s="35"/>
      <c r="XAF397" s="35"/>
      <c r="XAG397" s="35"/>
      <c r="XAH397" s="35"/>
      <c r="XAI397" s="35"/>
      <c r="XAJ397" s="35"/>
      <c r="XAK397" s="35"/>
      <c r="XAL397" s="35"/>
      <c r="XAM397" s="35"/>
      <c r="XAN397" s="35"/>
      <c r="XAO397" s="35"/>
      <c r="XAP397" s="35"/>
      <c r="XAQ397" s="35"/>
      <c r="XAR397" s="35"/>
      <c r="XAS397" s="35"/>
      <c r="XAT397" s="35"/>
      <c r="XAU397" s="35"/>
      <c r="XAV397" s="35"/>
      <c r="XAW397" s="35"/>
      <c r="XAX397" s="35"/>
      <c r="XAY397" s="35"/>
      <c r="XAZ397" s="35"/>
      <c r="XBA397" s="35"/>
      <c r="XBB397" s="35"/>
      <c r="XBC397" s="35"/>
      <c r="XBD397" s="35"/>
      <c r="XBE397" s="35"/>
      <c r="XBF397" s="35"/>
      <c r="XBG397" s="35"/>
      <c r="XBH397" s="35"/>
      <c r="XBI397" s="35"/>
      <c r="XBJ397" s="35"/>
      <c r="XBK397" s="35"/>
      <c r="XBL397" s="35"/>
      <c r="XBM397" s="35"/>
      <c r="XBN397" s="35"/>
      <c r="XBO397" s="35"/>
      <c r="XBP397" s="35"/>
      <c r="XBQ397" s="35"/>
      <c r="XBR397" s="35"/>
      <c r="XBS397" s="35"/>
      <c r="XBT397" s="35"/>
      <c r="XBU397" s="35"/>
      <c r="XBV397" s="35"/>
      <c r="XBW397" s="35"/>
      <c r="XBX397" s="35"/>
      <c r="XBY397" s="35"/>
      <c r="XBZ397" s="35"/>
      <c r="XCA397" s="35"/>
      <c r="XCB397" s="35"/>
      <c r="XCC397" s="35"/>
      <c r="XCD397" s="35"/>
      <c r="XCE397" s="35"/>
      <c r="XCF397" s="35"/>
      <c r="XCG397" s="35"/>
      <c r="XCH397" s="35"/>
      <c r="XCI397" s="35"/>
      <c r="XCJ397" s="35"/>
      <c r="XCK397" s="35"/>
      <c r="XCL397" s="35"/>
      <c r="XCM397" s="35"/>
      <c r="XCN397" s="35"/>
      <c r="XCO397" s="35"/>
      <c r="XCP397" s="35"/>
      <c r="XCQ397" s="35"/>
      <c r="XCR397" s="35"/>
      <c r="XCS397" s="35"/>
      <c r="XCT397" s="35"/>
      <c r="XCU397" s="35"/>
      <c r="XCV397" s="35"/>
      <c r="XCW397" s="35"/>
      <c r="XCX397" s="35"/>
      <c r="XCY397" s="35"/>
      <c r="XCZ397" s="35"/>
      <c r="XDA397" s="35"/>
      <c r="XDB397" s="35"/>
      <c r="XDC397" s="35"/>
      <c r="XDD397" s="35"/>
      <c r="XDE397" s="35"/>
      <c r="XDF397" s="35"/>
      <c r="XDG397" s="35"/>
      <c r="XDH397" s="35"/>
      <c r="XDI397" s="35"/>
      <c r="XDJ397" s="35"/>
      <c r="XDK397" s="35"/>
      <c r="XDL397" s="35"/>
      <c r="XDM397" s="35"/>
      <c r="XDN397" s="35"/>
      <c r="XDO397" s="35"/>
      <c r="XDP397" s="35"/>
      <c r="XDQ397" s="35"/>
      <c r="XDR397" s="35"/>
      <c r="XDS397" s="35"/>
      <c r="XDT397" s="35"/>
      <c r="XDU397" s="35"/>
      <c r="XDV397" s="35"/>
      <c r="XDW397" s="35"/>
      <c r="XDX397" s="35"/>
      <c r="XDY397" s="35"/>
      <c r="XDZ397" s="35"/>
      <c r="XEA397" s="35"/>
      <c r="XEB397" s="35"/>
      <c r="XEC397" s="35"/>
      <c r="XED397" s="35"/>
      <c r="XEE397" s="35"/>
      <c r="XEF397" s="35"/>
      <c r="XEG397" s="35"/>
      <c r="XEH397" s="35"/>
      <c r="XEI397" s="35"/>
      <c r="XEJ397" s="35"/>
      <c r="XEK397" s="35"/>
      <c r="XEL397" s="35"/>
      <c r="XEM397" s="35"/>
      <c r="XEN397" s="35"/>
      <c r="XEO397" s="35"/>
      <c r="XEP397" s="35"/>
      <c r="XEQ397" s="35"/>
      <c r="XER397" s="35"/>
      <c r="XES397" s="35"/>
      <c r="XET397" s="35"/>
      <c r="XEU397" s="35"/>
      <c r="XEV397" s="35"/>
      <c r="XEW397" s="35"/>
      <c r="XEX397" s="35"/>
      <c r="XEY397" s="35"/>
      <c r="XEZ397" s="35"/>
      <c r="XFA397" s="35"/>
      <c r="XFB397" s="35"/>
      <c r="XFC397" s="35"/>
      <c r="XFD397" s="35"/>
    </row>
    <row r="398" spans="1:151 16227:16384" s="12" customFormat="1" ht="20.25" customHeight="1" x14ac:dyDescent="0.25">
      <c r="A398" s="82" t="str">
        <f t="shared" si="62"/>
        <v>9th Floor For Residential (Part Refuge Area)</v>
      </c>
      <c r="B398" s="82"/>
      <c r="C398" s="82">
        <v>12</v>
      </c>
      <c r="D398" s="82"/>
      <c r="E398" s="58" t="s">
        <v>215</v>
      </c>
      <c r="F398" s="83">
        <f>(58.83+1*1.55)*10.764</f>
        <v>649.93031999999994</v>
      </c>
      <c r="G398" s="84"/>
      <c r="H398" s="58">
        <v>0</v>
      </c>
      <c r="I398" s="58">
        <f t="shared" si="64"/>
        <v>974.89547999999991</v>
      </c>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WZC398" s="35"/>
      <c r="WZD398" s="35"/>
      <c r="WZE398" s="35"/>
      <c r="WZF398" s="35"/>
      <c r="WZG398" s="35"/>
      <c r="WZH398" s="35"/>
      <c r="WZI398" s="35"/>
      <c r="WZJ398" s="35"/>
      <c r="WZK398" s="35"/>
      <c r="WZL398" s="35"/>
      <c r="WZM398" s="35"/>
      <c r="WZN398" s="35"/>
      <c r="WZO398" s="35"/>
      <c r="WZP398" s="35"/>
      <c r="WZQ398" s="35"/>
      <c r="WZR398" s="35"/>
      <c r="WZS398" s="35"/>
      <c r="WZT398" s="35"/>
      <c r="WZU398" s="35"/>
      <c r="WZV398" s="35"/>
      <c r="WZW398" s="35"/>
      <c r="WZX398" s="35"/>
      <c r="WZY398" s="35"/>
      <c r="WZZ398" s="35"/>
      <c r="XAA398" s="35"/>
      <c r="XAB398" s="35"/>
      <c r="XAC398" s="35"/>
      <c r="XAD398" s="35"/>
      <c r="XAE398" s="35"/>
      <c r="XAF398" s="35"/>
      <c r="XAG398" s="35"/>
      <c r="XAH398" s="35"/>
      <c r="XAI398" s="35"/>
      <c r="XAJ398" s="35"/>
      <c r="XAK398" s="35"/>
      <c r="XAL398" s="35"/>
      <c r="XAM398" s="35"/>
      <c r="XAN398" s="35"/>
      <c r="XAO398" s="35"/>
      <c r="XAP398" s="35"/>
      <c r="XAQ398" s="35"/>
      <c r="XAR398" s="35"/>
      <c r="XAS398" s="35"/>
      <c r="XAT398" s="35"/>
      <c r="XAU398" s="35"/>
      <c r="XAV398" s="35"/>
      <c r="XAW398" s="35"/>
      <c r="XAX398" s="35"/>
      <c r="XAY398" s="35"/>
      <c r="XAZ398" s="35"/>
      <c r="XBA398" s="35"/>
      <c r="XBB398" s="35"/>
      <c r="XBC398" s="35"/>
      <c r="XBD398" s="35"/>
      <c r="XBE398" s="35"/>
      <c r="XBF398" s="35"/>
      <c r="XBG398" s="35"/>
      <c r="XBH398" s="35"/>
      <c r="XBI398" s="35"/>
      <c r="XBJ398" s="35"/>
      <c r="XBK398" s="35"/>
      <c r="XBL398" s="35"/>
      <c r="XBM398" s="35"/>
      <c r="XBN398" s="35"/>
      <c r="XBO398" s="35"/>
      <c r="XBP398" s="35"/>
      <c r="XBQ398" s="35"/>
      <c r="XBR398" s="35"/>
      <c r="XBS398" s="35"/>
      <c r="XBT398" s="35"/>
      <c r="XBU398" s="35"/>
      <c r="XBV398" s="35"/>
      <c r="XBW398" s="35"/>
      <c r="XBX398" s="35"/>
      <c r="XBY398" s="35"/>
      <c r="XBZ398" s="35"/>
      <c r="XCA398" s="35"/>
      <c r="XCB398" s="35"/>
      <c r="XCC398" s="35"/>
      <c r="XCD398" s="35"/>
      <c r="XCE398" s="35"/>
      <c r="XCF398" s="35"/>
      <c r="XCG398" s="35"/>
      <c r="XCH398" s="35"/>
      <c r="XCI398" s="35"/>
      <c r="XCJ398" s="35"/>
      <c r="XCK398" s="35"/>
      <c r="XCL398" s="35"/>
      <c r="XCM398" s="35"/>
      <c r="XCN398" s="35"/>
      <c r="XCO398" s="35"/>
      <c r="XCP398" s="35"/>
      <c r="XCQ398" s="35"/>
      <c r="XCR398" s="35"/>
      <c r="XCS398" s="35"/>
      <c r="XCT398" s="35"/>
      <c r="XCU398" s="35"/>
      <c r="XCV398" s="35"/>
      <c r="XCW398" s="35"/>
      <c r="XCX398" s="35"/>
      <c r="XCY398" s="35"/>
      <c r="XCZ398" s="35"/>
      <c r="XDA398" s="35"/>
      <c r="XDB398" s="35"/>
      <c r="XDC398" s="35"/>
      <c r="XDD398" s="35"/>
      <c r="XDE398" s="35"/>
      <c r="XDF398" s="35"/>
      <c r="XDG398" s="35"/>
      <c r="XDH398" s="35"/>
      <c r="XDI398" s="35"/>
      <c r="XDJ398" s="35"/>
      <c r="XDK398" s="35"/>
      <c r="XDL398" s="35"/>
      <c r="XDM398" s="35"/>
      <c r="XDN398" s="35"/>
      <c r="XDO398" s="35"/>
      <c r="XDP398" s="35"/>
      <c r="XDQ398" s="35"/>
      <c r="XDR398" s="35"/>
      <c r="XDS398" s="35"/>
      <c r="XDT398" s="35"/>
      <c r="XDU398" s="35"/>
      <c r="XDV398" s="35"/>
      <c r="XDW398" s="35"/>
      <c r="XDX398" s="35"/>
      <c r="XDY398" s="35"/>
      <c r="XDZ398" s="35"/>
      <c r="XEA398" s="35"/>
      <c r="XEB398" s="35"/>
      <c r="XEC398" s="35"/>
      <c r="XED398" s="35"/>
      <c r="XEE398" s="35"/>
      <c r="XEF398" s="35"/>
      <c r="XEG398" s="35"/>
      <c r="XEH398" s="35"/>
      <c r="XEI398" s="35"/>
      <c r="XEJ398" s="35"/>
      <c r="XEK398" s="35"/>
      <c r="XEL398" s="35"/>
      <c r="XEM398" s="35"/>
      <c r="XEN398" s="35"/>
      <c r="XEO398" s="35"/>
      <c r="XEP398" s="35"/>
      <c r="XEQ398" s="35"/>
      <c r="XER398" s="35"/>
      <c r="XES398" s="35"/>
      <c r="XET398" s="35"/>
      <c r="XEU398" s="35"/>
      <c r="XEV398" s="35"/>
      <c r="XEW398" s="35"/>
      <c r="XEX398" s="35"/>
      <c r="XEY398" s="35"/>
      <c r="XEZ398" s="35"/>
      <c r="XFA398" s="35"/>
      <c r="XFB398" s="35"/>
      <c r="XFC398" s="35"/>
      <c r="XFD398" s="35"/>
    </row>
    <row r="399" spans="1:151 16227:16384" s="12" customFormat="1" ht="20.25" customHeight="1" x14ac:dyDescent="0.25">
      <c r="A399" s="82" t="str">
        <f t="shared" si="62"/>
        <v>9th Floor For Residential (Part Refuge Area)</v>
      </c>
      <c r="B399" s="82"/>
      <c r="C399" s="82">
        <f t="shared" si="63"/>
        <v>13</v>
      </c>
      <c r="D399" s="82"/>
      <c r="E399" s="58" t="s">
        <v>215</v>
      </c>
      <c r="F399" s="83">
        <f>(52.54+1.22*1.85)*10.764</f>
        <v>589.83490799999993</v>
      </c>
      <c r="G399" s="84"/>
      <c r="H399" s="58">
        <v>0</v>
      </c>
      <c r="I399" s="58">
        <f t="shared" si="64"/>
        <v>884.75236199999995</v>
      </c>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WZC399" s="35"/>
      <c r="WZD399" s="35"/>
      <c r="WZE399" s="35"/>
      <c r="WZF399" s="35"/>
      <c r="WZG399" s="35"/>
      <c r="WZH399" s="35"/>
      <c r="WZI399" s="35"/>
      <c r="WZJ399" s="35"/>
      <c r="WZK399" s="35"/>
      <c r="WZL399" s="35"/>
      <c r="WZM399" s="35"/>
      <c r="WZN399" s="35"/>
      <c r="WZO399" s="35"/>
      <c r="WZP399" s="35"/>
      <c r="WZQ399" s="35"/>
      <c r="WZR399" s="35"/>
      <c r="WZS399" s="35"/>
      <c r="WZT399" s="35"/>
      <c r="WZU399" s="35"/>
      <c r="WZV399" s="35"/>
      <c r="WZW399" s="35"/>
      <c r="WZX399" s="35"/>
      <c r="WZY399" s="35"/>
      <c r="WZZ399" s="35"/>
      <c r="XAA399" s="35"/>
      <c r="XAB399" s="35"/>
      <c r="XAC399" s="35"/>
      <c r="XAD399" s="35"/>
      <c r="XAE399" s="35"/>
      <c r="XAF399" s="35"/>
      <c r="XAG399" s="35"/>
      <c r="XAH399" s="35"/>
      <c r="XAI399" s="35"/>
      <c r="XAJ399" s="35"/>
      <c r="XAK399" s="35"/>
      <c r="XAL399" s="35"/>
      <c r="XAM399" s="35"/>
      <c r="XAN399" s="35"/>
      <c r="XAO399" s="35"/>
      <c r="XAP399" s="35"/>
      <c r="XAQ399" s="35"/>
      <c r="XAR399" s="35"/>
      <c r="XAS399" s="35"/>
      <c r="XAT399" s="35"/>
      <c r="XAU399" s="35"/>
      <c r="XAV399" s="35"/>
      <c r="XAW399" s="35"/>
      <c r="XAX399" s="35"/>
      <c r="XAY399" s="35"/>
      <c r="XAZ399" s="35"/>
      <c r="XBA399" s="35"/>
      <c r="XBB399" s="35"/>
      <c r="XBC399" s="35"/>
      <c r="XBD399" s="35"/>
      <c r="XBE399" s="35"/>
      <c r="XBF399" s="35"/>
      <c r="XBG399" s="35"/>
      <c r="XBH399" s="35"/>
      <c r="XBI399" s="35"/>
      <c r="XBJ399" s="35"/>
      <c r="XBK399" s="35"/>
      <c r="XBL399" s="35"/>
      <c r="XBM399" s="35"/>
      <c r="XBN399" s="35"/>
      <c r="XBO399" s="35"/>
      <c r="XBP399" s="35"/>
      <c r="XBQ399" s="35"/>
      <c r="XBR399" s="35"/>
      <c r="XBS399" s="35"/>
      <c r="XBT399" s="35"/>
      <c r="XBU399" s="35"/>
      <c r="XBV399" s="35"/>
      <c r="XBW399" s="35"/>
      <c r="XBX399" s="35"/>
      <c r="XBY399" s="35"/>
      <c r="XBZ399" s="35"/>
      <c r="XCA399" s="35"/>
      <c r="XCB399" s="35"/>
      <c r="XCC399" s="35"/>
      <c r="XCD399" s="35"/>
      <c r="XCE399" s="35"/>
      <c r="XCF399" s="35"/>
      <c r="XCG399" s="35"/>
      <c r="XCH399" s="35"/>
      <c r="XCI399" s="35"/>
      <c r="XCJ399" s="35"/>
      <c r="XCK399" s="35"/>
      <c r="XCL399" s="35"/>
      <c r="XCM399" s="35"/>
      <c r="XCN399" s="35"/>
      <c r="XCO399" s="35"/>
      <c r="XCP399" s="35"/>
      <c r="XCQ399" s="35"/>
      <c r="XCR399" s="35"/>
      <c r="XCS399" s="35"/>
      <c r="XCT399" s="35"/>
      <c r="XCU399" s="35"/>
      <c r="XCV399" s="35"/>
      <c r="XCW399" s="35"/>
      <c r="XCX399" s="35"/>
      <c r="XCY399" s="35"/>
      <c r="XCZ399" s="35"/>
      <c r="XDA399" s="35"/>
      <c r="XDB399" s="35"/>
      <c r="XDC399" s="35"/>
      <c r="XDD399" s="35"/>
      <c r="XDE399" s="35"/>
      <c r="XDF399" s="35"/>
      <c r="XDG399" s="35"/>
      <c r="XDH399" s="35"/>
      <c r="XDI399" s="35"/>
      <c r="XDJ399" s="35"/>
      <c r="XDK399" s="35"/>
      <c r="XDL399" s="35"/>
      <c r="XDM399" s="35"/>
      <c r="XDN399" s="35"/>
      <c r="XDO399" s="35"/>
      <c r="XDP399" s="35"/>
      <c r="XDQ399" s="35"/>
      <c r="XDR399" s="35"/>
      <c r="XDS399" s="35"/>
      <c r="XDT399" s="35"/>
      <c r="XDU399" s="35"/>
      <c r="XDV399" s="35"/>
      <c r="XDW399" s="35"/>
      <c r="XDX399" s="35"/>
      <c r="XDY399" s="35"/>
      <c r="XDZ399" s="35"/>
      <c r="XEA399" s="35"/>
      <c r="XEB399" s="35"/>
      <c r="XEC399" s="35"/>
      <c r="XED399" s="35"/>
      <c r="XEE399" s="35"/>
      <c r="XEF399" s="35"/>
      <c r="XEG399" s="35"/>
      <c r="XEH399" s="35"/>
      <c r="XEI399" s="35"/>
      <c r="XEJ399" s="35"/>
      <c r="XEK399" s="35"/>
      <c r="XEL399" s="35"/>
      <c r="XEM399" s="35"/>
      <c r="XEN399" s="35"/>
      <c r="XEO399" s="35"/>
      <c r="XEP399" s="35"/>
      <c r="XEQ399" s="35"/>
      <c r="XER399" s="35"/>
      <c r="XES399" s="35"/>
      <c r="XET399" s="35"/>
      <c r="XEU399" s="35"/>
      <c r="XEV399" s="35"/>
      <c r="XEW399" s="35"/>
      <c r="XEX399" s="35"/>
      <c r="XEY399" s="35"/>
      <c r="XEZ399" s="35"/>
      <c r="XFA399" s="35"/>
      <c r="XFB399" s="35"/>
      <c r="XFC399" s="35"/>
      <c r="XFD399" s="35"/>
    </row>
    <row r="400" spans="1:151 16227:16384" s="12" customFormat="1" ht="20.25" customHeight="1" x14ac:dyDescent="0.25">
      <c r="A400" s="82" t="str">
        <f t="shared" si="62"/>
        <v>9th Floor For Residential (Part Refuge Area)</v>
      </c>
      <c r="B400" s="82"/>
      <c r="C400" s="82">
        <f t="shared" si="63"/>
        <v>14</v>
      </c>
      <c r="D400" s="82"/>
      <c r="E400" s="58" t="s">
        <v>215</v>
      </c>
      <c r="F400" s="83">
        <f>(52.54+1.22*1.85)*10.764</f>
        <v>589.83490799999993</v>
      </c>
      <c r="G400" s="84"/>
      <c r="H400" s="58">
        <v>0</v>
      </c>
      <c r="I400" s="58">
        <f t="shared" si="64"/>
        <v>884.75236199999995</v>
      </c>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WZC400" s="35"/>
      <c r="WZD400" s="35"/>
      <c r="WZE400" s="35"/>
      <c r="WZF400" s="35"/>
      <c r="WZG400" s="35"/>
      <c r="WZH400" s="35"/>
      <c r="WZI400" s="35"/>
      <c r="WZJ400" s="35"/>
      <c r="WZK400" s="35"/>
      <c r="WZL400" s="35"/>
      <c r="WZM400" s="35"/>
      <c r="WZN400" s="35"/>
      <c r="WZO400" s="35"/>
      <c r="WZP400" s="35"/>
      <c r="WZQ400" s="35"/>
      <c r="WZR400" s="35"/>
      <c r="WZS400" s="35"/>
      <c r="WZT400" s="35"/>
      <c r="WZU400" s="35"/>
      <c r="WZV400" s="35"/>
      <c r="WZW400" s="35"/>
      <c r="WZX400" s="35"/>
      <c r="WZY400" s="35"/>
      <c r="WZZ400" s="35"/>
      <c r="XAA400" s="35"/>
      <c r="XAB400" s="35"/>
      <c r="XAC400" s="35"/>
      <c r="XAD400" s="35"/>
      <c r="XAE400" s="35"/>
      <c r="XAF400" s="35"/>
      <c r="XAG400" s="35"/>
      <c r="XAH400" s="35"/>
      <c r="XAI400" s="35"/>
      <c r="XAJ400" s="35"/>
      <c r="XAK400" s="35"/>
      <c r="XAL400" s="35"/>
      <c r="XAM400" s="35"/>
      <c r="XAN400" s="35"/>
      <c r="XAO400" s="35"/>
      <c r="XAP400" s="35"/>
      <c r="XAQ400" s="35"/>
      <c r="XAR400" s="35"/>
      <c r="XAS400" s="35"/>
      <c r="XAT400" s="35"/>
      <c r="XAU400" s="35"/>
      <c r="XAV400" s="35"/>
      <c r="XAW400" s="35"/>
      <c r="XAX400" s="35"/>
      <c r="XAY400" s="35"/>
      <c r="XAZ400" s="35"/>
      <c r="XBA400" s="35"/>
      <c r="XBB400" s="35"/>
      <c r="XBC400" s="35"/>
      <c r="XBD400" s="35"/>
      <c r="XBE400" s="35"/>
      <c r="XBF400" s="35"/>
      <c r="XBG400" s="35"/>
      <c r="XBH400" s="35"/>
      <c r="XBI400" s="35"/>
      <c r="XBJ400" s="35"/>
      <c r="XBK400" s="35"/>
      <c r="XBL400" s="35"/>
      <c r="XBM400" s="35"/>
      <c r="XBN400" s="35"/>
      <c r="XBO400" s="35"/>
      <c r="XBP400" s="35"/>
      <c r="XBQ400" s="35"/>
      <c r="XBR400" s="35"/>
      <c r="XBS400" s="35"/>
      <c r="XBT400" s="35"/>
      <c r="XBU400" s="35"/>
      <c r="XBV400" s="35"/>
      <c r="XBW400" s="35"/>
      <c r="XBX400" s="35"/>
      <c r="XBY400" s="35"/>
      <c r="XBZ400" s="35"/>
      <c r="XCA400" s="35"/>
      <c r="XCB400" s="35"/>
      <c r="XCC400" s="35"/>
      <c r="XCD400" s="35"/>
      <c r="XCE400" s="35"/>
      <c r="XCF400" s="35"/>
      <c r="XCG400" s="35"/>
      <c r="XCH400" s="35"/>
      <c r="XCI400" s="35"/>
      <c r="XCJ400" s="35"/>
      <c r="XCK400" s="35"/>
      <c r="XCL400" s="35"/>
      <c r="XCM400" s="35"/>
      <c r="XCN400" s="35"/>
      <c r="XCO400" s="35"/>
      <c r="XCP400" s="35"/>
      <c r="XCQ400" s="35"/>
      <c r="XCR400" s="35"/>
      <c r="XCS400" s="35"/>
      <c r="XCT400" s="35"/>
      <c r="XCU400" s="35"/>
      <c r="XCV400" s="35"/>
      <c r="XCW400" s="35"/>
      <c r="XCX400" s="35"/>
      <c r="XCY400" s="35"/>
      <c r="XCZ400" s="35"/>
      <c r="XDA400" s="35"/>
      <c r="XDB400" s="35"/>
      <c r="XDC400" s="35"/>
      <c r="XDD400" s="35"/>
      <c r="XDE400" s="35"/>
      <c r="XDF400" s="35"/>
      <c r="XDG400" s="35"/>
      <c r="XDH400" s="35"/>
      <c r="XDI400" s="35"/>
      <c r="XDJ400" s="35"/>
      <c r="XDK400" s="35"/>
      <c r="XDL400" s="35"/>
      <c r="XDM400" s="35"/>
      <c r="XDN400" s="35"/>
      <c r="XDO400" s="35"/>
      <c r="XDP400" s="35"/>
      <c r="XDQ400" s="35"/>
      <c r="XDR400" s="35"/>
      <c r="XDS400" s="35"/>
      <c r="XDT400" s="35"/>
      <c r="XDU400" s="35"/>
      <c r="XDV400" s="35"/>
      <c r="XDW400" s="35"/>
      <c r="XDX400" s="35"/>
      <c r="XDY400" s="35"/>
      <c r="XDZ400" s="35"/>
      <c r="XEA400" s="35"/>
      <c r="XEB400" s="35"/>
      <c r="XEC400" s="35"/>
      <c r="XED400" s="35"/>
      <c r="XEE400" s="35"/>
      <c r="XEF400" s="35"/>
      <c r="XEG400" s="35"/>
      <c r="XEH400" s="35"/>
      <c r="XEI400" s="35"/>
      <c r="XEJ400" s="35"/>
      <c r="XEK400" s="35"/>
      <c r="XEL400" s="35"/>
      <c r="XEM400" s="35"/>
      <c r="XEN400" s="35"/>
      <c r="XEO400" s="35"/>
      <c r="XEP400" s="35"/>
      <c r="XEQ400" s="35"/>
      <c r="XER400" s="35"/>
      <c r="XES400" s="35"/>
      <c r="XET400" s="35"/>
      <c r="XEU400" s="35"/>
      <c r="XEV400" s="35"/>
      <c r="XEW400" s="35"/>
      <c r="XEX400" s="35"/>
      <c r="XEY400" s="35"/>
      <c r="XEZ400" s="35"/>
      <c r="XFA400" s="35"/>
      <c r="XFB400" s="35"/>
      <c r="XFC400" s="35"/>
      <c r="XFD400" s="35"/>
    </row>
    <row r="401" spans="1:16226" ht="20.25" x14ac:dyDescent="0.25">
      <c r="A401" s="75" t="s">
        <v>75</v>
      </c>
      <c r="B401" s="75"/>
      <c r="C401" s="75"/>
      <c r="D401" s="75"/>
      <c r="E401" s="75"/>
      <c r="F401" s="75"/>
      <c r="G401" s="75"/>
      <c r="H401" s="75"/>
      <c r="I401" s="75"/>
      <c r="J401" s="35"/>
      <c r="K401" s="35"/>
      <c r="L401" s="35"/>
      <c r="M401" s="35"/>
      <c r="N401" s="35"/>
      <c r="O401" s="35"/>
      <c r="P401" s="35"/>
      <c r="Q401" s="35"/>
      <c r="R401" s="35"/>
      <c r="S401" s="35"/>
      <c r="T401" s="35"/>
      <c r="U401" s="35"/>
      <c r="V401" s="35"/>
      <c r="W401" s="35"/>
      <c r="X401" s="35"/>
      <c r="Y401" s="35"/>
      <c r="Z401" s="35"/>
      <c r="AA401" s="35"/>
      <c r="EV401" s="35"/>
      <c r="EW401" s="35"/>
      <c r="EX401" s="35"/>
      <c r="EY401" s="35"/>
      <c r="EZ401" s="35"/>
      <c r="FA401" s="35"/>
      <c r="FB401" s="35"/>
      <c r="FC401" s="35"/>
      <c r="FD401" s="35"/>
      <c r="FE401" s="35"/>
      <c r="FF401" s="35"/>
      <c r="FG401" s="35"/>
      <c r="FH401" s="35"/>
      <c r="FI401" s="35"/>
      <c r="FJ401" s="35"/>
      <c r="FK401" s="35"/>
      <c r="FL401" s="35"/>
      <c r="FM401" s="35"/>
      <c r="FN401" s="35"/>
      <c r="FO401" s="35"/>
      <c r="FP401" s="35"/>
      <c r="FQ401" s="35"/>
      <c r="FR401" s="35"/>
      <c r="FS401" s="35"/>
      <c r="FT401" s="35"/>
      <c r="FU401" s="35"/>
      <c r="FV401" s="35"/>
      <c r="FW401" s="35"/>
      <c r="FX401" s="35"/>
      <c r="FY401" s="35"/>
      <c r="FZ401" s="35"/>
      <c r="GA401" s="35"/>
      <c r="GB401" s="35"/>
      <c r="GC401" s="35"/>
      <c r="GD401" s="35"/>
      <c r="GE401" s="35"/>
      <c r="GF401" s="35"/>
      <c r="GG401" s="35"/>
      <c r="GH401" s="35"/>
      <c r="GI401" s="35"/>
      <c r="GJ401" s="35"/>
      <c r="GK401" s="35"/>
      <c r="GL401" s="35"/>
      <c r="GM401" s="35"/>
      <c r="GN401" s="35"/>
      <c r="GO401" s="35"/>
      <c r="GP401" s="35"/>
      <c r="GQ401" s="35"/>
      <c r="GR401" s="35"/>
      <c r="GS401" s="35"/>
      <c r="GT401" s="35"/>
      <c r="GU401" s="35"/>
      <c r="GV401" s="35"/>
      <c r="GW401" s="35"/>
      <c r="GX401" s="35"/>
      <c r="GY401" s="35"/>
      <c r="GZ401" s="35"/>
      <c r="HA401" s="35"/>
      <c r="HB401" s="35"/>
      <c r="HC401" s="35"/>
      <c r="HD401" s="35"/>
      <c r="HE401" s="35"/>
      <c r="HF401" s="35"/>
      <c r="HG401" s="35"/>
      <c r="HH401" s="35"/>
      <c r="HI401" s="35"/>
      <c r="HJ401" s="35"/>
      <c r="HK401" s="35"/>
      <c r="HL401" s="35"/>
      <c r="HM401" s="35"/>
      <c r="HN401" s="35"/>
      <c r="HO401" s="35"/>
      <c r="HP401" s="35"/>
      <c r="HQ401" s="35"/>
      <c r="HR401" s="35"/>
      <c r="HS401" s="35"/>
      <c r="HT401" s="35"/>
      <c r="HU401" s="35"/>
      <c r="HV401" s="35"/>
      <c r="HW401" s="35"/>
      <c r="HX401" s="35"/>
      <c r="HY401" s="35"/>
      <c r="HZ401" s="35"/>
      <c r="IA401" s="35"/>
      <c r="IB401" s="35"/>
      <c r="IC401" s="35"/>
      <c r="ID401" s="35"/>
      <c r="IE401" s="35"/>
      <c r="IF401" s="35"/>
      <c r="IG401" s="35"/>
      <c r="IH401" s="35"/>
      <c r="II401" s="35"/>
      <c r="IJ401" s="35"/>
      <c r="IK401" s="35"/>
      <c r="IL401" s="35"/>
      <c r="IM401" s="35"/>
      <c r="IN401" s="35"/>
      <c r="IO401" s="35"/>
      <c r="IP401" s="35"/>
      <c r="IQ401" s="35"/>
      <c r="IR401" s="35"/>
      <c r="IS401" s="35"/>
      <c r="IT401" s="35"/>
      <c r="IU401" s="35"/>
      <c r="IV401" s="35"/>
      <c r="IW401" s="35"/>
      <c r="IX401" s="35"/>
      <c r="IY401" s="35"/>
      <c r="IZ401" s="35"/>
      <c r="JA401" s="35"/>
      <c r="JB401" s="35"/>
      <c r="JC401" s="35"/>
      <c r="JD401" s="35"/>
      <c r="JE401" s="35"/>
      <c r="JF401" s="35"/>
      <c r="JG401" s="35"/>
      <c r="JH401" s="35"/>
      <c r="JI401" s="35"/>
      <c r="JJ401" s="35"/>
      <c r="JK401" s="35"/>
      <c r="JL401" s="35"/>
      <c r="JM401" s="35"/>
      <c r="JN401" s="35"/>
      <c r="JO401" s="35"/>
      <c r="JP401" s="35"/>
      <c r="JQ401" s="35"/>
      <c r="JR401" s="35"/>
      <c r="JS401" s="35"/>
      <c r="JT401" s="35"/>
      <c r="JU401" s="35"/>
      <c r="JV401" s="35"/>
      <c r="JW401" s="35"/>
      <c r="JX401" s="35"/>
      <c r="JY401" s="35"/>
      <c r="JZ401" s="35"/>
      <c r="KA401" s="35"/>
      <c r="KB401" s="35"/>
      <c r="KC401" s="35"/>
      <c r="KD401" s="35"/>
      <c r="KE401" s="35"/>
      <c r="KF401" s="35"/>
      <c r="KG401" s="35"/>
      <c r="KH401" s="35"/>
      <c r="KI401" s="35"/>
      <c r="KJ401" s="35"/>
      <c r="KK401" s="35"/>
      <c r="KL401" s="35"/>
      <c r="KM401" s="35"/>
      <c r="KN401" s="35"/>
      <c r="KO401" s="35"/>
      <c r="KP401" s="35"/>
      <c r="KQ401" s="35"/>
      <c r="KR401" s="35"/>
      <c r="KS401" s="35"/>
      <c r="KT401" s="35"/>
      <c r="KU401" s="35"/>
      <c r="KV401" s="35"/>
      <c r="KW401" s="35"/>
      <c r="KX401" s="35"/>
      <c r="KY401" s="35"/>
      <c r="KZ401" s="35"/>
      <c r="LA401" s="35"/>
      <c r="LB401" s="35"/>
      <c r="LC401" s="35"/>
      <c r="LD401" s="35"/>
      <c r="LE401" s="35"/>
      <c r="LF401" s="35"/>
      <c r="LG401" s="35"/>
      <c r="LH401" s="35"/>
      <c r="LI401" s="35"/>
      <c r="LJ401" s="35"/>
      <c r="LK401" s="35"/>
      <c r="LL401" s="35"/>
      <c r="LM401" s="35"/>
      <c r="LN401" s="35"/>
      <c r="LO401" s="35"/>
      <c r="LP401" s="35"/>
      <c r="LQ401" s="35"/>
      <c r="LR401" s="35"/>
      <c r="LS401" s="35"/>
      <c r="LT401" s="35"/>
      <c r="LU401" s="35"/>
      <c r="LV401" s="35"/>
      <c r="LW401" s="35"/>
      <c r="LX401" s="35"/>
      <c r="LY401" s="35"/>
      <c r="LZ401" s="35"/>
      <c r="MA401" s="35"/>
      <c r="MB401" s="35"/>
      <c r="MC401" s="35"/>
      <c r="MD401" s="35"/>
      <c r="ME401" s="35"/>
      <c r="MF401" s="35"/>
      <c r="MG401" s="35"/>
      <c r="MH401" s="35"/>
      <c r="MI401" s="35"/>
      <c r="MJ401" s="35"/>
      <c r="MK401" s="35"/>
      <c r="ML401" s="35"/>
      <c r="MM401" s="35"/>
      <c r="MN401" s="35"/>
      <c r="MO401" s="35"/>
      <c r="MP401" s="35"/>
      <c r="MQ401" s="35"/>
      <c r="MR401" s="35"/>
      <c r="MS401" s="35"/>
      <c r="MT401" s="35"/>
      <c r="MU401" s="35"/>
      <c r="MV401" s="35"/>
      <c r="MW401" s="35"/>
      <c r="MX401" s="35"/>
      <c r="MY401" s="35"/>
      <c r="MZ401" s="35"/>
      <c r="NA401" s="35"/>
      <c r="NB401" s="35"/>
      <c r="NC401" s="35"/>
      <c r="ND401" s="35"/>
      <c r="NE401" s="35"/>
      <c r="NF401" s="35"/>
      <c r="NG401" s="35"/>
      <c r="NH401" s="35"/>
      <c r="NI401" s="35"/>
      <c r="NJ401" s="35"/>
      <c r="NK401" s="35"/>
      <c r="NL401" s="35"/>
      <c r="NM401" s="35"/>
      <c r="NN401" s="35"/>
      <c r="NO401" s="35"/>
      <c r="NP401" s="35"/>
      <c r="NQ401" s="35"/>
      <c r="NR401" s="35"/>
      <c r="NS401" s="35"/>
      <c r="NT401" s="35"/>
      <c r="NU401" s="35"/>
      <c r="NV401" s="35"/>
      <c r="NW401" s="35"/>
      <c r="NX401" s="35"/>
      <c r="NY401" s="35"/>
      <c r="NZ401" s="35"/>
      <c r="OA401" s="35"/>
      <c r="OB401" s="35"/>
      <c r="OC401" s="35"/>
      <c r="OD401" s="35"/>
      <c r="OE401" s="35"/>
      <c r="OF401" s="35"/>
      <c r="OG401" s="35"/>
      <c r="OH401" s="35"/>
      <c r="OI401" s="35"/>
      <c r="OJ401" s="35"/>
      <c r="OK401" s="35"/>
      <c r="OL401" s="35"/>
      <c r="OM401" s="35"/>
      <c r="ON401" s="35"/>
      <c r="OO401" s="35"/>
      <c r="OP401" s="35"/>
      <c r="OQ401" s="35"/>
      <c r="OR401" s="35"/>
      <c r="OS401" s="35"/>
      <c r="OT401" s="35"/>
      <c r="OU401" s="35"/>
      <c r="OV401" s="35"/>
      <c r="OW401" s="35"/>
      <c r="OX401" s="35"/>
      <c r="OY401" s="35"/>
      <c r="OZ401" s="35"/>
      <c r="PA401" s="35"/>
      <c r="PB401" s="35"/>
      <c r="PC401" s="35"/>
      <c r="PD401" s="35"/>
      <c r="PE401" s="35"/>
      <c r="PF401" s="35"/>
      <c r="PG401" s="35"/>
      <c r="PH401" s="35"/>
      <c r="PI401" s="35"/>
      <c r="PJ401" s="35"/>
      <c r="PK401" s="35"/>
      <c r="PL401" s="35"/>
      <c r="PM401" s="35"/>
      <c r="PN401" s="35"/>
      <c r="PO401" s="35"/>
      <c r="PP401" s="35"/>
      <c r="PQ401" s="35"/>
      <c r="PR401" s="35"/>
      <c r="PS401" s="35"/>
      <c r="PT401" s="35"/>
      <c r="PU401" s="35"/>
      <c r="PV401" s="35"/>
      <c r="PW401" s="35"/>
      <c r="PX401" s="35"/>
      <c r="PY401" s="35"/>
      <c r="PZ401" s="35"/>
      <c r="QA401" s="35"/>
      <c r="QB401" s="35"/>
      <c r="QC401" s="35"/>
      <c r="QD401" s="35"/>
      <c r="QE401" s="35"/>
      <c r="QF401" s="35"/>
      <c r="QG401" s="35"/>
      <c r="QH401" s="35"/>
      <c r="QI401" s="35"/>
      <c r="QJ401" s="35"/>
      <c r="QK401" s="35"/>
      <c r="QL401" s="35"/>
      <c r="QM401" s="35"/>
      <c r="QN401" s="35"/>
      <c r="QO401" s="35"/>
      <c r="QP401" s="35"/>
      <c r="QQ401" s="35"/>
      <c r="QR401" s="35"/>
      <c r="QS401" s="35"/>
      <c r="QT401" s="35"/>
      <c r="QU401" s="35"/>
      <c r="QV401" s="35"/>
      <c r="QW401" s="35"/>
      <c r="QX401" s="35"/>
      <c r="QY401" s="35"/>
      <c r="QZ401" s="35"/>
      <c r="RA401" s="35"/>
      <c r="RB401" s="35"/>
      <c r="RC401" s="35"/>
      <c r="RD401" s="35"/>
      <c r="RE401" s="35"/>
      <c r="RF401" s="35"/>
      <c r="RG401" s="35"/>
      <c r="RH401" s="35"/>
      <c r="RI401" s="35"/>
      <c r="RJ401" s="35"/>
      <c r="RK401" s="35"/>
      <c r="RL401" s="35"/>
      <c r="RM401" s="35"/>
      <c r="RN401" s="35"/>
      <c r="RO401" s="35"/>
      <c r="RP401" s="35"/>
      <c r="RQ401" s="35"/>
      <c r="RR401" s="35"/>
      <c r="RS401" s="35"/>
      <c r="RT401" s="35"/>
      <c r="RU401" s="35"/>
      <c r="RV401" s="35"/>
      <c r="RW401" s="35"/>
      <c r="RX401" s="35"/>
      <c r="RY401" s="35"/>
      <c r="RZ401" s="35"/>
      <c r="SA401" s="35"/>
      <c r="SB401" s="35"/>
      <c r="SC401" s="35"/>
      <c r="SD401" s="35"/>
      <c r="SE401" s="35"/>
      <c r="SF401" s="35"/>
      <c r="SG401" s="35"/>
      <c r="SH401" s="35"/>
      <c r="SI401" s="35"/>
      <c r="SJ401" s="35"/>
      <c r="SK401" s="35"/>
      <c r="SL401" s="35"/>
      <c r="SM401" s="35"/>
      <c r="SN401" s="35"/>
      <c r="SO401" s="35"/>
      <c r="SP401" s="35"/>
      <c r="SQ401" s="35"/>
      <c r="SR401" s="35"/>
      <c r="SS401" s="35"/>
      <c r="ST401" s="35"/>
      <c r="SU401" s="35"/>
      <c r="SV401" s="35"/>
      <c r="SW401" s="35"/>
      <c r="SX401" s="35"/>
      <c r="SY401" s="35"/>
      <c r="SZ401" s="35"/>
      <c r="TA401" s="35"/>
      <c r="TB401" s="35"/>
      <c r="TC401" s="35"/>
      <c r="TD401" s="35"/>
      <c r="TE401" s="35"/>
      <c r="TF401" s="35"/>
      <c r="TG401" s="35"/>
      <c r="TH401" s="35"/>
      <c r="TI401" s="35"/>
      <c r="TJ401" s="35"/>
      <c r="TK401" s="35"/>
      <c r="TL401" s="35"/>
      <c r="TM401" s="35"/>
      <c r="TN401" s="35"/>
      <c r="TO401" s="35"/>
      <c r="TP401" s="35"/>
      <c r="TQ401" s="35"/>
      <c r="TR401" s="35"/>
      <c r="TS401" s="35"/>
      <c r="TT401" s="35"/>
      <c r="TU401" s="35"/>
      <c r="TV401" s="35"/>
      <c r="TW401" s="35"/>
      <c r="TX401" s="35"/>
      <c r="TY401" s="35"/>
      <c r="TZ401" s="35"/>
      <c r="UA401" s="35"/>
      <c r="UB401" s="35"/>
      <c r="UC401" s="35"/>
      <c r="UD401" s="35"/>
      <c r="UE401" s="35"/>
      <c r="UF401" s="35"/>
      <c r="UG401" s="35"/>
      <c r="UH401" s="35"/>
      <c r="UI401" s="35"/>
      <c r="UJ401" s="35"/>
      <c r="UK401" s="35"/>
      <c r="UL401" s="35"/>
      <c r="UM401" s="35"/>
      <c r="UN401" s="35"/>
      <c r="UO401" s="35"/>
      <c r="UP401" s="35"/>
      <c r="UQ401" s="35"/>
      <c r="UR401" s="35"/>
      <c r="US401" s="35"/>
      <c r="UT401" s="35"/>
      <c r="UU401" s="35"/>
      <c r="UV401" s="35"/>
      <c r="UW401" s="35"/>
      <c r="UX401" s="35"/>
      <c r="UY401" s="35"/>
      <c r="UZ401" s="35"/>
      <c r="VA401" s="35"/>
      <c r="VB401" s="35"/>
      <c r="VC401" s="35"/>
      <c r="VD401" s="35"/>
      <c r="VE401" s="35"/>
      <c r="VF401" s="35"/>
      <c r="VG401" s="35"/>
      <c r="VH401" s="35"/>
      <c r="VI401" s="35"/>
      <c r="VJ401" s="35"/>
      <c r="VK401" s="35"/>
      <c r="VL401" s="35"/>
      <c r="VM401" s="35"/>
      <c r="VN401" s="35"/>
      <c r="VO401" s="35"/>
      <c r="VP401" s="35"/>
      <c r="VQ401" s="35"/>
      <c r="VR401" s="35"/>
      <c r="VS401" s="35"/>
      <c r="VT401" s="35"/>
      <c r="VU401" s="35"/>
      <c r="VV401" s="35"/>
      <c r="VW401" s="35"/>
      <c r="VX401" s="35"/>
      <c r="VY401" s="35"/>
      <c r="VZ401" s="35"/>
      <c r="WA401" s="35"/>
      <c r="WB401" s="35"/>
      <c r="WC401" s="35"/>
      <c r="WD401" s="35"/>
      <c r="WE401" s="35"/>
      <c r="WF401" s="35"/>
      <c r="WG401" s="35"/>
      <c r="WH401" s="35"/>
      <c r="WI401" s="35"/>
      <c r="WJ401" s="35"/>
      <c r="WK401" s="35"/>
      <c r="WL401" s="35"/>
      <c r="WM401" s="35"/>
      <c r="WN401" s="35"/>
      <c r="WO401" s="35"/>
      <c r="WP401" s="35"/>
      <c r="WQ401" s="35"/>
      <c r="WR401" s="35"/>
      <c r="WS401" s="35"/>
      <c r="WT401" s="35"/>
      <c r="WU401" s="35"/>
      <c r="WV401" s="35"/>
      <c r="WW401" s="35"/>
      <c r="WX401" s="35"/>
      <c r="WY401" s="35"/>
      <c r="WZ401" s="35"/>
      <c r="XA401" s="35"/>
      <c r="XB401" s="35"/>
      <c r="XC401" s="35"/>
      <c r="XD401" s="35"/>
      <c r="XE401" s="35"/>
      <c r="XF401" s="35"/>
      <c r="XG401" s="35"/>
      <c r="XH401" s="35"/>
      <c r="XI401" s="35"/>
      <c r="XJ401" s="35"/>
      <c r="XK401" s="35"/>
      <c r="XL401" s="35"/>
      <c r="XM401" s="35"/>
      <c r="XN401" s="35"/>
      <c r="XO401" s="35"/>
      <c r="XP401" s="35"/>
      <c r="XQ401" s="35"/>
      <c r="XR401" s="35"/>
      <c r="XS401" s="35"/>
      <c r="XT401" s="35"/>
      <c r="XU401" s="35"/>
      <c r="XV401" s="35"/>
      <c r="XW401" s="35"/>
      <c r="XX401" s="35"/>
      <c r="XY401" s="35"/>
      <c r="XZ401" s="35"/>
      <c r="YA401" s="35"/>
      <c r="YB401" s="35"/>
      <c r="YC401" s="35"/>
      <c r="YD401" s="35"/>
      <c r="YE401" s="35"/>
      <c r="YF401" s="35"/>
      <c r="YG401" s="35"/>
      <c r="YH401" s="35"/>
      <c r="YI401" s="35"/>
      <c r="YJ401" s="35"/>
      <c r="YK401" s="35"/>
      <c r="YL401" s="35"/>
      <c r="YM401" s="35"/>
      <c r="YN401" s="35"/>
      <c r="YO401" s="35"/>
      <c r="YP401" s="35"/>
      <c r="YQ401" s="35"/>
      <c r="YR401" s="35"/>
      <c r="YS401" s="35"/>
      <c r="YT401" s="35"/>
      <c r="YU401" s="35"/>
      <c r="YV401" s="35"/>
      <c r="YW401" s="35"/>
      <c r="YX401" s="35"/>
      <c r="YY401" s="35"/>
      <c r="YZ401" s="35"/>
      <c r="ZA401" s="35"/>
      <c r="ZB401" s="35"/>
      <c r="ZC401" s="35"/>
      <c r="ZD401" s="35"/>
      <c r="ZE401" s="35"/>
      <c r="ZF401" s="35"/>
      <c r="ZG401" s="35"/>
      <c r="ZH401" s="35"/>
      <c r="ZI401" s="35"/>
      <c r="ZJ401" s="35"/>
      <c r="ZK401" s="35"/>
      <c r="ZL401" s="35"/>
      <c r="ZM401" s="35"/>
      <c r="ZN401" s="35"/>
      <c r="ZO401" s="35"/>
      <c r="ZP401" s="35"/>
      <c r="ZQ401" s="35"/>
      <c r="ZR401" s="35"/>
      <c r="ZS401" s="35"/>
      <c r="ZT401" s="35"/>
      <c r="ZU401" s="35"/>
      <c r="ZV401" s="35"/>
      <c r="ZW401" s="35"/>
      <c r="ZX401" s="35"/>
      <c r="ZY401" s="35"/>
      <c r="ZZ401" s="35"/>
      <c r="AAA401" s="35"/>
      <c r="AAB401" s="35"/>
      <c r="AAC401" s="35"/>
      <c r="AAD401" s="35"/>
      <c r="AAE401" s="35"/>
      <c r="AAF401" s="35"/>
      <c r="AAG401" s="35"/>
      <c r="AAH401" s="35"/>
      <c r="AAI401" s="35"/>
      <c r="AAJ401" s="35"/>
      <c r="AAK401" s="35"/>
      <c r="AAL401" s="35"/>
      <c r="AAM401" s="35"/>
      <c r="AAN401" s="35"/>
      <c r="AAO401" s="35"/>
      <c r="AAP401" s="35"/>
      <c r="AAQ401" s="35"/>
      <c r="AAR401" s="35"/>
      <c r="AAS401" s="35"/>
      <c r="AAT401" s="35"/>
      <c r="AAU401" s="35"/>
      <c r="AAV401" s="35"/>
      <c r="AAW401" s="35"/>
      <c r="AAX401" s="35"/>
      <c r="AAY401" s="35"/>
      <c r="AAZ401" s="35"/>
      <c r="ABA401" s="35"/>
      <c r="ABB401" s="35"/>
      <c r="ABC401" s="35"/>
      <c r="ABD401" s="35"/>
      <c r="ABE401" s="35"/>
      <c r="ABF401" s="35"/>
      <c r="ABG401" s="35"/>
      <c r="ABH401" s="35"/>
      <c r="ABI401" s="35"/>
      <c r="ABJ401" s="35"/>
      <c r="ABK401" s="35"/>
      <c r="ABL401" s="35"/>
      <c r="ABM401" s="35"/>
      <c r="ABN401" s="35"/>
      <c r="ABO401" s="35"/>
      <c r="ABP401" s="35"/>
      <c r="ABQ401" s="35"/>
      <c r="ABR401" s="35"/>
      <c r="ABS401" s="35"/>
      <c r="ABT401" s="35"/>
      <c r="ABU401" s="35"/>
      <c r="ABV401" s="35"/>
      <c r="ABW401" s="35"/>
      <c r="ABX401" s="35"/>
      <c r="ABY401" s="35"/>
      <c r="ABZ401" s="35"/>
      <c r="ACA401" s="35"/>
      <c r="ACB401" s="35"/>
      <c r="ACC401" s="35"/>
      <c r="ACD401" s="35"/>
      <c r="ACE401" s="35"/>
      <c r="ACF401" s="35"/>
      <c r="ACG401" s="35"/>
      <c r="ACH401" s="35"/>
      <c r="ACI401" s="35"/>
      <c r="ACJ401" s="35"/>
      <c r="ACK401" s="35"/>
      <c r="ACL401" s="35"/>
      <c r="ACM401" s="35"/>
      <c r="ACN401" s="35"/>
      <c r="ACO401" s="35"/>
      <c r="ACP401" s="35"/>
      <c r="ACQ401" s="35"/>
      <c r="ACR401" s="35"/>
      <c r="ACS401" s="35"/>
      <c r="ACT401" s="35"/>
      <c r="ACU401" s="35"/>
      <c r="ACV401" s="35"/>
      <c r="ACW401" s="35"/>
      <c r="ACX401" s="35"/>
      <c r="ACY401" s="35"/>
      <c r="ACZ401" s="35"/>
      <c r="ADA401" s="35"/>
      <c r="ADB401" s="35"/>
      <c r="ADC401" s="35"/>
      <c r="ADD401" s="35"/>
      <c r="ADE401" s="35"/>
      <c r="ADF401" s="35"/>
      <c r="ADG401" s="35"/>
      <c r="ADH401" s="35"/>
      <c r="ADI401" s="35"/>
      <c r="ADJ401" s="35"/>
      <c r="ADK401" s="35"/>
      <c r="ADL401" s="35"/>
      <c r="ADM401" s="35"/>
      <c r="ADN401" s="35"/>
      <c r="ADO401" s="35"/>
      <c r="ADP401" s="35"/>
      <c r="ADQ401" s="35"/>
      <c r="ADR401" s="35"/>
      <c r="ADS401" s="35"/>
      <c r="ADT401" s="35"/>
      <c r="ADU401" s="35"/>
      <c r="ADV401" s="35"/>
      <c r="ADW401" s="35"/>
      <c r="ADX401" s="35"/>
      <c r="ADY401" s="35"/>
      <c r="ADZ401" s="35"/>
      <c r="AEA401" s="35"/>
      <c r="AEB401" s="35"/>
      <c r="AEC401" s="35"/>
      <c r="AED401" s="35"/>
      <c r="AEE401" s="35"/>
      <c r="AEF401" s="35"/>
      <c r="AEG401" s="35"/>
      <c r="AEH401" s="35"/>
      <c r="AEI401" s="35"/>
      <c r="AEJ401" s="35"/>
      <c r="AEK401" s="35"/>
      <c r="AEL401" s="35"/>
      <c r="AEM401" s="35"/>
      <c r="AEN401" s="35"/>
      <c r="AEO401" s="35"/>
      <c r="AEP401" s="35"/>
      <c r="AEQ401" s="35"/>
      <c r="AER401" s="35"/>
      <c r="AES401" s="35"/>
      <c r="AET401" s="35"/>
      <c r="AEU401" s="35"/>
      <c r="AEV401" s="35"/>
      <c r="AEW401" s="35"/>
      <c r="AEX401" s="35"/>
      <c r="AEY401" s="35"/>
      <c r="AEZ401" s="35"/>
      <c r="AFA401" s="35"/>
      <c r="AFB401" s="35"/>
      <c r="AFC401" s="35"/>
      <c r="AFD401" s="35"/>
      <c r="AFE401" s="35"/>
      <c r="AFF401" s="35"/>
      <c r="AFG401" s="35"/>
      <c r="AFH401" s="35"/>
      <c r="AFI401" s="35"/>
      <c r="AFJ401" s="35"/>
      <c r="AFK401" s="35"/>
      <c r="AFL401" s="35"/>
      <c r="AFM401" s="35"/>
      <c r="AFN401" s="35"/>
      <c r="AFO401" s="35"/>
      <c r="AFP401" s="35"/>
      <c r="AFQ401" s="35"/>
      <c r="AFR401" s="35"/>
      <c r="AFS401" s="35"/>
      <c r="AFT401" s="35"/>
      <c r="AFU401" s="35"/>
      <c r="AFV401" s="35"/>
      <c r="AFW401" s="35"/>
      <c r="AFX401" s="35"/>
      <c r="AFY401" s="35"/>
      <c r="AFZ401" s="35"/>
      <c r="AGA401" s="35"/>
      <c r="AGB401" s="35"/>
      <c r="AGC401" s="35"/>
      <c r="AGD401" s="35"/>
      <c r="AGE401" s="35"/>
      <c r="AGF401" s="35"/>
      <c r="AGG401" s="35"/>
      <c r="AGH401" s="35"/>
      <c r="AGI401" s="35"/>
      <c r="AGJ401" s="35"/>
      <c r="AGK401" s="35"/>
      <c r="AGL401" s="35"/>
      <c r="AGM401" s="35"/>
      <c r="AGN401" s="35"/>
      <c r="AGO401" s="35"/>
      <c r="AGP401" s="35"/>
      <c r="AGQ401" s="35"/>
      <c r="AGR401" s="35"/>
      <c r="AGS401" s="35"/>
      <c r="AGT401" s="35"/>
      <c r="AGU401" s="35"/>
      <c r="AGV401" s="35"/>
      <c r="AGW401" s="35"/>
      <c r="AGX401" s="35"/>
      <c r="AGY401" s="35"/>
      <c r="AGZ401" s="35"/>
      <c r="AHA401" s="35"/>
      <c r="AHB401" s="35"/>
      <c r="AHC401" s="35"/>
      <c r="AHD401" s="35"/>
      <c r="AHE401" s="35"/>
      <c r="AHF401" s="35"/>
      <c r="AHG401" s="35"/>
      <c r="AHH401" s="35"/>
      <c r="AHI401" s="35"/>
      <c r="AHJ401" s="35"/>
      <c r="AHK401" s="35"/>
      <c r="AHL401" s="35"/>
      <c r="AHM401" s="35"/>
      <c r="AHN401" s="35"/>
      <c r="AHO401" s="35"/>
      <c r="AHP401" s="35"/>
      <c r="AHQ401" s="35"/>
      <c r="AHR401" s="35"/>
      <c r="AHS401" s="35"/>
      <c r="AHT401" s="35"/>
      <c r="AHU401" s="35"/>
      <c r="AHV401" s="35"/>
      <c r="AHW401" s="35"/>
      <c r="AHX401" s="35"/>
      <c r="AHY401" s="35"/>
      <c r="AHZ401" s="35"/>
      <c r="AIA401" s="35"/>
      <c r="AIB401" s="35"/>
      <c r="AIC401" s="35"/>
      <c r="AID401" s="35"/>
      <c r="AIE401" s="35"/>
      <c r="AIF401" s="35"/>
      <c r="AIG401" s="35"/>
      <c r="AIH401" s="35"/>
      <c r="AII401" s="35"/>
      <c r="AIJ401" s="35"/>
      <c r="AIK401" s="35"/>
      <c r="AIL401" s="35"/>
      <c r="AIM401" s="35"/>
      <c r="AIN401" s="35"/>
      <c r="AIO401" s="35"/>
      <c r="AIP401" s="35"/>
      <c r="AIQ401" s="35"/>
      <c r="AIR401" s="35"/>
      <c r="AIS401" s="35"/>
      <c r="AIT401" s="35"/>
      <c r="AIU401" s="35"/>
      <c r="AIV401" s="35"/>
      <c r="AIW401" s="35"/>
      <c r="AIX401" s="35"/>
      <c r="AIY401" s="35"/>
      <c r="AIZ401" s="35"/>
      <c r="AJA401" s="35"/>
      <c r="AJB401" s="35"/>
      <c r="AJC401" s="35"/>
      <c r="AJD401" s="35"/>
      <c r="AJE401" s="35"/>
      <c r="AJF401" s="35"/>
      <c r="AJG401" s="35"/>
      <c r="AJH401" s="35"/>
      <c r="AJI401" s="35"/>
      <c r="AJJ401" s="35"/>
      <c r="AJK401" s="35"/>
      <c r="AJL401" s="35"/>
      <c r="AJM401" s="35"/>
      <c r="AJN401" s="35"/>
      <c r="AJO401" s="35"/>
      <c r="AJP401" s="35"/>
      <c r="AJQ401" s="35"/>
      <c r="AJR401" s="35"/>
      <c r="AJS401" s="35"/>
      <c r="AJT401" s="35"/>
      <c r="AJU401" s="35"/>
      <c r="AJV401" s="35"/>
      <c r="AJW401" s="35"/>
      <c r="AJX401" s="35"/>
      <c r="AJY401" s="35"/>
      <c r="AJZ401" s="35"/>
      <c r="AKA401" s="35"/>
      <c r="AKB401" s="35"/>
      <c r="AKC401" s="35"/>
      <c r="AKD401" s="35"/>
      <c r="AKE401" s="35"/>
      <c r="AKF401" s="35"/>
      <c r="AKG401" s="35"/>
      <c r="AKH401" s="35"/>
      <c r="AKI401" s="35"/>
      <c r="AKJ401" s="35"/>
      <c r="AKK401" s="35"/>
      <c r="AKL401" s="35"/>
      <c r="AKM401" s="35"/>
      <c r="AKN401" s="35"/>
      <c r="AKO401" s="35"/>
      <c r="AKP401" s="35"/>
      <c r="AKQ401" s="35"/>
      <c r="AKR401" s="35"/>
      <c r="AKS401" s="35"/>
      <c r="AKT401" s="35"/>
      <c r="AKU401" s="35"/>
      <c r="AKV401" s="35"/>
      <c r="AKW401" s="35"/>
      <c r="AKX401" s="35"/>
      <c r="AKY401" s="35"/>
      <c r="AKZ401" s="35"/>
      <c r="ALA401" s="35"/>
      <c r="ALB401" s="35"/>
      <c r="ALC401" s="35"/>
      <c r="ALD401" s="35"/>
      <c r="ALE401" s="35"/>
      <c r="ALF401" s="35"/>
      <c r="ALG401" s="35"/>
      <c r="ALH401" s="35"/>
      <c r="ALI401" s="35"/>
      <c r="ALJ401" s="35"/>
      <c r="ALK401" s="35"/>
      <c r="ALL401" s="35"/>
      <c r="ALM401" s="35"/>
      <c r="ALN401" s="35"/>
      <c r="ALO401" s="35"/>
      <c r="ALP401" s="35"/>
      <c r="ALQ401" s="35"/>
      <c r="ALR401" s="35"/>
      <c r="ALS401" s="35"/>
      <c r="ALT401" s="35"/>
      <c r="ALU401" s="35"/>
      <c r="ALV401" s="35"/>
      <c r="ALW401" s="35"/>
      <c r="ALX401" s="35"/>
      <c r="ALY401" s="35"/>
      <c r="ALZ401" s="35"/>
      <c r="AMA401" s="35"/>
      <c r="AMB401" s="35"/>
      <c r="AMC401" s="35"/>
      <c r="AMD401" s="35"/>
      <c r="AME401" s="35"/>
      <c r="AMF401" s="35"/>
      <c r="AMG401" s="35"/>
      <c r="AMH401" s="35"/>
      <c r="AMI401" s="35"/>
      <c r="AMJ401" s="35"/>
      <c r="AMK401" s="35"/>
      <c r="AML401" s="35"/>
      <c r="AMM401" s="35"/>
      <c r="AMN401" s="35"/>
      <c r="AMO401" s="35"/>
      <c r="AMP401" s="35"/>
      <c r="AMQ401" s="35"/>
      <c r="AMR401" s="35"/>
      <c r="AMS401" s="35"/>
      <c r="AMT401" s="35"/>
      <c r="AMU401" s="35"/>
      <c r="AMV401" s="35"/>
      <c r="AMW401" s="35"/>
      <c r="AMX401" s="35"/>
      <c r="AMY401" s="35"/>
      <c r="AMZ401" s="35"/>
      <c r="ANA401" s="35"/>
      <c r="ANB401" s="35"/>
      <c r="ANC401" s="35"/>
      <c r="AND401" s="35"/>
      <c r="ANE401" s="35"/>
      <c r="ANF401" s="35"/>
      <c r="ANG401" s="35"/>
      <c r="ANH401" s="35"/>
      <c r="ANI401" s="35"/>
      <c r="ANJ401" s="35"/>
      <c r="ANK401" s="35"/>
      <c r="ANL401" s="35"/>
      <c r="ANM401" s="35"/>
      <c r="ANN401" s="35"/>
      <c r="ANO401" s="35"/>
      <c r="ANP401" s="35"/>
      <c r="ANQ401" s="35"/>
      <c r="ANR401" s="35"/>
      <c r="ANS401" s="35"/>
      <c r="ANT401" s="35"/>
      <c r="ANU401" s="35"/>
      <c r="ANV401" s="35"/>
      <c r="ANW401" s="35"/>
      <c r="ANX401" s="35"/>
      <c r="ANY401" s="35"/>
      <c r="ANZ401" s="35"/>
      <c r="AOA401" s="35"/>
      <c r="AOB401" s="35"/>
      <c r="AOC401" s="35"/>
      <c r="AOD401" s="35"/>
      <c r="AOE401" s="35"/>
      <c r="AOF401" s="35"/>
      <c r="AOG401" s="35"/>
      <c r="AOH401" s="35"/>
      <c r="AOI401" s="35"/>
      <c r="AOJ401" s="35"/>
      <c r="AOK401" s="35"/>
      <c r="AOL401" s="35"/>
      <c r="AOM401" s="35"/>
      <c r="AON401" s="35"/>
      <c r="AOO401" s="35"/>
      <c r="AOP401" s="35"/>
      <c r="AOQ401" s="35"/>
      <c r="AOR401" s="35"/>
      <c r="AOS401" s="35"/>
      <c r="AOT401" s="35"/>
      <c r="AOU401" s="35"/>
      <c r="AOV401" s="35"/>
      <c r="AOW401" s="35"/>
      <c r="AOX401" s="35"/>
      <c r="AOY401" s="35"/>
      <c r="AOZ401" s="35"/>
      <c r="APA401" s="35"/>
      <c r="APB401" s="35"/>
      <c r="APC401" s="35"/>
      <c r="APD401" s="35"/>
      <c r="APE401" s="35"/>
      <c r="APF401" s="35"/>
      <c r="APG401" s="35"/>
      <c r="APH401" s="35"/>
      <c r="API401" s="35"/>
      <c r="APJ401" s="35"/>
      <c r="APK401" s="35"/>
      <c r="APL401" s="35"/>
      <c r="APM401" s="35"/>
      <c r="APN401" s="35"/>
      <c r="APO401" s="35"/>
      <c r="APP401" s="35"/>
      <c r="APQ401" s="35"/>
      <c r="APR401" s="35"/>
      <c r="APS401" s="35"/>
      <c r="APT401" s="35"/>
      <c r="APU401" s="35"/>
      <c r="APV401" s="35"/>
      <c r="APW401" s="35"/>
      <c r="APX401" s="35"/>
      <c r="APY401" s="35"/>
      <c r="APZ401" s="35"/>
      <c r="AQA401" s="35"/>
      <c r="AQB401" s="35"/>
      <c r="AQC401" s="35"/>
      <c r="AQD401" s="35"/>
      <c r="AQE401" s="35"/>
      <c r="AQF401" s="35"/>
      <c r="AQG401" s="35"/>
      <c r="AQH401" s="35"/>
      <c r="AQI401" s="35"/>
      <c r="AQJ401" s="35"/>
      <c r="AQK401" s="35"/>
      <c r="AQL401" s="35"/>
      <c r="AQM401" s="35"/>
      <c r="AQN401" s="35"/>
      <c r="AQO401" s="35"/>
      <c r="AQP401" s="35"/>
      <c r="AQQ401" s="35"/>
      <c r="AQR401" s="35"/>
      <c r="AQS401" s="35"/>
      <c r="AQT401" s="35"/>
      <c r="AQU401" s="35"/>
      <c r="AQV401" s="35"/>
      <c r="AQW401" s="35"/>
      <c r="AQX401" s="35"/>
      <c r="AQY401" s="35"/>
      <c r="AQZ401" s="35"/>
      <c r="ARA401" s="35"/>
      <c r="ARB401" s="35"/>
      <c r="ARC401" s="35"/>
      <c r="ARD401" s="35"/>
      <c r="ARE401" s="35"/>
      <c r="ARF401" s="35"/>
      <c r="ARG401" s="35"/>
      <c r="ARH401" s="35"/>
      <c r="ARI401" s="35"/>
      <c r="ARJ401" s="35"/>
      <c r="ARK401" s="35"/>
      <c r="ARL401" s="35"/>
      <c r="ARM401" s="35"/>
      <c r="ARN401" s="35"/>
      <c r="ARO401" s="35"/>
      <c r="ARP401" s="35"/>
      <c r="ARQ401" s="35"/>
      <c r="ARR401" s="35"/>
      <c r="ARS401" s="35"/>
      <c r="ART401" s="35"/>
      <c r="ARU401" s="35"/>
      <c r="ARV401" s="35"/>
      <c r="ARW401" s="35"/>
      <c r="ARX401" s="35"/>
      <c r="ARY401" s="35"/>
      <c r="ARZ401" s="35"/>
      <c r="ASA401" s="35"/>
      <c r="ASB401" s="35"/>
      <c r="ASC401" s="35"/>
      <c r="ASD401" s="35"/>
      <c r="ASE401" s="35"/>
      <c r="ASF401" s="35"/>
      <c r="ASG401" s="35"/>
      <c r="ASH401" s="35"/>
      <c r="ASI401" s="35"/>
      <c r="ASJ401" s="35"/>
      <c r="ASK401" s="35"/>
      <c r="ASL401" s="35"/>
      <c r="ASM401" s="35"/>
      <c r="ASN401" s="35"/>
      <c r="ASO401" s="35"/>
      <c r="ASP401" s="35"/>
      <c r="ASQ401" s="35"/>
      <c r="ASR401" s="35"/>
      <c r="ASS401" s="35"/>
      <c r="AST401" s="35"/>
      <c r="ASU401" s="35"/>
      <c r="ASV401" s="35"/>
      <c r="ASW401" s="35"/>
      <c r="ASX401" s="35"/>
      <c r="ASY401" s="35"/>
      <c r="ASZ401" s="35"/>
      <c r="ATA401" s="35"/>
      <c r="ATB401" s="35"/>
      <c r="ATC401" s="35"/>
      <c r="ATD401" s="35"/>
      <c r="ATE401" s="35"/>
      <c r="ATF401" s="35"/>
      <c r="ATG401" s="35"/>
      <c r="ATH401" s="35"/>
      <c r="ATI401" s="35"/>
      <c r="ATJ401" s="35"/>
      <c r="ATK401" s="35"/>
      <c r="ATL401" s="35"/>
      <c r="ATM401" s="35"/>
      <c r="ATN401" s="35"/>
      <c r="ATO401" s="35"/>
      <c r="ATP401" s="35"/>
      <c r="ATQ401" s="35"/>
      <c r="ATR401" s="35"/>
      <c r="ATS401" s="35"/>
      <c r="ATT401" s="35"/>
      <c r="ATU401" s="35"/>
      <c r="ATV401" s="35"/>
      <c r="ATW401" s="35"/>
      <c r="ATX401" s="35"/>
      <c r="ATY401" s="35"/>
      <c r="ATZ401" s="35"/>
      <c r="AUA401" s="35"/>
      <c r="AUB401" s="35"/>
      <c r="AUC401" s="35"/>
      <c r="AUD401" s="35"/>
      <c r="AUE401" s="35"/>
      <c r="AUF401" s="35"/>
      <c r="AUG401" s="35"/>
      <c r="AUH401" s="35"/>
      <c r="AUI401" s="35"/>
      <c r="AUJ401" s="35"/>
      <c r="AUK401" s="35"/>
      <c r="AUL401" s="35"/>
      <c r="AUM401" s="35"/>
      <c r="AUN401" s="35"/>
      <c r="AUO401" s="35"/>
      <c r="AUP401" s="35"/>
      <c r="AUQ401" s="35"/>
      <c r="AUR401" s="35"/>
      <c r="AUS401" s="35"/>
      <c r="AUT401" s="35"/>
      <c r="AUU401" s="35"/>
      <c r="AUV401" s="35"/>
      <c r="AUW401" s="35"/>
      <c r="AUX401" s="35"/>
      <c r="AUY401" s="35"/>
      <c r="AUZ401" s="35"/>
      <c r="AVA401" s="35"/>
      <c r="AVB401" s="35"/>
      <c r="AVC401" s="35"/>
      <c r="AVD401" s="35"/>
      <c r="AVE401" s="35"/>
      <c r="AVF401" s="35"/>
      <c r="AVG401" s="35"/>
      <c r="AVH401" s="35"/>
      <c r="AVI401" s="35"/>
      <c r="AVJ401" s="35"/>
      <c r="AVK401" s="35"/>
      <c r="AVL401" s="35"/>
      <c r="AVM401" s="35"/>
      <c r="AVN401" s="35"/>
      <c r="AVO401" s="35"/>
      <c r="AVP401" s="35"/>
      <c r="AVQ401" s="35"/>
      <c r="AVR401" s="35"/>
      <c r="AVS401" s="35"/>
      <c r="AVT401" s="35"/>
      <c r="AVU401" s="35"/>
      <c r="AVV401" s="35"/>
      <c r="AVW401" s="35"/>
      <c r="AVX401" s="35"/>
      <c r="AVY401" s="35"/>
      <c r="AVZ401" s="35"/>
      <c r="AWA401" s="35"/>
      <c r="AWB401" s="35"/>
      <c r="AWC401" s="35"/>
      <c r="AWD401" s="35"/>
      <c r="AWE401" s="35"/>
      <c r="AWF401" s="35"/>
      <c r="AWG401" s="35"/>
      <c r="AWH401" s="35"/>
      <c r="AWI401" s="35"/>
      <c r="AWJ401" s="35"/>
      <c r="AWK401" s="35"/>
      <c r="AWL401" s="35"/>
      <c r="AWM401" s="35"/>
      <c r="AWN401" s="35"/>
      <c r="AWO401" s="35"/>
      <c r="AWP401" s="35"/>
      <c r="AWQ401" s="35"/>
      <c r="AWR401" s="35"/>
      <c r="AWS401" s="35"/>
      <c r="AWT401" s="35"/>
      <c r="AWU401" s="35"/>
      <c r="AWV401" s="35"/>
      <c r="AWW401" s="35"/>
      <c r="AWX401" s="35"/>
      <c r="AWY401" s="35"/>
      <c r="AWZ401" s="35"/>
      <c r="AXA401" s="35"/>
      <c r="AXB401" s="35"/>
      <c r="AXC401" s="35"/>
      <c r="AXD401" s="35"/>
      <c r="AXE401" s="35"/>
      <c r="AXF401" s="35"/>
      <c r="AXG401" s="35"/>
      <c r="AXH401" s="35"/>
      <c r="AXI401" s="35"/>
      <c r="AXJ401" s="35"/>
      <c r="AXK401" s="35"/>
      <c r="AXL401" s="35"/>
      <c r="AXM401" s="35"/>
      <c r="AXN401" s="35"/>
      <c r="AXO401" s="35"/>
      <c r="AXP401" s="35"/>
      <c r="AXQ401" s="35"/>
      <c r="AXR401" s="35"/>
      <c r="AXS401" s="35"/>
      <c r="AXT401" s="35"/>
      <c r="AXU401" s="35"/>
      <c r="AXV401" s="35"/>
      <c r="AXW401" s="35"/>
      <c r="AXX401" s="35"/>
      <c r="AXY401" s="35"/>
      <c r="AXZ401" s="35"/>
      <c r="AYA401" s="35"/>
      <c r="AYB401" s="35"/>
      <c r="AYC401" s="35"/>
      <c r="AYD401" s="35"/>
      <c r="AYE401" s="35"/>
      <c r="AYF401" s="35"/>
      <c r="AYG401" s="35"/>
      <c r="AYH401" s="35"/>
      <c r="AYI401" s="35"/>
      <c r="AYJ401" s="35"/>
      <c r="AYK401" s="35"/>
      <c r="AYL401" s="35"/>
      <c r="AYM401" s="35"/>
      <c r="AYN401" s="35"/>
      <c r="AYO401" s="35"/>
      <c r="AYP401" s="35"/>
      <c r="AYQ401" s="35"/>
      <c r="AYR401" s="35"/>
      <c r="AYS401" s="35"/>
      <c r="AYT401" s="35"/>
      <c r="AYU401" s="35"/>
      <c r="AYV401" s="35"/>
      <c r="AYW401" s="35"/>
      <c r="AYX401" s="35"/>
      <c r="AYY401" s="35"/>
      <c r="AYZ401" s="35"/>
      <c r="AZA401" s="35"/>
      <c r="AZB401" s="35"/>
      <c r="AZC401" s="35"/>
      <c r="AZD401" s="35"/>
      <c r="AZE401" s="35"/>
      <c r="AZF401" s="35"/>
      <c r="AZG401" s="35"/>
      <c r="AZH401" s="35"/>
      <c r="AZI401" s="35"/>
      <c r="AZJ401" s="35"/>
      <c r="AZK401" s="35"/>
      <c r="AZL401" s="35"/>
      <c r="AZM401" s="35"/>
      <c r="AZN401" s="35"/>
      <c r="AZO401" s="35"/>
      <c r="AZP401" s="35"/>
      <c r="AZQ401" s="35"/>
      <c r="AZR401" s="35"/>
      <c r="AZS401" s="35"/>
      <c r="AZT401" s="35"/>
      <c r="AZU401" s="35"/>
      <c r="AZV401" s="35"/>
      <c r="AZW401" s="35"/>
      <c r="AZX401" s="35"/>
      <c r="AZY401" s="35"/>
      <c r="AZZ401" s="35"/>
      <c r="BAA401" s="35"/>
      <c r="BAB401" s="35"/>
      <c r="BAC401" s="35"/>
      <c r="BAD401" s="35"/>
      <c r="BAE401" s="35"/>
      <c r="BAF401" s="35"/>
      <c r="BAG401" s="35"/>
      <c r="BAH401" s="35"/>
      <c r="BAI401" s="35"/>
      <c r="BAJ401" s="35"/>
      <c r="BAK401" s="35"/>
      <c r="BAL401" s="35"/>
      <c r="BAM401" s="35"/>
      <c r="BAN401" s="35"/>
      <c r="BAO401" s="35"/>
      <c r="BAP401" s="35"/>
      <c r="BAQ401" s="35"/>
      <c r="BAR401" s="35"/>
      <c r="BAS401" s="35"/>
      <c r="BAT401" s="35"/>
      <c r="BAU401" s="35"/>
      <c r="BAV401" s="35"/>
      <c r="BAW401" s="35"/>
      <c r="BAX401" s="35"/>
      <c r="BAY401" s="35"/>
      <c r="BAZ401" s="35"/>
      <c r="BBA401" s="35"/>
      <c r="BBB401" s="35"/>
      <c r="BBC401" s="35"/>
      <c r="BBD401" s="35"/>
      <c r="BBE401" s="35"/>
      <c r="BBF401" s="35"/>
      <c r="BBG401" s="35"/>
      <c r="BBH401" s="35"/>
      <c r="BBI401" s="35"/>
      <c r="BBJ401" s="35"/>
      <c r="BBK401" s="35"/>
      <c r="BBL401" s="35"/>
      <c r="BBM401" s="35"/>
      <c r="BBN401" s="35"/>
      <c r="BBO401" s="35"/>
      <c r="BBP401" s="35"/>
      <c r="BBQ401" s="35"/>
      <c r="BBR401" s="35"/>
      <c r="BBS401" s="35"/>
      <c r="BBT401" s="35"/>
      <c r="BBU401" s="35"/>
      <c r="BBV401" s="35"/>
      <c r="BBW401" s="35"/>
      <c r="BBX401" s="35"/>
      <c r="BBY401" s="35"/>
      <c r="BBZ401" s="35"/>
      <c r="BCA401" s="35"/>
      <c r="BCB401" s="35"/>
      <c r="BCC401" s="35"/>
      <c r="BCD401" s="35"/>
      <c r="BCE401" s="35"/>
      <c r="BCF401" s="35"/>
      <c r="BCG401" s="35"/>
      <c r="BCH401" s="35"/>
      <c r="BCI401" s="35"/>
      <c r="BCJ401" s="35"/>
      <c r="BCK401" s="35"/>
      <c r="BCL401" s="35"/>
      <c r="BCM401" s="35"/>
      <c r="BCN401" s="35"/>
      <c r="BCO401" s="35"/>
      <c r="BCP401" s="35"/>
      <c r="BCQ401" s="35"/>
      <c r="BCR401" s="35"/>
      <c r="BCS401" s="35"/>
      <c r="BCT401" s="35"/>
      <c r="BCU401" s="35"/>
      <c r="BCV401" s="35"/>
      <c r="BCW401" s="35"/>
      <c r="BCX401" s="35"/>
      <c r="BCY401" s="35"/>
      <c r="BCZ401" s="35"/>
      <c r="BDA401" s="35"/>
      <c r="BDB401" s="35"/>
      <c r="BDC401" s="35"/>
      <c r="BDD401" s="35"/>
      <c r="BDE401" s="35"/>
      <c r="BDF401" s="35"/>
      <c r="BDG401" s="35"/>
      <c r="BDH401" s="35"/>
      <c r="BDI401" s="35"/>
      <c r="BDJ401" s="35"/>
      <c r="BDK401" s="35"/>
      <c r="BDL401" s="35"/>
      <c r="BDM401" s="35"/>
      <c r="BDN401" s="35"/>
      <c r="BDO401" s="35"/>
      <c r="BDP401" s="35"/>
      <c r="BDQ401" s="35"/>
      <c r="BDR401" s="35"/>
      <c r="BDS401" s="35"/>
      <c r="BDT401" s="35"/>
      <c r="BDU401" s="35"/>
      <c r="BDV401" s="35"/>
      <c r="BDW401" s="35"/>
      <c r="BDX401" s="35"/>
      <c r="BDY401" s="35"/>
      <c r="BDZ401" s="35"/>
      <c r="BEA401" s="35"/>
      <c r="BEB401" s="35"/>
      <c r="BEC401" s="35"/>
      <c r="BED401" s="35"/>
      <c r="BEE401" s="35"/>
      <c r="BEF401" s="35"/>
      <c r="BEG401" s="35"/>
      <c r="BEH401" s="35"/>
      <c r="BEI401" s="35"/>
      <c r="BEJ401" s="35"/>
      <c r="BEK401" s="35"/>
      <c r="BEL401" s="35"/>
      <c r="BEM401" s="35"/>
      <c r="BEN401" s="35"/>
      <c r="BEO401" s="35"/>
      <c r="BEP401" s="35"/>
      <c r="BEQ401" s="35"/>
      <c r="BER401" s="35"/>
      <c r="BES401" s="35"/>
      <c r="BET401" s="35"/>
      <c r="BEU401" s="35"/>
      <c r="BEV401" s="35"/>
      <c r="BEW401" s="35"/>
      <c r="BEX401" s="35"/>
      <c r="BEY401" s="35"/>
      <c r="BEZ401" s="35"/>
      <c r="BFA401" s="35"/>
      <c r="BFB401" s="35"/>
      <c r="BFC401" s="35"/>
      <c r="BFD401" s="35"/>
      <c r="BFE401" s="35"/>
      <c r="BFF401" s="35"/>
      <c r="BFG401" s="35"/>
      <c r="BFH401" s="35"/>
      <c r="BFI401" s="35"/>
      <c r="BFJ401" s="35"/>
      <c r="BFK401" s="35"/>
      <c r="BFL401" s="35"/>
      <c r="BFM401" s="35"/>
      <c r="BFN401" s="35"/>
      <c r="BFO401" s="35"/>
      <c r="BFP401" s="35"/>
      <c r="BFQ401" s="35"/>
      <c r="BFR401" s="35"/>
      <c r="BFS401" s="35"/>
      <c r="BFT401" s="35"/>
      <c r="BFU401" s="35"/>
      <c r="BFV401" s="35"/>
      <c r="BFW401" s="35"/>
      <c r="BFX401" s="35"/>
      <c r="BFY401" s="35"/>
      <c r="BFZ401" s="35"/>
      <c r="BGA401" s="35"/>
      <c r="BGB401" s="35"/>
      <c r="BGC401" s="35"/>
      <c r="BGD401" s="35"/>
      <c r="BGE401" s="35"/>
      <c r="BGF401" s="35"/>
      <c r="BGG401" s="35"/>
      <c r="BGH401" s="35"/>
      <c r="BGI401" s="35"/>
      <c r="BGJ401" s="35"/>
      <c r="BGK401" s="35"/>
      <c r="BGL401" s="35"/>
      <c r="BGM401" s="35"/>
      <c r="BGN401" s="35"/>
      <c r="BGO401" s="35"/>
      <c r="BGP401" s="35"/>
      <c r="BGQ401" s="35"/>
      <c r="BGR401" s="35"/>
      <c r="BGS401" s="35"/>
      <c r="BGT401" s="35"/>
      <c r="BGU401" s="35"/>
      <c r="BGV401" s="35"/>
      <c r="BGW401" s="35"/>
      <c r="BGX401" s="35"/>
      <c r="BGY401" s="35"/>
      <c r="BGZ401" s="35"/>
      <c r="BHA401" s="35"/>
      <c r="BHB401" s="35"/>
      <c r="BHC401" s="35"/>
      <c r="BHD401" s="35"/>
      <c r="BHE401" s="35"/>
      <c r="BHF401" s="35"/>
      <c r="BHG401" s="35"/>
      <c r="BHH401" s="35"/>
      <c r="BHI401" s="35"/>
      <c r="BHJ401" s="35"/>
      <c r="BHK401" s="35"/>
      <c r="BHL401" s="35"/>
      <c r="BHM401" s="35"/>
      <c r="BHN401" s="35"/>
      <c r="BHO401" s="35"/>
      <c r="BHP401" s="35"/>
      <c r="BHQ401" s="35"/>
      <c r="BHR401" s="35"/>
      <c r="BHS401" s="35"/>
      <c r="BHT401" s="35"/>
      <c r="BHU401" s="35"/>
      <c r="BHV401" s="35"/>
      <c r="BHW401" s="35"/>
      <c r="BHX401" s="35"/>
      <c r="BHY401" s="35"/>
      <c r="BHZ401" s="35"/>
      <c r="BIA401" s="35"/>
      <c r="BIB401" s="35"/>
      <c r="BIC401" s="35"/>
      <c r="BID401" s="35"/>
      <c r="BIE401" s="35"/>
      <c r="BIF401" s="35"/>
      <c r="BIG401" s="35"/>
      <c r="BIH401" s="35"/>
      <c r="BII401" s="35"/>
      <c r="BIJ401" s="35"/>
      <c r="BIK401" s="35"/>
      <c r="BIL401" s="35"/>
      <c r="BIM401" s="35"/>
      <c r="BIN401" s="35"/>
      <c r="BIO401" s="35"/>
      <c r="BIP401" s="35"/>
      <c r="BIQ401" s="35"/>
      <c r="BIR401" s="35"/>
      <c r="BIS401" s="35"/>
      <c r="BIT401" s="35"/>
      <c r="BIU401" s="35"/>
      <c r="BIV401" s="35"/>
      <c r="BIW401" s="35"/>
      <c r="BIX401" s="35"/>
      <c r="BIY401" s="35"/>
      <c r="BIZ401" s="35"/>
      <c r="BJA401" s="35"/>
      <c r="BJB401" s="35"/>
      <c r="BJC401" s="35"/>
      <c r="BJD401" s="35"/>
      <c r="BJE401" s="35"/>
      <c r="BJF401" s="35"/>
      <c r="BJG401" s="35"/>
      <c r="BJH401" s="35"/>
      <c r="BJI401" s="35"/>
      <c r="BJJ401" s="35"/>
      <c r="BJK401" s="35"/>
      <c r="BJL401" s="35"/>
      <c r="BJM401" s="35"/>
      <c r="BJN401" s="35"/>
      <c r="BJO401" s="35"/>
      <c r="BJP401" s="35"/>
      <c r="BJQ401" s="35"/>
      <c r="BJR401" s="35"/>
      <c r="BJS401" s="35"/>
      <c r="BJT401" s="35"/>
      <c r="BJU401" s="35"/>
      <c r="BJV401" s="35"/>
      <c r="BJW401" s="35"/>
      <c r="BJX401" s="35"/>
      <c r="BJY401" s="35"/>
      <c r="BJZ401" s="35"/>
      <c r="BKA401" s="35"/>
      <c r="BKB401" s="35"/>
      <c r="BKC401" s="35"/>
      <c r="BKD401" s="35"/>
      <c r="BKE401" s="35"/>
      <c r="BKF401" s="35"/>
      <c r="BKG401" s="35"/>
      <c r="BKH401" s="35"/>
      <c r="BKI401" s="35"/>
      <c r="BKJ401" s="35"/>
      <c r="BKK401" s="35"/>
      <c r="BKL401" s="35"/>
      <c r="BKM401" s="35"/>
      <c r="BKN401" s="35"/>
      <c r="BKO401" s="35"/>
      <c r="BKP401" s="35"/>
      <c r="BKQ401" s="35"/>
      <c r="BKR401" s="35"/>
      <c r="BKS401" s="35"/>
      <c r="BKT401" s="35"/>
      <c r="BKU401" s="35"/>
      <c r="BKV401" s="35"/>
      <c r="BKW401" s="35"/>
      <c r="BKX401" s="35"/>
      <c r="BKY401" s="35"/>
      <c r="BKZ401" s="35"/>
      <c r="BLA401" s="35"/>
      <c r="BLB401" s="35"/>
      <c r="BLC401" s="35"/>
      <c r="BLD401" s="35"/>
      <c r="BLE401" s="35"/>
      <c r="BLF401" s="35"/>
      <c r="BLG401" s="35"/>
      <c r="BLH401" s="35"/>
      <c r="BLI401" s="35"/>
      <c r="BLJ401" s="35"/>
      <c r="BLK401" s="35"/>
      <c r="BLL401" s="35"/>
      <c r="BLM401" s="35"/>
      <c r="BLN401" s="35"/>
      <c r="BLO401" s="35"/>
      <c r="BLP401" s="35"/>
      <c r="BLQ401" s="35"/>
      <c r="BLR401" s="35"/>
      <c r="BLS401" s="35"/>
      <c r="BLT401" s="35"/>
      <c r="BLU401" s="35"/>
      <c r="BLV401" s="35"/>
      <c r="BLW401" s="35"/>
      <c r="BLX401" s="35"/>
      <c r="BLY401" s="35"/>
      <c r="BLZ401" s="35"/>
      <c r="BMA401" s="35"/>
      <c r="BMB401" s="35"/>
      <c r="BMC401" s="35"/>
      <c r="BMD401" s="35"/>
      <c r="BME401" s="35"/>
      <c r="BMF401" s="35"/>
      <c r="BMG401" s="35"/>
      <c r="BMH401" s="35"/>
      <c r="BMI401" s="35"/>
      <c r="BMJ401" s="35"/>
      <c r="BMK401" s="35"/>
      <c r="BML401" s="35"/>
      <c r="BMM401" s="35"/>
      <c r="BMN401" s="35"/>
      <c r="BMO401" s="35"/>
      <c r="BMP401" s="35"/>
      <c r="BMQ401" s="35"/>
      <c r="BMR401" s="35"/>
      <c r="BMS401" s="35"/>
      <c r="BMT401" s="35"/>
      <c r="BMU401" s="35"/>
      <c r="BMV401" s="35"/>
      <c r="BMW401" s="35"/>
      <c r="BMX401" s="35"/>
      <c r="BMY401" s="35"/>
      <c r="BMZ401" s="35"/>
      <c r="BNA401" s="35"/>
      <c r="BNB401" s="35"/>
      <c r="BNC401" s="35"/>
      <c r="BND401" s="35"/>
      <c r="BNE401" s="35"/>
      <c r="BNF401" s="35"/>
      <c r="BNG401" s="35"/>
      <c r="BNH401" s="35"/>
      <c r="BNI401" s="35"/>
      <c r="BNJ401" s="35"/>
      <c r="BNK401" s="35"/>
      <c r="BNL401" s="35"/>
      <c r="BNM401" s="35"/>
      <c r="BNN401" s="35"/>
      <c r="BNO401" s="35"/>
      <c r="BNP401" s="35"/>
      <c r="BNQ401" s="35"/>
      <c r="BNR401" s="35"/>
      <c r="BNS401" s="35"/>
      <c r="BNT401" s="35"/>
      <c r="BNU401" s="35"/>
      <c r="BNV401" s="35"/>
      <c r="BNW401" s="35"/>
      <c r="BNX401" s="35"/>
      <c r="BNY401" s="35"/>
      <c r="BNZ401" s="35"/>
      <c r="BOA401" s="35"/>
      <c r="BOB401" s="35"/>
      <c r="BOC401" s="35"/>
      <c r="BOD401" s="35"/>
      <c r="BOE401" s="35"/>
      <c r="BOF401" s="35"/>
      <c r="BOG401" s="35"/>
      <c r="BOH401" s="35"/>
      <c r="BOI401" s="35"/>
      <c r="BOJ401" s="35"/>
      <c r="BOK401" s="35"/>
      <c r="BOL401" s="35"/>
      <c r="BOM401" s="35"/>
      <c r="BON401" s="35"/>
      <c r="BOO401" s="35"/>
      <c r="BOP401" s="35"/>
      <c r="BOQ401" s="35"/>
      <c r="BOR401" s="35"/>
      <c r="BOS401" s="35"/>
      <c r="BOT401" s="35"/>
      <c r="BOU401" s="35"/>
      <c r="BOV401" s="35"/>
      <c r="BOW401" s="35"/>
      <c r="BOX401" s="35"/>
      <c r="BOY401" s="35"/>
      <c r="BOZ401" s="35"/>
      <c r="BPA401" s="35"/>
      <c r="BPB401" s="35"/>
      <c r="BPC401" s="35"/>
      <c r="BPD401" s="35"/>
      <c r="BPE401" s="35"/>
      <c r="BPF401" s="35"/>
      <c r="BPG401" s="35"/>
      <c r="BPH401" s="35"/>
      <c r="BPI401" s="35"/>
      <c r="BPJ401" s="35"/>
      <c r="BPK401" s="35"/>
      <c r="BPL401" s="35"/>
      <c r="BPM401" s="35"/>
      <c r="BPN401" s="35"/>
      <c r="BPO401" s="35"/>
      <c r="BPP401" s="35"/>
      <c r="BPQ401" s="35"/>
      <c r="BPR401" s="35"/>
      <c r="BPS401" s="35"/>
      <c r="BPT401" s="35"/>
      <c r="BPU401" s="35"/>
      <c r="BPV401" s="35"/>
      <c r="BPW401" s="35"/>
      <c r="BPX401" s="35"/>
      <c r="BPY401" s="35"/>
      <c r="BPZ401" s="35"/>
      <c r="BQA401" s="35"/>
      <c r="BQB401" s="35"/>
      <c r="BQC401" s="35"/>
      <c r="BQD401" s="35"/>
      <c r="BQE401" s="35"/>
      <c r="BQF401" s="35"/>
      <c r="BQG401" s="35"/>
      <c r="BQH401" s="35"/>
      <c r="BQI401" s="35"/>
      <c r="BQJ401" s="35"/>
      <c r="BQK401" s="35"/>
      <c r="BQL401" s="35"/>
      <c r="BQM401" s="35"/>
      <c r="BQN401" s="35"/>
      <c r="BQO401" s="35"/>
      <c r="BQP401" s="35"/>
      <c r="BQQ401" s="35"/>
      <c r="BQR401" s="35"/>
      <c r="BQS401" s="35"/>
      <c r="BQT401" s="35"/>
      <c r="BQU401" s="35"/>
      <c r="BQV401" s="35"/>
      <c r="BQW401" s="35"/>
      <c r="BQX401" s="35"/>
      <c r="BQY401" s="35"/>
      <c r="BQZ401" s="35"/>
      <c r="BRA401" s="35"/>
      <c r="BRB401" s="35"/>
      <c r="BRC401" s="35"/>
      <c r="BRD401" s="35"/>
      <c r="BRE401" s="35"/>
      <c r="BRF401" s="35"/>
      <c r="BRG401" s="35"/>
      <c r="BRH401" s="35"/>
      <c r="BRI401" s="35"/>
      <c r="BRJ401" s="35"/>
      <c r="BRK401" s="35"/>
      <c r="BRL401" s="35"/>
      <c r="BRM401" s="35"/>
      <c r="BRN401" s="35"/>
      <c r="BRO401" s="35"/>
      <c r="BRP401" s="35"/>
      <c r="BRQ401" s="35"/>
      <c r="BRR401" s="35"/>
      <c r="BRS401" s="35"/>
      <c r="BRT401" s="35"/>
      <c r="BRU401" s="35"/>
      <c r="BRV401" s="35"/>
      <c r="BRW401" s="35"/>
      <c r="BRX401" s="35"/>
      <c r="BRY401" s="35"/>
      <c r="BRZ401" s="35"/>
      <c r="BSA401" s="35"/>
      <c r="BSB401" s="35"/>
      <c r="BSC401" s="35"/>
      <c r="BSD401" s="35"/>
      <c r="BSE401" s="35"/>
      <c r="BSF401" s="35"/>
      <c r="BSG401" s="35"/>
      <c r="BSH401" s="35"/>
      <c r="BSI401" s="35"/>
      <c r="BSJ401" s="35"/>
      <c r="BSK401" s="35"/>
      <c r="BSL401" s="35"/>
      <c r="BSM401" s="35"/>
      <c r="BSN401" s="35"/>
      <c r="BSO401" s="35"/>
      <c r="BSP401" s="35"/>
      <c r="BSQ401" s="35"/>
      <c r="BSR401" s="35"/>
      <c r="BSS401" s="35"/>
      <c r="BST401" s="35"/>
      <c r="BSU401" s="35"/>
      <c r="BSV401" s="35"/>
      <c r="BSW401" s="35"/>
      <c r="BSX401" s="35"/>
      <c r="BSY401" s="35"/>
      <c r="BSZ401" s="35"/>
      <c r="BTA401" s="35"/>
      <c r="BTB401" s="35"/>
      <c r="BTC401" s="35"/>
      <c r="BTD401" s="35"/>
      <c r="BTE401" s="35"/>
      <c r="BTF401" s="35"/>
      <c r="BTG401" s="35"/>
      <c r="BTH401" s="35"/>
      <c r="BTI401" s="35"/>
      <c r="BTJ401" s="35"/>
      <c r="BTK401" s="35"/>
      <c r="BTL401" s="35"/>
      <c r="BTM401" s="35"/>
      <c r="BTN401" s="35"/>
      <c r="BTO401" s="35"/>
      <c r="BTP401" s="35"/>
      <c r="BTQ401" s="35"/>
      <c r="BTR401" s="35"/>
      <c r="BTS401" s="35"/>
      <c r="BTT401" s="35"/>
      <c r="BTU401" s="35"/>
      <c r="BTV401" s="35"/>
      <c r="BTW401" s="35"/>
      <c r="BTX401" s="35"/>
      <c r="BTY401" s="35"/>
      <c r="BTZ401" s="35"/>
      <c r="BUA401" s="35"/>
      <c r="BUB401" s="35"/>
      <c r="BUC401" s="35"/>
      <c r="BUD401" s="35"/>
      <c r="BUE401" s="35"/>
      <c r="BUF401" s="35"/>
      <c r="BUG401" s="35"/>
      <c r="BUH401" s="35"/>
      <c r="BUI401" s="35"/>
      <c r="BUJ401" s="35"/>
      <c r="BUK401" s="35"/>
      <c r="BUL401" s="35"/>
      <c r="BUM401" s="35"/>
      <c r="BUN401" s="35"/>
      <c r="BUO401" s="35"/>
      <c r="BUP401" s="35"/>
      <c r="BUQ401" s="35"/>
      <c r="BUR401" s="35"/>
      <c r="BUS401" s="35"/>
      <c r="BUT401" s="35"/>
      <c r="BUU401" s="35"/>
      <c r="BUV401" s="35"/>
      <c r="BUW401" s="35"/>
      <c r="BUX401" s="35"/>
      <c r="BUY401" s="35"/>
      <c r="BUZ401" s="35"/>
      <c r="BVA401" s="35"/>
      <c r="BVB401" s="35"/>
      <c r="BVC401" s="35"/>
      <c r="BVD401" s="35"/>
      <c r="BVE401" s="35"/>
      <c r="BVF401" s="35"/>
      <c r="BVG401" s="35"/>
      <c r="BVH401" s="35"/>
      <c r="BVI401" s="35"/>
      <c r="BVJ401" s="35"/>
      <c r="BVK401" s="35"/>
      <c r="BVL401" s="35"/>
      <c r="BVM401" s="35"/>
      <c r="BVN401" s="35"/>
      <c r="BVO401" s="35"/>
      <c r="BVP401" s="35"/>
      <c r="BVQ401" s="35"/>
      <c r="BVR401" s="35"/>
      <c r="BVS401" s="35"/>
      <c r="BVT401" s="35"/>
      <c r="BVU401" s="35"/>
      <c r="BVV401" s="35"/>
      <c r="BVW401" s="35"/>
      <c r="BVX401" s="35"/>
      <c r="BVY401" s="35"/>
      <c r="BVZ401" s="35"/>
      <c r="BWA401" s="35"/>
      <c r="BWB401" s="35"/>
      <c r="BWC401" s="35"/>
      <c r="BWD401" s="35"/>
      <c r="BWE401" s="35"/>
      <c r="BWF401" s="35"/>
      <c r="BWG401" s="35"/>
      <c r="BWH401" s="35"/>
      <c r="BWI401" s="35"/>
      <c r="BWJ401" s="35"/>
      <c r="BWK401" s="35"/>
      <c r="BWL401" s="35"/>
      <c r="BWM401" s="35"/>
      <c r="BWN401" s="35"/>
      <c r="BWO401" s="35"/>
      <c r="BWP401" s="35"/>
      <c r="BWQ401" s="35"/>
      <c r="BWR401" s="35"/>
      <c r="BWS401" s="35"/>
      <c r="BWT401" s="35"/>
      <c r="BWU401" s="35"/>
      <c r="BWV401" s="35"/>
      <c r="BWW401" s="35"/>
      <c r="BWX401" s="35"/>
      <c r="BWY401" s="35"/>
      <c r="BWZ401" s="35"/>
      <c r="BXA401" s="35"/>
      <c r="BXB401" s="35"/>
      <c r="BXC401" s="35"/>
      <c r="BXD401" s="35"/>
      <c r="BXE401" s="35"/>
      <c r="BXF401" s="35"/>
      <c r="BXG401" s="35"/>
      <c r="BXH401" s="35"/>
      <c r="BXI401" s="35"/>
      <c r="BXJ401" s="35"/>
      <c r="BXK401" s="35"/>
      <c r="BXL401" s="35"/>
      <c r="BXM401" s="35"/>
      <c r="BXN401" s="35"/>
      <c r="BXO401" s="35"/>
      <c r="BXP401" s="35"/>
      <c r="BXQ401" s="35"/>
      <c r="BXR401" s="35"/>
      <c r="BXS401" s="35"/>
      <c r="BXT401" s="35"/>
      <c r="BXU401" s="35"/>
      <c r="BXV401" s="35"/>
      <c r="BXW401" s="35"/>
      <c r="BXX401" s="35"/>
      <c r="BXY401" s="35"/>
      <c r="BXZ401" s="35"/>
      <c r="BYA401" s="35"/>
      <c r="BYB401" s="35"/>
      <c r="BYC401" s="35"/>
      <c r="BYD401" s="35"/>
      <c r="BYE401" s="35"/>
      <c r="BYF401" s="35"/>
      <c r="BYG401" s="35"/>
      <c r="BYH401" s="35"/>
      <c r="BYI401" s="35"/>
      <c r="BYJ401" s="35"/>
      <c r="BYK401" s="35"/>
      <c r="BYL401" s="35"/>
      <c r="BYM401" s="35"/>
      <c r="BYN401" s="35"/>
      <c r="BYO401" s="35"/>
      <c r="BYP401" s="35"/>
      <c r="BYQ401" s="35"/>
      <c r="BYR401" s="35"/>
      <c r="BYS401" s="35"/>
      <c r="BYT401" s="35"/>
      <c r="BYU401" s="35"/>
      <c r="BYV401" s="35"/>
      <c r="BYW401" s="35"/>
      <c r="BYX401" s="35"/>
      <c r="BYY401" s="35"/>
      <c r="BYZ401" s="35"/>
      <c r="BZA401" s="35"/>
      <c r="BZB401" s="35"/>
      <c r="BZC401" s="35"/>
      <c r="BZD401" s="35"/>
      <c r="BZE401" s="35"/>
      <c r="BZF401" s="35"/>
      <c r="BZG401" s="35"/>
      <c r="BZH401" s="35"/>
      <c r="BZI401" s="35"/>
      <c r="BZJ401" s="35"/>
      <c r="BZK401" s="35"/>
      <c r="BZL401" s="35"/>
      <c r="BZM401" s="35"/>
      <c r="BZN401" s="35"/>
      <c r="BZO401" s="35"/>
      <c r="BZP401" s="35"/>
      <c r="BZQ401" s="35"/>
      <c r="BZR401" s="35"/>
      <c r="BZS401" s="35"/>
      <c r="BZT401" s="35"/>
      <c r="BZU401" s="35"/>
      <c r="BZV401" s="35"/>
      <c r="BZW401" s="35"/>
      <c r="BZX401" s="35"/>
      <c r="BZY401" s="35"/>
      <c r="BZZ401" s="35"/>
      <c r="CAA401" s="35"/>
      <c r="CAB401" s="35"/>
      <c r="CAC401" s="35"/>
      <c r="CAD401" s="35"/>
      <c r="CAE401" s="35"/>
      <c r="CAF401" s="35"/>
      <c r="CAG401" s="35"/>
      <c r="CAH401" s="35"/>
      <c r="CAI401" s="35"/>
      <c r="CAJ401" s="35"/>
      <c r="CAK401" s="35"/>
      <c r="CAL401" s="35"/>
      <c r="CAM401" s="35"/>
      <c r="CAN401" s="35"/>
      <c r="CAO401" s="35"/>
      <c r="CAP401" s="35"/>
      <c r="CAQ401" s="35"/>
      <c r="CAR401" s="35"/>
      <c r="CAS401" s="35"/>
      <c r="CAT401" s="35"/>
      <c r="CAU401" s="35"/>
      <c r="CAV401" s="35"/>
      <c r="CAW401" s="35"/>
      <c r="CAX401" s="35"/>
      <c r="CAY401" s="35"/>
      <c r="CAZ401" s="35"/>
      <c r="CBA401" s="35"/>
      <c r="CBB401" s="35"/>
      <c r="CBC401" s="35"/>
      <c r="CBD401" s="35"/>
      <c r="CBE401" s="35"/>
      <c r="CBF401" s="35"/>
      <c r="CBG401" s="35"/>
      <c r="CBH401" s="35"/>
      <c r="CBI401" s="35"/>
      <c r="CBJ401" s="35"/>
      <c r="CBK401" s="35"/>
      <c r="CBL401" s="35"/>
      <c r="CBM401" s="35"/>
      <c r="CBN401" s="35"/>
      <c r="CBO401" s="35"/>
      <c r="CBP401" s="35"/>
      <c r="CBQ401" s="35"/>
      <c r="CBR401" s="35"/>
      <c r="CBS401" s="35"/>
      <c r="CBT401" s="35"/>
      <c r="CBU401" s="35"/>
      <c r="CBV401" s="35"/>
      <c r="CBW401" s="35"/>
      <c r="CBX401" s="35"/>
      <c r="CBY401" s="35"/>
      <c r="CBZ401" s="35"/>
      <c r="CCA401" s="35"/>
      <c r="CCB401" s="35"/>
      <c r="CCC401" s="35"/>
      <c r="CCD401" s="35"/>
      <c r="CCE401" s="35"/>
      <c r="CCF401" s="35"/>
      <c r="CCG401" s="35"/>
      <c r="CCH401" s="35"/>
      <c r="CCI401" s="35"/>
      <c r="CCJ401" s="35"/>
      <c r="CCK401" s="35"/>
      <c r="CCL401" s="35"/>
      <c r="CCM401" s="35"/>
      <c r="CCN401" s="35"/>
      <c r="CCO401" s="35"/>
      <c r="CCP401" s="35"/>
      <c r="CCQ401" s="35"/>
      <c r="CCR401" s="35"/>
      <c r="CCS401" s="35"/>
      <c r="CCT401" s="35"/>
      <c r="CCU401" s="35"/>
      <c r="CCV401" s="35"/>
      <c r="CCW401" s="35"/>
      <c r="CCX401" s="35"/>
      <c r="CCY401" s="35"/>
      <c r="CCZ401" s="35"/>
      <c r="CDA401" s="35"/>
      <c r="CDB401" s="35"/>
      <c r="CDC401" s="35"/>
      <c r="CDD401" s="35"/>
      <c r="CDE401" s="35"/>
      <c r="CDF401" s="35"/>
      <c r="CDG401" s="35"/>
      <c r="CDH401" s="35"/>
      <c r="CDI401" s="35"/>
      <c r="CDJ401" s="35"/>
      <c r="CDK401" s="35"/>
      <c r="CDL401" s="35"/>
      <c r="CDM401" s="35"/>
      <c r="CDN401" s="35"/>
      <c r="CDO401" s="35"/>
      <c r="CDP401" s="35"/>
      <c r="CDQ401" s="35"/>
      <c r="CDR401" s="35"/>
      <c r="CDS401" s="35"/>
      <c r="CDT401" s="35"/>
      <c r="CDU401" s="35"/>
      <c r="CDV401" s="35"/>
      <c r="CDW401" s="35"/>
      <c r="CDX401" s="35"/>
      <c r="CDY401" s="35"/>
      <c r="CDZ401" s="35"/>
      <c r="CEA401" s="35"/>
      <c r="CEB401" s="35"/>
      <c r="CEC401" s="35"/>
      <c r="CED401" s="35"/>
      <c r="CEE401" s="35"/>
      <c r="CEF401" s="35"/>
      <c r="CEG401" s="35"/>
      <c r="CEH401" s="35"/>
      <c r="CEI401" s="35"/>
      <c r="CEJ401" s="35"/>
      <c r="CEK401" s="35"/>
      <c r="CEL401" s="35"/>
      <c r="CEM401" s="35"/>
      <c r="CEN401" s="35"/>
      <c r="CEO401" s="35"/>
      <c r="CEP401" s="35"/>
      <c r="CEQ401" s="35"/>
      <c r="CER401" s="35"/>
      <c r="CES401" s="35"/>
      <c r="CET401" s="35"/>
      <c r="CEU401" s="35"/>
      <c r="CEV401" s="35"/>
      <c r="CEW401" s="35"/>
      <c r="CEX401" s="35"/>
      <c r="CEY401" s="35"/>
      <c r="CEZ401" s="35"/>
      <c r="CFA401" s="35"/>
      <c r="CFB401" s="35"/>
      <c r="CFC401" s="35"/>
      <c r="CFD401" s="35"/>
      <c r="CFE401" s="35"/>
      <c r="CFF401" s="35"/>
      <c r="CFG401" s="35"/>
      <c r="CFH401" s="35"/>
      <c r="CFI401" s="35"/>
      <c r="CFJ401" s="35"/>
      <c r="CFK401" s="35"/>
      <c r="CFL401" s="35"/>
      <c r="CFM401" s="35"/>
      <c r="CFN401" s="35"/>
      <c r="CFO401" s="35"/>
      <c r="CFP401" s="35"/>
      <c r="CFQ401" s="35"/>
      <c r="CFR401" s="35"/>
      <c r="CFS401" s="35"/>
      <c r="CFT401" s="35"/>
      <c r="CFU401" s="35"/>
      <c r="CFV401" s="35"/>
      <c r="CFW401" s="35"/>
      <c r="CFX401" s="35"/>
      <c r="CFY401" s="35"/>
      <c r="CFZ401" s="35"/>
      <c r="CGA401" s="35"/>
      <c r="CGB401" s="35"/>
      <c r="CGC401" s="35"/>
      <c r="CGD401" s="35"/>
      <c r="CGE401" s="35"/>
      <c r="CGF401" s="35"/>
      <c r="CGG401" s="35"/>
      <c r="CGH401" s="35"/>
      <c r="CGI401" s="35"/>
      <c r="CGJ401" s="35"/>
      <c r="CGK401" s="35"/>
      <c r="CGL401" s="35"/>
      <c r="CGM401" s="35"/>
      <c r="CGN401" s="35"/>
      <c r="CGO401" s="35"/>
      <c r="CGP401" s="35"/>
      <c r="CGQ401" s="35"/>
      <c r="CGR401" s="35"/>
      <c r="CGS401" s="35"/>
      <c r="CGT401" s="35"/>
      <c r="CGU401" s="35"/>
      <c r="CGV401" s="35"/>
      <c r="CGW401" s="35"/>
      <c r="CGX401" s="35"/>
      <c r="CGY401" s="35"/>
      <c r="CGZ401" s="35"/>
      <c r="CHA401" s="35"/>
      <c r="CHB401" s="35"/>
      <c r="CHC401" s="35"/>
      <c r="CHD401" s="35"/>
      <c r="CHE401" s="35"/>
      <c r="CHF401" s="35"/>
      <c r="CHG401" s="35"/>
      <c r="CHH401" s="35"/>
      <c r="CHI401" s="35"/>
      <c r="CHJ401" s="35"/>
      <c r="CHK401" s="35"/>
      <c r="CHL401" s="35"/>
      <c r="CHM401" s="35"/>
      <c r="CHN401" s="35"/>
      <c r="CHO401" s="35"/>
      <c r="CHP401" s="35"/>
      <c r="CHQ401" s="35"/>
      <c r="CHR401" s="35"/>
      <c r="CHS401" s="35"/>
      <c r="CHT401" s="35"/>
      <c r="CHU401" s="35"/>
      <c r="CHV401" s="35"/>
      <c r="CHW401" s="35"/>
      <c r="CHX401" s="35"/>
      <c r="CHY401" s="35"/>
      <c r="CHZ401" s="35"/>
      <c r="CIA401" s="35"/>
      <c r="CIB401" s="35"/>
      <c r="CIC401" s="35"/>
      <c r="CID401" s="35"/>
      <c r="CIE401" s="35"/>
      <c r="CIF401" s="35"/>
      <c r="CIG401" s="35"/>
      <c r="CIH401" s="35"/>
      <c r="CII401" s="35"/>
      <c r="CIJ401" s="35"/>
      <c r="CIK401" s="35"/>
      <c r="CIL401" s="35"/>
      <c r="CIM401" s="35"/>
      <c r="CIN401" s="35"/>
      <c r="CIO401" s="35"/>
      <c r="CIP401" s="35"/>
      <c r="CIQ401" s="35"/>
      <c r="CIR401" s="35"/>
      <c r="CIS401" s="35"/>
      <c r="CIT401" s="35"/>
      <c r="CIU401" s="35"/>
      <c r="CIV401" s="35"/>
      <c r="CIW401" s="35"/>
      <c r="CIX401" s="35"/>
      <c r="CIY401" s="35"/>
      <c r="CIZ401" s="35"/>
      <c r="CJA401" s="35"/>
      <c r="CJB401" s="35"/>
      <c r="CJC401" s="35"/>
      <c r="CJD401" s="35"/>
      <c r="CJE401" s="35"/>
      <c r="CJF401" s="35"/>
      <c r="CJG401" s="35"/>
      <c r="CJH401" s="35"/>
      <c r="CJI401" s="35"/>
      <c r="CJJ401" s="35"/>
      <c r="CJK401" s="35"/>
      <c r="CJL401" s="35"/>
      <c r="CJM401" s="35"/>
      <c r="CJN401" s="35"/>
      <c r="CJO401" s="35"/>
      <c r="CJP401" s="35"/>
      <c r="CJQ401" s="35"/>
      <c r="CJR401" s="35"/>
      <c r="CJS401" s="35"/>
      <c r="CJT401" s="35"/>
      <c r="CJU401" s="35"/>
      <c r="CJV401" s="35"/>
      <c r="CJW401" s="35"/>
      <c r="CJX401" s="35"/>
      <c r="CJY401" s="35"/>
      <c r="CJZ401" s="35"/>
      <c r="CKA401" s="35"/>
      <c r="CKB401" s="35"/>
      <c r="CKC401" s="35"/>
      <c r="CKD401" s="35"/>
      <c r="CKE401" s="35"/>
      <c r="CKF401" s="35"/>
      <c r="CKG401" s="35"/>
      <c r="CKH401" s="35"/>
      <c r="CKI401" s="35"/>
      <c r="CKJ401" s="35"/>
      <c r="CKK401" s="35"/>
      <c r="CKL401" s="35"/>
      <c r="CKM401" s="35"/>
      <c r="CKN401" s="35"/>
      <c r="CKO401" s="35"/>
      <c r="CKP401" s="35"/>
      <c r="CKQ401" s="35"/>
      <c r="CKR401" s="35"/>
      <c r="CKS401" s="35"/>
      <c r="CKT401" s="35"/>
      <c r="CKU401" s="35"/>
      <c r="CKV401" s="35"/>
      <c r="CKW401" s="35"/>
      <c r="CKX401" s="35"/>
      <c r="CKY401" s="35"/>
      <c r="CKZ401" s="35"/>
      <c r="CLA401" s="35"/>
      <c r="CLB401" s="35"/>
      <c r="CLC401" s="35"/>
      <c r="CLD401" s="35"/>
      <c r="CLE401" s="35"/>
      <c r="CLF401" s="35"/>
      <c r="CLG401" s="35"/>
      <c r="CLH401" s="35"/>
      <c r="CLI401" s="35"/>
      <c r="CLJ401" s="35"/>
      <c r="CLK401" s="35"/>
      <c r="CLL401" s="35"/>
      <c r="CLM401" s="35"/>
      <c r="CLN401" s="35"/>
      <c r="CLO401" s="35"/>
      <c r="CLP401" s="35"/>
      <c r="CLQ401" s="35"/>
      <c r="CLR401" s="35"/>
      <c r="CLS401" s="35"/>
      <c r="CLT401" s="35"/>
      <c r="CLU401" s="35"/>
      <c r="CLV401" s="35"/>
      <c r="CLW401" s="35"/>
      <c r="CLX401" s="35"/>
      <c r="CLY401" s="35"/>
      <c r="CLZ401" s="35"/>
      <c r="CMA401" s="35"/>
      <c r="CMB401" s="35"/>
      <c r="CMC401" s="35"/>
      <c r="CMD401" s="35"/>
      <c r="CME401" s="35"/>
      <c r="CMF401" s="35"/>
      <c r="CMG401" s="35"/>
      <c r="CMH401" s="35"/>
      <c r="CMI401" s="35"/>
      <c r="CMJ401" s="35"/>
      <c r="CMK401" s="35"/>
      <c r="CML401" s="35"/>
      <c r="CMM401" s="35"/>
      <c r="CMN401" s="35"/>
      <c r="CMO401" s="35"/>
      <c r="CMP401" s="35"/>
      <c r="CMQ401" s="35"/>
      <c r="CMR401" s="35"/>
      <c r="CMS401" s="35"/>
      <c r="CMT401" s="35"/>
      <c r="CMU401" s="35"/>
      <c r="CMV401" s="35"/>
      <c r="CMW401" s="35"/>
      <c r="CMX401" s="35"/>
      <c r="CMY401" s="35"/>
      <c r="CMZ401" s="35"/>
      <c r="CNA401" s="35"/>
      <c r="CNB401" s="35"/>
      <c r="CNC401" s="35"/>
      <c r="CND401" s="35"/>
      <c r="CNE401" s="35"/>
      <c r="CNF401" s="35"/>
      <c r="CNG401" s="35"/>
      <c r="CNH401" s="35"/>
      <c r="CNI401" s="35"/>
      <c r="CNJ401" s="35"/>
      <c r="CNK401" s="35"/>
      <c r="CNL401" s="35"/>
      <c r="CNM401" s="35"/>
      <c r="CNN401" s="35"/>
      <c r="CNO401" s="35"/>
      <c r="CNP401" s="35"/>
      <c r="CNQ401" s="35"/>
      <c r="CNR401" s="35"/>
      <c r="CNS401" s="35"/>
      <c r="CNT401" s="35"/>
      <c r="CNU401" s="35"/>
      <c r="CNV401" s="35"/>
      <c r="CNW401" s="35"/>
      <c r="CNX401" s="35"/>
      <c r="CNY401" s="35"/>
      <c r="CNZ401" s="35"/>
      <c r="COA401" s="35"/>
      <c r="COB401" s="35"/>
      <c r="COC401" s="35"/>
      <c r="COD401" s="35"/>
      <c r="COE401" s="35"/>
      <c r="COF401" s="35"/>
      <c r="COG401" s="35"/>
      <c r="COH401" s="35"/>
      <c r="COI401" s="35"/>
      <c r="COJ401" s="35"/>
      <c r="COK401" s="35"/>
      <c r="COL401" s="35"/>
      <c r="COM401" s="35"/>
      <c r="CON401" s="35"/>
      <c r="COO401" s="35"/>
      <c r="COP401" s="35"/>
      <c r="COQ401" s="35"/>
      <c r="COR401" s="35"/>
      <c r="COS401" s="35"/>
      <c r="COT401" s="35"/>
      <c r="COU401" s="35"/>
      <c r="COV401" s="35"/>
      <c r="COW401" s="35"/>
      <c r="COX401" s="35"/>
      <c r="COY401" s="35"/>
      <c r="COZ401" s="35"/>
      <c r="CPA401" s="35"/>
      <c r="CPB401" s="35"/>
      <c r="CPC401" s="35"/>
      <c r="CPD401" s="35"/>
      <c r="CPE401" s="35"/>
      <c r="CPF401" s="35"/>
      <c r="CPG401" s="35"/>
      <c r="CPH401" s="35"/>
      <c r="CPI401" s="35"/>
      <c r="CPJ401" s="35"/>
      <c r="CPK401" s="35"/>
      <c r="CPL401" s="35"/>
      <c r="CPM401" s="35"/>
      <c r="CPN401" s="35"/>
      <c r="CPO401" s="35"/>
      <c r="CPP401" s="35"/>
      <c r="CPQ401" s="35"/>
      <c r="CPR401" s="35"/>
      <c r="CPS401" s="35"/>
      <c r="CPT401" s="35"/>
      <c r="CPU401" s="35"/>
      <c r="CPV401" s="35"/>
      <c r="CPW401" s="35"/>
      <c r="CPX401" s="35"/>
      <c r="CPY401" s="35"/>
      <c r="CPZ401" s="35"/>
      <c r="CQA401" s="35"/>
      <c r="CQB401" s="35"/>
      <c r="CQC401" s="35"/>
      <c r="CQD401" s="35"/>
      <c r="CQE401" s="35"/>
      <c r="CQF401" s="35"/>
      <c r="CQG401" s="35"/>
      <c r="CQH401" s="35"/>
      <c r="CQI401" s="35"/>
      <c r="CQJ401" s="35"/>
      <c r="CQK401" s="35"/>
      <c r="CQL401" s="35"/>
      <c r="CQM401" s="35"/>
      <c r="CQN401" s="35"/>
      <c r="CQO401" s="35"/>
      <c r="CQP401" s="35"/>
      <c r="CQQ401" s="35"/>
      <c r="CQR401" s="35"/>
      <c r="CQS401" s="35"/>
      <c r="CQT401" s="35"/>
      <c r="CQU401" s="35"/>
      <c r="CQV401" s="35"/>
      <c r="CQW401" s="35"/>
      <c r="CQX401" s="35"/>
      <c r="CQY401" s="35"/>
      <c r="CQZ401" s="35"/>
      <c r="CRA401" s="35"/>
      <c r="CRB401" s="35"/>
      <c r="CRC401" s="35"/>
      <c r="CRD401" s="35"/>
      <c r="CRE401" s="35"/>
      <c r="CRF401" s="35"/>
      <c r="CRG401" s="35"/>
      <c r="CRH401" s="35"/>
      <c r="CRI401" s="35"/>
      <c r="CRJ401" s="35"/>
      <c r="CRK401" s="35"/>
      <c r="CRL401" s="35"/>
      <c r="CRM401" s="35"/>
      <c r="CRN401" s="35"/>
      <c r="CRO401" s="35"/>
      <c r="CRP401" s="35"/>
      <c r="CRQ401" s="35"/>
      <c r="CRR401" s="35"/>
      <c r="CRS401" s="35"/>
      <c r="CRT401" s="35"/>
      <c r="CRU401" s="35"/>
      <c r="CRV401" s="35"/>
      <c r="CRW401" s="35"/>
      <c r="CRX401" s="35"/>
      <c r="CRY401" s="35"/>
      <c r="CRZ401" s="35"/>
      <c r="CSA401" s="35"/>
      <c r="CSB401" s="35"/>
      <c r="CSC401" s="35"/>
      <c r="CSD401" s="35"/>
      <c r="CSE401" s="35"/>
      <c r="CSF401" s="35"/>
      <c r="CSG401" s="35"/>
      <c r="CSH401" s="35"/>
      <c r="CSI401" s="35"/>
      <c r="CSJ401" s="35"/>
      <c r="CSK401" s="35"/>
      <c r="CSL401" s="35"/>
      <c r="CSM401" s="35"/>
      <c r="CSN401" s="35"/>
      <c r="CSO401" s="35"/>
      <c r="CSP401" s="35"/>
      <c r="CSQ401" s="35"/>
      <c r="CSR401" s="35"/>
      <c r="CSS401" s="35"/>
      <c r="CST401" s="35"/>
      <c r="CSU401" s="35"/>
      <c r="CSV401" s="35"/>
      <c r="CSW401" s="35"/>
      <c r="CSX401" s="35"/>
      <c r="CSY401" s="35"/>
      <c r="CSZ401" s="35"/>
      <c r="CTA401" s="35"/>
      <c r="CTB401" s="35"/>
      <c r="CTC401" s="35"/>
      <c r="CTD401" s="35"/>
      <c r="CTE401" s="35"/>
      <c r="CTF401" s="35"/>
      <c r="CTG401" s="35"/>
      <c r="CTH401" s="35"/>
      <c r="CTI401" s="35"/>
      <c r="CTJ401" s="35"/>
      <c r="CTK401" s="35"/>
      <c r="CTL401" s="35"/>
      <c r="CTM401" s="35"/>
      <c r="CTN401" s="35"/>
      <c r="CTO401" s="35"/>
      <c r="CTP401" s="35"/>
      <c r="CTQ401" s="35"/>
      <c r="CTR401" s="35"/>
      <c r="CTS401" s="35"/>
      <c r="CTT401" s="35"/>
      <c r="CTU401" s="35"/>
      <c r="CTV401" s="35"/>
      <c r="CTW401" s="35"/>
      <c r="CTX401" s="35"/>
      <c r="CTY401" s="35"/>
      <c r="CTZ401" s="35"/>
      <c r="CUA401" s="35"/>
      <c r="CUB401" s="35"/>
      <c r="CUC401" s="35"/>
      <c r="CUD401" s="35"/>
      <c r="CUE401" s="35"/>
      <c r="CUF401" s="35"/>
      <c r="CUG401" s="35"/>
      <c r="CUH401" s="35"/>
      <c r="CUI401" s="35"/>
      <c r="CUJ401" s="35"/>
      <c r="CUK401" s="35"/>
      <c r="CUL401" s="35"/>
      <c r="CUM401" s="35"/>
      <c r="CUN401" s="35"/>
      <c r="CUO401" s="35"/>
      <c r="CUP401" s="35"/>
      <c r="CUQ401" s="35"/>
      <c r="CUR401" s="35"/>
      <c r="CUS401" s="35"/>
      <c r="CUT401" s="35"/>
      <c r="CUU401" s="35"/>
      <c r="CUV401" s="35"/>
      <c r="CUW401" s="35"/>
      <c r="CUX401" s="35"/>
      <c r="CUY401" s="35"/>
      <c r="CUZ401" s="35"/>
      <c r="CVA401" s="35"/>
      <c r="CVB401" s="35"/>
      <c r="CVC401" s="35"/>
      <c r="CVD401" s="35"/>
      <c r="CVE401" s="35"/>
      <c r="CVF401" s="35"/>
      <c r="CVG401" s="35"/>
      <c r="CVH401" s="35"/>
      <c r="CVI401" s="35"/>
      <c r="CVJ401" s="35"/>
      <c r="CVK401" s="35"/>
      <c r="CVL401" s="35"/>
      <c r="CVM401" s="35"/>
      <c r="CVN401" s="35"/>
      <c r="CVO401" s="35"/>
      <c r="CVP401" s="35"/>
      <c r="CVQ401" s="35"/>
      <c r="CVR401" s="35"/>
      <c r="CVS401" s="35"/>
      <c r="CVT401" s="35"/>
      <c r="CVU401" s="35"/>
      <c r="CVV401" s="35"/>
      <c r="CVW401" s="35"/>
      <c r="CVX401" s="35"/>
      <c r="CVY401" s="35"/>
      <c r="CVZ401" s="35"/>
      <c r="CWA401" s="35"/>
      <c r="CWB401" s="35"/>
      <c r="CWC401" s="35"/>
      <c r="CWD401" s="35"/>
      <c r="CWE401" s="35"/>
      <c r="CWF401" s="35"/>
      <c r="CWG401" s="35"/>
      <c r="CWH401" s="35"/>
      <c r="CWI401" s="35"/>
      <c r="CWJ401" s="35"/>
      <c r="CWK401" s="35"/>
      <c r="CWL401" s="35"/>
      <c r="CWM401" s="35"/>
      <c r="CWN401" s="35"/>
      <c r="CWO401" s="35"/>
      <c r="CWP401" s="35"/>
      <c r="CWQ401" s="35"/>
      <c r="CWR401" s="35"/>
      <c r="CWS401" s="35"/>
      <c r="CWT401" s="35"/>
      <c r="CWU401" s="35"/>
      <c r="CWV401" s="35"/>
      <c r="CWW401" s="35"/>
      <c r="CWX401" s="35"/>
      <c r="CWY401" s="35"/>
      <c r="CWZ401" s="35"/>
      <c r="CXA401" s="35"/>
      <c r="CXB401" s="35"/>
      <c r="CXC401" s="35"/>
      <c r="CXD401" s="35"/>
      <c r="CXE401" s="35"/>
      <c r="CXF401" s="35"/>
      <c r="CXG401" s="35"/>
      <c r="CXH401" s="35"/>
      <c r="CXI401" s="35"/>
      <c r="CXJ401" s="35"/>
      <c r="CXK401" s="35"/>
      <c r="CXL401" s="35"/>
      <c r="CXM401" s="35"/>
      <c r="CXN401" s="35"/>
      <c r="CXO401" s="35"/>
      <c r="CXP401" s="35"/>
      <c r="CXQ401" s="35"/>
      <c r="CXR401" s="35"/>
      <c r="CXS401" s="35"/>
      <c r="CXT401" s="35"/>
      <c r="CXU401" s="35"/>
      <c r="CXV401" s="35"/>
      <c r="CXW401" s="35"/>
      <c r="CXX401" s="35"/>
      <c r="CXY401" s="35"/>
      <c r="CXZ401" s="35"/>
      <c r="CYA401" s="35"/>
      <c r="CYB401" s="35"/>
      <c r="CYC401" s="35"/>
      <c r="CYD401" s="35"/>
      <c r="CYE401" s="35"/>
      <c r="CYF401" s="35"/>
      <c r="CYG401" s="35"/>
      <c r="CYH401" s="35"/>
      <c r="CYI401" s="35"/>
      <c r="CYJ401" s="35"/>
      <c r="CYK401" s="35"/>
      <c r="CYL401" s="35"/>
      <c r="CYM401" s="35"/>
      <c r="CYN401" s="35"/>
      <c r="CYO401" s="35"/>
      <c r="CYP401" s="35"/>
      <c r="CYQ401" s="35"/>
      <c r="CYR401" s="35"/>
      <c r="CYS401" s="35"/>
      <c r="CYT401" s="35"/>
      <c r="CYU401" s="35"/>
      <c r="CYV401" s="35"/>
      <c r="CYW401" s="35"/>
      <c r="CYX401" s="35"/>
      <c r="CYY401" s="35"/>
      <c r="CYZ401" s="35"/>
      <c r="CZA401" s="35"/>
      <c r="CZB401" s="35"/>
      <c r="CZC401" s="35"/>
      <c r="CZD401" s="35"/>
      <c r="CZE401" s="35"/>
      <c r="CZF401" s="35"/>
      <c r="CZG401" s="35"/>
      <c r="CZH401" s="35"/>
      <c r="CZI401" s="35"/>
      <c r="CZJ401" s="35"/>
      <c r="CZK401" s="35"/>
      <c r="CZL401" s="35"/>
      <c r="CZM401" s="35"/>
      <c r="CZN401" s="35"/>
      <c r="CZO401" s="35"/>
      <c r="CZP401" s="35"/>
      <c r="CZQ401" s="35"/>
      <c r="CZR401" s="35"/>
      <c r="CZS401" s="35"/>
      <c r="CZT401" s="35"/>
      <c r="CZU401" s="35"/>
      <c r="CZV401" s="35"/>
      <c r="CZW401" s="35"/>
      <c r="CZX401" s="35"/>
      <c r="CZY401" s="35"/>
      <c r="CZZ401" s="35"/>
      <c r="DAA401" s="35"/>
      <c r="DAB401" s="35"/>
      <c r="DAC401" s="35"/>
      <c r="DAD401" s="35"/>
      <c r="DAE401" s="35"/>
      <c r="DAF401" s="35"/>
      <c r="DAG401" s="35"/>
      <c r="DAH401" s="35"/>
      <c r="DAI401" s="35"/>
      <c r="DAJ401" s="35"/>
      <c r="DAK401" s="35"/>
      <c r="DAL401" s="35"/>
      <c r="DAM401" s="35"/>
      <c r="DAN401" s="35"/>
      <c r="DAO401" s="35"/>
      <c r="DAP401" s="35"/>
      <c r="DAQ401" s="35"/>
      <c r="DAR401" s="35"/>
      <c r="DAS401" s="35"/>
      <c r="DAT401" s="35"/>
      <c r="DAU401" s="35"/>
      <c r="DAV401" s="35"/>
      <c r="DAW401" s="35"/>
      <c r="DAX401" s="35"/>
      <c r="DAY401" s="35"/>
      <c r="DAZ401" s="35"/>
      <c r="DBA401" s="35"/>
      <c r="DBB401" s="35"/>
      <c r="DBC401" s="35"/>
      <c r="DBD401" s="35"/>
      <c r="DBE401" s="35"/>
      <c r="DBF401" s="35"/>
      <c r="DBG401" s="35"/>
      <c r="DBH401" s="35"/>
      <c r="DBI401" s="35"/>
      <c r="DBJ401" s="35"/>
      <c r="DBK401" s="35"/>
      <c r="DBL401" s="35"/>
      <c r="DBM401" s="35"/>
      <c r="DBN401" s="35"/>
      <c r="DBO401" s="35"/>
      <c r="DBP401" s="35"/>
      <c r="DBQ401" s="35"/>
      <c r="DBR401" s="35"/>
      <c r="DBS401" s="35"/>
      <c r="DBT401" s="35"/>
      <c r="DBU401" s="35"/>
      <c r="DBV401" s="35"/>
      <c r="DBW401" s="35"/>
      <c r="DBX401" s="35"/>
      <c r="DBY401" s="35"/>
      <c r="DBZ401" s="35"/>
      <c r="DCA401" s="35"/>
      <c r="DCB401" s="35"/>
      <c r="DCC401" s="35"/>
      <c r="DCD401" s="35"/>
      <c r="DCE401" s="35"/>
      <c r="DCF401" s="35"/>
      <c r="DCG401" s="35"/>
      <c r="DCH401" s="35"/>
      <c r="DCI401" s="35"/>
      <c r="DCJ401" s="35"/>
      <c r="DCK401" s="35"/>
      <c r="DCL401" s="35"/>
      <c r="DCM401" s="35"/>
      <c r="DCN401" s="35"/>
      <c r="DCO401" s="35"/>
      <c r="DCP401" s="35"/>
      <c r="DCQ401" s="35"/>
      <c r="DCR401" s="35"/>
      <c r="DCS401" s="35"/>
      <c r="DCT401" s="35"/>
      <c r="DCU401" s="35"/>
      <c r="DCV401" s="35"/>
      <c r="DCW401" s="35"/>
      <c r="DCX401" s="35"/>
      <c r="DCY401" s="35"/>
      <c r="DCZ401" s="35"/>
      <c r="DDA401" s="35"/>
      <c r="DDB401" s="35"/>
      <c r="DDC401" s="35"/>
      <c r="DDD401" s="35"/>
      <c r="DDE401" s="35"/>
      <c r="DDF401" s="35"/>
      <c r="DDG401" s="35"/>
      <c r="DDH401" s="35"/>
      <c r="DDI401" s="35"/>
      <c r="DDJ401" s="35"/>
      <c r="DDK401" s="35"/>
      <c r="DDL401" s="35"/>
      <c r="DDM401" s="35"/>
      <c r="DDN401" s="35"/>
      <c r="DDO401" s="35"/>
      <c r="DDP401" s="35"/>
      <c r="DDQ401" s="35"/>
      <c r="DDR401" s="35"/>
      <c r="DDS401" s="35"/>
      <c r="DDT401" s="35"/>
      <c r="DDU401" s="35"/>
      <c r="DDV401" s="35"/>
      <c r="DDW401" s="35"/>
      <c r="DDX401" s="35"/>
      <c r="DDY401" s="35"/>
      <c r="DDZ401" s="35"/>
      <c r="DEA401" s="35"/>
      <c r="DEB401" s="35"/>
      <c r="DEC401" s="35"/>
      <c r="DED401" s="35"/>
      <c r="DEE401" s="35"/>
      <c r="DEF401" s="35"/>
      <c r="DEG401" s="35"/>
      <c r="DEH401" s="35"/>
      <c r="DEI401" s="35"/>
      <c r="DEJ401" s="35"/>
      <c r="DEK401" s="35"/>
      <c r="DEL401" s="35"/>
      <c r="DEM401" s="35"/>
      <c r="DEN401" s="35"/>
      <c r="DEO401" s="35"/>
      <c r="DEP401" s="35"/>
      <c r="DEQ401" s="35"/>
      <c r="DER401" s="35"/>
      <c r="DES401" s="35"/>
      <c r="DET401" s="35"/>
      <c r="DEU401" s="35"/>
      <c r="DEV401" s="35"/>
      <c r="DEW401" s="35"/>
      <c r="DEX401" s="35"/>
      <c r="DEY401" s="35"/>
      <c r="DEZ401" s="35"/>
      <c r="DFA401" s="35"/>
      <c r="DFB401" s="35"/>
      <c r="DFC401" s="35"/>
      <c r="DFD401" s="35"/>
      <c r="DFE401" s="35"/>
      <c r="DFF401" s="35"/>
      <c r="DFG401" s="35"/>
      <c r="DFH401" s="35"/>
      <c r="DFI401" s="35"/>
      <c r="DFJ401" s="35"/>
      <c r="DFK401" s="35"/>
      <c r="DFL401" s="35"/>
      <c r="DFM401" s="35"/>
      <c r="DFN401" s="35"/>
      <c r="DFO401" s="35"/>
      <c r="DFP401" s="35"/>
      <c r="DFQ401" s="35"/>
      <c r="DFR401" s="35"/>
      <c r="DFS401" s="35"/>
      <c r="DFT401" s="35"/>
      <c r="DFU401" s="35"/>
      <c r="DFV401" s="35"/>
      <c r="DFW401" s="35"/>
      <c r="DFX401" s="35"/>
      <c r="DFY401" s="35"/>
      <c r="DFZ401" s="35"/>
      <c r="DGA401" s="35"/>
      <c r="DGB401" s="35"/>
      <c r="DGC401" s="35"/>
      <c r="DGD401" s="35"/>
      <c r="DGE401" s="35"/>
      <c r="DGF401" s="35"/>
      <c r="DGG401" s="35"/>
      <c r="DGH401" s="35"/>
      <c r="DGI401" s="35"/>
      <c r="DGJ401" s="35"/>
      <c r="DGK401" s="35"/>
      <c r="DGL401" s="35"/>
      <c r="DGM401" s="35"/>
      <c r="DGN401" s="35"/>
      <c r="DGO401" s="35"/>
      <c r="DGP401" s="35"/>
      <c r="DGQ401" s="35"/>
      <c r="DGR401" s="35"/>
      <c r="DGS401" s="35"/>
      <c r="DGT401" s="35"/>
      <c r="DGU401" s="35"/>
      <c r="DGV401" s="35"/>
      <c r="DGW401" s="35"/>
      <c r="DGX401" s="35"/>
      <c r="DGY401" s="35"/>
      <c r="DGZ401" s="35"/>
      <c r="DHA401" s="35"/>
      <c r="DHB401" s="35"/>
      <c r="DHC401" s="35"/>
      <c r="DHD401" s="35"/>
      <c r="DHE401" s="35"/>
      <c r="DHF401" s="35"/>
      <c r="DHG401" s="35"/>
      <c r="DHH401" s="35"/>
      <c r="DHI401" s="35"/>
      <c r="DHJ401" s="35"/>
      <c r="DHK401" s="35"/>
      <c r="DHL401" s="35"/>
      <c r="DHM401" s="35"/>
      <c r="DHN401" s="35"/>
      <c r="DHO401" s="35"/>
      <c r="DHP401" s="35"/>
      <c r="DHQ401" s="35"/>
      <c r="DHR401" s="35"/>
      <c r="DHS401" s="35"/>
      <c r="DHT401" s="35"/>
      <c r="DHU401" s="35"/>
      <c r="DHV401" s="35"/>
      <c r="DHW401" s="35"/>
      <c r="DHX401" s="35"/>
      <c r="DHY401" s="35"/>
      <c r="DHZ401" s="35"/>
      <c r="DIA401" s="35"/>
      <c r="DIB401" s="35"/>
      <c r="DIC401" s="35"/>
      <c r="DID401" s="35"/>
      <c r="DIE401" s="35"/>
      <c r="DIF401" s="35"/>
      <c r="DIG401" s="35"/>
      <c r="DIH401" s="35"/>
      <c r="DII401" s="35"/>
      <c r="DIJ401" s="35"/>
      <c r="DIK401" s="35"/>
      <c r="DIL401" s="35"/>
      <c r="DIM401" s="35"/>
      <c r="DIN401" s="35"/>
      <c r="DIO401" s="35"/>
      <c r="DIP401" s="35"/>
      <c r="DIQ401" s="35"/>
      <c r="DIR401" s="35"/>
      <c r="DIS401" s="35"/>
      <c r="DIT401" s="35"/>
      <c r="DIU401" s="35"/>
      <c r="DIV401" s="35"/>
      <c r="DIW401" s="35"/>
      <c r="DIX401" s="35"/>
      <c r="DIY401" s="35"/>
      <c r="DIZ401" s="35"/>
      <c r="DJA401" s="35"/>
      <c r="DJB401" s="35"/>
      <c r="DJC401" s="35"/>
      <c r="DJD401" s="35"/>
      <c r="DJE401" s="35"/>
      <c r="DJF401" s="35"/>
      <c r="DJG401" s="35"/>
      <c r="DJH401" s="35"/>
      <c r="DJI401" s="35"/>
      <c r="DJJ401" s="35"/>
      <c r="DJK401" s="35"/>
      <c r="DJL401" s="35"/>
      <c r="DJM401" s="35"/>
      <c r="DJN401" s="35"/>
      <c r="DJO401" s="35"/>
      <c r="DJP401" s="35"/>
      <c r="DJQ401" s="35"/>
      <c r="DJR401" s="35"/>
      <c r="DJS401" s="35"/>
      <c r="DJT401" s="35"/>
      <c r="DJU401" s="35"/>
      <c r="DJV401" s="35"/>
      <c r="DJW401" s="35"/>
      <c r="DJX401" s="35"/>
      <c r="DJY401" s="35"/>
      <c r="DJZ401" s="35"/>
      <c r="DKA401" s="35"/>
      <c r="DKB401" s="35"/>
      <c r="DKC401" s="35"/>
      <c r="DKD401" s="35"/>
      <c r="DKE401" s="35"/>
      <c r="DKF401" s="35"/>
      <c r="DKG401" s="35"/>
      <c r="DKH401" s="35"/>
      <c r="DKI401" s="35"/>
      <c r="DKJ401" s="35"/>
      <c r="DKK401" s="35"/>
      <c r="DKL401" s="35"/>
      <c r="DKM401" s="35"/>
      <c r="DKN401" s="35"/>
      <c r="DKO401" s="35"/>
      <c r="DKP401" s="35"/>
      <c r="DKQ401" s="35"/>
      <c r="DKR401" s="35"/>
      <c r="DKS401" s="35"/>
      <c r="DKT401" s="35"/>
      <c r="DKU401" s="35"/>
      <c r="DKV401" s="35"/>
      <c r="DKW401" s="35"/>
      <c r="DKX401" s="35"/>
      <c r="DKY401" s="35"/>
      <c r="DKZ401" s="35"/>
      <c r="DLA401" s="35"/>
      <c r="DLB401" s="35"/>
      <c r="DLC401" s="35"/>
      <c r="DLD401" s="35"/>
      <c r="DLE401" s="35"/>
      <c r="DLF401" s="35"/>
      <c r="DLG401" s="35"/>
      <c r="DLH401" s="35"/>
      <c r="DLI401" s="35"/>
      <c r="DLJ401" s="35"/>
      <c r="DLK401" s="35"/>
      <c r="DLL401" s="35"/>
      <c r="DLM401" s="35"/>
      <c r="DLN401" s="35"/>
      <c r="DLO401" s="35"/>
      <c r="DLP401" s="35"/>
      <c r="DLQ401" s="35"/>
      <c r="DLR401" s="35"/>
      <c r="DLS401" s="35"/>
      <c r="DLT401" s="35"/>
      <c r="DLU401" s="35"/>
      <c r="DLV401" s="35"/>
      <c r="DLW401" s="35"/>
      <c r="DLX401" s="35"/>
      <c r="DLY401" s="35"/>
      <c r="DLZ401" s="35"/>
      <c r="DMA401" s="35"/>
      <c r="DMB401" s="35"/>
      <c r="DMC401" s="35"/>
      <c r="DMD401" s="35"/>
      <c r="DME401" s="35"/>
      <c r="DMF401" s="35"/>
      <c r="DMG401" s="35"/>
      <c r="DMH401" s="35"/>
      <c r="DMI401" s="35"/>
      <c r="DMJ401" s="35"/>
      <c r="DMK401" s="35"/>
      <c r="DML401" s="35"/>
      <c r="DMM401" s="35"/>
      <c r="DMN401" s="35"/>
      <c r="DMO401" s="35"/>
      <c r="DMP401" s="35"/>
      <c r="DMQ401" s="35"/>
      <c r="DMR401" s="35"/>
      <c r="DMS401" s="35"/>
      <c r="DMT401" s="35"/>
      <c r="DMU401" s="35"/>
      <c r="DMV401" s="35"/>
      <c r="DMW401" s="35"/>
      <c r="DMX401" s="35"/>
      <c r="DMY401" s="35"/>
      <c r="DMZ401" s="35"/>
      <c r="DNA401" s="35"/>
      <c r="DNB401" s="35"/>
      <c r="DNC401" s="35"/>
      <c r="DND401" s="35"/>
      <c r="DNE401" s="35"/>
      <c r="DNF401" s="35"/>
      <c r="DNG401" s="35"/>
      <c r="DNH401" s="35"/>
      <c r="DNI401" s="35"/>
      <c r="DNJ401" s="35"/>
      <c r="DNK401" s="35"/>
      <c r="DNL401" s="35"/>
      <c r="DNM401" s="35"/>
      <c r="DNN401" s="35"/>
      <c r="DNO401" s="35"/>
      <c r="DNP401" s="35"/>
      <c r="DNQ401" s="35"/>
      <c r="DNR401" s="35"/>
      <c r="DNS401" s="35"/>
      <c r="DNT401" s="35"/>
      <c r="DNU401" s="35"/>
      <c r="DNV401" s="35"/>
      <c r="DNW401" s="35"/>
      <c r="DNX401" s="35"/>
      <c r="DNY401" s="35"/>
      <c r="DNZ401" s="35"/>
      <c r="DOA401" s="35"/>
      <c r="DOB401" s="35"/>
      <c r="DOC401" s="35"/>
      <c r="DOD401" s="35"/>
      <c r="DOE401" s="35"/>
      <c r="DOF401" s="35"/>
      <c r="DOG401" s="35"/>
      <c r="DOH401" s="35"/>
      <c r="DOI401" s="35"/>
      <c r="DOJ401" s="35"/>
      <c r="DOK401" s="35"/>
      <c r="DOL401" s="35"/>
      <c r="DOM401" s="35"/>
      <c r="DON401" s="35"/>
      <c r="DOO401" s="35"/>
      <c r="DOP401" s="35"/>
      <c r="DOQ401" s="35"/>
      <c r="DOR401" s="35"/>
      <c r="DOS401" s="35"/>
      <c r="DOT401" s="35"/>
      <c r="DOU401" s="35"/>
      <c r="DOV401" s="35"/>
      <c r="DOW401" s="35"/>
      <c r="DOX401" s="35"/>
      <c r="DOY401" s="35"/>
      <c r="DOZ401" s="35"/>
      <c r="DPA401" s="35"/>
      <c r="DPB401" s="35"/>
      <c r="DPC401" s="35"/>
      <c r="DPD401" s="35"/>
      <c r="DPE401" s="35"/>
      <c r="DPF401" s="35"/>
      <c r="DPG401" s="35"/>
      <c r="DPH401" s="35"/>
      <c r="DPI401" s="35"/>
      <c r="DPJ401" s="35"/>
      <c r="DPK401" s="35"/>
      <c r="DPL401" s="35"/>
      <c r="DPM401" s="35"/>
      <c r="DPN401" s="35"/>
      <c r="DPO401" s="35"/>
      <c r="DPP401" s="35"/>
      <c r="DPQ401" s="35"/>
      <c r="DPR401" s="35"/>
      <c r="DPS401" s="35"/>
      <c r="DPT401" s="35"/>
      <c r="DPU401" s="35"/>
      <c r="DPV401" s="35"/>
      <c r="DPW401" s="35"/>
      <c r="DPX401" s="35"/>
      <c r="DPY401" s="35"/>
      <c r="DPZ401" s="35"/>
      <c r="DQA401" s="35"/>
      <c r="DQB401" s="35"/>
      <c r="DQC401" s="35"/>
      <c r="DQD401" s="35"/>
      <c r="DQE401" s="35"/>
      <c r="DQF401" s="35"/>
      <c r="DQG401" s="35"/>
      <c r="DQH401" s="35"/>
      <c r="DQI401" s="35"/>
      <c r="DQJ401" s="35"/>
      <c r="DQK401" s="35"/>
      <c r="DQL401" s="35"/>
      <c r="DQM401" s="35"/>
      <c r="DQN401" s="35"/>
      <c r="DQO401" s="35"/>
      <c r="DQP401" s="35"/>
      <c r="DQQ401" s="35"/>
      <c r="DQR401" s="35"/>
      <c r="DQS401" s="35"/>
      <c r="DQT401" s="35"/>
      <c r="DQU401" s="35"/>
      <c r="DQV401" s="35"/>
      <c r="DQW401" s="35"/>
      <c r="DQX401" s="35"/>
      <c r="DQY401" s="35"/>
      <c r="DQZ401" s="35"/>
      <c r="DRA401" s="35"/>
      <c r="DRB401" s="35"/>
      <c r="DRC401" s="35"/>
      <c r="DRD401" s="35"/>
      <c r="DRE401" s="35"/>
      <c r="DRF401" s="35"/>
      <c r="DRG401" s="35"/>
      <c r="DRH401" s="35"/>
      <c r="DRI401" s="35"/>
      <c r="DRJ401" s="35"/>
      <c r="DRK401" s="35"/>
      <c r="DRL401" s="35"/>
      <c r="DRM401" s="35"/>
      <c r="DRN401" s="35"/>
      <c r="DRO401" s="35"/>
      <c r="DRP401" s="35"/>
      <c r="DRQ401" s="35"/>
      <c r="DRR401" s="35"/>
      <c r="DRS401" s="35"/>
      <c r="DRT401" s="35"/>
      <c r="DRU401" s="35"/>
      <c r="DRV401" s="35"/>
      <c r="DRW401" s="35"/>
      <c r="DRX401" s="35"/>
      <c r="DRY401" s="35"/>
      <c r="DRZ401" s="35"/>
      <c r="DSA401" s="35"/>
      <c r="DSB401" s="35"/>
      <c r="DSC401" s="35"/>
      <c r="DSD401" s="35"/>
      <c r="DSE401" s="35"/>
      <c r="DSF401" s="35"/>
      <c r="DSG401" s="35"/>
      <c r="DSH401" s="35"/>
      <c r="DSI401" s="35"/>
      <c r="DSJ401" s="35"/>
      <c r="DSK401" s="35"/>
      <c r="DSL401" s="35"/>
      <c r="DSM401" s="35"/>
      <c r="DSN401" s="35"/>
      <c r="DSO401" s="35"/>
      <c r="DSP401" s="35"/>
      <c r="DSQ401" s="35"/>
      <c r="DSR401" s="35"/>
      <c r="DSS401" s="35"/>
      <c r="DST401" s="35"/>
      <c r="DSU401" s="35"/>
      <c r="DSV401" s="35"/>
      <c r="DSW401" s="35"/>
      <c r="DSX401" s="35"/>
      <c r="DSY401" s="35"/>
      <c r="DSZ401" s="35"/>
      <c r="DTA401" s="35"/>
      <c r="DTB401" s="35"/>
      <c r="DTC401" s="35"/>
      <c r="DTD401" s="35"/>
      <c r="DTE401" s="35"/>
      <c r="DTF401" s="35"/>
      <c r="DTG401" s="35"/>
      <c r="DTH401" s="35"/>
      <c r="DTI401" s="35"/>
      <c r="DTJ401" s="35"/>
      <c r="DTK401" s="35"/>
      <c r="DTL401" s="35"/>
      <c r="DTM401" s="35"/>
      <c r="DTN401" s="35"/>
      <c r="DTO401" s="35"/>
      <c r="DTP401" s="35"/>
      <c r="DTQ401" s="35"/>
      <c r="DTR401" s="35"/>
      <c r="DTS401" s="35"/>
      <c r="DTT401" s="35"/>
      <c r="DTU401" s="35"/>
      <c r="DTV401" s="35"/>
      <c r="DTW401" s="35"/>
      <c r="DTX401" s="35"/>
      <c r="DTY401" s="35"/>
      <c r="DTZ401" s="35"/>
      <c r="DUA401" s="35"/>
      <c r="DUB401" s="35"/>
      <c r="DUC401" s="35"/>
      <c r="DUD401" s="35"/>
      <c r="DUE401" s="35"/>
      <c r="DUF401" s="35"/>
      <c r="DUG401" s="35"/>
      <c r="DUH401" s="35"/>
      <c r="DUI401" s="35"/>
      <c r="DUJ401" s="35"/>
      <c r="DUK401" s="35"/>
      <c r="DUL401" s="35"/>
      <c r="DUM401" s="35"/>
      <c r="DUN401" s="35"/>
      <c r="DUO401" s="35"/>
      <c r="DUP401" s="35"/>
      <c r="DUQ401" s="35"/>
      <c r="DUR401" s="35"/>
      <c r="DUS401" s="35"/>
      <c r="DUT401" s="35"/>
      <c r="DUU401" s="35"/>
      <c r="DUV401" s="35"/>
      <c r="DUW401" s="35"/>
      <c r="DUX401" s="35"/>
      <c r="DUY401" s="35"/>
      <c r="DUZ401" s="35"/>
      <c r="DVA401" s="35"/>
      <c r="DVB401" s="35"/>
      <c r="DVC401" s="35"/>
      <c r="DVD401" s="35"/>
      <c r="DVE401" s="35"/>
      <c r="DVF401" s="35"/>
      <c r="DVG401" s="35"/>
      <c r="DVH401" s="35"/>
      <c r="DVI401" s="35"/>
      <c r="DVJ401" s="35"/>
      <c r="DVK401" s="35"/>
      <c r="DVL401" s="35"/>
      <c r="DVM401" s="35"/>
      <c r="DVN401" s="35"/>
      <c r="DVO401" s="35"/>
      <c r="DVP401" s="35"/>
      <c r="DVQ401" s="35"/>
      <c r="DVR401" s="35"/>
      <c r="DVS401" s="35"/>
      <c r="DVT401" s="35"/>
      <c r="DVU401" s="35"/>
      <c r="DVV401" s="35"/>
      <c r="DVW401" s="35"/>
      <c r="DVX401" s="35"/>
      <c r="DVY401" s="35"/>
      <c r="DVZ401" s="35"/>
      <c r="DWA401" s="35"/>
      <c r="DWB401" s="35"/>
      <c r="DWC401" s="35"/>
      <c r="DWD401" s="35"/>
      <c r="DWE401" s="35"/>
      <c r="DWF401" s="35"/>
      <c r="DWG401" s="35"/>
      <c r="DWH401" s="35"/>
      <c r="DWI401" s="35"/>
      <c r="DWJ401" s="35"/>
      <c r="DWK401" s="35"/>
      <c r="DWL401" s="35"/>
      <c r="DWM401" s="35"/>
      <c r="DWN401" s="35"/>
      <c r="DWO401" s="35"/>
      <c r="DWP401" s="35"/>
      <c r="DWQ401" s="35"/>
      <c r="DWR401" s="35"/>
      <c r="DWS401" s="35"/>
      <c r="DWT401" s="35"/>
      <c r="DWU401" s="35"/>
      <c r="DWV401" s="35"/>
      <c r="DWW401" s="35"/>
      <c r="DWX401" s="35"/>
      <c r="DWY401" s="35"/>
      <c r="DWZ401" s="35"/>
      <c r="DXA401" s="35"/>
      <c r="DXB401" s="35"/>
      <c r="DXC401" s="35"/>
      <c r="DXD401" s="35"/>
      <c r="DXE401" s="35"/>
      <c r="DXF401" s="35"/>
      <c r="DXG401" s="35"/>
      <c r="DXH401" s="35"/>
      <c r="DXI401" s="35"/>
      <c r="DXJ401" s="35"/>
      <c r="DXK401" s="35"/>
      <c r="DXL401" s="35"/>
      <c r="DXM401" s="35"/>
      <c r="DXN401" s="35"/>
      <c r="DXO401" s="35"/>
      <c r="DXP401" s="35"/>
      <c r="DXQ401" s="35"/>
      <c r="DXR401" s="35"/>
      <c r="DXS401" s="35"/>
      <c r="DXT401" s="35"/>
      <c r="DXU401" s="35"/>
      <c r="DXV401" s="35"/>
      <c r="DXW401" s="35"/>
      <c r="DXX401" s="35"/>
      <c r="DXY401" s="35"/>
      <c r="DXZ401" s="35"/>
      <c r="DYA401" s="35"/>
      <c r="DYB401" s="35"/>
      <c r="DYC401" s="35"/>
      <c r="DYD401" s="35"/>
      <c r="DYE401" s="35"/>
      <c r="DYF401" s="35"/>
      <c r="DYG401" s="35"/>
      <c r="DYH401" s="35"/>
      <c r="DYI401" s="35"/>
      <c r="DYJ401" s="35"/>
      <c r="DYK401" s="35"/>
      <c r="DYL401" s="35"/>
      <c r="DYM401" s="35"/>
      <c r="DYN401" s="35"/>
      <c r="DYO401" s="35"/>
      <c r="DYP401" s="35"/>
      <c r="DYQ401" s="35"/>
      <c r="DYR401" s="35"/>
      <c r="DYS401" s="35"/>
      <c r="DYT401" s="35"/>
      <c r="DYU401" s="35"/>
      <c r="DYV401" s="35"/>
      <c r="DYW401" s="35"/>
      <c r="DYX401" s="35"/>
      <c r="DYY401" s="35"/>
      <c r="DYZ401" s="35"/>
      <c r="DZA401" s="35"/>
      <c r="DZB401" s="35"/>
      <c r="DZC401" s="35"/>
      <c r="DZD401" s="35"/>
      <c r="DZE401" s="35"/>
      <c r="DZF401" s="35"/>
      <c r="DZG401" s="35"/>
      <c r="DZH401" s="35"/>
      <c r="DZI401" s="35"/>
      <c r="DZJ401" s="35"/>
      <c r="DZK401" s="35"/>
      <c r="DZL401" s="35"/>
      <c r="DZM401" s="35"/>
      <c r="DZN401" s="35"/>
      <c r="DZO401" s="35"/>
      <c r="DZP401" s="35"/>
      <c r="DZQ401" s="35"/>
      <c r="DZR401" s="35"/>
      <c r="DZS401" s="35"/>
      <c r="DZT401" s="35"/>
      <c r="DZU401" s="35"/>
      <c r="DZV401" s="35"/>
      <c r="DZW401" s="35"/>
      <c r="DZX401" s="35"/>
      <c r="DZY401" s="35"/>
      <c r="DZZ401" s="35"/>
      <c r="EAA401" s="35"/>
      <c r="EAB401" s="35"/>
      <c r="EAC401" s="35"/>
      <c r="EAD401" s="35"/>
      <c r="EAE401" s="35"/>
      <c r="EAF401" s="35"/>
      <c r="EAG401" s="35"/>
      <c r="EAH401" s="35"/>
      <c r="EAI401" s="35"/>
      <c r="EAJ401" s="35"/>
      <c r="EAK401" s="35"/>
      <c r="EAL401" s="35"/>
      <c r="EAM401" s="35"/>
      <c r="EAN401" s="35"/>
      <c r="EAO401" s="35"/>
      <c r="EAP401" s="35"/>
      <c r="EAQ401" s="35"/>
      <c r="EAR401" s="35"/>
      <c r="EAS401" s="35"/>
      <c r="EAT401" s="35"/>
      <c r="EAU401" s="35"/>
      <c r="EAV401" s="35"/>
      <c r="EAW401" s="35"/>
      <c r="EAX401" s="35"/>
      <c r="EAY401" s="35"/>
      <c r="EAZ401" s="35"/>
      <c r="EBA401" s="35"/>
      <c r="EBB401" s="35"/>
      <c r="EBC401" s="35"/>
      <c r="EBD401" s="35"/>
      <c r="EBE401" s="35"/>
      <c r="EBF401" s="35"/>
      <c r="EBG401" s="35"/>
      <c r="EBH401" s="35"/>
      <c r="EBI401" s="35"/>
      <c r="EBJ401" s="35"/>
      <c r="EBK401" s="35"/>
      <c r="EBL401" s="35"/>
      <c r="EBM401" s="35"/>
      <c r="EBN401" s="35"/>
      <c r="EBO401" s="35"/>
      <c r="EBP401" s="35"/>
      <c r="EBQ401" s="35"/>
      <c r="EBR401" s="35"/>
      <c r="EBS401" s="35"/>
      <c r="EBT401" s="35"/>
      <c r="EBU401" s="35"/>
      <c r="EBV401" s="35"/>
      <c r="EBW401" s="35"/>
      <c r="EBX401" s="35"/>
      <c r="EBY401" s="35"/>
      <c r="EBZ401" s="35"/>
      <c r="ECA401" s="35"/>
      <c r="ECB401" s="35"/>
      <c r="ECC401" s="35"/>
      <c r="ECD401" s="35"/>
      <c r="ECE401" s="35"/>
      <c r="ECF401" s="35"/>
      <c r="ECG401" s="35"/>
      <c r="ECH401" s="35"/>
      <c r="ECI401" s="35"/>
      <c r="ECJ401" s="35"/>
      <c r="ECK401" s="35"/>
      <c r="ECL401" s="35"/>
      <c r="ECM401" s="35"/>
      <c r="ECN401" s="35"/>
      <c r="ECO401" s="35"/>
      <c r="ECP401" s="35"/>
      <c r="ECQ401" s="35"/>
      <c r="ECR401" s="35"/>
      <c r="ECS401" s="35"/>
      <c r="ECT401" s="35"/>
      <c r="ECU401" s="35"/>
      <c r="ECV401" s="35"/>
      <c r="ECW401" s="35"/>
      <c r="ECX401" s="35"/>
      <c r="ECY401" s="35"/>
      <c r="ECZ401" s="35"/>
      <c r="EDA401" s="35"/>
      <c r="EDB401" s="35"/>
      <c r="EDC401" s="35"/>
      <c r="EDD401" s="35"/>
      <c r="EDE401" s="35"/>
      <c r="EDF401" s="35"/>
      <c r="EDG401" s="35"/>
      <c r="EDH401" s="35"/>
      <c r="EDI401" s="35"/>
      <c r="EDJ401" s="35"/>
      <c r="EDK401" s="35"/>
      <c r="EDL401" s="35"/>
      <c r="EDM401" s="35"/>
      <c r="EDN401" s="35"/>
      <c r="EDO401" s="35"/>
      <c r="EDP401" s="35"/>
      <c r="EDQ401" s="35"/>
      <c r="EDR401" s="35"/>
      <c r="EDS401" s="35"/>
      <c r="EDT401" s="35"/>
      <c r="EDU401" s="35"/>
      <c r="EDV401" s="35"/>
      <c r="EDW401" s="35"/>
      <c r="EDX401" s="35"/>
      <c r="EDY401" s="35"/>
      <c r="EDZ401" s="35"/>
      <c r="EEA401" s="35"/>
      <c r="EEB401" s="35"/>
      <c r="EEC401" s="35"/>
      <c r="EED401" s="35"/>
      <c r="EEE401" s="35"/>
      <c r="EEF401" s="35"/>
      <c r="EEG401" s="35"/>
      <c r="EEH401" s="35"/>
      <c r="EEI401" s="35"/>
      <c r="EEJ401" s="35"/>
      <c r="EEK401" s="35"/>
      <c r="EEL401" s="35"/>
      <c r="EEM401" s="35"/>
      <c r="EEN401" s="35"/>
      <c r="EEO401" s="35"/>
      <c r="EEP401" s="35"/>
      <c r="EEQ401" s="35"/>
      <c r="EER401" s="35"/>
      <c r="EES401" s="35"/>
      <c r="EET401" s="35"/>
      <c r="EEU401" s="35"/>
      <c r="EEV401" s="35"/>
      <c r="EEW401" s="35"/>
      <c r="EEX401" s="35"/>
      <c r="EEY401" s="35"/>
      <c r="EEZ401" s="35"/>
      <c r="EFA401" s="35"/>
      <c r="EFB401" s="35"/>
      <c r="EFC401" s="35"/>
      <c r="EFD401" s="35"/>
      <c r="EFE401" s="35"/>
      <c r="EFF401" s="35"/>
      <c r="EFG401" s="35"/>
      <c r="EFH401" s="35"/>
      <c r="EFI401" s="35"/>
      <c r="EFJ401" s="35"/>
      <c r="EFK401" s="35"/>
      <c r="EFL401" s="35"/>
      <c r="EFM401" s="35"/>
      <c r="EFN401" s="35"/>
      <c r="EFO401" s="35"/>
      <c r="EFP401" s="35"/>
      <c r="EFQ401" s="35"/>
      <c r="EFR401" s="35"/>
      <c r="EFS401" s="35"/>
      <c r="EFT401" s="35"/>
      <c r="EFU401" s="35"/>
      <c r="EFV401" s="35"/>
      <c r="EFW401" s="35"/>
      <c r="EFX401" s="35"/>
      <c r="EFY401" s="35"/>
      <c r="EFZ401" s="35"/>
      <c r="EGA401" s="35"/>
      <c r="EGB401" s="35"/>
      <c r="EGC401" s="35"/>
      <c r="EGD401" s="35"/>
      <c r="EGE401" s="35"/>
      <c r="EGF401" s="35"/>
      <c r="EGG401" s="35"/>
      <c r="EGH401" s="35"/>
      <c r="EGI401" s="35"/>
      <c r="EGJ401" s="35"/>
      <c r="EGK401" s="35"/>
      <c r="EGL401" s="35"/>
      <c r="EGM401" s="35"/>
      <c r="EGN401" s="35"/>
      <c r="EGO401" s="35"/>
      <c r="EGP401" s="35"/>
      <c r="EGQ401" s="35"/>
      <c r="EGR401" s="35"/>
      <c r="EGS401" s="35"/>
      <c r="EGT401" s="35"/>
      <c r="EGU401" s="35"/>
      <c r="EGV401" s="35"/>
      <c r="EGW401" s="35"/>
      <c r="EGX401" s="35"/>
      <c r="EGY401" s="35"/>
      <c r="EGZ401" s="35"/>
      <c r="EHA401" s="35"/>
      <c r="EHB401" s="35"/>
      <c r="EHC401" s="35"/>
      <c r="EHD401" s="35"/>
      <c r="EHE401" s="35"/>
      <c r="EHF401" s="35"/>
      <c r="EHG401" s="35"/>
      <c r="EHH401" s="35"/>
      <c r="EHI401" s="35"/>
      <c r="EHJ401" s="35"/>
      <c r="EHK401" s="35"/>
      <c r="EHL401" s="35"/>
      <c r="EHM401" s="35"/>
      <c r="EHN401" s="35"/>
      <c r="EHO401" s="35"/>
      <c r="EHP401" s="35"/>
      <c r="EHQ401" s="35"/>
      <c r="EHR401" s="35"/>
      <c r="EHS401" s="35"/>
      <c r="EHT401" s="35"/>
      <c r="EHU401" s="35"/>
      <c r="EHV401" s="35"/>
      <c r="EHW401" s="35"/>
      <c r="EHX401" s="35"/>
      <c r="EHY401" s="35"/>
      <c r="EHZ401" s="35"/>
      <c r="EIA401" s="35"/>
      <c r="EIB401" s="35"/>
      <c r="EIC401" s="35"/>
      <c r="EID401" s="35"/>
      <c r="EIE401" s="35"/>
      <c r="EIF401" s="35"/>
      <c r="EIG401" s="35"/>
      <c r="EIH401" s="35"/>
      <c r="EII401" s="35"/>
      <c r="EIJ401" s="35"/>
      <c r="EIK401" s="35"/>
      <c r="EIL401" s="35"/>
      <c r="EIM401" s="35"/>
      <c r="EIN401" s="35"/>
      <c r="EIO401" s="35"/>
      <c r="EIP401" s="35"/>
      <c r="EIQ401" s="35"/>
      <c r="EIR401" s="35"/>
      <c r="EIS401" s="35"/>
      <c r="EIT401" s="35"/>
      <c r="EIU401" s="35"/>
      <c r="EIV401" s="35"/>
      <c r="EIW401" s="35"/>
      <c r="EIX401" s="35"/>
      <c r="EIY401" s="35"/>
      <c r="EIZ401" s="35"/>
      <c r="EJA401" s="35"/>
      <c r="EJB401" s="35"/>
      <c r="EJC401" s="35"/>
      <c r="EJD401" s="35"/>
      <c r="EJE401" s="35"/>
      <c r="EJF401" s="35"/>
      <c r="EJG401" s="35"/>
      <c r="EJH401" s="35"/>
      <c r="EJI401" s="35"/>
      <c r="EJJ401" s="35"/>
      <c r="EJK401" s="35"/>
      <c r="EJL401" s="35"/>
      <c r="EJM401" s="35"/>
      <c r="EJN401" s="35"/>
      <c r="EJO401" s="35"/>
      <c r="EJP401" s="35"/>
      <c r="EJQ401" s="35"/>
      <c r="EJR401" s="35"/>
      <c r="EJS401" s="35"/>
      <c r="EJT401" s="35"/>
      <c r="EJU401" s="35"/>
      <c r="EJV401" s="35"/>
      <c r="EJW401" s="35"/>
      <c r="EJX401" s="35"/>
      <c r="EJY401" s="35"/>
      <c r="EJZ401" s="35"/>
      <c r="EKA401" s="35"/>
      <c r="EKB401" s="35"/>
      <c r="EKC401" s="35"/>
      <c r="EKD401" s="35"/>
      <c r="EKE401" s="35"/>
      <c r="EKF401" s="35"/>
      <c r="EKG401" s="35"/>
      <c r="EKH401" s="35"/>
      <c r="EKI401" s="35"/>
      <c r="EKJ401" s="35"/>
      <c r="EKK401" s="35"/>
      <c r="EKL401" s="35"/>
      <c r="EKM401" s="35"/>
      <c r="EKN401" s="35"/>
      <c r="EKO401" s="35"/>
      <c r="EKP401" s="35"/>
      <c r="EKQ401" s="35"/>
      <c r="EKR401" s="35"/>
      <c r="EKS401" s="35"/>
      <c r="EKT401" s="35"/>
      <c r="EKU401" s="35"/>
      <c r="EKV401" s="35"/>
      <c r="EKW401" s="35"/>
      <c r="EKX401" s="35"/>
      <c r="EKY401" s="35"/>
      <c r="EKZ401" s="35"/>
      <c r="ELA401" s="35"/>
      <c r="ELB401" s="35"/>
      <c r="ELC401" s="35"/>
      <c r="ELD401" s="35"/>
      <c r="ELE401" s="35"/>
      <c r="ELF401" s="35"/>
      <c r="ELG401" s="35"/>
      <c r="ELH401" s="35"/>
      <c r="ELI401" s="35"/>
      <c r="ELJ401" s="35"/>
      <c r="ELK401" s="35"/>
      <c r="ELL401" s="35"/>
      <c r="ELM401" s="35"/>
      <c r="ELN401" s="35"/>
      <c r="ELO401" s="35"/>
      <c r="ELP401" s="35"/>
      <c r="ELQ401" s="35"/>
      <c r="ELR401" s="35"/>
      <c r="ELS401" s="35"/>
      <c r="ELT401" s="35"/>
      <c r="ELU401" s="35"/>
      <c r="ELV401" s="35"/>
      <c r="ELW401" s="35"/>
      <c r="ELX401" s="35"/>
      <c r="ELY401" s="35"/>
      <c r="ELZ401" s="35"/>
      <c r="EMA401" s="35"/>
      <c r="EMB401" s="35"/>
      <c r="EMC401" s="35"/>
      <c r="EMD401" s="35"/>
      <c r="EME401" s="35"/>
      <c r="EMF401" s="35"/>
      <c r="EMG401" s="35"/>
      <c r="EMH401" s="35"/>
      <c r="EMI401" s="35"/>
      <c r="EMJ401" s="35"/>
      <c r="EMK401" s="35"/>
      <c r="EML401" s="35"/>
      <c r="EMM401" s="35"/>
      <c r="EMN401" s="35"/>
      <c r="EMO401" s="35"/>
      <c r="EMP401" s="35"/>
      <c r="EMQ401" s="35"/>
      <c r="EMR401" s="35"/>
      <c r="EMS401" s="35"/>
      <c r="EMT401" s="35"/>
      <c r="EMU401" s="35"/>
      <c r="EMV401" s="35"/>
      <c r="EMW401" s="35"/>
      <c r="EMX401" s="35"/>
      <c r="EMY401" s="35"/>
      <c r="EMZ401" s="35"/>
      <c r="ENA401" s="35"/>
      <c r="ENB401" s="35"/>
      <c r="ENC401" s="35"/>
      <c r="END401" s="35"/>
      <c r="ENE401" s="35"/>
      <c r="ENF401" s="35"/>
      <c r="ENG401" s="35"/>
      <c r="ENH401" s="35"/>
      <c r="ENI401" s="35"/>
      <c r="ENJ401" s="35"/>
      <c r="ENK401" s="35"/>
      <c r="ENL401" s="35"/>
      <c r="ENM401" s="35"/>
      <c r="ENN401" s="35"/>
      <c r="ENO401" s="35"/>
      <c r="ENP401" s="35"/>
      <c r="ENQ401" s="35"/>
      <c r="ENR401" s="35"/>
      <c r="ENS401" s="35"/>
      <c r="ENT401" s="35"/>
      <c r="ENU401" s="35"/>
      <c r="ENV401" s="35"/>
      <c r="ENW401" s="35"/>
      <c r="ENX401" s="35"/>
      <c r="ENY401" s="35"/>
      <c r="ENZ401" s="35"/>
      <c r="EOA401" s="35"/>
      <c r="EOB401" s="35"/>
      <c r="EOC401" s="35"/>
      <c r="EOD401" s="35"/>
      <c r="EOE401" s="35"/>
      <c r="EOF401" s="35"/>
      <c r="EOG401" s="35"/>
      <c r="EOH401" s="35"/>
      <c r="EOI401" s="35"/>
      <c r="EOJ401" s="35"/>
      <c r="EOK401" s="35"/>
      <c r="EOL401" s="35"/>
      <c r="EOM401" s="35"/>
      <c r="EON401" s="35"/>
      <c r="EOO401" s="35"/>
      <c r="EOP401" s="35"/>
      <c r="EOQ401" s="35"/>
      <c r="EOR401" s="35"/>
      <c r="EOS401" s="35"/>
      <c r="EOT401" s="35"/>
      <c r="EOU401" s="35"/>
      <c r="EOV401" s="35"/>
      <c r="EOW401" s="35"/>
      <c r="EOX401" s="35"/>
      <c r="EOY401" s="35"/>
      <c r="EOZ401" s="35"/>
      <c r="EPA401" s="35"/>
      <c r="EPB401" s="35"/>
      <c r="EPC401" s="35"/>
      <c r="EPD401" s="35"/>
      <c r="EPE401" s="35"/>
      <c r="EPF401" s="35"/>
      <c r="EPG401" s="35"/>
      <c r="EPH401" s="35"/>
      <c r="EPI401" s="35"/>
      <c r="EPJ401" s="35"/>
      <c r="EPK401" s="35"/>
      <c r="EPL401" s="35"/>
      <c r="EPM401" s="35"/>
      <c r="EPN401" s="35"/>
      <c r="EPO401" s="35"/>
      <c r="EPP401" s="35"/>
      <c r="EPQ401" s="35"/>
      <c r="EPR401" s="35"/>
      <c r="EPS401" s="35"/>
      <c r="EPT401" s="35"/>
      <c r="EPU401" s="35"/>
      <c r="EPV401" s="35"/>
      <c r="EPW401" s="35"/>
      <c r="EPX401" s="35"/>
      <c r="EPY401" s="35"/>
      <c r="EPZ401" s="35"/>
      <c r="EQA401" s="35"/>
      <c r="EQB401" s="35"/>
      <c r="EQC401" s="35"/>
      <c r="EQD401" s="35"/>
      <c r="EQE401" s="35"/>
      <c r="EQF401" s="35"/>
      <c r="EQG401" s="35"/>
      <c r="EQH401" s="35"/>
      <c r="EQI401" s="35"/>
      <c r="EQJ401" s="35"/>
      <c r="EQK401" s="35"/>
      <c r="EQL401" s="35"/>
      <c r="EQM401" s="35"/>
      <c r="EQN401" s="35"/>
      <c r="EQO401" s="35"/>
      <c r="EQP401" s="35"/>
      <c r="EQQ401" s="35"/>
      <c r="EQR401" s="35"/>
      <c r="EQS401" s="35"/>
      <c r="EQT401" s="35"/>
      <c r="EQU401" s="35"/>
      <c r="EQV401" s="35"/>
      <c r="EQW401" s="35"/>
      <c r="EQX401" s="35"/>
      <c r="EQY401" s="35"/>
      <c r="EQZ401" s="35"/>
      <c r="ERA401" s="35"/>
      <c r="ERB401" s="35"/>
      <c r="ERC401" s="35"/>
      <c r="ERD401" s="35"/>
      <c r="ERE401" s="35"/>
      <c r="ERF401" s="35"/>
      <c r="ERG401" s="35"/>
      <c r="ERH401" s="35"/>
      <c r="ERI401" s="35"/>
      <c r="ERJ401" s="35"/>
      <c r="ERK401" s="35"/>
      <c r="ERL401" s="35"/>
      <c r="ERM401" s="35"/>
      <c r="ERN401" s="35"/>
      <c r="ERO401" s="35"/>
      <c r="ERP401" s="35"/>
      <c r="ERQ401" s="35"/>
      <c r="ERR401" s="35"/>
      <c r="ERS401" s="35"/>
      <c r="ERT401" s="35"/>
      <c r="ERU401" s="35"/>
      <c r="ERV401" s="35"/>
      <c r="ERW401" s="35"/>
      <c r="ERX401" s="35"/>
      <c r="ERY401" s="35"/>
      <c r="ERZ401" s="35"/>
      <c r="ESA401" s="35"/>
      <c r="ESB401" s="35"/>
      <c r="ESC401" s="35"/>
      <c r="ESD401" s="35"/>
      <c r="ESE401" s="35"/>
      <c r="ESF401" s="35"/>
      <c r="ESG401" s="35"/>
      <c r="ESH401" s="35"/>
      <c r="ESI401" s="35"/>
      <c r="ESJ401" s="35"/>
      <c r="ESK401" s="35"/>
      <c r="ESL401" s="35"/>
      <c r="ESM401" s="35"/>
      <c r="ESN401" s="35"/>
      <c r="ESO401" s="35"/>
      <c r="ESP401" s="35"/>
      <c r="ESQ401" s="35"/>
      <c r="ESR401" s="35"/>
      <c r="ESS401" s="35"/>
      <c r="EST401" s="35"/>
      <c r="ESU401" s="35"/>
      <c r="ESV401" s="35"/>
      <c r="ESW401" s="35"/>
      <c r="ESX401" s="35"/>
      <c r="ESY401" s="35"/>
      <c r="ESZ401" s="35"/>
      <c r="ETA401" s="35"/>
      <c r="ETB401" s="35"/>
      <c r="ETC401" s="35"/>
      <c r="ETD401" s="35"/>
      <c r="ETE401" s="35"/>
      <c r="ETF401" s="35"/>
      <c r="ETG401" s="35"/>
      <c r="ETH401" s="35"/>
      <c r="ETI401" s="35"/>
      <c r="ETJ401" s="35"/>
      <c r="ETK401" s="35"/>
      <c r="ETL401" s="35"/>
      <c r="ETM401" s="35"/>
      <c r="ETN401" s="35"/>
      <c r="ETO401" s="35"/>
      <c r="ETP401" s="35"/>
      <c r="ETQ401" s="35"/>
      <c r="ETR401" s="35"/>
      <c r="ETS401" s="35"/>
      <c r="ETT401" s="35"/>
      <c r="ETU401" s="35"/>
      <c r="ETV401" s="35"/>
      <c r="ETW401" s="35"/>
      <c r="ETX401" s="35"/>
      <c r="ETY401" s="35"/>
      <c r="ETZ401" s="35"/>
      <c r="EUA401" s="35"/>
      <c r="EUB401" s="35"/>
      <c r="EUC401" s="35"/>
      <c r="EUD401" s="35"/>
      <c r="EUE401" s="35"/>
      <c r="EUF401" s="35"/>
      <c r="EUG401" s="35"/>
      <c r="EUH401" s="35"/>
      <c r="EUI401" s="35"/>
      <c r="EUJ401" s="35"/>
      <c r="EUK401" s="35"/>
      <c r="EUL401" s="35"/>
      <c r="EUM401" s="35"/>
      <c r="EUN401" s="35"/>
      <c r="EUO401" s="35"/>
      <c r="EUP401" s="35"/>
      <c r="EUQ401" s="35"/>
      <c r="EUR401" s="35"/>
      <c r="EUS401" s="35"/>
      <c r="EUT401" s="35"/>
      <c r="EUU401" s="35"/>
      <c r="EUV401" s="35"/>
      <c r="EUW401" s="35"/>
      <c r="EUX401" s="35"/>
      <c r="EUY401" s="35"/>
      <c r="EUZ401" s="35"/>
      <c r="EVA401" s="35"/>
      <c r="EVB401" s="35"/>
      <c r="EVC401" s="35"/>
      <c r="EVD401" s="35"/>
      <c r="EVE401" s="35"/>
      <c r="EVF401" s="35"/>
      <c r="EVG401" s="35"/>
      <c r="EVH401" s="35"/>
      <c r="EVI401" s="35"/>
      <c r="EVJ401" s="35"/>
      <c r="EVK401" s="35"/>
      <c r="EVL401" s="35"/>
      <c r="EVM401" s="35"/>
      <c r="EVN401" s="35"/>
      <c r="EVO401" s="35"/>
      <c r="EVP401" s="35"/>
      <c r="EVQ401" s="35"/>
      <c r="EVR401" s="35"/>
      <c r="EVS401" s="35"/>
      <c r="EVT401" s="35"/>
      <c r="EVU401" s="35"/>
      <c r="EVV401" s="35"/>
      <c r="EVW401" s="35"/>
      <c r="EVX401" s="35"/>
      <c r="EVY401" s="35"/>
      <c r="EVZ401" s="35"/>
      <c r="EWA401" s="35"/>
      <c r="EWB401" s="35"/>
      <c r="EWC401" s="35"/>
      <c r="EWD401" s="35"/>
      <c r="EWE401" s="35"/>
      <c r="EWF401" s="35"/>
      <c r="EWG401" s="35"/>
      <c r="EWH401" s="35"/>
      <c r="EWI401" s="35"/>
      <c r="EWJ401" s="35"/>
      <c r="EWK401" s="35"/>
      <c r="EWL401" s="35"/>
      <c r="EWM401" s="35"/>
      <c r="EWN401" s="35"/>
      <c r="EWO401" s="35"/>
      <c r="EWP401" s="35"/>
      <c r="EWQ401" s="35"/>
      <c r="EWR401" s="35"/>
      <c r="EWS401" s="35"/>
      <c r="EWT401" s="35"/>
      <c r="EWU401" s="35"/>
      <c r="EWV401" s="35"/>
      <c r="EWW401" s="35"/>
      <c r="EWX401" s="35"/>
      <c r="EWY401" s="35"/>
      <c r="EWZ401" s="35"/>
      <c r="EXA401" s="35"/>
      <c r="EXB401" s="35"/>
      <c r="EXC401" s="35"/>
      <c r="EXD401" s="35"/>
      <c r="EXE401" s="35"/>
      <c r="EXF401" s="35"/>
      <c r="EXG401" s="35"/>
      <c r="EXH401" s="35"/>
      <c r="EXI401" s="35"/>
      <c r="EXJ401" s="35"/>
      <c r="EXK401" s="35"/>
      <c r="EXL401" s="35"/>
      <c r="EXM401" s="35"/>
      <c r="EXN401" s="35"/>
      <c r="EXO401" s="35"/>
      <c r="EXP401" s="35"/>
      <c r="EXQ401" s="35"/>
      <c r="EXR401" s="35"/>
      <c r="EXS401" s="35"/>
      <c r="EXT401" s="35"/>
      <c r="EXU401" s="35"/>
      <c r="EXV401" s="35"/>
      <c r="EXW401" s="35"/>
      <c r="EXX401" s="35"/>
      <c r="EXY401" s="35"/>
      <c r="EXZ401" s="35"/>
      <c r="EYA401" s="35"/>
      <c r="EYB401" s="35"/>
      <c r="EYC401" s="35"/>
      <c r="EYD401" s="35"/>
      <c r="EYE401" s="35"/>
      <c r="EYF401" s="35"/>
      <c r="EYG401" s="35"/>
      <c r="EYH401" s="35"/>
      <c r="EYI401" s="35"/>
      <c r="EYJ401" s="35"/>
      <c r="EYK401" s="35"/>
      <c r="EYL401" s="35"/>
      <c r="EYM401" s="35"/>
      <c r="EYN401" s="35"/>
      <c r="EYO401" s="35"/>
      <c r="EYP401" s="35"/>
      <c r="EYQ401" s="35"/>
      <c r="EYR401" s="35"/>
      <c r="EYS401" s="35"/>
      <c r="EYT401" s="35"/>
      <c r="EYU401" s="35"/>
      <c r="EYV401" s="35"/>
      <c r="EYW401" s="35"/>
      <c r="EYX401" s="35"/>
      <c r="EYY401" s="35"/>
      <c r="EYZ401" s="35"/>
      <c r="EZA401" s="35"/>
      <c r="EZB401" s="35"/>
      <c r="EZC401" s="35"/>
      <c r="EZD401" s="35"/>
      <c r="EZE401" s="35"/>
      <c r="EZF401" s="35"/>
      <c r="EZG401" s="35"/>
      <c r="EZH401" s="35"/>
      <c r="EZI401" s="35"/>
      <c r="EZJ401" s="35"/>
      <c r="EZK401" s="35"/>
      <c r="EZL401" s="35"/>
      <c r="EZM401" s="35"/>
      <c r="EZN401" s="35"/>
      <c r="EZO401" s="35"/>
      <c r="EZP401" s="35"/>
      <c r="EZQ401" s="35"/>
      <c r="EZR401" s="35"/>
      <c r="EZS401" s="35"/>
      <c r="EZT401" s="35"/>
      <c r="EZU401" s="35"/>
      <c r="EZV401" s="35"/>
      <c r="EZW401" s="35"/>
      <c r="EZX401" s="35"/>
      <c r="EZY401" s="35"/>
      <c r="EZZ401" s="35"/>
      <c r="FAA401" s="35"/>
      <c r="FAB401" s="35"/>
      <c r="FAC401" s="35"/>
      <c r="FAD401" s="35"/>
      <c r="FAE401" s="35"/>
      <c r="FAF401" s="35"/>
      <c r="FAG401" s="35"/>
      <c r="FAH401" s="35"/>
      <c r="FAI401" s="35"/>
      <c r="FAJ401" s="35"/>
      <c r="FAK401" s="35"/>
      <c r="FAL401" s="35"/>
      <c r="FAM401" s="35"/>
      <c r="FAN401" s="35"/>
      <c r="FAO401" s="35"/>
      <c r="FAP401" s="35"/>
      <c r="FAQ401" s="35"/>
      <c r="FAR401" s="35"/>
      <c r="FAS401" s="35"/>
      <c r="FAT401" s="35"/>
      <c r="FAU401" s="35"/>
      <c r="FAV401" s="35"/>
      <c r="FAW401" s="35"/>
      <c r="FAX401" s="35"/>
      <c r="FAY401" s="35"/>
      <c r="FAZ401" s="35"/>
      <c r="FBA401" s="35"/>
      <c r="FBB401" s="35"/>
      <c r="FBC401" s="35"/>
      <c r="FBD401" s="35"/>
      <c r="FBE401" s="35"/>
      <c r="FBF401" s="35"/>
      <c r="FBG401" s="35"/>
      <c r="FBH401" s="35"/>
      <c r="FBI401" s="35"/>
      <c r="FBJ401" s="35"/>
      <c r="FBK401" s="35"/>
      <c r="FBL401" s="35"/>
      <c r="FBM401" s="35"/>
      <c r="FBN401" s="35"/>
      <c r="FBO401" s="35"/>
      <c r="FBP401" s="35"/>
      <c r="FBQ401" s="35"/>
      <c r="FBR401" s="35"/>
      <c r="FBS401" s="35"/>
      <c r="FBT401" s="35"/>
      <c r="FBU401" s="35"/>
      <c r="FBV401" s="35"/>
      <c r="FBW401" s="35"/>
      <c r="FBX401" s="35"/>
      <c r="FBY401" s="35"/>
      <c r="FBZ401" s="35"/>
      <c r="FCA401" s="35"/>
      <c r="FCB401" s="35"/>
      <c r="FCC401" s="35"/>
      <c r="FCD401" s="35"/>
      <c r="FCE401" s="35"/>
      <c r="FCF401" s="35"/>
      <c r="FCG401" s="35"/>
      <c r="FCH401" s="35"/>
      <c r="FCI401" s="35"/>
      <c r="FCJ401" s="35"/>
      <c r="FCK401" s="35"/>
      <c r="FCL401" s="35"/>
      <c r="FCM401" s="35"/>
      <c r="FCN401" s="35"/>
      <c r="FCO401" s="35"/>
      <c r="FCP401" s="35"/>
      <c r="FCQ401" s="35"/>
      <c r="FCR401" s="35"/>
      <c r="FCS401" s="35"/>
      <c r="FCT401" s="35"/>
      <c r="FCU401" s="35"/>
      <c r="FCV401" s="35"/>
      <c r="FCW401" s="35"/>
      <c r="FCX401" s="35"/>
      <c r="FCY401" s="35"/>
      <c r="FCZ401" s="35"/>
      <c r="FDA401" s="35"/>
      <c r="FDB401" s="35"/>
      <c r="FDC401" s="35"/>
      <c r="FDD401" s="35"/>
      <c r="FDE401" s="35"/>
      <c r="FDF401" s="35"/>
      <c r="FDG401" s="35"/>
      <c r="FDH401" s="35"/>
      <c r="FDI401" s="35"/>
      <c r="FDJ401" s="35"/>
      <c r="FDK401" s="35"/>
      <c r="FDL401" s="35"/>
      <c r="FDM401" s="35"/>
      <c r="FDN401" s="35"/>
      <c r="FDO401" s="35"/>
      <c r="FDP401" s="35"/>
      <c r="FDQ401" s="35"/>
      <c r="FDR401" s="35"/>
      <c r="FDS401" s="35"/>
      <c r="FDT401" s="35"/>
      <c r="FDU401" s="35"/>
      <c r="FDV401" s="35"/>
      <c r="FDW401" s="35"/>
      <c r="FDX401" s="35"/>
      <c r="FDY401" s="35"/>
      <c r="FDZ401" s="35"/>
      <c r="FEA401" s="35"/>
      <c r="FEB401" s="35"/>
      <c r="FEC401" s="35"/>
      <c r="FED401" s="35"/>
      <c r="FEE401" s="35"/>
      <c r="FEF401" s="35"/>
      <c r="FEG401" s="35"/>
      <c r="FEH401" s="35"/>
      <c r="FEI401" s="35"/>
      <c r="FEJ401" s="35"/>
      <c r="FEK401" s="35"/>
      <c r="FEL401" s="35"/>
      <c r="FEM401" s="35"/>
      <c r="FEN401" s="35"/>
      <c r="FEO401" s="35"/>
      <c r="FEP401" s="35"/>
      <c r="FEQ401" s="35"/>
      <c r="FER401" s="35"/>
      <c r="FES401" s="35"/>
      <c r="FET401" s="35"/>
      <c r="FEU401" s="35"/>
      <c r="FEV401" s="35"/>
      <c r="FEW401" s="35"/>
      <c r="FEX401" s="35"/>
      <c r="FEY401" s="35"/>
      <c r="FEZ401" s="35"/>
      <c r="FFA401" s="35"/>
      <c r="FFB401" s="35"/>
      <c r="FFC401" s="35"/>
      <c r="FFD401" s="35"/>
      <c r="FFE401" s="35"/>
      <c r="FFF401" s="35"/>
      <c r="FFG401" s="35"/>
      <c r="FFH401" s="35"/>
      <c r="FFI401" s="35"/>
      <c r="FFJ401" s="35"/>
      <c r="FFK401" s="35"/>
      <c r="FFL401" s="35"/>
      <c r="FFM401" s="35"/>
      <c r="FFN401" s="35"/>
      <c r="FFO401" s="35"/>
      <c r="FFP401" s="35"/>
      <c r="FFQ401" s="35"/>
      <c r="FFR401" s="35"/>
      <c r="FFS401" s="35"/>
      <c r="FFT401" s="35"/>
      <c r="FFU401" s="35"/>
      <c r="FFV401" s="35"/>
      <c r="FFW401" s="35"/>
      <c r="FFX401" s="35"/>
      <c r="FFY401" s="35"/>
      <c r="FFZ401" s="35"/>
      <c r="FGA401" s="35"/>
      <c r="FGB401" s="35"/>
      <c r="FGC401" s="35"/>
      <c r="FGD401" s="35"/>
      <c r="FGE401" s="35"/>
      <c r="FGF401" s="35"/>
      <c r="FGG401" s="35"/>
      <c r="FGH401" s="35"/>
      <c r="FGI401" s="35"/>
      <c r="FGJ401" s="35"/>
      <c r="FGK401" s="35"/>
      <c r="FGL401" s="35"/>
      <c r="FGM401" s="35"/>
      <c r="FGN401" s="35"/>
      <c r="FGO401" s="35"/>
      <c r="FGP401" s="35"/>
      <c r="FGQ401" s="35"/>
      <c r="FGR401" s="35"/>
      <c r="FGS401" s="35"/>
      <c r="FGT401" s="35"/>
      <c r="FGU401" s="35"/>
      <c r="FGV401" s="35"/>
      <c r="FGW401" s="35"/>
      <c r="FGX401" s="35"/>
      <c r="FGY401" s="35"/>
      <c r="FGZ401" s="35"/>
      <c r="FHA401" s="35"/>
      <c r="FHB401" s="35"/>
      <c r="FHC401" s="35"/>
      <c r="FHD401" s="35"/>
      <c r="FHE401" s="35"/>
      <c r="FHF401" s="35"/>
      <c r="FHG401" s="35"/>
      <c r="FHH401" s="35"/>
      <c r="FHI401" s="35"/>
      <c r="FHJ401" s="35"/>
      <c r="FHK401" s="35"/>
      <c r="FHL401" s="35"/>
      <c r="FHM401" s="35"/>
      <c r="FHN401" s="35"/>
      <c r="FHO401" s="35"/>
      <c r="FHP401" s="35"/>
      <c r="FHQ401" s="35"/>
      <c r="FHR401" s="35"/>
      <c r="FHS401" s="35"/>
      <c r="FHT401" s="35"/>
      <c r="FHU401" s="35"/>
      <c r="FHV401" s="35"/>
      <c r="FHW401" s="35"/>
      <c r="FHX401" s="35"/>
      <c r="FHY401" s="35"/>
      <c r="FHZ401" s="35"/>
      <c r="FIA401" s="35"/>
      <c r="FIB401" s="35"/>
      <c r="FIC401" s="35"/>
      <c r="FID401" s="35"/>
      <c r="FIE401" s="35"/>
      <c r="FIF401" s="35"/>
      <c r="FIG401" s="35"/>
      <c r="FIH401" s="35"/>
      <c r="FII401" s="35"/>
      <c r="FIJ401" s="35"/>
      <c r="FIK401" s="35"/>
      <c r="FIL401" s="35"/>
      <c r="FIM401" s="35"/>
      <c r="FIN401" s="35"/>
      <c r="FIO401" s="35"/>
      <c r="FIP401" s="35"/>
      <c r="FIQ401" s="35"/>
      <c r="FIR401" s="35"/>
      <c r="FIS401" s="35"/>
      <c r="FIT401" s="35"/>
      <c r="FIU401" s="35"/>
      <c r="FIV401" s="35"/>
      <c r="FIW401" s="35"/>
      <c r="FIX401" s="35"/>
      <c r="FIY401" s="35"/>
      <c r="FIZ401" s="35"/>
      <c r="FJA401" s="35"/>
      <c r="FJB401" s="35"/>
      <c r="FJC401" s="35"/>
      <c r="FJD401" s="35"/>
      <c r="FJE401" s="35"/>
      <c r="FJF401" s="35"/>
      <c r="FJG401" s="35"/>
      <c r="FJH401" s="35"/>
      <c r="FJI401" s="35"/>
      <c r="FJJ401" s="35"/>
      <c r="FJK401" s="35"/>
      <c r="FJL401" s="35"/>
      <c r="FJM401" s="35"/>
      <c r="FJN401" s="35"/>
      <c r="FJO401" s="35"/>
      <c r="FJP401" s="35"/>
      <c r="FJQ401" s="35"/>
      <c r="FJR401" s="35"/>
      <c r="FJS401" s="35"/>
      <c r="FJT401" s="35"/>
      <c r="FJU401" s="35"/>
      <c r="FJV401" s="35"/>
      <c r="FJW401" s="35"/>
      <c r="FJX401" s="35"/>
      <c r="FJY401" s="35"/>
      <c r="FJZ401" s="35"/>
      <c r="FKA401" s="35"/>
      <c r="FKB401" s="35"/>
      <c r="FKC401" s="35"/>
      <c r="FKD401" s="35"/>
      <c r="FKE401" s="35"/>
      <c r="FKF401" s="35"/>
      <c r="FKG401" s="35"/>
      <c r="FKH401" s="35"/>
      <c r="FKI401" s="35"/>
      <c r="FKJ401" s="35"/>
      <c r="FKK401" s="35"/>
      <c r="FKL401" s="35"/>
      <c r="FKM401" s="35"/>
      <c r="FKN401" s="35"/>
      <c r="FKO401" s="35"/>
      <c r="FKP401" s="35"/>
      <c r="FKQ401" s="35"/>
      <c r="FKR401" s="35"/>
      <c r="FKS401" s="35"/>
      <c r="FKT401" s="35"/>
      <c r="FKU401" s="35"/>
      <c r="FKV401" s="35"/>
      <c r="FKW401" s="35"/>
      <c r="FKX401" s="35"/>
      <c r="FKY401" s="35"/>
      <c r="FKZ401" s="35"/>
      <c r="FLA401" s="35"/>
      <c r="FLB401" s="35"/>
      <c r="FLC401" s="35"/>
      <c r="FLD401" s="35"/>
      <c r="FLE401" s="35"/>
      <c r="FLF401" s="35"/>
      <c r="FLG401" s="35"/>
      <c r="FLH401" s="35"/>
      <c r="FLI401" s="35"/>
      <c r="FLJ401" s="35"/>
      <c r="FLK401" s="35"/>
      <c r="FLL401" s="35"/>
      <c r="FLM401" s="35"/>
      <c r="FLN401" s="35"/>
      <c r="FLO401" s="35"/>
      <c r="FLP401" s="35"/>
      <c r="FLQ401" s="35"/>
      <c r="FLR401" s="35"/>
      <c r="FLS401" s="35"/>
      <c r="FLT401" s="35"/>
      <c r="FLU401" s="35"/>
      <c r="FLV401" s="35"/>
      <c r="FLW401" s="35"/>
      <c r="FLX401" s="35"/>
      <c r="FLY401" s="35"/>
      <c r="FLZ401" s="35"/>
      <c r="FMA401" s="35"/>
      <c r="FMB401" s="35"/>
      <c r="FMC401" s="35"/>
      <c r="FMD401" s="35"/>
      <c r="FME401" s="35"/>
      <c r="FMF401" s="35"/>
      <c r="FMG401" s="35"/>
      <c r="FMH401" s="35"/>
      <c r="FMI401" s="35"/>
      <c r="FMJ401" s="35"/>
      <c r="FMK401" s="35"/>
      <c r="FML401" s="35"/>
      <c r="FMM401" s="35"/>
      <c r="FMN401" s="35"/>
      <c r="FMO401" s="35"/>
      <c r="FMP401" s="35"/>
      <c r="FMQ401" s="35"/>
      <c r="FMR401" s="35"/>
      <c r="FMS401" s="35"/>
      <c r="FMT401" s="35"/>
      <c r="FMU401" s="35"/>
      <c r="FMV401" s="35"/>
      <c r="FMW401" s="35"/>
      <c r="FMX401" s="35"/>
      <c r="FMY401" s="35"/>
      <c r="FMZ401" s="35"/>
      <c r="FNA401" s="35"/>
      <c r="FNB401" s="35"/>
      <c r="FNC401" s="35"/>
      <c r="FND401" s="35"/>
      <c r="FNE401" s="35"/>
      <c r="FNF401" s="35"/>
      <c r="FNG401" s="35"/>
      <c r="FNH401" s="35"/>
      <c r="FNI401" s="35"/>
      <c r="FNJ401" s="35"/>
      <c r="FNK401" s="35"/>
      <c r="FNL401" s="35"/>
      <c r="FNM401" s="35"/>
      <c r="FNN401" s="35"/>
      <c r="FNO401" s="35"/>
      <c r="FNP401" s="35"/>
      <c r="FNQ401" s="35"/>
      <c r="FNR401" s="35"/>
      <c r="FNS401" s="35"/>
      <c r="FNT401" s="35"/>
      <c r="FNU401" s="35"/>
      <c r="FNV401" s="35"/>
      <c r="FNW401" s="35"/>
      <c r="FNX401" s="35"/>
      <c r="FNY401" s="35"/>
      <c r="FNZ401" s="35"/>
      <c r="FOA401" s="35"/>
      <c r="FOB401" s="35"/>
      <c r="FOC401" s="35"/>
      <c r="FOD401" s="35"/>
      <c r="FOE401" s="35"/>
      <c r="FOF401" s="35"/>
      <c r="FOG401" s="35"/>
      <c r="FOH401" s="35"/>
      <c r="FOI401" s="35"/>
      <c r="FOJ401" s="35"/>
      <c r="FOK401" s="35"/>
      <c r="FOL401" s="35"/>
      <c r="FOM401" s="35"/>
      <c r="FON401" s="35"/>
      <c r="FOO401" s="35"/>
      <c r="FOP401" s="35"/>
      <c r="FOQ401" s="35"/>
      <c r="FOR401" s="35"/>
      <c r="FOS401" s="35"/>
      <c r="FOT401" s="35"/>
      <c r="FOU401" s="35"/>
      <c r="FOV401" s="35"/>
      <c r="FOW401" s="35"/>
      <c r="FOX401" s="35"/>
      <c r="FOY401" s="35"/>
      <c r="FOZ401" s="35"/>
      <c r="FPA401" s="35"/>
      <c r="FPB401" s="35"/>
      <c r="FPC401" s="35"/>
      <c r="FPD401" s="35"/>
      <c r="FPE401" s="35"/>
      <c r="FPF401" s="35"/>
      <c r="FPG401" s="35"/>
      <c r="FPH401" s="35"/>
      <c r="FPI401" s="35"/>
      <c r="FPJ401" s="35"/>
      <c r="FPK401" s="35"/>
      <c r="FPL401" s="35"/>
      <c r="FPM401" s="35"/>
      <c r="FPN401" s="35"/>
      <c r="FPO401" s="35"/>
      <c r="FPP401" s="35"/>
      <c r="FPQ401" s="35"/>
      <c r="FPR401" s="35"/>
      <c r="FPS401" s="35"/>
      <c r="FPT401" s="35"/>
      <c r="FPU401" s="35"/>
      <c r="FPV401" s="35"/>
      <c r="FPW401" s="35"/>
      <c r="FPX401" s="35"/>
      <c r="FPY401" s="35"/>
      <c r="FPZ401" s="35"/>
      <c r="FQA401" s="35"/>
      <c r="FQB401" s="35"/>
      <c r="FQC401" s="35"/>
      <c r="FQD401" s="35"/>
      <c r="FQE401" s="35"/>
      <c r="FQF401" s="35"/>
      <c r="FQG401" s="35"/>
      <c r="FQH401" s="35"/>
      <c r="FQI401" s="35"/>
      <c r="FQJ401" s="35"/>
      <c r="FQK401" s="35"/>
      <c r="FQL401" s="35"/>
      <c r="FQM401" s="35"/>
      <c r="FQN401" s="35"/>
      <c r="FQO401" s="35"/>
      <c r="FQP401" s="35"/>
      <c r="FQQ401" s="35"/>
      <c r="FQR401" s="35"/>
      <c r="FQS401" s="35"/>
      <c r="FQT401" s="35"/>
      <c r="FQU401" s="35"/>
      <c r="FQV401" s="35"/>
      <c r="FQW401" s="35"/>
      <c r="FQX401" s="35"/>
      <c r="FQY401" s="35"/>
      <c r="FQZ401" s="35"/>
      <c r="FRA401" s="35"/>
      <c r="FRB401" s="35"/>
      <c r="FRC401" s="35"/>
      <c r="FRD401" s="35"/>
      <c r="FRE401" s="35"/>
      <c r="FRF401" s="35"/>
      <c r="FRG401" s="35"/>
      <c r="FRH401" s="35"/>
      <c r="FRI401" s="35"/>
      <c r="FRJ401" s="35"/>
      <c r="FRK401" s="35"/>
      <c r="FRL401" s="35"/>
      <c r="FRM401" s="35"/>
      <c r="FRN401" s="35"/>
      <c r="FRO401" s="35"/>
      <c r="FRP401" s="35"/>
      <c r="FRQ401" s="35"/>
      <c r="FRR401" s="35"/>
      <c r="FRS401" s="35"/>
      <c r="FRT401" s="35"/>
      <c r="FRU401" s="35"/>
      <c r="FRV401" s="35"/>
      <c r="FRW401" s="35"/>
      <c r="FRX401" s="35"/>
      <c r="FRY401" s="35"/>
      <c r="FRZ401" s="35"/>
      <c r="FSA401" s="35"/>
      <c r="FSB401" s="35"/>
      <c r="FSC401" s="35"/>
      <c r="FSD401" s="35"/>
      <c r="FSE401" s="35"/>
      <c r="FSF401" s="35"/>
      <c r="FSG401" s="35"/>
      <c r="FSH401" s="35"/>
      <c r="FSI401" s="35"/>
      <c r="FSJ401" s="35"/>
      <c r="FSK401" s="35"/>
      <c r="FSL401" s="35"/>
      <c r="FSM401" s="35"/>
      <c r="FSN401" s="35"/>
      <c r="FSO401" s="35"/>
      <c r="FSP401" s="35"/>
      <c r="FSQ401" s="35"/>
      <c r="FSR401" s="35"/>
      <c r="FSS401" s="35"/>
      <c r="FST401" s="35"/>
      <c r="FSU401" s="35"/>
      <c r="FSV401" s="35"/>
      <c r="FSW401" s="35"/>
      <c r="FSX401" s="35"/>
      <c r="FSY401" s="35"/>
      <c r="FSZ401" s="35"/>
      <c r="FTA401" s="35"/>
      <c r="FTB401" s="35"/>
      <c r="FTC401" s="35"/>
      <c r="FTD401" s="35"/>
      <c r="FTE401" s="35"/>
      <c r="FTF401" s="35"/>
      <c r="FTG401" s="35"/>
      <c r="FTH401" s="35"/>
      <c r="FTI401" s="35"/>
      <c r="FTJ401" s="35"/>
      <c r="FTK401" s="35"/>
      <c r="FTL401" s="35"/>
      <c r="FTM401" s="35"/>
      <c r="FTN401" s="35"/>
      <c r="FTO401" s="35"/>
      <c r="FTP401" s="35"/>
      <c r="FTQ401" s="35"/>
      <c r="FTR401" s="35"/>
      <c r="FTS401" s="35"/>
      <c r="FTT401" s="35"/>
      <c r="FTU401" s="35"/>
      <c r="FTV401" s="35"/>
      <c r="FTW401" s="35"/>
      <c r="FTX401" s="35"/>
      <c r="FTY401" s="35"/>
      <c r="FTZ401" s="35"/>
      <c r="FUA401" s="35"/>
      <c r="FUB401" s="35"/>
      <c r="FUC401" s="35"/>
      <c r="FUD401" s="35"/>
      <c r="FUE401" s="35"/>
      <c r="FUF401" s="35"/>
      <c r="FUG401" s="35"/>
      <c r="FUH401" s="35"/>
      <c r="FUI401" s="35"/>
      <c r="FUJ401" s="35"/>
      <c r="FUK401" s="35"/>
      <c r="FUL401" s="35"/>
      <c r="FUM401" s="35"/>
      <c r="FUN401" s="35"/>
      <c r="FUO401" s="35"/>
      <c r="FUP401" s="35"/>
      <c r="FUQ401" s="35"/>
      <c r="FUR401" s="35"/>
      <c r="FUS401" s="35"/>
      <c r="FUT401" s="35"/>
      <c r="FUU401" s="35"/>
      <c r="FUV401" s="35"/>
      <c r="FUW401" s="35"/>
      <c r="FUX401" s="35"/>
      <c r="FUY401" s="35"/>
      <c r="FUZ401" s="35"/>
      <c r="FVA401" s="35"/>
      <c r="FVB401" s="35"/>
      <c r="FVC401" s="35"/>
      <c r="FVD401" s="35"/>
      <c r="FVE401" s="35"/>
      <c r="FVF401" s="35"/>
      <c r="FVG401" s="35"/>
      <c r="FVH401" s="35"/>
      <c r="FVI401" s="35"/>
      <c r="FVJ401" s="35"/>
      <c r="FVK401" s="35"/>
      <c r="FVL401" s="35"/>
      <c r="FVM401" s="35"/>
      <c r="FVN401" s="35"/>
      <c r="FVO401" s="35"/>
      <c r="FVP401" s="35"/>
      <c r="FVQ401" s="35"/>
      <c r="FVR401" s="35"/>
      <c r="FVS401" s="35"/>
      <c r="FVT401" s="35"/>
      <c r="FVU401" s="35"/>
      <c r="FVV401" s="35"/>
      <c r="FVW401" s="35"/>
      <c r="FVX401" s="35"/>
      <c r="FVY401" s="35"/>
      <c r="FVZ401" s="35"/>
      <c r="FWA401" s="35"/>
      <c r="FWB401" s="35"/>
      <c r="FWC401" s="35"/>
      <c r="FWD401" s="35"/>
      <c r="FWE401" s="35"/>
      <c r="FWF401" s="35"/>
      <c r="FWG401" s="35"/>
      <c r="FWH401" s="35"/>
      <c r="FWI401" s="35"/>
      <c r="FWJ401" s="35"/>
      <c r="FWK401" s="35"/>
      <c r="FWL401" s="35"/>
      <c r="FWM401" s="35"/>
      <c r="FWN401" s="35"/>
      <c r="FWO401" s="35"/>
      <c r="FWP401" s="35"/>
      <c r="FWQ401" s="35"/>
      <c r="FWR401" s="35"/>
      <c r="FWS401" s="35"/>
      <c r="FWT401" s="35"/>
      <c r="FWU401" s="35"/>
      <c r="FWV401" s="35"/>
      <c r="FWW401" s="35"/>
      <c r="FWX401" s="35"/>
      <c r="FWY401" s="35"/>
      <c r="FWZ401" s="35"/>
      <c r="FXA401" s="35"/>
      <c r="FXB401" s="35"/>
      <c r="FXC401" s="35"/>
      <c r="FXD401" s="35"/>
      <c r="FXE401" s="35"/>
      <c r="FXF401" s="35"/>
      <c r="FXG401" s="35"/>
      <c r="FXH401" s="35"/>
      <c r="FXI401" s="35"/>
      <c r="FXJ401" s="35"/>
      <c r="FXK401" s="35"/>
      <c r="FXL401" s="35"/>
      <c r="FXM401" s="35"/>
      <c r="FXN401" s="35"/>
      <c r="FXO401" s="35"/>
      <c r="FXP401" s="35"/>
      <c r="FXQ401" s="35"/>
      <c r="FXR401" s="35"/>
      <c r="FXS401" s="35"/>
      <c r="FXT401" s="35"/>
      <c r="FXU401" s="35"/>
      <c r="FXV401" s="35"/>
      <c r="FXW401" s="35"/>
      <c r="FXX401" s="35"/>
      <c r="FXY401" s="35"/>
      <c r="FXZ401" s="35"/>
      <c r="FYA401" s="35"/>
      <c r="FYB401" s="35"/>
      <c r="FYC401" s="35"/>
      <c r="FYD401" s="35"/>
      <c r="FYE401" s="35"/>
      <c r="FYF401" s="35"/>
      <c r="FYG401" s="35"/>
      <c r="FYH401" s="35"/>
      <c r="FYI401" s="35"/>
      <c r="FYJ401" s="35"/>
      <c r="FYK401" s="35"/>
      <c r="FYL401" s="35"/>
      <c r="FYM401" s="35"/>
      <c r="FYN401" s="35"/>
      <c r="FYO401" s="35"/>
      <c r="FYP401" s="35"/>
      <c r="FYQ401" s="35"/>
      <c r="FYR401" s="35"/>
      <c r="FYS401" s="35"/>
      <c r="FYT401" s="35"/>
      <c r="FYU401" s="35"/>
      <c r="FYV401" s="35"/>
      <c r="FYW401" s="35"/>
      <c r="FYX401" s="35"/>
      <c r="FYY401" s="35"/>
      <c r="FYZ401" s="35"/>
      <c r="FZA401" s="35"/>
      <c r="FZB401" s="35"/>
      <c r="FZC401" s="35"/>
      <c r="FZD401" s="35"/>
      <c r="FZE401" s="35"/>
      <c r="FZF401" s="35"/>
      <c r="FZG401" s="35"/>
      <c r="FZH401" s="35"/>
      <c r="FZI401" s="35"/>
      <c r="FZJ401" s="35"/>
      <c r="FZK401" s="35"/>
      <c r="FZL401" s="35"/>
      <c r="FZM401" s="35"/>
      <c r="FZN401" s="35"/>
      <c r="FZO401" s="35"/>
      <c r="FZP401" s="35"/>
      <c r="FZQ401" s="35"/>
      <c r="FZR401" s="35"/>
      <c r="FZS401" s="35"/>
      <c r="FZT401" s="35"/>
      <c r="FZU401" s="35"/>
      <c r="FZV401" s="35"/>
      <c r="FZW401" s="35"/>
      <c r="FZX401" s="35"/>
      <c r="FZY401" s="35"/>
      <c r="FZZ401" s="35"/>
      <c r="GAA401" s="35"/>
      <c r="GAB401" s="35"/>
      <c r="GAC401" s="35"/>
      <c r="GAD401" s="35"/>
      <c r="GAE401" s="35"/>
      <c r="GAF401" s="35"/>
      <c r="GAG401" s="35"/>
      <c r="GAH401" s="35"/>
      <c r="GAI401" s="35"/>
      <c r="GAJ401" s="35"/>
      <c r="GAK401" s="35"/>
      <c r="GAL401" s="35"/>
      <c r="GAM401" s="35"/>
      <c r="GAN401" s="35"/>
      <c r="GAO401" s="35"/>
      <c r="GAP401" s="35"/>
      <c r="GAQ401" s="35"/>
      <c r="GAR401" s="35"/>
      <c r="GAS401" s="35"/>
      <c r="GAT401" s="35"/>
      <c r="GAU401" s="35"/>
      <c r="GAV401" s="35"/>
      <c r="GAW401" s="35"/>
      <c r="GAX401" s="35"/>
      <c r="GAY401" s="35"/>
      <c r="GAZ401" s="35"/>
      <c r="GBA401" s="35"/>
      <c r="GBB401" s="35"/>
      <c r="GBC401" s="35"/>
      <c r="GBD401" s="35"/>
      <c r="GBE401" s="35"/>
      <c r="GBF401" s="35"/>
      <c r="GBG401" s="35"/>
      <c r="GBH401" s="35"/>
      <c r="GBI401" s="35"/>
      <c r="GBJ401" s="35"/>
      <c r="GBK401" s="35"/>
      <c r="GBL401" s="35"/>
      <c r="GBM401" s="35"/>
      <c r="GBN401" s="35"/>
      <c r="GBO401" s="35"/>
      <c r="GBP401" s="35"/>
      <c r="GBQ401" s="35"/>
      <c r="GBR401" s="35"/>
      <c r="GBS401" s="35"/>
      <c r="GBT401" s="35"/>
      <c r="GBU401" s="35"/>
      <c r="GBV401" s="35"/>
      <c r="GBW401" s="35"/>
      <c r="GBX401" s="35"/>
      <c r="GBY401" s="35"/>
      <c r="GBZ401" s="35"/>
      <c r="GCA401" s="35"/>
      <c r="GCB401" s="35"/>
      <c r="GCC401" s="35"/>
      <c r="GCD401" s="35"/>
      <c r="GCE401" s="35"/>
      <c r="GCF401" s="35"/>
      <c r="GCG401" s="35"/>
      <c r="GCH401" s="35"/>
      <c r="GCI401" s="35"/>
      <c r="GCJ401" s="35"/>
      <c r="GCK401" s="35"/>
      <c r="GCL401" s="35"/>
      <c r="GCM401" s="35"/>
      <c r="GCN401" s="35"/>
      <c r="GCO401" s="35"/>
      <c r="GCP401" s="35"/>
      <c r="GCQ401" s="35"/>
      <c r="GCR401" s="35"/>
      <c r="GCS401" s="35"/>
      <c r="GCT401" s="35"/>
      <c r="GCU401" s="35"/>
      <c r="GCV401" s="35"/>
      <c r="GCW401" s="35"/>
      <c r="GCX401" s="35"/>
      <c r="GCY401" s="35"/>
      <c r="GCZ401" s="35"/>
      <c r="GDA401" s="35"/>
      <c r="GDB401" s="35"/>
      <c r="GDC401" s="35"/>
      <c r="GDD401" s="35"/>
      <c r="GDE401" s="35"/>
      <c r="GDF401" s="35"/>
      <c r="GDG401" s="35"/>
      <c r="GDH401" s="35"/>
      <c r="GDI401" s="35"/>
      <c r="GDJ401" s="35"/>
      <c r="GDK401" s="35"/>
      <c r="GDL401" s="35"/>
      <c r="GDM401" s="35"/>
      <c r="GDN401" s="35"/>
      <c r="GDO401" s="35"/>
      <c r="GDP401" s="35"/>
      <c r="GDQ401" s="35"/>
      <c r="GDR401" s="35"/>
      <c r="GDS401" s="35"/>
      <c r="GDT401" s="35"/>
      <c r="GDU401" s="35"/>
      <c r="GDV401" s="35"/>
      <c r="GDW401" s="35"/>
      <c r="GDX401" s="35"/>
      <c r="GDY401" s="35"/>
      <c r="GDZ401" s="35"/>
      <c r="GEA401" s="35"/>
      <c r="GEB401" s="35"/>
      <c r="GEC401" s="35"/>
      <c r="GED401" s="35"/>
      <c r="GEE401" s="35"/>
      <c r="GEF401" s="35"/>
      <c r="GEG401" s="35"/>
      <c r="GEH401" s="35"/>
      <c r="GEI401" s="35"/>
      <c r="GEJ401" s="35"/>
      <c r="GEK401" s="35"/>
      <c r="GEL401" s="35"/>
      <c r="GEM401" s="35"/>
      <c r="GEN401" s="35"/>
      <c r="GEO401" s="35"/>
      <c r="GEP401" s="35"/>
      <c r="GEQ401" s="35"/>
      <c r="GER401" s="35"/>
      <c r="GES401" s="35"/>
      <c r="GET401" s="35"/>
      <c r="GEU401" s="35"/>
      <c r="GEV401" s="35"/>
      <c r="GEW401" s="35"/>
      <c r="GEX401" s="35"/>
      <c r="GEY401" s="35"/>
      <c r="GEZ401" s="35"/>
      <c r="GFA401" s="35"/>
      <c r="GFB401" s="35"/>
      <c r="GFC401" s="35"/>
      <c r="GFD401" s="35"/>
      <c r="GFE401" s="35"/>
      <c r="GFF401" s="35"/>
      <c r="GFG401" s="35"/>
      <c r="GFH401" s="35"/>
      <c r="GFI401" s="35"/>
      <c r="GFJ401" s="35"/>
      <c r="GFK401" s="35"/>
      <c r="GFL401" s="35"/>
      <c r="GFM401" s="35"/>
      <c r="GFN401" s="35"/>
      <c r="GFO401" s="35"/>
      <c r="GFP401" s="35"/>
      <c r="GFQ401" s="35"/>
      <c r="GFR401" s="35"/>
      <c r="GFS401" s="35"/>
      <c r="GFT401" s="35"/>
      <c r="GFU401" s="35"/>
      <c r="GFV401" s="35"/>
      <c r="GFW401" s="35"/>
      <c r="GFX401" s="35"/>
      <c r="GFY401" s="35"/>
      <c r="GFZ401" s="35"/>
      <c r="GGA401" s="35"/>
      <c r="GGB401" s="35"/>
      <c r="GGC401" s="35"/>
      <c r="GGD401" s="35"/>
      <c r="GGE401" s="35"/>
      <c r="GGF401" s="35"/>
      <c r="GGG401" s="35"/>
      <c r="GGH401" s="35"/>
      <c r="GGI401" s="35"/>
      <c r="GGJ401" s="35"/>
      <c r="GGK401" s="35"/>
      <c r="GGL401" s="35"/>
      <c r="GGM401" s="35"/>
      <c r="GGN401" s="35"/>
      <c r="GGO401" s="35"/>
      <c r="GGP401" s="35"/>
      <c r="GGQ401" s="35"/>
      <c r="GGR401" s="35"/>
      <c r="GGS401" s="35"/>
      <c r="GGT401" s="35"/>
      <c r="GGU401" s="35"/>
      <c r="GGV401" s="35"/>
      <c r="GGW401" s="35"/>
      <c r="GGX401" s="35"/>
      <c r="GGY401" s="35"/>
      <c r="GGZ401" s="35"/>
      <c r="GHA401" s="35"/>
      <c r="GHB401" s="35"/>
      <c r="GHC401" s="35"/>
      <c r="GHD401" s="35"/>
      <c r="GHE401" s="35"/>
      <c r="GHF401" s="35"/>
      <c r="GHG401" s="35"/>
      <c r="GHH401" s="35"/>
      <c r="GHI401" s="35"/>
      <c r="GHJ401" s="35"/>
      <c r="GHK401" s="35"/>
      <c r="GHL401" s="35"/>
      <c r="GHM401" s="35"/>
      <c r="GHN401" s="35"/>
      <c r="GHO401" s="35"/>
      <c r="GHP401" s="35"/>
      <c r="GHQ401" s="35"/>
      <c r="GHR401" s="35"/>
      <c r="GHS401" s="35"/>
      <c r="GHT401" s="35"/>
      <c r="GHU401" s="35"/>
      <c r="GHV401" s="35"/>
      <c r="GHW401" s="35"/>
      <c r="GHX401" s="35"/>
      <c r="GHY401" s="35"/>
      <c r="GHZ401" s="35"/>
      <c r="GIA401" s="35"/>
      <c r="GIB401" s="35"/>
      <c r="GIC401" s="35"/>
      <c r="GID401" s="35"/>
      <c r="GIE401" s="35"/>
      <c r="GIF401" s="35"/>
      <c r="GIG401" s="35"/>
      <c r="GIH401" s="35"/>
      <c r="GII401" s="35"/>
      <c r="GIJ401" s="35"/>
      <c r="GIK401" s="35"/>
      <c r="GIL401" s="35"/>
      <c r="GIM401" s="35"/>
      <c r="GIN401" s="35"/>
      <c r="GIO401" s="35"/>
      <c r="GIP401" s="35"/>
      <c r="GIQ401" s="35"/>
      <c r="GIR401" s="35"/>
      <c r="GIS401" s="35"/>
      <c r="GIT401" s="35"/>
      <c r="GIU401" s="35"/>
      <c r="GIV401" s="35"/>
      <c r="GIW401" s="35"/>
      <c r="GIX401" s="35"/>
      <c r="GIY401" s="35"/>
      <c r="GIZ401" s="35"/>
      <c r="GJA401" s="35"/>
      <c r="GJB401" s="35"/>
      <c r="GJC401" s="35"/>
      <c r="GJD401" s="35"/>
      <c r="GJE401" s="35"/>
      <c r="GJF401" s="35"/>
      <c r="GJG401" s="35"/>
      <c r="GJH401" s="35"/>
      <c r="GJI401" s="35"/>
      <c r="GJJ401" s="35"/>
      <c r="GJK401" s="35"/>
      <c r="GJL401" s="35"/>
      <c r="GJM401" s="35"/>
      <c r="GJN401" s="35"/>
      <c r="GJO401" s="35"/>
      <c r="GJP401" s="35"/>
      <c r="GJQ401" s="35"/>
      <c r="GJR401" s="35"/>
      <c r="GJS401" s="35"/>
      <c r="GJT401" s="35"/>
      <c r="GJU401" s="35"/>
      <c r="GJV401" s="35"/>
      <c r="GJW401" s="35"/>
      <c r="GJX401" s="35"/>
      <c r="GJY401" s="35"/>
      <c r="GJZ401" s="35"/>
      <c r="GKA401" s="35"/>
      <c r="GKB401" s="35"/>
      <c r="GKC401" s="35"/>
      <c r="GKD401" s="35"/>
      <c r="GKE401" s="35"/>
      <c r="GKF401" s="35"/>
      <c r="GKG401" s="35"/>
      <c r="GKH401" s="35"/>
      <c r="GKI401" s="35"/>
      <c r="GKJ401" s="35"/>
      <c r="GKK401" s="35"/>
      <c r="GKL401" s="35"/>
      <c r="GKM401" s="35"/>
      <c r="GKN401" s="35"/>
      <c r="GKO401" s="35"/>
      <c r="GKP401" s="35"/>
      <c r="GKQ401" s="35"/>
      <c r="GKR401" s="35"/>
      <c r="GKS401" s="35"/>
      <c r="GKT401" s="35"/>
      <c r="GKU401" s="35"/>
      <c r="GKV401" s="35"/>
      <c r="GKW401" s="35"/>
      <c r="GKX401" s="35"/>
      <c r="GKY401" s="35"/>
      <c r="GKZ401" s="35"/>
      <c r="GLA401" s="35"/>
      <c r="GLB401" s="35"/>
      <c r="GLC401" s="35"/>
      <c r="GLD401" s="35"/>
      <c r="GLE401" s="35"/>
      <c r="GLF401" s="35"/>
      <c r="GLG401" s="35"/>
      <c r="GLH401" s="35"/>
      <c r="GLI401" s="35"/>
      <c r="GLJ401" s="35"/>
      <c r="GLK401" s="35"/>
      <c r="GLL401" s="35"/>
      <c r="GLM401" s="35"/>
      <c r="GLN401" s="35"/>
      <c r="GLO401" s="35"/>
      <c r="GLP401" s="35"/>
      <c r="GLQ401" s="35"/>
      <c r="GLR401" s="35"/>
      <c r="GLS401" s="35"/>
      <c r="GLT401" s="35"/>
      <c r="GLU401" s="35"/>
      <c r="GLV401" s="35"/>
      <c r="GLW401" s="35"/>
      <c r="GLX401" s="35"/>
      <c r="GLY401" s="35"/>
      <c r="GLZ401" s="35"/>
      <c r="GMA401" s="35"/>
      <c r="GMB401" s="35"/>
      <c r="GMC401" s="35"/>
      <c r="GMD401" s="35"/>
      <c r="GME401" s="35"/>
      <c r="GMF401" s="35"/>
      <c r="GMG401" s="35"/>
      <c r="GMH401" s="35"/>
      <c r="GMI401" s="35"/>
      <c r="GMJ401" s="35"/>
      <c r="GMK401" s="35"/>
      <c r="GML401" s="35"/>
      <c r="GMM401" s="35"/>
      <c r="GMN401" s="35"/>
      <c r="GMO401" s="35"/>
      <c r="GMP401" s="35"/>
      <c r="GMQ401" s="35"/>
      <c r="GMR401" s="35"/>
      <c r="GMS401" s="35"/>
      <c r="GMT401" s="35"/>
      <c r="GMU401" s="35"/>
      <c r="GMV401" s="35"/>
      <c r="GMW401" s="35"/>
      <c r="GMX401" s="35"/>
      <c r="GMY401" s="35"/>
      <c r="GMZ401" s="35"/>
      <c r="GNA401" s="35"/>
      <c r="GNB401" s="35"/>
      <c r="GNC401" s="35"/>
      <c r="GND401" s="35"/>
      <c r="GNE401" s="35"/>
      <c r="GNF401" s="35"/>
      <c r="GNG401" s="35"/>
      <c r="GNH401" s="35"/>
      <c r="GNI401" s="35"/>
      <c r="GNJ401" s="35"/>
      <c r="GNK401" s="35"/>
      <c r="GNL401" s="35"/>
      <c r="GNM401" s="35"/>
      <c r="GNN401" s="35"/>
      <c r="GNO401" s="35"/>
      <c r="GNP401" s="35"/>
      <c r="GNQ401" s="35"/>
      <c r="GNR401" s="35"/>
      <c r="GNS401" s="35"/>
      <c r="GNT401" s="35"/>
      <c r="GNU401" s="35"/>
      <c r="GNV401" s="35"/>
      <c r="GNW401" s="35"/>
      <c r="GNX401" s="35"/>
      <c r="GNY401" s="35"/>
      <c r="GNZ401" s="35"/>
      <c r="GOA401" s="35"/>
      <c r="GOB401" s="35"/>
      <c r="GOC401" s="35"/>
      <c r="GOD401" s="35"/>
      <c r="GOE401" s="35"/>
      <c r="GOF401" s="35"/>
      <c r="GOG401" s="35"/>
      <c r="GOH401" s="35"/>
      <c r="GOI401" s="35"/>
      <c r="GOJ401" s="35"/>
      <c r="GOK401" s="35"/>
      <c r="GOL401" s="35"/>
      <c r="GOM401" s="35"/>
      <c r="GON401" s="35"/>
      <c r="GOO401" s="35"/>
      <c r="GOP401" s="35"/>
      <c r="GOQ401" s="35"/>
      <c r="GOR401" s="35"/>
      <c r="GOS401" s="35"/>
      <c r="GOT401" s="35"/>
      <c r="GOU401" s="35"/>
      <c r="GOV401" s="35"/>
      <c r="GOW401" s="35"/>
      <c r="GOX401" s="35"/>
      <c r="GOY401" s="35"/>
      <c r="GOZ401" s="35"/>
      <c r="GPA401" s="35"/>
      <c r="GPB401" s="35"/>
      <c r="GPC401" s="35"/>
      <c r="GPD401" s="35"/>
      <c r="GPE401" s="35"/>
      <c r="GPF401" s="35"/>
      <c r="GPG401" s="35"/>
      <c r="GPH401" s="35"/>
      <c r="GPI401" s="35"/>
      <c r="GPJ401" s="35"/>
      <c r="GPK401" s="35"/>
      <c r="GPL401" s="35"/>
      <c r="GPM401" s="35"/>
      <c r="GPN401" s="35"/>
      <c r="GPO401" s="35"/>
      <c r="GPP401" s="35"/>
      <c r="GPQ401" s="35"/>
      <c r="GPR401" s="35"/>
      <c r="GPS401" s="35"/>
      <c r="GPT401" s="35"/>
      <c r="GPU401" s="35"/>
      <c r="GPV401" s="35"/>
      <c r="GPW401" s="35"/>
      <c r="GPX401" s="35"/>
      <c r="GPY401" s="35"/>
      <c r="GPZ401" s="35"/>
      <c r="GQA401" s="35"/>
      <c r="GQB401" s="35"/>
      <c r="GQC401" s="35"/>
      <c r="GQD401" s="35"/>
      <c r="GQE401" s="35"/>
      <c r="GQF401" s="35"/>
      <c r="GQG401" s="35"/>
      <c r="GQH401" s="35"/>
      <c r="GQI401" s="35"/>
      <c r="GQJ401" s="35"/>
      <c r="GQK401" s="35"/>
      <c r="GQL401" s="35"/>
      <c r="GQM401" s="35"/>
      <c r="GQN401" s="35"/>
      <c r="GQO401" s="35"/>
      <c r="GQP401" s="35"/>
      <c r="GQQ401" s="35"/>
      <c r="GQR401" s="35"/>
      <c r="GQS401" s="35"/>
      <c r="GQT401" s="35"/>
      <c r="GQU401" s="35"/>
      <c r="GQV401" s="35"/>
      <c r="GQW401" s="35"/>
      <c r="GQX401" s="35"/>
      <c r="GQY401" s="35"/>
      <c r="GQZ401" s="35"/>
      <c r="GRA401" s="35"/>
      <c r="GRB401" s="35"/>
      <c r="GRC401" s="35"/>
      <c r="GRD401" s="35"/>
      <c r="GRE401" s="35"/>
      <c r="GRF401" s="35"/>
      <c r="GRG401" s="35"/>
      <c r="GRH401" s="35"/>
      <c r="GRI401" s="35"/>
      <c r="GRJ401" s="35"/>
      <c r="GRK401" s="35"/>
      <c r="GRL401" s="35"/>
      <c r="GRM401" s="35"/>
      <c r="GRN401" s="35"/>
      <c r="GRO401" s="35"/>
      <c r="GRP401" s="35"/>
      <c r="GRQ401" s="35"/>
      <c r="GRR401" s="35"/>
      <c r="GRS401" s="35"/>
      <c r="GRT401" s="35"/>
      <c r="GRU401" s="35"/>
      <c r="GRV401" s="35"/>
      <c r="GRW401" s="35"/>
      <c r="GRX401" s="35"/>
      <c r="GRY401" s="35"/>
      <c r="GRZ401" s="35"/>
      <c r="GSA401" s="35"/>
      <c r="GSB401" s="35"/>
      <c r="GSC401" s="35"/>
      <c r="GSD401" s="35"/>
      <c r="GSE401" s="35"/>
      <c r="GSF401" s="35"/>
      <c r="GSG401" s="35"/>
      <c r="GSH401" s="35"/>
      <c r="GSI401" s="35"/>
      <c r="GSJ401" s="35"/>
      <c r="GSK401" s="35"/>
      <c r="GSL401" s="35"/>
      <c r="GSM401" s="35"/>
      <c r="GSN401" s="35"/>
      <c r="GSO401" s="35"/>
      <c r="GSP401" s="35"/>
      <c r="GSQ401" s="35"/>
      <c r="GSR401" s="35"/>
      <c r="GSS401" s="35"/>
      <c r="GST401" s="35"/>
      <c r="GSU401" s="35"/>
      <c r="GSV401" s="35"/>
      <c r="GSW401" s="35"/>
      <c r="GSX401" s="35"/>
      <c r="GSY401" s="35"/>
      <c r="GSZ401" s="35"/>
      <c r="GTA401" s="35"/>
      <c r="GTB401" s="35"/>
      <c r="GTC401" s="35"/>
      <c r="GTD401" s="35"/>
      <c r="GTE401" s="35"/>
      <c r="GTF401" s="35"/>
      <c r="GTG401" s="35"/>
      <c r="GTH401" s="35"/>
      <c r="GTI401" s="35"/>
      <c r="GTJ401" s="35"/>
      <c r="GTK401" s="35"/>
      <c r="GTL401" s="35"/>
      <c r="GTM401" s="35"/>
      <c r="GTN401" s="35"/>
      <c r="GTO401" s="35"/>
      <c r="GTP401" s="35"/>
      <c r="GTQ401" s="35"/>
      <c r="GTR401" s="35"/>
      <c r="GTS401" s="35"/>
      <c r="GTT401" s="35"/>
      <c r="GTU401" s="35"/>
      <c r="GTV401" s="35"/>
      <c r="GTW401" s="35"/>
      <c r="GTX401" s="35"/>
      <c r="GTY401" s="35"/>
      <c r="GTZ401" s="35"/>
      <c r="GUA401" s="35"/>
      <c r="GUB401" s="35"/>
      <c r="GUC401" s="35"/>
      <c r="GUD401" s="35"/>
      <c r="GUE401" s="35"/>
      <c r="GUF401" s="35"/>
      <c r="GUG401" s="35"/>
      <c r="GUH401" s="35"/>
      <c r="GUI401" s="35"/>
      <c r="GUJ401" s="35"/>
      <c r="GUK401" s="35"/>
      <c r="GUL401" s="35"/>
      <c r="GUM401" s="35"/>
      <c r="GUN401" s="35"/>
      <c r="GUO401" s="35"/>
      <c r="GUP401" s="35"/>
      <c r="GUQ401" s="35"/>
      <c r="GUR401" s="35"/>
      <c r="GUS401" s="35"/>
      <c r="GUT401" s="35"/>
      <c r="GUU401" s="35"/>
      <c r="GUV401" s="35"/>
      <c r="GUW401" s="35"/>
      <c r="GUX401" s="35"/>
      <c r="GUY401" s="35"/>
      <c r="GUZ401" s="35"/>
      <c r="GVA401" s="35"/>
      <c r="GVB401" s="35"/>
      <c r="GVC401" s="35"/>
      <c r="GVD401" s="35"/>
      <c r="GVE401" s="35"/>
      <c r="GVF401" s="35"/>
      <c r="GVG401" s="35"/>
      <c r="GVH401" s="35"/>
      <c r="GVI401" s="35"/>
      <c r="GVJ401" s="35"/>
      <c r="GVK401" s="35"/>
      <c r="GVL401" s="35"/>
      <c r="GVM401" s="35"/>
      <c r="GVN401" s="35"/>
      <c r="GVO401" s="35"/>
      <c r="GVP401" s="35"/>
      <c r="GVQ401" s="35"/>
      <c r="GVR401" s="35"/>
      <c r="GVS401" s="35"/>
      <c r="GVT401" s="35"/>
      <c r="GVU401" s="35"/>
      <c r="GVV401" s="35"/>
      <c r="GVW401" s="35"/>
      <c r="GVX401" s="35"/>
      <c r="GVY401" s="35"/>
      <c r="GVZ401" s="35"/>
      <c r="GWA401" s="35"/>
      <c r="GWB401" s="35"/>
      <c r="GWC401" s="35"/>
      <c r="GWD401" s="35"/>
      <c r="GWE401" s="35"/>
      <c r="GWF401" s="35"/>
      <c r="GWG401" s="35"/>
      <c r="GWH401" s="35"/>
      <c r="GWI401" s="35"/>
      <c r="GWJ401" s="35"/>
      <c r="GWK401" s="35"/>
      <c r="GWL401" s="35"/>
      <c r="GWM401" s="35"/>
      <c r="GWN401" s="35"/>
      <c r="GWO401" s="35"/>
      <c r="GWP401" s="35"/>
      <c r="GWQ401" s="35"/>
      <c r="GWR401" s="35"/>
      <c r="GWS401" s="35"/>
      <c r="GWT401" s="35"/>
      <c r="GWU401" s="35"/>
      <c r="GWV401" s="35"/>
      <c r="GWW401" s="35"/>
      <c r="GWX401" s="35"/>
      <c r="GWY401" s="35"/>
      <c r="GWZ401" s="35"/>
      <c r="GXA401" s="35"/>
      <c r="GXB401" s="35"/>
      <c r="GXC401" s="35"/>
      <c r="GXD401" s="35"/>
      <c r="GXE401" s="35"/>
      <c r="GXF401" s="35"/>
      <c r="GXG401" s="35"/>
      <c r="GXH401" s="35"/>
      <c r="GXI401" s="35"/>
      <c r="GXJ401" s="35"/>
      <c r="GXK401" s="35"/>
      <c r="GXL401" s="35"/>
      <c r="GXM401" s="35"/>
      <c r="GXN401" s="35"/>
      <c r="GXO401" s="35"/>
      <c r="GXP401" s="35"/>
      <c r="GXQ401" s="35"/>
      <c r="GXR401" s="35"/>
      <c r="GXS401" s="35"/>
      <c r="GXT401" s="35"/>
      <c r="GXU401" s="35"/>
      <c r="GXV401" s="35"/>
      <c r="GXW401" s="35"/>
      <c r="GXX401" s="35"/>
      <c r="GXY401" s="35"/>
      <c r="GXZ401" s="35"/>
      <c r="GYA401" s="35"/>
      <c r="GYB401" s="35"/>
      <c r="GYC401" s="35"/>
      <c r="GYD401" s="35"/>
      <c r="GYE401" s="35"/>
      <c r="GYF401" s="35"/>
      <c r="GYG401" s="35"/>
      <c r="GYH401" s="35"/>
      <c r="GYI401" s="35"/>
      <c r="GYJ401" s="35"/>
      <c r="GYK401" s="35"/>
      <c r="GYL401" s="35"/>
      <c r="GYM401" s="35"/>
      <c r="GYN401" s="35"/>
      <c r="GYO401" s="35"/>
      <c r="GYP401" s="35"/>
      <c r="GYQ401" s="35"/>
      <c r="GYR401" s="35"/>
      <c r="GYS401" s="35"/>
      <c r="GYT401" s="35"/>
      <c r="GYU401" s="35"/>
      <c r="GYV401" s="35"/>
      <c r="GYW401" s="35"/>
      <c r="GYX401" s="35"/>
      <c r="GYY401" s="35"/>
      <c r="GYZ401" s="35"/>
      <c r="GZA401" s="35"/>
      <c r="GZB401" s="35"/>
      <c r="GZC401" s="35"/>
      <c r="GZD401" s="35"/>
      <c r="GZE401" s="35"/>
      <c r="GZF401" s="35"/>
      <c r="GZG401" s="35"/>
      <c r="GZH401" s="35"/>
      <c r="GZI401" s="35"/>
      <c r="GZJ401" s="35"/>
      <c r="GZK401" s="35"/>
      <c r="GZL401" s="35"/>
      <c r="GZM401" s="35"/>
      <c r="GZN401" s="35"/>
      <c r="GZO401" s="35"/>
      <c r="GZP401" s="35"/>
      <c r="GZQ401" s="35"/>
      <c r="GZR401" s="35"/>
      <c r="GZS401" s="35"/>
      <c r="GZT401" s="35"/>
      <c r="GZU401" s="35"/>
      <c r="GZV401" s="35"/>
      <c r="GZW401" s="35"/>
      <c r="GZX401" s="35"/>
      <c r="GZY401" s="35"/>
      <c r="GZZ401" s="35"/>
      <c r="HAA401" s="35"/>
      <c r="HAB401" s="35"/>
      <c r="HAC401" s="35"/>
      <c r="HAD401" s="35"/>
      <c r="HAE401" s="35"/>
      <c r="HAF401" s="35"/>
      <c r="HAG401" s="35"/>
      <c r="HAH401" s="35"/>
      <c r="HAI401" s="35"/>
      <c r="HAJ401" s="35"/>
      <c r="HAK401" s="35"/>
      <c r="HAL401" s="35"/>
      <c r="HAM401" s="35"/>
      <c r="HAN401" s="35"/>
      <c r="HAO401" s="35"/>
      <c r="HAP401" s="35"/>
      <c r="HAQ401" s="35"/>
      <c r="HAR401" s="35"/>
      <c r="HAS401" s="35"/>
      <c r="HAT401" s="35"/>
      <c r="HAU401" s="35"/>
      <c r="HAV401" s="35"/>
      <c r="HAW401" s="35"/>
      <c r="HAX401" s="35"/>
      <c r="HAY401" s="35"/>
      <c r="HAZ401" s="35"/>
      <c r="HBA401" s="35"/>
      <c r="HBB401" s="35"/>
      <c r="HBC401" s="35"/>
      <c r="HBD401" s="35"/>
      <c r="HBE401" s="35"/>
      <c r="HBF401" s="35"/>
      <c r="HBG401" s="35"/>
      <c r="HBH401" s="35"/>
      <c r="HBI401" s="35"/>
      <c r="HBJ401" s="35"/>
      <c r="HBK401" s="35"/>
      <c r="HBL401" s="35"/>
      <c r="HBM401" s="35"/>
      <c r="HBN401" s="35"/>
      <c r="HBO401" s="35"/>
      <c r="HBP401" s="35"/>
      <c r="HBQ401" s="35"/>
      <c r="HBR401" s="35"/>
      <c r="HBS401" s="35"/>
      <c r="HBT401" s="35"/>
      <c r="HBU401" s="35"/>
      <c r="HBV401" s="35"/>
      <c r="HBW401" s="35"/>
      <c r="HBX401" s="35"/>
      <c r="HBY401" s="35"/>
      <c r="HBZ401" s="35"/>
      <c r="HCA401" s="35"/>
      <c r="HCB401" s="35"/>
      <c r="HCC401" s="35"/>
      <c r="HCD401" s="35"/>
      <c r="HCE401" s="35"/>
      <c r="HCF401" s="35"/>
      <c r="HCG401" s="35"/>
      <c r="HCH401" s="35"/>
      <c r="HCI401" s="35"/>
      <c r="HCJ401" s="35"/>
      <c r="HCK401" s="35"/>
      <c r="HCL401" s="35"/>
      <c r="HCM401" s="35"/>
      <c r="HCN401" s="35"/>
      <c r="HCO401" s="35"/>
      <c r="HCP401" s="35"/>
      <c r="HCQ401" s="35"/>
      <c r="HCR401" s="35"/>
      <c r="HCS401" s="35"/>
      <c r="HCT401" s="35"/>
      <c r="HCU401" s="35"/>
      <c r="HCV401" s="35"/>
      <c r="HCW401" s="35"/>
      <c r="HCX401" s="35"/>
      <c r="HCY401" s="35"/>
      <c r="HCZ401" s="35"/>
      <c r="HDA401" s="35"/>
      <c r="HDB401" s="35"/>
      <c r="HDC401" s="35"/>
      <c r="HDD401" s="35"/>
      <c r="HDE401" s="35"/>
      <c r="HDF401" s="35"/>
      <c r="HDG401" s="35"/>
      <c r="HDH401" s="35"/>
      <c r="HDI401" s="35"/>
      <c r="HDJ401" s="35"/>
      <c r="HDK401" s="35"/>
      <c r="HDL401" s="35"/>
      <c r="HDM401" s="35"/>
      <c r="HDN401" s="35"/>
      <c r="HDO401" s="35"/>
      <c r="HDP401" s="35"/>
      <c r="HDQ401" s="35"/>
      <c r="HDR401" s="35"/>
      <c r="HDS401" s="35"/>
      <c r="HDT401" s="35"/>
      <c r="HDU401" s="35"/>
      <c r="HDV401" s="35"/>
      <c r="HDW401" s="35"/>
      <c r="HDX401" s="35"/>
      <c r="HDY401" s="35"/>
      <c r="HDZ401" s="35"/>
      <c r="HEA401" s="35"/>
      <c r="HEB401" s="35"/>
      <c r="HEC401" s="35"/>
      <c r="HED401" s="35"/>
      <c r="HEE401" s="35"/>
      <c r="HEF401" s="35"/>
      <c r="HEG401" s="35"/>
      <c r="HEH401" s="35"/>
      <c r="HEI401" s="35"/>
      <c r="HEJ401" s="35"/>
      <c r="HEK401" s="35"/>
      <c r="HEL401" s="35"/>
      <c r="HEM401" s="35"/>
      <c r="HEN401" s="35"/>
      <c r="HEO401" s="35"/>
      <c r="HEP401" s="35"/>
      <c r="HEQ401" s="35"/>
      <c r="HER401" s="35"/>
      <c r="HES401" s="35"/>
      <c r="HET401" s="35"/>
      <c r="HEU401" s="35"/>
      <c r="HEV401" s="35"/>
      <c r="HEW401" s="35"/>
      <c r="HEX401" s="35"/>
      <c r="HEY401" s="35"/>
      <c r="HEZ401" s="35"/>
      <c r="HFA401" s="35"/>
      <c r="HFB401" s="35"/>
      <c r="HFC401" s="35"/>
      <c r="HFD401" s="35"/>
      <c r="HFE401" s="35"/>
      <c r="HFF401" s="35"/>
      <c r="HFG401" s="35"/>
      <c r="HFH401" s="35"/>
      <c r="HFI401" s="35"/>
      <c r="HFJ401" s="35"/>
      <c r="HFK401" s="35"/>
      <c r="HFL401" s="35"/>
      <c r="HFM401" s="35"/>
      <c r="HFN401" s="35"/>
      <c r="HFO401" s="35"/>
      <c r="HFP401" s="35"/>
      <c r="HFQ401" s="35"/>
      <c r="HFR401" s="35"/>
      <c r="HFS401" s="35"/>
      <c r="HFT401" s="35"/>
      <c r="HFU401" s="35"/>
      <c r="HFV401" s="35"/>
      <c r="HFW401" s="35"/>
      <c r="HFX401" s="35"/>
      <c r="HFY401" s="35"/>
      <c r="HFZ401" s="35"/>
      <c r="HGA401" s="35"/>
      <c r="HGB401" s="35"/>
      <c r="HGC401" s="35"/>
      <c r="HGD401" s="35"/>
      <c r="HGE401" s="35"/>
      <c r="HGF401" s="35"/>
      <c r="HGG401" s="35"/>
      <c r="HGH401" s="35"/>
      <c r="HGI401" s="35"/>
      <c r="HGJ401" s="35"/>
      <c r="HGK401" s="35"/>
      <c r="HGL401" s="35"/>
      <c r="HGM401" s="35"/>
      <c r="HGN401" s="35"/>
      <c r="HGO401" s="35"/>
      <c r="HGP401" s="35"/>
      <c r="HGQ401" s="35"/>
      <c r="HGR401" s="35"/>
      <c r="HGS401" s="35"/>
      <c r="HGT401" s="35"/>
      <c r="HGU401" s="35"/>
      <c r="HGV401" s="35"/>
      <c r="HGW401" s="35"/>
      <c r="HGX401" s="35"/>
      <c r="HGY401" s="35"/>
      <c r="HGZ401" s="35"/>
      <c r="HHA401" s="35"/>
      <c r="HHB401" s="35"/>
      <c r="HHC401" s="35"/>
      <c r="HHD401" s="35"/>
      <c r="HHE401" s="35"/>
      <c r="HHF401" s="35"/>
      <c r="HHG401" s="35"/>
      <c r="HHH401" s="35"/>
      <c r="HHI401" s="35"/>
      <c r="HHJ401" s="35"/>
      <c r="HHK401" s="35"/>
      <c r="HHL401" s="35"/>
      <c r="HHM401" s="35"/>
      <c r="HHN401" s="35"/>
      <c r="HHO401" s="35"/>
      <c r="HHP401" s="35"/>
      <c r="HHQ401" s="35"/>
      <c r="HHR401" s="35"/>
      <c r="HHS401" s="35"/>
      <c r="HHT401" s="35"/>
      <c r="HHU401" s="35"/>
      <c r="HHV401" s="35"/>
      <c r="HHW401" s="35"/>
      <c r="HHX401" s="35"/>
      <c r="HHY401" s="35"/>
      <c r="HHZ401" s="35"/>
      <c r="HIA401" s="35"/>
      <c r="HIB401" s="35"/>
      <c r="HIC401" s="35"/>
      <c r="HID401" s="35"/>
      <c r="HIE401" s="35"/>
      <c r="HIF401" s="35"/>
      <c r="HIG401" s="35"/>
      <c r="HIH401" s="35"/>
      <c r="HII401" s="35"/>
      <c r="HIJ401" s="35"/>
      <c r="HIK401" s="35"/>
      <c r="HIL401" s="35"/>
      <c r="HIM401" s="35"/>
      <c r="HIN401" s="35"/>
      <c r="HIO401" s="35"/>
      <c r="HIP401" s="35"/>
      <c r="HIQ401" s="35"/>
      <c r="HIR401" s="35"/>
      <c r="HIS401" s="35"/>
      <c r="HIT401" s="35"/>
      <c r="HIU401" s="35"/>
      <c r="HIV401" s="35"/>
      <c r="HIW401" s="35"/>
      <c r="HIX401" s="35"/>
      <c r="HIY401" s="35"/>
      <c r="HIZ401" s="35"/>
      <c r="HJA401" s="35"/>
      <c r="HJB401" s="35"/>
      <c r="HJC401" s="35"/>
      <c r="HJD401" s="35"/>
      <c r="HJE401" s="35"/>
      <c r="HJF401" s="35"/>
      <c r="HJG401" s="35"/>
      <c r="HJH401" s="35"/>
      <c r="HJI401" s="35"/>
      <c r="HJJ401" s="35"/>
      <c r="HJK401" s="35"/>
      <c r="HJL401" s="35"/>
      <c r="HJM401" s="35"/>
      <c r="HJN401" s="35"/>
      <c r="HJO401" s="35"/>
      <c r="HJP401" s="35"/>
      <c r="HJQ401" s="35"/>
      <c r="HJR401" s="35"/>
      <c r="HJS401" s="35"/>
      <c r="HJT401" s="35"/>
      <c r="HJU401" s="35"/>
      <c r="HJV401" s="35"/>
      <c r="HJW401" s="35"/>
      <c r="HJX401" s="35"/>
      <c r="HJY401" s="35"/>
      <c r="HJZ401" s="35"/>
      <c r="HKA401" s="35"/>
      <c r="HKB401" s="35"/>
      <c r="HKC401" s="35"/>
      <c r="HKD401" s="35"/>
      <c r="HKE401" s="35"/>
      <c r="HKF401" s="35"/>
      <c r="HKG401" s="35"/>
      <c r="HKH401" s="35"/>
      <c r="HKI401" s="35"/>
      <c r="HKJ401" s="35"/>
      <c r="HKK401" s="35"/>
      <c r="HKL401" s="35"/>
      <c r="HKM401" s="35"/>
      <c r="HKN401" s="35"/>
      <c r="HKO401" s="35"/>
      <c r="HKP401" s="35"/>
      <c r="HKQ401" s="35"/>
      <c r="HKR401" s="35"/>
      <c r="HKS401" s="35"/>
      <c r="HKT401" s="35"/>
      <c r="HKU401" s="35"/>
      <c r="HKV401" s="35"/>
      <c r="HKW401" s="35"/>
      <c r="HKX401" s="35"/>
      <c r="HKY401" s="35"/>
      <c r="HKZ401" s="35"/>
      <c r="HLA401" s="35"/>
      <c r="HLB401" s="35"/>
      <c r="HLC401" s="35"/>
      <c r="HLD401" s="35"/>
      <c r="HLE401" s="35"/>
      <c r="HLF401" s="35"/>
      <c r="HLG401" s="35"/>
      <c r="HLH401" s="35"/>
      <c r="HLI401" s="35"/>
      <c r="HLJ401" s="35"/>
      <c r="HLK401" s="35"/>
      <c r="HLL401" s="35"/>
      <c r="HLM401" s="35"/>
      <c r="HLN401" s="35"/>
      <c r="HLO401" s="35"/>
      <c r="HLP401" s="35"/>
      <c r="HLQ401" s="35"/>
      <c r="HLR401" s="35"/>
      <c r="HLS401" s="35"/>
      <c r="HLT401" s="35"/>
      <c r="HLU401" s="35"/>
      <c r="HLV401" s="35"/>
      <c r="HLW401" s="35"/>
      <c r="HLX401" s="35"/>
      <c r="HLY401" s="35"/>
      <c r="HLZ401" s="35"/>
      <c r="HMA401" s="35"/>
      <c r="HMB401" s="35"/>
      <c r="HMC401" s="35"/>
      <c r="HMD401" s="35"/>
      <c r="HME401" s="35"/>
      <c r="HMF401" s="35"/>
      <c r="HMG401" s="35"/>
      <c r="HMH401" s="35"/>
      <c r="HMI401" s="35"/>
      <c r="HMJ401" s="35"/>
      <c r="HMK401" s="35"/>
      <c r="HML401" s="35"/>
      <c r="HMM401" s="35"/>
      <c r="HMN401" s="35"/>
      <c r="HMO401" s="35"/>
      <c r="HMP401" s="35"/>
      <c r="HMQ401" s="35"/>
      <c r="HMR401" s="35"/>
      <c r="HMS401" s="35"/>
      <c r="HMT401" s="35"/>
      <c r="HMU401" s="35"/>
      <c r="HMV401" s="35"/>
      <c r="HMW401" s="35"/>
      <c r="HMX401" s="35"/>
      <c r="HMY401" s="35"/>
      <c r="HMZ401" s="35"/>
      <c r="HNA401" s="35"/>
      <c r="HNB401" s="35"/>
      <c r="HNC401" s="35"/>
      <c r="HND401" s="35"/>
      <c r="HNE401" s="35"/>
      <c r="HNF401" s="35"/>
      <c r="HNG401" s="35"/>
      <c r="HNH401" s="35"/>
      <c r="HNI401" s="35"/>
      <c r="HNJ401" s="35"/>
      <c r="HNK401" s="35"/>
      <c r="HNL401" s="35"/>
      <c r="HNM401" s="35"/>
      <c r="HNN401" s="35"/>
      <c r="HNO401" s="35"/>
      <c r="HNP401" s="35"/>
      <c r="HNQ401" s="35"/>
      <c r="HNR401" s="35"/>
      <c r="HNS401" s="35"/>
      <c r="HNT401" s="35"/>
      <c r="HNU401" s="35"/>
      <c r="HNV401" s="35"/>
      <c r="HNW401" s="35"/>
      <c r="HNX401" s="35"/>
      <c r="HNY401" s="35"/>
      <c r="HNZ401" s="35"/>
      <c r="HOA401" s="35"/>
      <c r="HOB401" s="35"/>
      <c r="HOC401" s="35"/>
      <c r="HOD401" s="35"/>
      <c r="HOE401" s="35"/>
      <c r="HOF401" s="35"/>
      <c r="HOG401" s="35"/>
      <c r="HOH401" s="35"/>
      <c r="HOI401" s="35"/>
      <c r="HOJ401" s="35"/>
      <c r="HOK401" s="35"/>
      <c r="HOL401" s="35"/>
      <c r="HOM401" s="35"/>
      <c r="HON401" s="35"/>
      <c r="HOO401" s="35"/>
      <c r="HOP401" s="35"/>
      <c r="HOQ401" s="35"/>
      <c r="HOR401" s="35"/>
      <c r="HOS401" s="35"/>
      <c r="HOT401" s="35"/>
      <c r="HOU401" s="35"/>
      <c r="HOV401" s="35"/>
      <c r="HOW401" s="35"/>
      <c r="HOX401" s="35"/>
      <c r="HOY401" s="35"/>
      <c r="HOZ401" s="35"/>
      <c r="HPA401" s="35"/>
      <c r="HPB401" s="35"/>
      <c r="HPC401" s="35"/>
      <c r="HPD401" s="35"/>
      <c r="HPE401" s="35"/>
      <c r="HPF401" s="35"/>
      <c r="HPG401" s="35"/>
      <c r="HPH401" s="35"/>
      <c r="HPI401" s="35"/>
      <c r="HPJ401" s="35"/>
      <c r="HPK401" s="35"/>
      <c r="HPL401" s="35"/>
      <c r="HPM401" s="35"/>
      <c r="HPN401" s="35"/>
      <c r="HPO401" s="35"/>
      <c r="HPP401" s="35"/>
      <c r="HPQ401" s="35"/>
      <c r="HPR401" s="35"/>
      <c r="HPS401" s="35"/>
      <c r="HPT401" s="35"/>
      <c r="HPU401" s="35"/>
      <c r="HPV401" s="35"/>
      <c r="HPW401" s="35"/>
      <c r="HPX401" s="35"/>
      <c r="HPY401" s="35"/>
      <c r="HPZ401" s="35"/>
      <c r="HQA401" s="35"/>
      <c r="HQB401" s="35"/>
      <c r="HQC401" s="35"/>
      <c r="HQD401" s="35"/>
      <c r="HQE401" s="35"/>
      <c r="HQF401" s="35"/>
      <c r="HQG401" s="35"/>
      <c r="HQH401" s="35"/>
      <c r="HQI401" s="35"/>
      <c r="HQJ401" s="35"/>
      <c r="HQK401" s="35"/>
      <c r="HQL401" s="35"/>
      <c r="HQM401" s="35"/>
      <c r="HQN401" s="35"/>
      <c r="HQO401" s="35"/>
      <c r="HQP401" s="35"/>
      <c r="HQQ401" s="35"/>
      <c r="HQR401" s="35"/>
      <c r="HQS401" s="35"/>
      <c r="HQT401" s="35"/>
      <c r="HQU401" s="35"/>
      <c r="HQV401" s="35"/>
      <c r="HQW401" s="35"/>
      <c r="HQX401" s="35"/>
      <c r="HQY401" s="35"/>
      <c r="HQZ401" s="35"/>
      <c r="HRA401" s="35"/>
      <c r="HRB401" s="35"/>
      <c r="HRC401" s="35"/>
      <c r="HRD401" s="35"/>
      <c r="HRE401" s="35"/>
      <c r="HRF401" s="35"/>
      <c r="HRG401" s="35"/>
      <c r="HRH401" s="35"/>
      <c r="HRI401" s="35"/>
      <c r="HRJ401" s="35"/>
      <c r="HRK401" s="35"/>
      <c r="HRL401" s="35"/>
      <c r="HRM401" s="35"/>
      <c r="HRN401" s="35"/>
      <c r="HRO401" s="35"/>
      <c r="HRP401" s="35"/>
      <c r="HRQ401" s="35"/>
      <c r="HRR401" s="35"/>
      <c r="HRS401" s="35"/>
      <c r="HRT401" s="35"/>
      <c r="HRU401" s="35"/>
      <c r="HRV401" s="35"/>
      <c r="HRW401" s="35"/>
      <c r="HRX401" s="35"/>
      <c r="HRY401" s="35"/>
      <c r="HRZ401" s="35"/>
      <c r="HSA401" s="35"/>
      <c r="HSB401" s="35"/>
      <c r="HSC401" s="35"/>
      <c r="HSD401" s="35"/>
      <c r="HSE401" s="35"/>
      <c r="HSF401" s="35"/>
      <c r="HSG401" s="35"/>
      <c r="HSH401" s="35"/>
      <c r="HSI401" s="35"/>
      <c r="HSJ401" s="35"/>
      <c r="HSK401" s="35"/>
      <c r="HSL401" s="35"/>
      <c r="HSM401" s="35"/>
      <c r="HSN401" s="35"/>
      <c r="HSO401" s="35"/>
      <c r="HSP401" s="35"/>
      <c r="HSQ401" s="35"/>
      <c r="HSR401" s="35"/>
      <c r="HSS401" s="35"/>
      <c r="HST401" s="35"/>
      <c r="HSU401" s="35"/>
      <c r="HSV401" s="35"/>
      <c r="HSW401" s="35"/>
      <c r="HSX401" s="35"/>
      <c r="HSY401" s="35"/>
      <c r="HSZ401" s="35"/>
      <c r="HTA401" s="35"/>
      <c r="HTB401" s="35"/>
      <c r="HTC401" s="35"/>
      <c r="HTD401" s="35"/>
      <c r="HTE401" s="35"/>
      <c r="HTF401" s="35"/>
      <c r="HTG401" s="35"/>
      <c r="HTH401" s="35"/>
      <c r="HTI401" s="35"/>
      <c r="HTJ401" s="35"/>
      <c r="HTK401" s="35"/>
      <c r="HTL401" s="35"/>
      <c r="HTM401" s="35"/>
      <c r="HTN401" s="35"/>
      <c r="HTO401" s="35"/>
      <c r="HTP401" s="35"/>
      <c r="HTQ401" s="35"/>
      <c r="HTR401" s="35"/>
      <c r="HTS401" s="35"/>
      <c r="HTT401" s="35"/>
      <c r="HTU401" s="35"/>
      <c r="HTV401" s="35"/>
      <c r="HTW401" s="35"/>
      <c r="HTX401" s="35"/>
      <c r="HTY401" s="35"/>
      <c r="HTZ401" s="35"/>
      <c r="HUA401" s="35"/>
      <c r="HUB401" s="35"/>
      <c r="HUC401" s="35"/>
      <c r="HUD401" s="35"/>
      <c r="HUE401" s="35"/>
      <c r="HUF401" s="35"/>
      <c r="HUG401" s="35"/>
      <c r="HUH401" s="35"/>
      <c r="HUI401" s="35"/>
      <c r="HUJ401" s="35"/>
      <c r="HUK401" s="35"/>
      <c r="HUL401" s="35"/>
      <c r="HUM401" s="35"/>
      <c r="HUN401" s="35"/>
      <c r="HUO401" s="35"/>
      <c r="HUP401" s="35"/>
      <c r="HUQ401" s="35"/>
      <c r="HUR401" s="35"/>
      <c r="HUS401" s="35"/>
      <c r="HUT401" s="35"/>
      <c r="HUU401" s="35"/>
      <c r="HUV401" s="35"/>
      <c r="HUW401" s="35"/>
      <c r="HUX401" s="35"/>
      <c r="HUY401" s="35"/>
      <c r="HUZ401" s="35"/>
      <c r="HVA401" s="35"/>
      <c r="HVB401" s="35"/>
      <c r="HVC401" s="35"/>
      <c r="HVD401" s="35"/>
      <c r="HVE401" s="35"/>
      <c r="HVF401" s="35"/>
      <c r="HVG401" s="35"/>
      <c r="HVH401" s="35"/>
      <c r="HVI401" s="35"/>
      <c r="HVJ401" s="35"/>
      <c r="HVK401" s="35"/>
      <c r="HVL401" s="35"/>
      <c r="HVM401" s="35"/>
      <c r="HVN401" s="35"/>
      <c r="HVO401" s="35"/>
      <c r="HVP401" s="35"/>
      <c r="HVQ401" s="35"/>
      <c r="HVR401" s="35"/>
      <c r="HVS401" s="35"/>
      <c r="HVT401" s="35"/>
      <c r="HVU401" s="35"/>
      <c r="HVV401" s="35"/>
      <c r="HVW401" s="35"/>
      <c r="HVX401" s="35"/>
      <c r="HVY401" s="35"/>
      <c r="HVZ401" s="35"/>
      <c r="HWA401" s="35"/>
      <c r="HWB401" s="35"/>
      <c r="HWC401" s="35"/>
      <c r="HWD401" s="35"/>
      <c r="HWE401" s="35"/>
      <c r="HWF401" s="35"/>
      <c r="HWG401" s="35"/>
      <c r="HWH401" s="35"/>
      <c r="HWI401" s="35"/>
      <c r="HWJ401" s="35"/>
      <c r="HWK401" s="35"/>
      <c r="HWL401" s="35"/>
      <c r="HWM401" s="35"/>
      <c r="HWN401" s="35"/>
      <c r="HWO401" s="35"/>
      <c r="HWP401" s="35"/>
      <c r="HWQ401" s="35"/>
      <c r="HWR401" s="35"/>
      <c r="HWS401" s="35"/>
      <c r="HWT401" s="35"/>
      <c r="HWU401" s="35"/>
      <c r="HWV401" s="35"/>
      <c r="HWW401" s="35"/>
      <c r="HWX401" s="35"/>
      <c r="HWY401" s="35"/>
      <c r="HWZ401" s="35"/>
      <c r="HXA401" s="35"/>
      <c r="HXB401" s="35"/>
      <c r="HXC401" s="35"/>
      <c r="HXD401" s="35"/>
      <c r="HXE401" s="35"/>
      <c r="HXF401" s="35"/>
      <c r="HXG401" s="35"/>
      <c r="HXH401" s="35"/>
      <c r="HXI401" s="35"/>
      <c r="HXJ401" s="35"/>
      <c r="HXK401" s="35"/>
      <c r="HXL401" s="35"/>
      <c r="HXM401" s="35"/>
      <c r="HXN401" s="35"/>
      <c r="HXO401" s="35"/>
      <c r="HXP401" s="35"/>
      <c r="HXQ401" s="35"/>
      <c r="HXR401" s="35"/>
      <c r="HXS401" s="35"/>
      <c r="HXT401" s="35"/>
      <c r="HXU401" s="35"/>
      <c r="HXV401" s="35"/>
      <c r="HXW401" s="35"/>
      <c r="HXX401" s="35"/>
      <c r="HXY401" s="35"/>
      <c r="HXZ401" s="35"/>
      <c r="HYA401" s="35"/>
      <c r="HYB401" s="35"/>
      <c r="HYC401" s="35"/>
      <c r="HYD401" s="35"/>
      <c r="HYE401" s="35"/>
      <c r="HYF401" s="35"/>
      <c r="HYG401" s="35"/>
      <c r="HYH401" s="35"/>
      <c r="HYI401" s="35"/>
      <c r="HYJ401" s="35"/>
      <c r="HYK401" s="35"/>
      <c r="HYL401" s="35"/>
      <c r="HYM401" s="35"/>
      <c r="HYN401" s="35"/>
      <c r="HYO401" s="35"/>
      <c r="HYP401" s="35"/>
      <c r="HYQ401" s="35"/>
      <c r="HYR401" s="35"/>
      <c r="HYS401" s="35"/>
      <c r="HYT401" s="35"/>
      <c r="HYU401" s="35"/>
      <c r="HYV401" s="35"/>
      <c r="HYW401" s="35"/>
      <c r="HYX401" s="35"/>
      <c r="HYY401" s="35"/>
      <c r="HYZ401" s="35"/>
      <c r="HZA401" s="35"/>
      <c r="HZB401" s="35"/>
      <c r="HZC401" s="35"/>
      <c r="HZD401" s="35"/>
      <c r="HZE401" s="35"/>
      <c r="HZF401" s="35"/>
      <c r="HZG401" s="35"/>
      <c r="HZH401" s="35"/>
      <c r="HZI401" s="35"/>
      <c r="HZJ401" s="35"/>
      <c r="HZK401" s="35"/>
      <c r="HZL401" s="35"/>
      <c r="HZM401" s="35"/>
      <c r="HZN401" s="35"/>
      <c r="HZO401" s="35"/>
      <c r="HZP401" s="35"/>
      <c r="HZQ401" s="35"/>
      <c r="HZR401" s="35"/>
      <c r="HZS401" s="35"/>
      <c r="HZT401" s="35"/>
      <c r="HZU401" s="35"/>
      <c r="HZV401" s="35"/>
      <c r="HZW401" s="35"/>
      <c r="HZX401" s="35"/>
      <c r="HZY401" s="35"/>
      <c r="HZZ401" s="35"/>
      <c r="IAA401" s="35"/>
      <c r="IAB401" s="35"/>
      <c r="IAC401" s="35"/>
      <c r="IAD401" s="35"/>
      <c r="IAE401" s="35"/>
      <c r="IAF401" s="35"/>
      <c r="IAG401" s="35"/>
      <c r="IAH401" s="35"/>
      <c r="IAI401" s="35"/>
      <c r="IAJ401" s="35"/>
      <c r="IAK401" s="35"/>
      <c r="IAL401" s="35"/>
      <c r="IAM401" s="35"/>
      <c r="IAN401" s="35"/>
      <c r="IAO401" s="35"/>
      <c r="IAP401" s="35"/>
      <c r="IAQ401" s="35"/>
      <c r="IAR401" s="35"/>
      <c r="IAS401" s="35"/>
      <c r="IAT401" s="35"/>
      <c r="IAU401" s="35"/>
      <c r="IAV401" s="35"/>
      <c r="IAW401" s="35"/>
      <c r="IAX401" s="35"/>
      <c r="IAY401" s="35"/>
      <c r="IAZ401" s="35"/>
      <c r="IBA401" s="35"/>
      <c r="IBB401" s="35"/>
      <c r="IBC401" s="35"/>
      <c r="IBD401" s="35"/>
      <c r="IBE401" s="35"/>
      <c r="IBF401" s="35"/>
      <c r="IBG401" s="35"/>
      <c r="IBH401" s="35"/>
      <c r="IBI401" s="35"/>
      <c r="IBJ401" s="35"/>
      <c r="IBK401" s="35"/>
      <c r="IBL401" s="35"/>
      <c r="IBM401" s="35"/>
      <c r="IBN401" s="35"/>
      <c r="IBO401" s="35"/>
      <c r="IBP401" s="35"/>
      <c r="IBQ401" s="35"/>
      <c r="IBR401" s="35"/>
      <c r="IBS401" s="35"/>
      <c r="IBT401" s="35"/>
      <c r="IBU401" s="35"/>
      <c r="IBV401" s="35"/>
      <c r="IBW401" s="35"/>
      <c r="IBX401" s="35"/>
      <c r="IBY401" s="35"/>
      <c r="IBZ401" s="35"/>
      <c r="ICA401" s="35"/>
      <c r="ICB401" s="35"/>
      <c r="ICC401" s="35"/>
      <c r="ICD401" s="35"/>
      <c r="ICE401" s="35"/>
      <c r="ICF401" s="35"/>
      <c r="ICG401" s="35"/>
      <c r="ICH401" s="35"/>
      <c r="ICI401" s="35"/>
      <c r="ICJ401" s="35"/>
      <c r="ICK401" s="35"/>
      <c r="ICL401" s="35"/>
      <c r="ICM401" s="35"/>
      <c r="ICN401" s="35"/>
      <c r="ICO401" s="35"/>
      <c r="ICP401" s="35"/>
      <c r="ICQ401" s="35"/>
      <c r="ICR401" s="35"/>
      <c r="ICS401" s="35"/>
      <c r="ICT401" s="35"/>
      <c r="ICU401" s="35"/>
      <c r="ICV401" s="35"/>
      <c r="ICW401" s="35"/>
      <c r="ICX401" s="35"/>
      <c r="ICY401" s="35"/>
      <c r="ICZ401" s="35"/>
      <c r="IDA401" s="35"/>
      <c r="IDB401" s="35"/>
      <c r="IDC401" s="35"/>
      <c r="IDD401" s="35"/>
      <c r="IDE401" s="35"/>
      <c r="IDF401" s="35"/>
      <c r="IDG401" s="35"/>
      <c r="IDH401" s="35"/>
      <c r="IDI401" s="35"/>
      <c r="IDJ401" s="35"/>
      <c r="IDK401" s="35"/>
      <c r="IDL401" s="35"/>
      <c r="IDM401" s="35"/>
      <c r="IDN401" s="35"/>
      <c r="IDO401" s="35"/>
      <c r="IDP401" s="35"/>
      <c r="IDQ401" s="35"/>
      <c r="IDR401" s="35"/>
      <c r="IDS401" s="35"/>
      <c r="IDT401" s="35"/>
      <c r="IDU401" s="35"/>
      <c r="IDV401" s="35"/>
      <c r="IDW401" s="35"/>
      <c r="IDX401" s="35"/>
      <c r="IDY401" s="35"/>
      <c r="IDZ401" s="35"/>
      <c r="IEA401" s="35"/>
      <c r="IEB401" s="35"/>
      <c r="IEC401" s="35"/>
      <c r="IED401" s="35"/>
      <c r="IEE401" s="35"/>
      <c r="IEF401" s="35"/>
      <c r="IEG401" s="35"/>
      <c r="IEH401" s="35"/>
      <c r="IEI401" s="35"/>
      <c r="IEJ401" s="35"/>
      <c r="IEK401" s="35"/>
      <c r="IEL401" s="35"/>
      <c r="IEM401" s="35"/>
      <c r="IEN401" s="35"/>
      <c r="IEO401" s="35"/>
      <c r="IEP401" s="35"/>
      <c r="IEQ401" s="35"/>
      <c r="IER401" s="35"/>
      <c r="IES401" s="35"/>
      <c r="IET401" s="35"/>
      <c r="IEU401" s="35"/>
      <c r="IEV401" s="35"/>
      <c r="IEW401" s="35"/>
      <c r="IEX401" s="35"/>
      <c r="IEY401" s="35"/>
      <c r="IEZ401" s="35"/>
      <c r="IFA401" s="35"/>
      <c r="IFB401" s="35"/>
      <c r="IFC401" s="35"/>
      <c r="IFD401" s="35"/>
      <c r="IFE401" s="35"/>
      <c r="IFF401" s="35"/>
      <c r="IFG401" s="35"/>
      <c r="IFH401" s="35"/>
      <c r="IFI401" s="35"/>
      <c r="IFJ401" s="35"/>
      <c r="IFK401" s="35"/>
      <c r="IFL401" s="35"/>
      <c r="IFM401" s="35"/>
      <c r="IFN401" s="35"/>
      <c r="IFO401" s="35"/>
      <c r="IFP401" s="35"/>
      <c r="IFQ401" s="35"/>
      <c r="IFR401" s="35"/>
      <c r="IFS401" s="35"/>
      <c r="IFT401" s="35"/>
      <c r="IFU401" s="35"/>
      <c r="IFV401" s="35"/>
      <c r="IFW401" s="35"/>
      <c r="IFX401" s="35"/>
      <c r="IFY401" s="35"/>
      <c r="IFZ401" s="35"/>
      <c r="IGA401" s="35"/>
      <c r="IGB401" s="35"/>
      <c r="IGC401" s="35"/>
      <c r="IGD401" s="35"/>
      <c r="IGE401" s="35"/>
      <c r="IGF401" s="35"/>
      <c r="IGG401" s="35"/>
      <c r="IGH401" s="35"/>
      <c r="IGI401" s="35"/>
      <c r="IGJ401" s="35"/>
      <c r="IGK401" s="35"/>
      <c r="IGL401" s="35"/>
      <c r="IGM401" s="35"/>
      <c r="IGN401" s="35"/>
      <c r="IGO401" s="35"/>
      <c r="IGP401" s="35"/>
      <c r="IGQ401" s="35"/>
      <c r="IGR401" s="35"/>
      <c r="IGS401" s="35"/>
      <c r="IGT401" s="35"/>
      <c r="IGU401" s="35"/>
      <c r="IGV401" s="35"/>
      <c r="IGW401" s="35"/>
      <c r="IGX401" s="35"/>
      <c r="IGY401" s="35"/>
      <c r="IGZ401" s="35"/>
      <c r="IHA401" s="35"/>
      <c r="IHB401" s="35"/>
      <c r="IHC401" s="35"/>
      <c r="IHD401" s="35"/>
      <c r="IHE401" s="35"/>
      <c r="IHF401" s="35"/>
      <c r="IHG401" s="35"/>
      <c r="IHH401" s="35"/>
      <c r="IHI401" s="35"/>
      <c r="IHJ401" s="35"/>
      <c r="IHK401" s="35"/>
      <c r="IHL401" s="35"/>
      <c r="IHM401" s="35"/>
      <c r="IHN401" s="35"/>
      <c r="IHO401" s="35"/>
      <c r="IHP401" s="35"/>
      <c r="IHQ401" s="35"/>
      <c r="IHR401" s="35"/>
      <c r="IHS401" s="35"/>
      <c r="IHT401" s="35"/>
      <c r="IHU401" s="35"/>
      <c r="IHV401" s="35"/>
      <c r="IHW401" s="35"/>
      <c r="IHX401" s="35"/>
      <c r="IHY401" s="35"/>
      <c r="IHZ401" s="35"/>
      <c r="IIA401" s="35"/>
      <c r="IIB401" s="35"/>
      <c r="IIC401" s="35"/>
      <c r="IID401" s="35"/>
      <c r="IIE401" s="35"/>
      <c r="IIF401" s="35"/>
      <c r="IIG401" s="35"/>
      <c r="IIH401" s="35"/>
      <c r="III401" s="35"/>
      <c r="IIJ401" s="35"/>
      <c r="IIK401" s="35"/>
      <c r="IIL401" s="35"/>
      <c r="IIM401" s="35"/>
      <c r="IIN401" s="35"/>
      <c r="IIO401" s="35"/>
      <c r="IIP401" s="35"/>
      <c r="IIQ401" s="35"/>
      <c r="IIR401" s="35"/>
      <c r="IIS401" s="35"/>
      <c r="IIT401" s="35"/>
      <c r="IIU401" s="35"/>
      <c r="IIV401" s="35"/>
      <c r="IIW401" s="35"/>
      <c r="IIX401" s="35"/>
      <c r="IIY401" s="35"/>
      <c r="IIZ401" s="35"/>
      <c r="IJA401" s="35"/>
      <c r="IJB401" s="35"/>
      <c r="IJC401" s="35"/>
      <c r="IJD401" s="35"/>
      <c r="IJE401" s="35"/>
      <c r="IJF401" s="35"/>
      <c r="IJG401" s="35"/>
      <c r="IJH401" s="35"/>
      <c r="IJI401" s="35"/>
      <c r="IJJ401" s="35"/>
      <c r="IJK401" s="35"/>
      <c r="IJL401" s="35"/>
      <c r="IJM401" s="35"/>
      <c r="IJN401" s="35"/>
      <c r="IJO401" s="35"/>
      <c r="IJP401" s="35"/>
      <c r="IJQ401" s="35"/>
      <c r="IJR401" s="35"/>
      <c r="IJS401" s="35"/>
      <c r="IJT401" s="35"/>
      <c r="IJU401" s="35"/>
      <c r="IJV401" s="35"/>
      <c r="IJW401" s="35"/>
      <c r="IJX401" s="35"/>
      <c r="IJY401" s="35"/>
      <c r="IJZ401" s="35"/>
      <c r="IKA401" s="35"/>
      <c r="IKB401" s="35"/>
      <c r="IKC401" s="35"/>
      <c r="IKD401" s="35"/>
      <c r="IKE401" s="35"/>
      <c r="IKF401" s="35"/>
      <c r="IKG401" s="35"/>
      <c r="IKH401" s="35"/>
      <c r="IKI401" s="35"/>
      <c r="IKJ401" s="35"/>
      <c r="IKK401" s="35"/>
      <c r="IKL401" s="35"/>
      <c r="IKM401" s="35"/>
      <c r="IKN401" s="35"/>
      <c r="IKO401" s="35"/>
      <c r="IKP401" s="35"/>
      <c r="IKQ401" s="35"/>
      <c r="IKR401" s="35"/>
      <c r="IKS401" s="35"/>
      <c r="IKT401" s="35"/>
      <c r="IKU401" s="35"/>
      <c r="IKV401" s="35"/>
      <c r="IKW401" s="35"/>
      <c r="IKX401" s="35"/>
      <c r="IKY401" s="35"/>
      <c r="IKZ401" s="35"/>
      <c r="ILA401" s="35"/>
      <c r="ILB401" s="35"/>
      <c r="ILC401" s="35"/>
      <c r="ILD401" s="35"/>
      <c r="ILE401" s="35"/>
      <c r="ILF401" s="35"/>
      <c r="ILG401" s="35"/>
      <c r="ILH401" s="35"/>
      <c r="ILI401" s="35"/>
      <c r="ILJ401" s="35"/>
      <c r="ILK401" s="35"/>
      <c r="ILL401" s="35"/>
      <c r="ILM401" s="35"/>
      <c r="ILN401" s="35"/>
      <c r="ILO401" s="35"/>
      <c r="ILP401" s="35"/>
      <c r="ILQ401" s="35"/>
      <c r="ILR401" s="35"/>
      <c r="ILS401" s="35"/>
      <c r="ILT401" s="35"/>
      <c r="ILU401" s="35"/>
      <c r="ILV401" s="35"/>
      <c r="ILW401" s="35"/>
      <c r="ILX401" s="35"/>
      <c r="ILY401" s="35"/>
      <c r="ILZ401" s="35"/>
      <c r="IMA401" s="35"/>
      <c r="IMB401" s="35"/>
      <c r="IMC401" s="35"/>
      <c r="IMD401" s="35"/>
      <c r="IME401" s="35"/>
      <c r="IMF401" s="35"/>
      <c r="IMG401" s="35"/>
      <c r="IMH401" s="35"/>
      <c r="IMI401" s="35"/>
      <c r="IMJ401" s="35"/>
      <c r="IMK401" s="35"/>
      <c r="IML401" s="35"/>
      <c r="IMM401" s="35"/>
      <c r="IMN401" s="35"/>
      <c r="IMO401" s="35"/>
      <c r="IMP401" s="35"/>
      <c r="IMQ401" s="35"/>
      <c r="IMR401" s="35"/>
      <c r="IMS401" s="35"/>
      <c r="IMT401" s="35"/>
      <c r="IMU401" s="35"/>
      <c r="IMV401" s="35"/>
      <c r="IMW401" s="35"/>
      <c r="IMX401" s="35"/>
      <c r="IMY401" s="35"/>
      <c r="IMZ401" s="35"/>
      <c r="INA401" s="35"/>
      <c r="INB401" s="35"/>
      <c r="INC401" s="35"/>
      <c r="IND401" s="35"/>
      <c r="INE401" s="35"/>
      <c r="INF401" s="35"/>
      <c r="ING401" s="35"/>
      <c r="INH401" s="35"/>
      <c r="INI401" s="35"/>
      <c r="INJ401" s="35"/>
      <c r="INK401" s="35"/>
      <c r="INL401" s="35"/>
      <c r="INM401" s="35"/>
      <c r="INN401" s="35"/>
      <c r="INO401" s="35"/>
      <c r="INP401" s="35"/>
      <c r="INQ401" s="35"/>
      <c r="INR401" s="35"/>
      <c r="INS401" s="35"/>
      <c r="INT401" s="35"/>
      <c r="INU401" s="35"/>
      <c r="INV401" s="35"/>
      <c r="INW401" s="35"/>
      <c r="INX401" s="35"/>
      <c r="INY401" s="35"/>
      <c r="INZ401" s="35"/>
      <c r="IOA401" s="35"/>
      <c r="IOB401" s="35"/>
      <c r="IOC401" s="35"/>
      <c r="IOD401" s="35"/>
      <c r="IOE401" s="35"/>
      <c r="IOF401" s="35"/>
      <c r="IOG401" s="35"/>
      <c r="IOH401" s="35"/>
      <c r="IOI401" s="35"/>
      <c r="IOJ401" s="35"/>
      <c r="IOK401" s="35"/>
      <c r="IOL401" s="35"/>
      <c r="IOM401" s="35"/>
      <c r="ION401" s="35"/>
      <c r="IOO401" s="35"/>
      <c r="IOP401" s="35"/>
      <c r="IOQ401" s="35"/>
      <c r="IOR401" s="35"/>
      <c r="IOS401" s="35"/>
      <c r="IOT401" s="35"/>
      <c r="IOU401" s="35"/>
      <c r="IOV401" s="35"/>
      <c r="IOW401" s="35"/>
      <c r="IOX401" s="35"/>
      <c r="IOY401" s="35"/>
      <c r="IOZ401" s="35"/>
      <c r="IPA401" s="35"/>
      <c r="IPB401" s="35"/>
      <c r="IPC401" s="35"/>
      <c r="IPD401" s="35"/>
      <c r="IPE401" s="35"/>
      <c r="IPF401" s="35"/>
      <c r="IPG401" s="35"/>
      <c r="IPH401" s="35"/>
      <c r="IPI401" s="35"/>
      <c r="IPJ401" s="35"/>
      <c r="IPK401" s="35"/>
      <c r="IPL401" s="35"/>
      <c r="IPM401" s="35"/>
      <c r="IPN401" s="35"/>
      <c r="IPO401" s="35"/>
      <c r="IPP401" s="35"/>
      <c r="IPQ401" s="35"/>
      <c r="IPR401" s="35"/>
      <c r="IPS401" s="35"/>
      <c r="IPT401" s="35"/>
      <c r="IPU401" s="35"/>
      <c r="IPV401" s="35"/>
      <c r="IPW401" s="35"/>
      <c r="IPX401" s="35"/>
      <c r="IPY401" s="35"/>
      <c r="IPZ401" s="35"/>
      <c r="IQA401" s="35"/>
      <c r="IQB401" s="35"/>
      <c r="IQC401" s="35"/>
      <c r="IQD401" s="35"/>
      <c r="IQE401" s="35"/>
      <c r="IQF401" s="35"/>
      <c r="IQG401" s="35"/>
      <c r="IQH401" s="35"/>
      <c r="IQI401" s="35"/>
      <c r="IQJ401" s="35"/>
      <c r="IQK401" s="35"/>
      <c r="IQL401" s="35"/>
      <c r="IQM401" s="35"/>
      <c r="IQN401" s="35"/>
      <c r="IQO401" s="35"/>
      <c r="IQP401" s="35"/>
      <c r="IQQ401" s="35"/>
      <c r="IQR401" s="35"/>
      <c r="IQS401" s="35"/>
      <c r="IQT401" s="35"/>
      <c r="IQU401" s="35"/>
      <c r="IQV401" s="35"/>
      <c r="IQW401" s="35"/>
      <c r="IQX401" s="35"/>
      <c r="IQY401" s="35"/>
      <c r="IQZ401" s="35"/>
      <c r="IRA401" s="35"/>
      <c r="IRB401" s="35"/>
      <c r="IRC401" s="35"/>
      <c r="IRD401" s="35"/>
      <c r="IRE401" s="35"/>
      <c r="IRF401" s="35"/>
      <c r="IRG401" s="35"/>
      <c r="IRH401" s="35"/>
      <c r="IRI401" s="35"/>
      <c r="IRJ401" s="35"/>
      <c r="IRK401" s="35"/>
      <c r="IRL401" s="35"/>
      <c r="IRM401" s="35"/>
      <c r="IRN401" s="35"/>
      <c r="IRO401" s="35"/>
      <c r="IRP401" s="35"/>
      <c r="IRQ401" s="35"/>
      <c r="IRR401" s="35"/>
      <c r="IRS401" s="35"/>
      <c r="IRT401" s="35"/>
      <c r="IRU401" s="35"/>
      <c r="IRV401" s="35"/>
      <c r="IRW401" s="35"/>
      <c r="IRX401" s="35"/>
      <c r="IRY401" s="35"/>
      <c r="IRZ401" s="35"/>
      <c r="ISA401" s="35"/>
      <c r="ISB401" s="35"/>
      <c r="ISC401" s="35"/>
      <c r="ISD401" s="35"/>
      <c r="ISE401" s="35"/>
      <c r="ISF401" s="35"/>
      <c r="ISG401" s="35"/>
      <c r="ISH401" s="35"/>
      <c r="ISI401" s="35"/>
      <c r="ISJ401" s="35"/>
      <c r="ISK401" s="35"/>
      <c r="ISL401" s="35"/>
      <c r="ISM401" s="35"/>
      <c r="ISN401" s="35"/>
      <c r="ISO401" s="35"/>
      <c r="ISP401" s="35"/>
      <c r="ISQ401" s="35"/>
      <c r="ISR401" s="35"/>
      <c r="ISS401" s="35"/>
      <c r="IST401" s="35"/>
      <c r="ISU401" s="35"/>
      <c r="ISV401" s="35"/>
      <c r="ISW401" s="35"/>
      <c r="ISX401" s="35"/>
      <c r="ISY401" s="35"/>
      <c r="ISZ401" s="35"/>
      <c r="ITA401" s="35"/>
      <c r="ITB401" s="35"/>
      <c r="ITC401" s="35"/>
      <c r="ITD401" s="35"/>
      <c r="ITE401" s="35"/>
      <c r="ITF401" s="35"/>
      <c r="ITG401" s="35"/>
      <c r="ITH401" s="35"/>
      <c r="ITI401" s="35"/>
      <c r="ITJ401" s="35"/>
      <c r="ITK401" s="35"/>
      <c r="ITL401" s="35"/>
      <c r="ITM401" s="35"/>
      <c r="ITN401" s="35"/>
      <c r="ITO401" s="35"/>
      <c r="ITP401" s="35"/>
      <c r="ITQ401" s="35"/>
      <c r="ITR401" s="35"/>
      <c r="ITS401" s="35"/>
      <c r="ITT401" s="35"/>
      <c r="ITU401" s="35"/>
      <c r="ITV401" s="35"/>
      <c r="ITW401" s="35"/>
      <c r="ITX401" s="35"/>
      <c r="ITY401" s="35"/>
      <c r="ITZ401" s="35"/>
      <c r="IUA401" s="35"/>
      <c r="IUB401" s="35"/>
      <c r="IUC401" s="35"/>
      <c r="IUD401" s="35"/>
      <c r="IUE401" s="35"/>
      <c r="IUF401" s="35"/>
      <c r="IUG401" s="35"/>
      <c r="IUH401" s="35"/>
      <c r="IUI401" s="35"/>
      <c r="IUJ401" s="35"/>
      <c r="IUK401" s="35"/>
      <c r="IUL401" s="35"/>
      <c r="IUM401" s="35"/>
      <c r="IUN401" s="35"/>
      <c r="IUO401" s="35"/>
      <c r="IUP401" s="35"/>
      <c r="IUQ401" s="35"/>
      <c r="IUR401" s="35"/>
      <c r="IUS401" s="35"/>
      <c r="IUT401" s="35"/>
      <c r="IUU401" s="35"/>
      <c r="IUV401" s="35"/>
      <c r="IUW401" s="35"/>
      <c r="IUX401" s="35"/>
      <c r="IUY401" s="35"/>
      <c r="IUZ401" s="35"/>
      <c r="IVA401" s="35"/>
      <c r="IVB401" s="35"/>
      <c r="IVC401" s="35"/>
      <c r="IVD401" s="35"/>
      <c r="IVE401" s="35"/>
      <c r="IVF401" s="35"/>
      <c r="IVG401" s="35"/>
      <c r="IVH401" s="35"/>
      <c r="IVI401" s="35"/>
      <c r="IVJ401" s="35"/>
      <c r="IVK401" s="35"/>
      <c r="IVL401" s="35"/>
      <c r="IVM401" s="35"/>
      <c r="IVN401" s="35"/>
      <c r="IVO401" s="35"/>
      <c r="IVP401" s="35"/>
      <c r="IVQ401" s="35"/>
      <c r="IVR401" s="35"/>
      <c r="IVS401" s="35"/>
      <c r="IVT401" s="35"/>
      <c r="IVU401" s="35"/>
      <c r="IVV401" s="35"/>
      <c r="IVW401" s="35"/>
      <c r="IVX401" s="35"/>
      <c r="IVY401" s="35"/>
      <c r="IVZ401" s="35"/>
      <c r="IWA401" s="35"/>
      <c r="IWB401" s="35"/>
      <c r="IWC401" s="35"/>
      <c r="IWD401" s="35"/>
      <c r="IWE401" s="35"/>
      <c r="IWF401" s="35"/>
      <c r="IWG401" s="35"/>
      <c r="IWH401" s="35"/>
      <c r="IWI401" s="35"/>
      <c r="IWJ401" s="35"/>
      <c r="IWK401" s="35"/>
      <c r="IWL401" s="35"/>
      <c r="IWM401" s="35"/>
      <c r="IWN401" s="35"/>
      <c r="IWO401" s="35"/>
      <c r="IWP401" s="35"/>
      <c r="IWQ401" s="35"/>
      <c r="IWR401" s="35"/>
      <c r="IWS401" s="35"/>
      <c r="IWT401" s="35"/>
      <c r="IWU401" s="35"/>
      <c r="IWV401" s="35"/>
      <c r="IWW401" s="35"/>
      <c r="IWX401" s="35"/>
      <c r="IWY401" s="35"/>
      <c r="IWZ401" s="35"/>
      <c r="IXA401" s="35"/>
      <c r="IXB401" s="35"/>
      <c r="IXC401" s="35"/>
      <c r="IXD401" s="35"/>
      <c r="IXE401" s="35"/>
      <c r="IXF401" s="35"/>
      <c r="IXG401" s="35"/>
      <c r="IXH401" s="35"/>
      <c r="IXI401" s="35"/>
      <c r="IXJ401" s="35"/>
      <c r="IXK401" s="35"/>
      <c r="IXL401" s="35"/>
      <c r="IXM401" s="35"/>
      <c r="IXN401" s="35"/>
      <c r="IXO401" s="35"/>
      <c r="IXP401" s="35"/>
      <c r="IXQ401" s="35"/>
      <c r="IXR401" s="35"/>
      <c r="IXS401" s="35"/>
      <c r="IXT401" s="35"/>
      <c r="IXU401" s="35"/>
      <c r="IXV401" s="35"/>
      <c r="IXW401" s="35"/>
      <c r="IXX401" s="35"/>
      <c r="IXY401" s="35"/>
      <c r="IXZ401" s="35"/>
      <c r="IYA401" s="35"/>
      <c r="IYB401" s="35"/>
      <c r="IYC401" s="35"/>
      <c r="IYD401" s="35"/>
      <c r="IYE401" s="35"/>
      <c r="IYF401" s="35"/>
      <c r="IYG401" s="35"/>
      <c r="IYH401" s="35"/>
      <c r="IYI401" s="35"/>
      <c r="IYJ401" s="35"/>
      <c r="IYK401" s="35"/>
      <c r="IYL401" s="35"/>
      <c r="IYM401" s="35"/>
      <c r="IYN401" s="35"/>
      <c r="IYO401" s="35"/>
      <c r="IYP401" s="35"/>
      <c r="IYQ401" s="35"/>
      <c r="IYR401" s="35"/>
      <c r="IYS401" s="35"/>
      <c r="IYT401" s="35"/>
      <c r="IYU401" s="35"/>
      <c r="IYV401" s="35"/>
      <c r="IYW401" s="35"/>
      <c r="IYX401" s="35"/>
      <c r="IYY401" s="35"/>
      <c r="IYZ401" s="35"/>
      <c r="IZA401" s="35"/>
      <c r="IZB401" s="35"/>
      <c r="IZC401" s="35"/>
      <c r="IZD401" s="35"/>
      <c r="IZE401" s="35"/>
      <c r="IZF401" s="35"/>
      <c r="IZG401" s="35"/>
      <c r="IZH401" s="35"/>
      <c r="IZI401" s="35"/>
      <c r="IZJ401" s="35"/>
      <c r="IZK401" s="35"/>
      <c r="IZL401" s="35"/>
      <c r="IZM401" s="35"/>
      <c r="IZN401" s="35"/>
      <c r="IZO401" s="35"/>
      <c r="IZP401" s="35"/>
      <c r="IZQ401" s="35"/>
      <c r="IZR401" s="35"/>
      <c r="IZS401" s="35"/>
      <c r="IZT401" s="35"/>
      <c r="IZU401" s="35"/>
      <c r="IZV401" s="35"/>
      <c r="IZW401" s="35"/>
      <c r="IZX401" s="35"/>
      <c r="IZY401" s="35"/>
      <c r="IZZ401" s="35"/>
      <c r="JAA401" s="35"/>
      <c r="JAB401" s="35"/>
      <c r="JAC401" s="35"/>
      <c r="JAD401" s="35"/>
      <c r="JAE401" s="35"/>
      <c r="JAF401" s="35"/>
      <c r="JAG401" s="35"/>
      <c r="JAH401" s="35"/>
      <c r="JAI401" s="35"/>
      <c r="JAJ401" s="35"/>
      <c r="JAK401" s="35"/>
      <c r="JAL401" s="35"/>
      <c r="JAM401" s="35"/>
      <c r="JAN401" s="35"/>
      <c r="JAO401" s="35"/>
      <c r="JAP401" s="35"/>
      <c r="JAQ401" s="35"/>
      <c r="JAR401" s="35"/>
      <c r="JAS401" s="35"/>
      <c r="JAT401" s="35"/>
      <c r="JAU401" s="35"/>
      <c r="JAV401" s="35"/>
      <c r="JAW401" s="35"/>
      <c r="JAX401" s="35"/>
      <c r="JAY401" s="35"/>
      <c r="JAZ401" s="35"/>
      <c r="JBA401" s="35"/>
      <c r="JBB401" s="35"/>
      <c r="JBC401" s="35"/>
      <c r="JBD401" s="35"/>
      <c r="JBE401" s="35"/>
      <c r="JBF401" s="35"/>
      <c r="JBG401" s="35"/>
      <c r="JBH401" s="35"/>
      <c r="JBI401" s="35"/>
      <c r="JBJ401" s="35"/>
      <c r="JBK401" s="35"/>
      <c r="JBL401" s="35"/>
      <c r="JBM401" s="35"/>
      <c r="JBN401" s="35"/>
      <c r="JBO401" s="35"/>
      <c r="JBP401" s="35"/>
      <c r="JBQ401" s="35"/>
      <c r="JBR401" s="35"/>
      <c r="JBS401" s="35"/>
      <c r="JBT401" s="35"/>
      <c r="JBU401" s="35"/>
      <c r="JBV401" s="35"/>
      <c r="JBW401" s="35"/>
      <c r="JBX401" s="35"/>
      <c r="JBY401" s="35"/>
      <c r="JBZ401" s="35"/>
      <c r="JCA401" s="35"/>
      <c r="JCB401" s="35"/>
      <c r="JCC401" s="35"/>
      <c r="JCD401" s="35"/>
      <c r="JCE401" s="35"/>
      <c r="JCF401" s="35"/>
      <c r="JCG401" s="35"/>
      <c r="JCH401" s="35"/>
      <c r="JCI401" s="35"/>
      <c r="JCJ401" s="35"/>
      <c r="JCK401" s="35"/>
      <c r="JCL401" s="35"/>
      <c r="JCM401" s="35"/>
      <c r="JCN401" s="35"/>
      <c r="JCO401" s="35"/>
      <c r="JCP401" s="35"/>
      <c r="JCQ401" s="35"/>
      <c r="JCR401" s="35"/>
      <c r="JCS401" s="35"/>
      <c r="JCT401" s="35"/>
      <c r="JCU401" s="35"/>
      <c r="JCV401" s="35"/>
      <c r="JCW401" s="35"/>
      <c r="JCX401" s="35"/>
      <c r="JCY401" s="35"/>
      <c r="JCZ401" s="35"/>
      <c r="JDA401" s="35"/>
      <c r="JDB401" s="35"/>
      <c r="JDC401" s="35"/>
      <c r="JDD401" s="35"/>
      <c r="JDE401" s="35"/>
      <c r="JDF401" s="35"/>
      <c r="JDG401" s="35"/>
      <c r="JDH401" s="35"/>
      <c r="JDI401" s="35"/>
      <c r="JDJ401" s="35"/>
      <c r="JDK401" s="35"/>
      <c r="JDL401" s="35"/>
      <c r="JDM401" s="35"/>
      <c r="JDN401" s="35"/>
      <c r="JDO401" s="35"/>
      <c r="JDP401" s="35"/>
      <c r="JDQ401" s="35"/>
      <c r="JDR401" s="35"/>
      <c r="JDS401" s="35"/>
      <c r="JDT401" s="35"/>
      <c r="JDU401" s="35"/>
      <c r="JDV401" s="35"/>
      <c r="JDW401" s="35"/>
      <c r="JDX401" s="35"/>
      <c r="JDY401" s="35"/>
      <c r="JDZ401" s="35"/>
      <c r="JEA401" s="35"/>
      <c r="JEB401" s="35"/>
      <c r="JEC401" s="35"/>
      <c r="JED401" s="35"/>
      <c r="JEE401" s="35"/>
      <c r="JEF401" s="35"/>
      <c r="JEG401" s="35"/>
      <c r="JEH401" s="35"/>
      <c r="JEI401" s="35"/>
      <c r="JEJ401" s="35"/>
      <c r="JEK401" s="35"/>
      <c r="JEL401" s="35"/>
      <c r="JEM401" s="35"/>
      <c r="JEN401" s="35"/>
      <c r="JEO401" s="35"/>
      <c r="JEP401" s="35"/>
      <c r="JEQ401" s="35"/>
      <c r="JER401" s="35"/>
      <c r="JES401" s="35"/>
      <c r="JET401" s="35"/>
      <c r="JEU401" s="35"/>
      <c r="JEV401" s="35"/>
      <c r="JEW401" s="35"/>
      <c r="JEX401" s="35"/>
      <c r="JEY401" s="35"/>
      <c r="JEZ401" s="35"/>
      <c r="JFA401" s="35"/>
      <c r="JFB401" s="35"/>
      <c r="JFC401" s="35"/>
      <c r="JFD401" s="35"/>
      <c r="JFE401" s="35"/>
      <c r="JFF401" s="35"/>
      <c r="JFG401" s="35"/>
      <c r="JFH401" s="35"/>
      <c r="JFI401" s="35"/>
      <c r="JFJ401" s="35"/>
      <c r="JFK401" s="35"/>
      <c r="JFL401" s="35"/>
      <c r="JFM401" s="35"/>
      <c r="JFN401" s="35"/>
      <c r="JFO401" s="35"/>
      <c r="JFP401" s="35"/>
      <c r="JFQ401" s="35"/>
      <c r="JFR401" s="35"/>
      <c r="JFS401" s="35"/>
      <c r="JFT401" s="35"/>
      <c r="JFU401" s="35"/>
      <c r="JFV401" s="35"/>
      <c r="JFW401" s="35"/>
      <c r="JFX401" s="35"/>
      <c r="JFY401" s="35"/>
      <c r="JFZ401" s="35"/>
      <c r="JGA401" s="35"/>
      <c r="JGB401" s="35"/>
      <c r="JGC401" s="35"/>
      <c r="JGD401" s="35"/>
      <c r="JGE401" s="35"/>
      <c r="JGF401" s="35"/>
      <c r="JGG401" s="35"/>
      <c r="JGH401" s="35"/>
      <c r="JGI401" s="35"/>
      <c r="JGJ401" s="35"/>
      <c r="JGK401" s="35"/>
      <c r="JGL401" s="35"/>
      <c r="JGM401" s="35"/>
      <c r="JGN401" s="35"/>
      <c r="JGO401" s="35"/>
      <c r="JGP401" s="35"/>
      <c r="JGQ401" s="35"/>
      <c r="JGR401" s="35"/>
      <c r="JGS401" s="35"/>
      <c r="JGT401" s="35"/>
      <c r="JGU401" s="35"/>
      <c r="JGV401" s="35"/>
      <c r="JGW401" s="35"/>
      <c r="JGX401" s="35"/>
      <c r="JGY401" s="35"/>
      <c r="JGZ401" s="35"/>
      <c r="JHA401" s="35"/>
      <c r="JHB401" s="35"/>
      <c r="JHC401" s="35"/>
      <c r="JHD401" s="35"/>
      <c r="JHE401" s="35"/>
      <c r="JHF401" s="35"/>
      <c r="JHG401" s="35"/>
      <c r="JHH401" s="35"/>
      <c r="JHI401" s="35"/>
      <c r="JHJ401" s="35"/>
      <c r="JHK401" s="35"/>
      <c r="JHL401" s="35"/>
      <c r="JHM401" s="35"/>
      <c r="JHN401" s="35"/>
      <c r="JHO401" s="35"/>
      <c r="JHP401" s="35"/>
      <c r="JHQ401" s="35"/>
      <c r="JHR401" s="35"/>
      <c r="JHS401" s="35"/>
      <c r="JHT401" s="35"/>
      <c r="JHU401" s="35"/>
      <c r="JHV401" s="35"/>
      <c r="JHW401" s="35"/>
      <c r="JHX401" s="35"/>
      <c r="JHY401" s="35"/>
      <c r="JHZ401" s="35"/>
      <c r="JIA401" s="35"/>
      <c r="JIB401" s="35"/>
      <c r="JIC401" s="35"/>
      <c r="JID401" s="35"/>
      <c r="JIE401" s="35"/>
      <c r="JIF401" s="35"/>
      <c r="JIG401" s="35"/>
      <c r="JIH401" s="35"/>
      <c r="JII401" s="35"/>
      <c r="JIJ401" s="35"/>
      <c r="JIK401" s="35"/>
      <c r="JIL401" s="35"/>
      <c r="JIM401" s="35"/>
      <c r="JIN401" s="35"/>
      <c r="JIO401" s="35"/>
      <c r="JIP401" s="35"/>
      <c r="JIQ401" s="35"/>
      <c r="JIR401" s="35"/>
      <c r="JIS401" s="35"/>
      <c r="JIT401" s="35"/>
      <c r="JIU401" s="35"/>
      <c r="JIV401" s="35"/>
      <c r="JIW401" s="35"/>
      <c r="JIX401" s="35"/>
      <c r="JIY401" s="35"/>
      <c r="JIZ401" s="35"/>
      <c r="JJA401" s="35"/>
      <c r="JJB401" s="35"/>
      <c r="JJC401" s="35"/>
      <c r="JJD401" s="35"/>
      <c r="JJE401" s="35"/>
      <c r="JJF401" s="35"/>
      <c r="JJG401" s="35"/>
      <c r="JJH401" s="35"/>
      <c r="JJI401" s="35"/>
      <c r="JJJ401" s="35"/>
      <c r="JJK401" s="35"/>
      <c r="JJL401" s="35"/>
      <c r="JJM401" s="35"/>
      <c r="JJN401" s="35"/>
      <c r="JJO401" s="35"/>
      <c r="JJP401" s="35"/>
      <c r="JJQ401" s="35"/>
      <c r="JJR401" s="35"/>
      <c r="JJS401" s="35"/>
      <c r="JJT401" s="35"/>
      <c r="JJU401" s="35"/>
      <c r="JJV401" s="35"/>
      <c r="JJW401" s="35"/>
      <c r="JJX401" s="35"/>
      <c r="JJY401" s="35"/>
      <c r="JJZ401" s="35"/>
      <c r="JKA401" s="35"/>
      <c r="JKB401" s="35"/>
      <c r="JKC401" s="35"/>
      <c r="JKD401" s="35"/>
      <c r="JKE401" s="35"/>
      <c r="JKF401" s="35"/>
      <c r="JKG401" s="35"/>
      <c r="JKH401" s="35"/>
      <c r="JKI401" s="35"/>
      <c r="JKJ401" s="35"/>
      <c r="JKK401" s="35"/>
      <c r="JKL401" s="35"/>
      <c r="JKM401" s="35"/>
      <c r="JKN401" s="35"/>
      <c r="JKO401" s="35"/>
      <c r="JKP401" s="35"/>
      <c r="JKQ401" s="35"/>
      <c r="JKR401" s="35"/>
      <c r="JKS401" s="35"/>
      <c r="JKT401" s="35"/>
      <c r="JKU401" s="35"/>
      <c r="JKV401" s="35"/>
      <c r="JKW401" s="35"/>
      <c r="JKX401" s="35"/>
      <c r="JKY401" s="35"/>
      <c r="JKZ401" s="35"/>
      <c r="JLA401" s="35"/>
      <c r="JLB401" s="35"/>
      <c r="JLC401" s="35"/>
      <c r="JLD401" s="35"/>
      <c r="JLE401" s="35"/>
      <c r="JLF401" s="35"/>
      <c r="JLG401" s="35"/>
      <c r="JLH401" s="35"/>
      <c r="JLI401" s="35"/>
      <c r="JLJ401" s="35"/>
      <c r="JLK401" s="35"/>
      <c r="JLL401" s="35"/>
      <c r="JLM401" s="35"/>
      <c r="JLN401" s="35"/>
      <c r="JLO401" s="35"/>
      <c r="JLP401" s="35"/>
      <c r="JLQ401" s="35"/>
      <c r="JLR401" s="35"/>
      <c r="JLS401" s="35"/>
      <c r="JLT401" s="35"/>
      <c r="JLU401" s="35"/>
      <c r="JLV401" s="35"/>
      <c r="JLW401" s="35"/>
      <c r="JLX401" s="35"/>
      <c r="JLY401" s="35"/>
      <c r="JLZ401" s="35"/>
      <c r="JMA401" s="35"/>
      <c r="JMB401" s="35"/>
      <c r="JMC401" s="35"/>
      <c r="JMD401" s="35"/>
      <c r="JME401" s="35"/>
      <c r="JMF401" s="35"/>
      <c r="JMG401" s="35"/>
      <c r="JMH401" s="35"/>
      <c r="JMI401" s="35"/>
      <c r="JMJ401" s="35"/>
      <c r="JMK401" s="35"/>
      <c r="JML401" s="35"/>
      <c r="JMM401" s="35"/>
      <c r="JMN401" s="35"/>
      <c r="JMO401" s="35"/>
      <c r="JMP401" s="35"/>
      <c r="JMQ401" s="35"/>
      <c r="JMR401" s="35"/>
      <c r="JMS401" s="35"/>
      <c r="JMT401" s="35"/>
      <c r="JMU401" s="35"/>
      <c r="JMV401" s="35"/>
      <c r="JMW401" s="35"/>
      <c r="JMX401" s="35"/>
      <c r="JMY401" s="35"/>
      <c r="JMZ401" s="35"/>
      <c r="JNA401" s="35"/>
      <c r="JNB401" s="35"/>
      <c r="JNC401" s="35"/>
      <c r="JND401" s="35"/>
      <c r="JNE401" s="35"/>
      <c r="JNF401" s="35"/>
      <c r="JNG401" s="35"/>
      <c r="JNH401" s="35"/>
      <c r="JNI401" s="35"/>
      <c r="JNJ401" s="35"/>
      <c r="JNK401" s="35"/>
      <c r="JNL401" s="35"/>
      <c r="JNM401" s="35"/>
      <c r="JNN401" s="35"/>
      <c r="JNO401" s="35"/>
      <c r="JNP401" s="35"/>
      <c r="JNQ401" s="35"/>
      <c r="JNR401" s="35"/>
      <c r="JNS401" s="35"/>
      <c r="JNT401" s="35"/>
      <c r="JNU401" s="35"/>
      <c r="JNV401" s="35"/>
      <c r="JNW401" s="35"/>
      <c r="JNX401" s="35"/>
      <c r="JNY401" s="35"/>
      <c r="JNZ401" s="35"/>
      <c r="JOA401" s="35"/>
      <c r="JOB401" s="35"/>
      <c r="JOC401" s="35"/>
      <c r="JOD401" s="35"/>
      <c r="JOE401" s="35"/>
      <c r="JOF401" s="35"/>
      <c r="JOG401" s="35"/>
      <c r="JOH401" s="35"/>
      <c r="JOI401" s="35"/>
      <c r="JOJ401" s="35"/>
      <c r="JOK401" s="35"/>
      <c r="JOL401" s="35"/>
      <c r="JOM401" s="35"/>
      <c r="JON401" s="35"/>
      <c r="JOO401" s="35"/>
      <c r="JOP401" s="35"/>
      <c r="JOQ401" s="35"/>
      <c r="JOR401" s="35"/>
      <c r="JOS401" s="35"/>
      <c r="JOT401" s="35"/>
      <c r="JOU401" s="35"/>
      <c r="JOV401" s="35"/>
      <c r="JOW401" s="35"/>
      <c r="JOX401" s="35"/>
      <c r="JOY401" s="35"/>
      <c r="JOZ401" s="35"/>
      <c r="JPA401" s="35"/>
      <c r="JPB401" s="35"/>
      <c r="JPC401" s="35"/>
      <c r="JPD401" s="35"/>
      <c r="JPE401" s="35"/>
      <c r="JPF401" s="35"/>
      <c r="JPG401" s="35"/>
      <c r="JPH401" s="35"/>
      <c r="JPI401" s="35"/>
      <c r="JPJ401" s="35"/>
      <c r="JPK401" s="35"/>
      <c r="JPL401" s="35"/>
      <c r="JPM401" s="35"/>
      <c r="JPN401" s="35"/>
      <c r="JPO401" s="35"/>
      <c r="JPP401" s="35"/>
      <c r="JPQ401" s="35"/>
      <c r="JPR401" s="35"/>
      <c r="JPS401" s="35"/>
      <c r="JPT401" s="35"/>
      <c r="JPU401" s="35"/>
      <c r="JPV401" s="35"/>
      <c r="JPW401" s="35"/>
      <c r="JPX401" s="35"/>
      <c r="JPY401" s="35"/>
      <c r="JPZ401" s="35"/>
      <c r="JQA401" s="35"/>
      <c r="JQB401" s="35"/>
      <c r="JQC401" s="35"/>
      <c r="JQD401" s="35"/>
      <c r="JQE401" s="35"/>
      <c r="JQF401" s="35"/>
      <c r="JQG401" s="35"/>
      <c r="JQH401" s="35"/>
      <c r="JQI401" s="35"/>
      <c r="JQJ401" s="35"/>
      <c r="JQK401" s="35"/>
      <c r="JQL401" s="35"/>
      <c r="JQM401" s="35"/>
      <c r="JQN401" s="35"/>
      <c r="JQO401" s="35"/>
      <c r="JQP401" s="35"/>
      <c r="JQQ401" s="35"/>
      <c r="JQR401" s="35"/>
      <c r="JQS401" s="35"/>
      <c r="JQT401" s="35"/>
      <c r="JQU401" s="35"/>
      <c r="JQV401" s="35"/>
      <c r="JQW401" s="35"/>
      <c r="JQX401" s="35"/>
      <c r="JQY401" s="35"/>
      <c r="JQZ401" s="35"/>
      <c r="JRA401" s="35"/>
      <c r="JRB401" s="35"/>
      <c r="JRC401" s="35"/>
      <c r="JRD401" s="35"/>
      <c r="JRE401" s="35"/>
      <c r="JRF401" s="35"/>
      <c r="JRG401" s="35"/>
      <c r="JRH401" s="35"/>
      <c r="JRI401" s="35"/>
      <c r="JRJ401" s="35"/>
      <c r="JRK401" s="35"/>
      <c r="JRL401" s="35"/>
      <c r="JRM401" s="35"/>
      <c r="JRN401" s="35"/>
      <c r="JRO401" s="35"/>
      <c r="JRP401" s="35"/>
      <c r="JRQ401" s="35"/>
      <c r="JRR401" s="35"/>
      <c r="JRS401" s="35"/>
      <c r="JRT401" s="35"/>
      <c r="JRU401" s="35"/>
      <c r="JRV401" s="35"/>
      <c r="JRW401" s="35"/>
      <c r="JRX401" s="35"/>
      <c r="JRY401" s="35"/>
      <c r="JRZ401" s="35"/>
      <c r="JSA401" s="35"/>
      <c r="JSB401" s="35"/>
      <c r="JSC401" s="35"/>
      <c r="JSD401" s="35"/>
      <c r="JSE401" s="35"/>
      <c r="JSF401" s="35"/>
      <c r="JSG401" s="35"/>
      <c r="JSH401" s="35"/>
      <c r="JSI401" s="35"/>
      <c r="JSJ401" s="35"/>
      <c r="JSK401" s="35"/>
      <c r="JSL401" s="35"/>
      <c r="JSM401" s="35"/>
      <c r="JSN401" s="35"/>
      <c r="JSO401" s="35"/>
      <c r="JSP401" s="35"/>
      <c r="JSQ401" s="35"/>
      <c r="JSR401" s="35"/>
      <c r="JSS401" s="35"/>
      <c r="JST401" s="35"/>
      <c r="JSU401" s="35"/>
      <c r="JSV401" s="35"/>
      <c r="JSW401" s="35"/>
      <c r="JSX401" s="35"/>
      <c r="JSY401" s="35"/>
      <c r="JSZ401" s="35"/>
      <c r="JTA401" s="35"/>
      <c r="JTB401" s="35"/>
      <c r="JTC401" s="35"/>
      <c r="JTD401" s="35"/>
      <c r="JTE401" s="35"/>
      <c r="JTF401" s="35"/>
      <c r="JTG401" s="35"/>
      <c r="JTH401" s="35"/>
      <c r="JTI401" s="35"/>
      <c r="JTJ401" s="35"/>
      <c r="JTK401" s="35"/>
      <c r="JTL401" s="35"/>
      <c r="JTM401" s="35"/>
      <c r="JTN401" s="35"/>
      <c r="JTO401" s="35"/>
      <c r="JTP401" s="35"/>
      <c r="JTQ401" s="35"/>
      <c r="JTR401" s="35"/>
      <c r="JTS401" s="35"/>
      <c r="JTT401" s="35"/>
      <c r="JTU401" s="35"/>
      <c r="JTV401" s="35"/>
      <c r="JTW401" s="35"/>
      <c r="JTX401" s="35"/>
      <c r="JTY401" s="35"/>
      <c r="JTZ401" s="35"/>
      <c r="JUA401" s="35"/>
      <c r="JUB401" s="35"/>
      <c r="JUC401" s="35"/>
      <c r="JUD401" s="35"/>
      <c r="JUE401" s="35"/>
      <c r="JUF401" s="35"/>
      <c r="JUG401" s="35"/>
      <c r="JUH401" s="35"/>
      <c r="JUI401" s="35"/>
      <c r="JUJ401" s="35"/>
      <c r="JUK401" s="35"/>
      <c r="JUL401" s="35"/>
      <c r="JUM401" s="35"/>
      <c r="JUN401" s="35"/>
      <c r="JUO401" s="35"/>
      <c r="JUP401" s="35"/>
      <c r="JUQ401" s="35"/>
      <c r="JUR401" s="35"/>
      <c r="JUS401" s="35"/>
      <c r="JUT401" s="35"/>
      <c r="JUU401" s="35"/>
      <c r="JUV401" s="35"/>
      <c r="JUW401" s="35"/>
      <c r="JUX401" s="35"/>
      <c r="JUY401" s="35"/>
      <c r="JUZ401" s="35"/>
      <c r="JVA401" s="35"/>
      <c r="JVB401" s="35"/>
      <c r="JVC401" s="35"/>
      <c r="JVD401" s="35"/>
      <c r="JVE401" s="35"/>
      <c r="JVF401" s="35"/>
      <c r="JVG401" s="35"/>
      <c r="JVH401" s="35"/>
      <c r="JVI401" s="35"/>
      <c r="JVJ401" s="35"/>
      <c r="JVK401" s="35"/>
      <c r="JVL401" s="35"/>
      <c r="JVM401" s="35"/>
      <c r="JVN401" s="35"/>
      <c r="JVO401" s="35"/>
      <c r="JVP401" s="35"/>
      <c r="JVQ401" s="35"/>
      <c r="JVR401" s="35"/>
      <c r="JVS401" s="35"/>
      <c r="JVT401" s="35"/>
      <c r="JVU401" s="35"/>
      <c r="JVV401" s="35"/>
      <c r="JVW401" s="35"/>
      <c r="JVX401" s="35"/>
      <c r="JVY401" s="35"/>
      <c r="JVZ401" s="35"/>
      <c r="JWA401" s="35"/>
      <c r="JWB401" s="35"/>
      <c r="JWC401" s="35"/>
      <c r="JWD401" s="35"/>
      <c r="JWE401" s="35"/>
      <c r="JWF401" s="35"/>
      <c r="JWG401" s="35"/>
      <c r="JWH401" s="35"/>
      <c r="JWI401" s="35"/>
      <c r="JWJ401" s="35"/>
      <c r="JWK401" s="35"/>
      <c r="JWL401" s="35"/>
      <c r="JWM401" s="35"/>
      <c r="JWN401" s="35"/>
      <c r="JWO401" s="35"/>
      <c r="JWP401" s="35"/>
      <c r="JWQ401" s="35"/>
      <c r="JWR401" s="35"/>
      <c r="JWS401" s="35"/>
      <c r="JWT401" s="35"/>
      <c r="JWU401" s="35"/>
      <c r="JWV401" s="35"/>
      <c r="JWW401" s="35"/>
      <c r="JWX401" s="35"/>
      <c r="JWY401" s="35"/>
      <c r="JWZ401" s="35"/>
      <c r="JXA401" s="35"/>
      <c r="JXB401" s="35"/>
      <c r="JXC401" s="35"/>
      <c r="JXD401" s="35"/>
      <c r="JXE401" s="35"/>
      <c r="JXF401" s="35"/>
      <c r="JXG401" s="35"/>
      <c r="JXH401" s="35"/>
      <c r="JXI401" s="35"/>
      <c r="JXJ401" s="35"/>
      <c r="JXK401" s="35"/>
      <c r="JXL401" s="35"/>
      <c r="JXM401" s="35"/>
      <c r="JXN401" s="35"/>
      <c r="JXO401" s="35"/>
      <c r="JXP401" s="35"/>
      <c r="JXQ401" s="35"/>
      <c r="JXR401" s="35"/>
      <c r="JXS401" s="35"/>
      <c r="JXT401" s="35"/>
      <c r="JXU401" s="35"/>
      <c r="JXV401" s="35"/>
      <c r="JXW401" s="35"/>
      <c r="JXX401" s="35"/>
      <c r="JXY401" s="35"/>
      <c r="JXZ401" s="35"/>
      <c r="JYA401" s="35"/>
      <c r="JYB401" s="35"/>
      <c r="JYC401" s="35"/>
      <c r="JYD401" s="35"/>
      <c r="JYE401" s="35"/>
      <c r="JYF401" s="35"/>
      <c r="JYG401" s="35"/>
      <c r="JYH401" s="35"/>
      <c r="JYI401" s="35"/>
      <c r="JYJ401" s="35"/>
      <c r="JYK401" s="35"/>
      <c r="JYL401" s="35"/>
      <c r="JYM401" s="35"/>
      <c r="JYN401" s="35"/>
      <c r="JYO401" s="35"/>
      <c r="JYP401" s="35"/>
      <c r="JYQ401" s="35"/>
      <c r="JYR401" s="35"/>
      <c r="JYS401" s="35"/>
      <c r="JYT401" s="35"/>
      <c r="JYU401" s="35"/>
      <c r="JYV401" s="35"/>
      <c r="JYW401" s="35"/>
      <c r="JYX401" s="35"/>
      <c r="JYY401" s="35"/>
      <c r="JYZ401" s="35"/>
      <c r="JZA401" s="35"/>
      <c r="JZB401" s="35"/>
      <c r="JZC401" s="35"/>
      <c r="JZD401" s="35"/>
      <c r="JZE401" s="35"/>
      <c r="JZF401" s="35"/>
      <c r="JZG401" s="35"/>
      <c r="JZH401" s="35"/>
      <c r="JZI401" s="35"/>
      <c r="JZJ401" s="35"/>
      <c r="JZK401" s="35"/>
      <c r="JZL401" s="35"/>
      <c r="JZM401" s="35"/>
      <c r="JZN401" s="35"/>
      <c r="JZO401" s="35"/>
      <c r="JZP401" s="35"/>
      <c r="JZQ401" s="35"/>
      <c r="JZR401" s="35"/>
      <c r="JZS401" s="35"/>
      <c r="JZT401" s="35"/>
      <c r="JZU401" s="35"/>
      <c r="JZV401" s="35"/>
      <c r="JZW401" s="35"/>
      <c r="JZX401" s="35"/>
      <c r="JZY401" s="35"/>
      <c r="JZZ401" s="35"/>
      <c r="KAA401" s="35"/>
      <c r="KAB401" s="35"/>
      <c r="KAC401" s="35"/>
      <c r="KAD401" s="35"/>
      <c r="KAE401" s="35"/>
      <c r="KAF401" s="35"/>
      <c r="KAG401" s="35"/>
      <c r="KAH401" s="35"/>
      <c r="KAI401" s="35"/>
      <c r="KAJ401" s="35"/>
      <c r="KAK401" s="35"/>
      <c r="KAL401" s="35"/>
      <c r="KAM401" s="35"/>
      <c r="KAN401" s="35"/>
      <c r="KAO401" s="35"/>
      <c r="KAP401" s="35"/>
      <c r="KAQ401" s="35"/>
      <c r="KAR401" s="35"/>
      <c r="KAS401" s="35"/>
      <c r="KAT401" s="35"/>
      <c r="KAU401" s="35"/>
      <c r="KAV401" s="35"/>
      <c r="KAW401" s="35"/>
      <c r="KAX401" s="35"/>
      <c r="KAY401" s="35"/>
      <c r="KAZ401" s="35"/>
      <c r="KBA401" s="35"/>
      <c r="KBB401" s="35"/>
      <c r="KBC401" s="35"/>
      <c r="KBD401" s="35"/>
      <c r="KBE401" s="35"/>
      <c r="KBF401" s="35"/>
      <c r="KBG401" s="35"/>
      <c r="KBH401" s="35"/>
      <c r="KBI401" s="35"/>
      <c r="KBJ401" s="35"/>
      <c r="KBK401" s="35"/>
      <c r="KBL401" s="35"/>
      <c r="KBM401" s="35"/>
      <c r="KBN401" s="35"/>
      <c r="KBO401" s="35"/>
      <c r="KBP401" s="35"/>
      <c r="KBQ401" s="35"/>
      <c r="KBR401" s="35"/>
      <c r="KBS401" s="35"/>
      <c r="KBT401" s="35"/>
      <c r="KBU401" s="35"/>
      <c r="KBV401" s="35"/>
      <c r="KBW401" s="35"/>
      <c r="KBX401" s="35"/>
      <c r="KBY401" s="35"/>
      <c r="KBZ401" s="35"/>
      <c r="KCA401" s="35"/>
      <c r="KCB401" s="35"/>
      <c r="KCC401" s="35"/>
      <c r="KCD401" s="35"/>
      <c r="KCE401" s="35"/>
      <c r="KCF401" s="35"/>
      <c r="KCG401" s="35"/>
      <c r="KCH401" s="35"/>
      <c r="KCI401" s="35"/>
      <c r="KCJ401" s="35"/>
      <c r="KCK401" s="35"/>
      <c r="KCL401" s="35"/>
      <c r="KCM401" s="35"/>
      <c r="KCN401" s="35"/>
      <c r="KCO401" s="35"/>
      <c r="KCP401" s="35"/>
      <c r="KCQ401" s="35"/>
      <c r="KCR401" s="35"/>
      <c r="KCS401" s="35"/>
      <c r="KCT401" s="35"/>
      <c r="KCU401" s="35"/>
      <c r="KCV401" s="35"/>
      <c r="KCW401" s="35"/>
      <c r="KCX401" s="35"/>
      <c r="KCY401" s="35"/>
      <c r="KCZ401" s="35"/>
      <c r="KDA401" s="35"/>
      <c r="KDB401" s="35"/>
      <c r="KDC401" s="35"/>
      <c r="KDD401" s="35"/>
      <c r="KDE401" s="35"/>
      <c r="KDF401" s="35"/>
      <c r="KDG401" s="35"/>
      <c r="KDH401" s="35"/>
      <c r="KDI401" s="35"/>
      <c r="KDJ401" s="35"/>
      <c r="KDK401" s="35"/>
      <c r="KDL401" s="35"/>
      <c r="KDM401" s="35"/>
      <c r="KDN401" s="35"/>
      <c r="KDO401" s="35"/>
      <c r="KDP401" s="35"/>
      <c r="KDQ401" s="35"/>
      <c r="KDR401" s="35"/>
      <c r="KDS401" s="35"/>
      <c r="KDT401" s="35"/>
      <c r="KDU401" s="35"/>
      <c r="KDV401" s="35"/>
      <c r="KDW401" s="35"/>
      <c r="KDX401" s="35"/>
      <c r="KDY401" s="35"/>
      <c r="KDZ401" s="35"/>
      <c r="KEA401" s="35"/>
      <c r="KEB401" s="35"/>
      <c r="KEC401" s="35"/>
      <c r="KED401" s="35"/>
      <c r="KEE401" s="35"/>
      <c r="KEF401" s="35"/>
      <c r="KEG401" s="35"/>
      <c r="KEH401" s="35"/>
      <c r="KEI401" s="35"/>
      <c r="KEJ401" s="35"/>
      <c r="KEK401" s="35"/>
      <c r="KEL401" s="35"/>
      <c r="KEM401" s="35"/>
      <c r="KEN401" s="35"/>
      <c r="KEO401" s="35"/>
      <c r="KEP401" s="35"/>
      <c r="KEQ401" s="35"/>
      <c r="KER401" s="35"/>
      <c r="KES401" s="35"/>
      <c r="KET401" s="35"/>
      <c r="KEU401" s="35"/>
      <c r="KEV401" s="35"/>
      <c r="KEW401" s="35"/>
      <c r="KEX401" s="35"/>
      <c r="KEY401" s="35"/>
      <c r="KEZ401" s="35"/>
      <c r="KFA401" s="35"/>
      <c r="KFB401" s="35"/>
      <c r="KFC401" s="35"/>
      <c r="KFD401" s="35"/>
      <c r="KFE401" s="35"/>
      <c r="KFF401" s="35"/>
      <c r="KFG401" s="35"/>
      <c r="KFH401" s="35"/>
      <c r="KFI401" s="35"/>
      <c r="KFJ401" s="35"/>
      <c r="KFK401" s="35"/>
      <c r="KFL401" s="35"/>
      <c r="KFM401" s="35"/>
      <c r="KFN401" s="35"/>
      <c r="KFO401" s="35"/>
      <c r="KFP401" s="35"/>
      <c r="KFQ401" s="35"/>
      <c r="KFR401" s="35"/>
      <c r="KFS401" s="35"/>
      <c r="KFT401" s="35"/>
      <c r="KFU401" s="35"/>
      <c r="KFV401" s="35"/>
      <c r="KFW401" s="35"/>
      <c r="KFX401" s="35"/>
      <c r="KFY401" s="35"/>
      <c r="KFZ401" s="35"/>
      <c r="KGA401" s="35"/>
      <c r="KGB401" s="35"/>
      <c r="KGC401" s="35"/>
      <c r="KGD401" s="35"/>
      <c r="KGE401" s="35"/>
      <c r="KGF401" s="35"/>
      <c r="KGG401" s="35"/>
      <c r="KGH401" s="35"/>
      <c r="KGI401" s="35"/>
      <c r="KGJ401" s="35"/>
      <c r="KGK401" s="35"/>
      <c r="KGL401" s="35"/>
      <c r="KGM401" s="35"/>
      <c r="KGN401" s="35"/>
      <c r="KGO401" s="35"/>
      <c r="KGP401" s="35"/>
      <c r="KGQ401" s="35"/>
      <c r="KGR401" s="35"/>
      <c r="KGS401" s="35"/>
      <c r="KGT401" s="35"/>
      <c r="KGU401" s="35"/>
      <c r="KGV401" s="35"/>
      <c r="KGW401" s="35"/>
      <c r="KGX401" s="35"/>
      <c r="KGY401" s="35"/>
      <c r="KGZ401" s="35"/>
      <c r="KHA401" s="35"/>
      <c r="KHB401" s="35"/>
      <c r="KHC401" s="35"/>
      <c r="KHD401" s="35"/>
      <c r="KHE401" s="35"/>
      <c r="KHF401" s="35"/>
      <c r="KHG401" s="35"/>
      <c r="KHH401" s="35"/>
      <c r="KHI401" s="35"/>
      <c r="KHJ401" s="35"/>
      <c r="KHK401" s="35"/>
      <c r="KHL401" s="35"/>
      <c r="KHM401" s="35"/>
      <c r="KHN401" s="35"/>
      <c r="KHO401" s="35"/>
      <c r="KHP401" s="35"/>
      <c r="KHQ401" s="35"/>
      <c r="KHR401" s="35"/>
      <c r="KHS401" s="35"/>
      <c r="KHT401" s="35"/>
      <c r="KHU401" s="35"/>
      <c r="KHV401" s="35"/>
      <c r="KHW401" s="35"/>
      <c r="KHX401" s="35"/>
      <c r="KHY401" s="35"/>
      <c r="KHZ401" s="35"/>
      <c r="KIA401" s="35"/>
      <c r="KIB401" s="35"/>
      <c r="KIC401" s="35"/>
      <c r="KID401" s="35"/>
      <c r="KIE401" s="35"/>
      <c r="KIF401" s="35"/>
      <c r="KIG401" s="35"/>
      <c r="KIH401" s="35"/>
      <c r="KII401" s="35"/>
      <c r="KIJ401" s="35"/>
      <c r="KIK401" s="35"/>
      <c r="KIL401" s="35"/>
      <c r="KIM401" s="35"/>
      <c r="KIN401" s="35"/>
      <c r="KIO401" s="35"/>
      <c r="KIP401" s="35"/>
      <c r="KIQ401" s="35"/>
      <c r="KIR401" s="35"/>
      <c r="KIS401" s="35"/>
      <c r="KIT401" s="35"/>
      <c r="KIU401" s="35"/>
      <c r="KIV401" s="35"/>
      <c r="KIW401" s="35"/>
      <c r="KIX401" s="35"/>
      <c r="KIY401" s="35"/>
      <c r="KIZ401" s="35"/>
      <c r="KJA401" s="35"/>
      <c r="KJB401" s="35"/>
      <c r="KJC401" s="35"/>
      <c r="KJD401" s="35"/>
      <c r="KJE401" s="35"/>
      <c r="KJF401" s="35"/>
      <c r="KJG401" s="35"/>
      <c r="KJH401" s="35"/>
      <c r="KJI401" s="35"/>
      <c r="KJJ401" s="35"/>
      <c r="KJK401" s="35"/>
      <c r="KJL401" s="35"/>
      <c r="KJM401" s="35"/>
      <c r="KJN401" s="35"/>
      <c r="KJO401" s="35"/>
      <c r="KJP401" s="35"/>
      <c r="KJQ401" s="35"/>
      <c r="KJR401" s="35"/>
      <c r="KJS401" s="35"/>
      <c r="KJT401" s="35"/>
      <c r="KJU401" s="35"/>
      <c r="KJV401" s="35"/>
      <c r="KJW401" s="35"/>
      <c r="KJX401" s="35"/>
      <c r="KJY401" s="35"/>
      <c r="KJZ401" s="35"/>
      <c r="KKA401" s="35"/>
      <c r="KKB401" s="35"/>
      <c r="KKC401" s="35"/>
      <c r="KKD401" s="35"/>
      <c r="KKE401" s="35"/>
      <c r="KKF401" s="35"/>
      <c r="KKG401" s="35"/>
      <c r="KKH401" s="35"/>
      <c r="KKI401" s="35"/>
      <c r="KKJ401" s="35"/>
      <c r="KKK401" s="35"/>
      <c r="KKL401" s="35"/>
      <c r="KKM401" s="35"/>
      <c r="KKN401" s="35"/>
      <c r="KKO401" s="35"/>
      <c r="KKP401" s="35"/>
      <c r="KKQ401" s="35"/>
      <c r="KKR401" s="35"/>
      <c r="KKS401" s="35"/>
      <c r="KKT401" s="35"/>
      <c r="KKU401" s="35"/>
      <c r="KKV401" s="35"/>
      <c r="KKW401" s="35"/>
      <c r="KKX401" s="35"/>
      <c r="KKY401" s="35"/>
      <c r="KKZ401" s="35"/>
      <c r="KLA401" s="35"/>
      <c r="KLB401" s="35"/>
      <c r="KLC401" s="35"/>
      <c r="KLD401" s="35"/>
      <c r="KLE401" s="35"/>
      <c r="KLF401" s="35"/>
      <c r="KLG401" s="35"/>
      <c r="KLH401" s="35"/>
      <c r="KLI401" s="35"/>
      <c r="KLJ401" s="35"/>
      <c r="KLK401" s="35"/>
      <c r="KLL401" s="35"/>
      <c r="KLM401" s="35"/>
      <c r="KLN401" s="35"/>
      <c r="KLO401" s="35"/>
      <c r="KLP401" s="35"/>
      <c r="KLQ401" s="35"/>
      <c r="KLR401" s="35"/>
      <c r="KLS401" s="35"/>
      <c r="KLT401" s="35"/>
      <c r="KLU401" s="35"/>
      <c r="KLV401" s="35"/>
      <c r="KLW401" s="35"/>
      <c r="KLX401" s="35"/>
      <c r="KLY401" s="35"/>
      <c r="KLZ401" s="35"/>
      <c r="KMA401" s="35"/>
      <c r="KMB401" s="35"/>
      <c r="KMC401" s="35"/>
      <c r="KMD401" s="35"/>
      <c r="KME401" s="35"/>
      <c r="KMF401" s="35"/>
      <c r="KMG401" s="35"/>
      <c r="KMH401" s="35"/>
      <c r="KMI401" s="35"/>
      <c r="KMJ401" s="35"/>
      <c r="KMK401" s="35"/>
      <c r="KML401" s="35"/>
      <c r="KMM401" s="35"/>
      <c r="KMN401" s="35"/>
      <c r="KMO401" s="35"/>
      <c r="KMP401" s="35"/>
      <c r="KMQ401" s="35"/>
      <c r="KMR401" s="35"/>
      <c r="KMS401" s="35"/>
      <c r="KMT401" s="35"/>
      <c r="KMU401" s="35"/>
      <c r="KMV401" s="35"/>
      <c r="KMW401" s="35"/>
      <c r="KMX401" s="35"/>
      <c r="KMY401" s="35"/>
      <c r="KMZ401" s="35"/>
      <c r="KNA401" s="35"/>
      <c r="KNB401" s="35"/>
      <c r="KNC401" s="35"/>
      <c r="KND401" s="35"/>
      <c r="KNE401" s="35"/>
      <c r="KNF401" s="35"/>
      <c r="KNG401" s="35"/>
      <c r="KNH401" s="35"/>
      <c r="KNI401" s="35"/>
      <c r="KNJ401" s="35"/>
      <c r="KNK401" s="35"/>
      <c r="KNL401" s="35"/>
      <c r="KNM401" s="35"/>
      <c r="KNN401" s="35"/>
      <c r="KNO401" s="35"/>
      <c r="KNP401" s="35"/>
      <c r="KNQ401" s="35"/>
      <c r="KNR401" s="35"/>
      <c r="KNS401" s="35"/>
      <c r="KNT401" s="35"/>
      <c r="KNU401" s="35"/>
      <c r="KNV401" s="35"/>
      <c r="KNW401" s="35"/>
      <c r="KNX401" s="35"/>
      <c r="KNY401" s="35"/>
      <c r="KNZ401" s="35"/>
      <c r="KOA401" s="35"/>
      <c r="KOB401" s="35"/>
      <c r="KOC401" s="35"/>
      <c r="KOD401" s="35"/>
      <c r="KOE401" s="35"/>
      <c r="KOF401" s="35"/>
      <c r="KOG401" s="35"/>
      <c r="KOH401" s="35"/>
      <c r="KOI401" s="35"/>
      <c r="KOJ401" s="35"/>
      <c r="KOK401" s="35"/>
      <c r="KOL401" s="35"/>
      <c r="KOM401" s="35"/>
      <c r="KON401" s="35"/>
      <c r="KOO401" s="35"/>
      <c r="KOP401" s="35"/>
      <c r="KOQ401" s="35"/>
      <c r="KOR401" s="35"/>
      <c r="KOS401" s="35"/>
      <c r="KOT401" s="35"/>
      <c r="KOU401" s="35"/>
      <c r="KOV401" s="35"/>
      <c r="KOW401" s="35"/>
      <c r="KOX401" s="35"/>
      <c r="KOY401" s="35"/>
      <c r="KOZ401" s="35"/>
      <c r="KPA401" s="35"/>
      <c r="KPB401" s="35"/>
      <c r="KPC401" s="35"/>
      <c r="KPD401" s="35"/>
      <c r="KPE401" s="35"/>
      <c r="KPF401" s="35"/>
      <c r="KPG401" s="35"/>
      <c r="KPH401" s="35"/>
      <c r="KPI401" s="35"/>
      <c r="KPJ401" s="35"/>
      <c r="KPK401" s="35"/>
      <c r="KPL401" s="35"/>
      <c r="KPM401" s="35"/>
      <c r="KPN401" s="35"/>
      <c r="KPO401" s="35"/>
      <c r="KPP401" s="35"/>
      <c r="KPQ401" s="35"/>
      <c r="KPR401" s="35"/>
      <c r="KPS401" s="35"/>
      <c r="KPT401" s="35"/>
      <c r="KPU401" s="35"/>
      <c r="KPV401" s="35"/>
      <c r="KPW401" s="35"/>
      <c r="KPX401" s="35"/>
      <c r="KPY401" s="35"/>
      <c r="KPZ401" s="35"/>
      <c r="KQA401" s="35"/>
      <c r="KQB401" s="35"/>
      <c r="KQC401" s="35"/>
      <c r="KQD401" s="35"/>
      <c r="KQE401" s="35"/>
      <c r="KQF401" s="35"/>
      <c r="KQG401" s="35"/>
      <c r="KQH401" s="35"/>
      <c r="KQI401" s="35"/>
      <c r="KQJ401" s="35"/>
      <c r="KQK401" s="35"/>
      <c r="KQL401" s="35"/>
      <c r="KQM401" s="35"/>
      <c r="KQN401" s="35"/>
      <c r="KQO401" s="35"/>
      <c r="KQP401" s="35"/>
      <c r="KQQ401" s="35"/>
      <c r="KQR401" s="35"/>
      <c r="KQS401" s="35"/>
      <c r="KQT401" s="35"/>
      <c r="KQU401" s="35"/>
      <c r="KQV401" s="35"/>
      <c r="KQW401" s="35"/>
      <c r="KQX401" s="35"/>
      <c r="KQY401" s="35"/>
      <c r="KQZ401" s="35"/>
      <c r="KRA401" s="35"/>
      <c r="KRB401" s="35"/>
      <c r="KRC401" s="35"/>
      <c r="KRD401" s="35"/>
      <c r="KRE401" s="35"/>
      <c r="KRF401" s="35"/>
      <c r="KRG401" s="35"/>
      <c r="KRH401" s="35"/>
      <c r="KRI401" s="35"/>
      <c r="KRJ401" s="35"/>
      <c r="KRK401" s="35"/>
      <c r="KRL401" s="35"/>
      <c r="KRM401" s="35"/>
      <c r="KRN401" s="35"/>
      <c r="KRO401" s="35"/>
      <c r="KRP401" s="35"/>
      <c r="KRQ401" s="35"/>
      <c r="KRR401" s="35"/>
      <c r="KRS401" s="35"/>
      <c r="KRT401" s="35"/>
      <c r="KRU401" s="35"/>
      <c r="KRV401" s="35"/>
      <c r="KRW401" s="35"/>
      <c r="KRX401" s="35"/>
      <c r="KRY401" s="35"/>
      <c r="KRZ401" s="35"/>
      <c r="KSA401" s="35"/>
      <c r="KSB401" s="35"/>
      <c r="KSC401" s="35"/>
      <c r="KSD401" s="35"/>
      <c r="KSE401" s="35"/>
      <c r="KSF401" s="35"/>
      <c r="KSG401" s="35"/>
      <c r="KSH401" s="35"/>
      <c r="KSI401" s="35"/>
      <c r="KSJ401" s="35"/>
      <c r="KSK401" s="35"/>
      <c r="KSL401" s="35"/>
      <c r="KSM401" s="35"/>
      <c r="KSN401" s="35"/>
      <c r="KSO401" s="35"/>
      <c r="KSP401" s="35"/>
      <c r="KSQ401" s="35"/>
      <c r="KSR401" s="35"/>
      <c r="KSS401" s="35"/>
      <c r="KST401" s="35"/>
      <c r="KSU401" s="35"/>
      <c r="KSV401" s="35"/>
      <c r="KSW401" s="35"/>
      <c r="KSX401" s="35"/>
      <c r="KSY401" s="35"/>
      <c r="KSZ401" s="35"/>
      <c r="KTA401" s="35"/>
      <c r="KTB401" s="35"/>
      <c r="KTC401" s="35"/>
      <c r="KTD401" s="35"/>
      <c r="KTE401" s="35"/>
      <c r="KTF401" s="35"/>
      <c r="KTG401" s="35"/>
      <c r="KTH401" s="35"/>
      <c r="KTI401" s="35"/>
      <c r="KTJ401" s="35"/>
      <c r="KTK401" s="35"/>
      <c r="KTL401" s="35"/>
      <c r="KTM401" s="35"/>
      <c r="KTN401" s="35"/>
      <c r="KTO401" s="35"/>
      <c r="KTP401" s="35"/>
      <c r="KTQ401" s="35"/>
      <c r="KTR401" s="35"/>
      <c r="KTS401" s="35"/>
      <c r="KTT401" s="35"/>
      <c r="KTU401" s="35"/>
      <c r="KTV401" s="35"/>
      <c r="KTW401" s="35"/>
      <c r="KTX401" s="35"/>
      <c r="KTY401" s="35"/>
      <c r="KTZ401" s="35"/>
      <c r="KUA401" s="35"/>
      <c r="KUB401" s="35"/>
      <c r="KUC401" s="35"/>
      <c r="KUD401" s="35"/>
      <c r="KUE401" s="35"/>
      <c r="KUF401" s="35"/>
      <c r="KUG401" s="35"/>
      <c r="KUH401" s="35"/>
      <c r="KUI401" s="35"/>
      <c r="KUJ401" s="35"/>
      <c r="KUK401" s="35"/>
      <c r="KUL401" s="35"/>
      <c r="KUM401" s="35"/>
      <c r="KUN401" s="35"/>
      <c r="KUO401" s="35"/>
      <c r="KUP401" s="35"/>
      <c r="KUQ401" s="35"/>
      <c r="KUR401" s="35"/>
      <c r="KUS401" s="35"/>
      <c r="KUT401" s="35"/>
      <c r="KUU401" s="35"/>
      <c r="KUV401" s="35"/>
      <c r="KUW401" s="35"/>
      <c r="KUX401" s="35"/>
      <c r="KUY401" s="35"/>
      <c r="KUZ401" s="35"/>
      <c r="KVA401" s="35"/>
      <c r="KVB401" s="35"/>
      <c r="KVC401" s="35"/>
      <c r="KVD401" s="35"/>
      <c r="KVE401" s="35"/>
      <c r="KVF401" s="35"/>
      <c r="KVG401" s="35"/>
      <c r="KVH401" s="35"/>
      <c r="KVI401" s="35"/>
      <c r="KVJ401" s="35"/>
      <c r="KVK401" s="35"/>
      <c r="KVL401" s="35"/>
      <c r="KVM401" s="35"/>
      <c r="KVN401" s="35"/>
      <c r="KVO401" s="35"/>
      <c r="KVP401" s="35"/>
      <c r="KVQ401" s="35"/>
      <c r="KVR401" s="35"/>
      <c r="KVS401" s="35"/>
      <c r="KVT401" s="35"/>
      <c r="KVU401" s="35"/>
      <c r="KVV401" s="35"/>
      <c r="KVW401" s="35"/>
      <c r="KVX401" s="35"/>
      <c r="KVY401" s="35"/>
      <c r="KVZ401" s="35"/>
      <c r="KWA401" s="35"/>
      <c r="KWB401" s="35"/>
      <c r="KWC401" s="35"/>
      <c r="KWD401" s="35"/>
      <c r="KWE401" s="35"/>
      <c r="KWF401" s="35"/>
      <c r="KWG401" s="35"/>
      <c r="KWH401" s="35"/>
      <c r="KWI401" s="35"/>
      <c r="KWJ401" s="35"/>
      <c r="KWK401" s="35"/>
      <c r="KWL401" s="35"/>
      <c r="KWM401" s="35"/>
      <c r="KWN401" s="35"/>
      <c r="KWO401" s="35"/>
      <c r="KWP401" s="35"/>
      <c r="KWQ401" s="35"/>
      <c r="KWR401" s="35"/>
      <c r="KWS401" s="35"/>
      <c r="KWT401" s="35"/>
      <c r="KWU401" s="35"/>
      <c r="KWV401" s="35"/>
      <c r="KWW401" s="35"/>
      <c r="KWX401" s="35"/>
      <c r="KWY401" s="35"/>
      <c r="KWZ401" s="35"/>
      <c r="KXA401" s="35"/>
      <c r="KXB401" s="35"/>
      <c r="KXC401" s="35"/>
      <c r="KXD401" s="35"/>
      <c r="KXE401" s="35"/>
      <c r="KXF401" s="35"/>
      <c r="KXG401" s="35"/>
      <c r="KXH401" s="35"/>
      <c r="KXI401" s="35"/>
      <c r="KXJ401" s="35"/>
      <c r="KXK401" s="35"/>
      <c r="KXL401" s="35"/>
      <c r="KXM401" s="35"/>
      <c r="KXN401" s="35"/>
      <c r="KXO401" s="35"/>
      <c r="KXP401" s="35"/>
      <c r="KXQ401" s="35"/>
      <c r="KXR401" s="35"/>
      <c r="KXS401" s="35"/>
      <c r="KXT401" s="35"/>
      <c r="KXU401" s="35"/>
      <c r="KXV401" s="35"/>
      <c r="KXW401" s="35"/>
      <c r="KXX401" s="35"/>
      <c r="KXY401" s="35"/>
      <c r="KXZ401" s="35"/>
      <c r="KYA401" s="35"/>
      <c r="KYB401" s="35"/>
      <c r="KYC401" s="35"/>
      <c r="KYD401" s="35"/>
      <c r="KYE401" s="35"/>
      <c r="KYF401" s="35"/>
      <c r="KYG401" s="35"/>
      <c r="KYH401" s="35"/>
      <c r="KYI401" s="35"/>
      <c r="KYJ401" s="35"/>
      <c r="KYK401" s="35"/>
      <c r="KYL401" s="35"/>
      <c r="KYM401" s="35"/>
      <c r="KYN401" s="35"/>
      <c r="KYO401" s="35"/>
      <c r="KYP401" s="35"/>
      <c r="KYQ401" s="35"/>
      <c r="KYR401" s="35"/>
      <c r="KYS401" s="35"/>
      <c r="KYT401" s="35"/>
      <c r="KYU401" s="35"/>
      <c r="KYV401" s="35"/>
      <c r="KYW401" s="35"/>
      <c r="KYX401" s="35"/>
      <c r="KYY401" s="35"/>
      <c r="KYZ401" s="35"/>
      <c r="KZA401" s="35"/>
      <c r="KZB401" s="35"/>
      <c r="KZC401" s="35"/>
      <c r="KZD401" s="35"/>
      <c r="KZE401" s="35"/>
      <c r="KZF401" s="35"/>
      <c r="KZG401" s="35"/>
      <c r="KZH401" s="35"/>
      <c r="KZI401" s="35"/>
      <c r="KZJ401" s="35"/>
      <c r="KZK401" s="35"/>
      <c r="KZL401" s="35"/>
      <c r="KZM401" s="35"/>
      <c r="KZN401" s="35"/>
      <c r="KZO401" s="35"/>
      <c r="KZP401" s="35"/>
      <c r="KZQ401" s="35"/>
      <c r="KZR401" s="35"/>
      <c r="KZS401" s="35"/>
      <c r="KZT401" s="35"/>
      <c r="KZU401" s="35"/>
      <c r="KZV401" s="35"/>
      <c r="KZW401" s="35"/>
      <c r="KZX401" s="35"/>
      <c r="KZY401" s="35"/>
      <c r="KZZ401" s="35"/>
      <c r="LAA401" s="35"/>
      <c r="LAB401" s="35"/>
      <c r="LAC401" s="35"/>
      <c r="LAD401" s="35"/>
      <c r="LAE401" s="35"/>
      <c r="LAF401" s="35"/>
      <c r="LAG401" s="35"/>
      <c r="LAH401" s="35"/>
      <c r="LAI401" s="35"/>
      <c r="LAJ401" s="35"/>
      <c r="LAK401" s="35"/>
      <c r="LAL401" s="35"/>
      <c r="LAM401" s="35"/>
      <c r="LAN401" s="35"/>
      <c r="LAO401" s="35"/>
      <c r="LAP401" s="35"/>
      <c r="LAQ401" s="35"/>
      <c r="LAR401" s="35"/>
      <c r="LAS401" s="35"/>
      <c r="LAT401" s="35"/>
      <c r="LAU401" s="35"/>
      <c r="LAV401" s="35"/>
      <c r="LAW401" s="35"/>
      <c r="LAX401" s="35"/>
      <c r="LAY401" s="35"/>
      <c r="LAZ401" s="35"/>
      <c r="LBA401" s="35"/>
      <c r="LBB401" s="35"/>
      <c r="LBC401" s="35"/>
      <c r="LBD401" s="35"/>
      <c r="LBE401" s="35"/>
      <c r="LBF401" s="35"/>
      <c r="LBG401" s="35"/>
      <c r="LBH401" s="35"/>
      <c r="LBI401" s="35"/>
      <c r="LBJ401" s="35"/>
      <c r="LBK401" s="35"/>
      <c r="LBL401" s="35"/>
      <c r="LBM401" s="35"/>
      <c r="LBN401" s="35"/>
      <c r="LBO401" s="35"/>
      <c r="LBP401" s="35"/>
      <c r="LBQ401" s="35"/>
      <c r="LBR401" s="35"/>
      <c r="LBS401" s="35"/>
      <c r="LBT401" s="35"/>
      <c r="LBU401" s="35"/>
      <c r="LBV401" s="35"/>
      <c r="LBW401" s="35"/>
      <c r="LBX401" s="35"/>
      <c r="LBY401" s="35"/>
      <c r="LBZ401" s="35"/>
      <c r="LCA401" s="35"/>
      <c r="LCB401" s="35"/>
      <c r="LCC401" s="35"/>
      <c r="LCD401" s="35"/>
      <c r="LCE401" s="35"/>
      <c r="LCF401" s="35"/>
      <c r="LCG401" s="35"/>
      <c r="LCH401" s="35"/>
      <c r="LCI401" s="35"/>
      <c r="LCJ401" s="35"/>
      <c r="LCK401" s="35"/>
      <c r="LCL401" s="35"/>
      <c r="LCM401" s="35"/>
      <c r="LCN401" s="35"/>
      <c r="LCO401" s="35"/>
      <c r="LCP401" s="35"/>
      <c r="LCQ401" s="35"/>
      <c r="LCR401" s="35"/>
      <c r="LCS401" s="35"/>
      <c r="LCT401" s="35"/>
      <c r="LCU401" s="35"/>
      <c r="LCV401" s="35"/>
      <c r="LCW401" s="35"/>
      <c r="LCX401" s="35"/>
      <c r="LCY401" s="35"/>
      <c r="LCZ401" s="35"/>
      <c r="LDA401" s="35"/>
      <c r="LDB401" s="35"/>
      <c r="LDC401" s="35"/>
      <c r="LDD401" s="35"/>
      <c r="LDE401" s="35"/>
      <c r="LDF401" s="35"/>
      <c r="LDG401" s="35"/>
      <c r="LDH401" s="35"/>
      <c r="LDI401" s="35"/>
      <c r="LDJ401" s="35"/>
      <c r="LDK401" s="35"/>
      <c r="LDL401" s="35"/>
      <c r="LDM401" s="35"/>
      <c r="LDN401" s="35"/>
      <c r="LDO401" s="35"/>
      <c r="LDP401" s="35"/>
      <c r="LDQ401" s="35"/>
      <c r="LDR401" s="35"/>
      <c r="LDS401" s="35"/>
      <c r="LDT401" s="35"/>
      <c r="LDU401" s="35"/>
      <c r="LDV401" s="35"/>
      <c r="LDW401" s="35"/>
      <c r="LDX401" s="35"/>
      <c r="LDY401" s="35"/>
      <c r="LDZ401" s="35"/>
      <c r="LEA401" s="35"/>
      <c r="LEB401" s="35"/>
      <c r="LEC401" s="35"/>
      <c r="LED401" s="35"/>
      <c r="LEE401" s="35"/>
      <c r="LEF401" s="35"/>
      <c r="LEG401" s="35"/>
      <c r="LEH401" s="35"/>
      <c r="LEI401" s="35"/>
      <c r="LEJ401" s="35"/>
      <c r="LEK401" s="35"/>
      <c r="LEL401" s="35"/>
      <c r="LEM401" s="35"/>
      <c r="LEN401" s="35"/>
      <c r="LEO401" s="35"/>
      <c r="LEP401" s="35"/>
      <c r="LEQ401" s="35"/>
      <c r="LER401" s="35"/>
      <c r="LES401" s="35"/>
      <c r="LET401" s="35"/>
      <c r="LEU401" s="35"/>
      <c r="LEV401" s="35"/>
      <c r="LEW401" s="35"/>
      <c r="LEX401" s="35"/>
      <c r="LEY401" s="35"/>
      <c r="LEZ401" s="35"/>
      <c r="LFA401" s="35"/>
      <c r="LFB401" s="35"/>
      <c r="LFC401" s="35"/>
      <c r="LFD401" s="35"/>
      <c r="LFE401" s="35"/>
      <c r="LFF401" s="35"/>
      <c r="LFG401" s="35"/>
      <c r="LFH401" s="35"/>
      <c r="LFI401" s="35"/>
      <c r="LFJ401" s="35"/>
      <c r="LFK401" s="35"/>
      <c r="LFL401" s="35"/>
      <c r="LFM401" s="35"/>
      <c r="LFN401" s="35"/>
      <c r="LFO401" s="35"/>
      <c r="LFP401" s="35"/>
      <c r="LFQ401" s="35"/>
      <c r="LFR401" s="35"/>
      <c r="LFS401" s="35"/>
      <c r="LFT401" s="35"/>
      <c r="LFU401" s="35"/>
      <c r="LFV401" s="35"/>
      <c r="LFW401" s="35"/>
      <c r="LFX401" s="35"/>
      <c r="LFY401" s="35"/>
      <c r="LFZ401" s="35"/>
      <c r="LGA401" s="35"/>
      <c r="LGB401" s="35"/>
      <c r="LGC401" s="35"/>
      <c r="LGD401" s="35"/>
      <c r="LGE401" s="35"/>
      <c r="LGF401" s="35"/>
      <c r="LGG401" s="35"/>
      <c r="LGH401" s="35"/>
      <c r="LGI401" s="35"/>
      <c r="LGJ401" s="35"/>
      <c r="LGK401" s="35"/>
      <c r="LGL401" s="35"/>
      <c r="LGM401" s="35"/>
      <c r="LGN401" s="35"/>
      <c r="LGO401" s="35"/>
      <c r="LGP401" s="35"/>
      <c r="LGQ401" s="35"/>
      <c r="LGR401" s="35"/>
      <c r="LGS401" s="35"/>
      <c r="LGT401" s="35"/>
      <c r="LGU401" s="35"/>
      <c r="LGV401" s="35"/>
      <c r="LGW401" s="35"/>
      <c r="LGX401" s="35"/>
      <c r="LGY401" s="35"/>
      <c r="LGZ401" s="35"/>
      <c r="LHA401" s="35"/>
      <c r="LHB401" s="35"/>
      <c r="LHC401" s="35"/>
      <c r="LHD401" s="35"/>
      <c r="LHE401" s="35"/>
      <c r="LHF401" s="35"/>
      <c r="LHG401" s="35"/>
      <c r="LHH401" s="35"/>
      <c r="LHI401" s="35"/>
      <c r="LHJ401" s="35"/>
      <c r="LHK401" s="35"/>
      <c r="LHL401" s="35"/>
      <c r="LHM401" s="35"/>
      <c r="LHN401" s="35"/>
      <c r="LHO401" s="35"/>
      <c r="LHP401" s="35"/>
      <c r="LHQ401" s="35"/>
      <c r="LHR401" s="35"/>
      <c r="LHS401" s="35"/>
      <c r="LHT401" s="35"/>
      <c r="LHU401" s="35"/>
      <c r="LHV401" s="35"/>
      <c r="LHW401" s="35"/>
      <c r="LHX401" s="35"/>
      <c r="LHY401" s="35"/>
      <c r="LHZ401" s="35"/>
      <c r="LIA401" s="35"/>
      <c r="LIB401" s="35"/>
      <c r="LIC401" s="35"/>
      <c r="LID401" s="35"/>
      <c r="LIE401" s="35"/>
      <c r="LIF401" s="35"/>
      <c r="LIG401" s="35"/>
      <c r="LIH401" s="35"/>
      <c r="LII401" s="35"/>
      <c r="LIJ401" s="35"/>
      <c r="LIK401" s="35"/>
      <c r="LIL401" s="35"/>
      <c r="LIM401" s="35"/>
      <c r="LIN401" s="35"/>
      <c r="LIO401" s="35"/>
      <c r="LIP401" s="35"/>
      <c r="LIQ401" s="35"/>
      <c r="LIR401" s="35"/>
      <c r="LIS401" s="35"/>
      <c r="LIT401" s="35"/>
      <c r="LIU401" s="35"/>
      <c r="LIV401" s="35"/>
      <c r="LIW401" s="35"/>
      <c r="LIX401" s="35"/>
      <c r="LIY401" s="35"/>
      <c r="LIZ401" s="35"/>
      <c r="LJA401" s="35"/>
      <c r="LJB401" s="35"/>
      <c r="LJC401" s="35"/>
      <c r="LJD401" s="35"/>
      <c r="LJE401" s="35"/>
      <c r="LJF401" s="35"/>
      <c r="LJG401" s="35"/>
      <c r="LJH401" s="35"/>
      <c r="LJI401" s="35"/>
      <c r="LJJ401" s="35"/>
      <c r="LJK401" s="35"/>
      <c r="LJL401" s="35"/>
      <c r="LJM401" s="35"/>
      <c r="LJN401" s="35"/>
      <c r="LJO401" s="35"/>
      <c r="LJP401" s="35"/>
      <c r="LJQ401" s="35"/>
      <c r="LJR401" s="35"/>
      <c r="LJS401" s="35"/>
      <c r="LJT401" s="35"/>
      <c r="LJU401" s="35"/>
      <c r="LJV401" s="35"/>
      <c r="LJW401" s="35"/>
      <c r="LJX401" s="35"/>
      <c r="LJY401" s="35"/>
      <c r="LJZ401" s="35"/>
      <c r="LKA401" s="35"/>
      <c r="LKB401" s="35"/>
      <c r="LKC401" s="35"/>
      <c r="LKD401" s="35"/>
      <c r="LKE401" s="35"/>
      <c r="LKF401" s="35"/>
      <c r="LKG401" s="35"/>
      <c r="LKH401" s="35"/>
      <c r="LKI401" s="35"/>
      <c r="LKJ401" s="35"/>
      <c r="LKK401" s="35"/>
      <c r="LKL401" s="35"/>
      <c r="LKM401" s="35"/>
      <c r="LKN401" s="35"/>
      <c r="LKO401" s="35"/>
      <c r="LKP401" s="35"/>
      <c r="LKQ401" s="35"/>
      <c r="LKR401" s="35"/>
      <c r="LKS401" s="35"/>
      <c r="LKT401" s="35"/>
      <c r="LKU401" s="35"/>
      <c r="LKV401" s="35"/>
      <c r="LKW401" s="35"/>
      <c r="LKX401" s="35"/>
      <c r="LKY401" s="35"/>
      <c r="LKZ401" s="35"/>
      <c r="LLA401" s="35"/>
      <c r="LLB401" s="35"/>
      <c r="LLC401" s="35"/>
      <c r="LLD401" s="35"/>
      <c r="LLE401" s="35"/>
      <c r="LLF401" s="35"/>
      <c r="LLG401" s="35"/>
      <c r="LLH401" s="35"/>
      <c r="LLI401" s="35"/>
      <c r="LLJ401" s="35"/>
      <c r="LLK401" s="35"/>
      <c r="LLL401" s="35"/>
      <c r="LLM401" s="35"/>
      <c r="LLN401" s="35"/>
      <c r="LLO401" s="35"/>
      <c r="LLP401" s="35"/>
      <c r="LLQ401" s="35"/>
      <c r="LLR401" s="35"/>
      <c r="LLS401" s="35"/>
      <c r="LLT401" s="35"/>
      <c r="LLU401" s="35"/>
      <c r="LLV401" s="35"/>
      <c r="LLW401" s="35"/>
      <c r="LLX401" s="35"/>
      <c r="LLY401" s="35"/>
      <c r="LLZ401" s="35"/>
      <c r="LMA401" s="35"/>
      <c r="LMB401" s="35"/>
      <c r="LMC401" s="35"/>
      <c r="LMD401" s="35"/>
      <c r="LME401" s="35"/>
      <c r="LMF401" s="35"/>
      <c r="LMG401" s="35"/>
      <c r="LMH401" s="35"/>
      <c r="LMI401" s="35"/>
      <c r="LMJ401" s="35"/>
      <c r="LMK401" s="35"/>
      <c r="LML401" s="35"/>
      <c r="LMM401" s="35"/>
      <c r="LMN401" s="35"/>
      <c r="LMO401" s="35"/>
      <c r="LMP401" s="35"/>
      <c r="LMQ401" s="35"/>
      <c r="LMR401" s="35"/>
      <c r="LMS401" s="35"/>
      <c r="LMT401" s="35"/>
      <c r="LMU401" s="35"/>
      <c r="LMV401" s="35"/>
      <c r="LMW401" s="35"/>
      <c r="LMX401" s="35"/>
      <c r="LMY401" s="35"/>
      <c r="LMZ401" s="35"/>
      <c r="LNA401" s="35"/>
      <c r="LNB401" s="35"/>
      <c r="LNC401" s="35"/>
      <c r="LND401" s="35"/>
      <c r="LNE401" s="35"/>
      <c r="LNF401" s="35"/>
      <c r="LNG401" s="35"/>
      <c r="LNH401" s="35"/>
      <c r="LNI401" s="35"/>
      <c r="LNJ401" s="35"/>
      <c r="LNK401" s="35"/>
      <c r="LNL401" s="35"/>
      <c r="LNM401" s="35"/>
      <c r="LNN401" s="35"/>
      <c r="LNO401" s="35"/>
      <c r="LNP401" s="35"/>
      <c r="LNQ401" s="35"/>
      <c r="LNR401" s="35"/>
      <c r="LNS401" s="35"/>
      <c r="LNT401" s="35"/>
      <c r="LNU401" s="35"/>
      <c r="LNV401" s="35"/>
      <c r="LNW401" s="35"/>
      <c r="LNX401" s="35"/>
      <c r="LNY401" s="35"/>
      <c r="LNZ401" s="35"/>
      <c r="LOA401" s="35"/>
      <c r="LOB401" s="35"/>
      <c r="LOC401" s="35"/>
      <c r="LOD401" s="35"/>
      <c r="LOE401" s="35"/>
      <c r="LOF401" s="35"/>
      <c r="LOG401" s="35"/>
      <c r="LOH401" s="35"/>
      <c r="LOI401" s="35"/>
      <c r="LOJ401" s="35"/>
      <c r="LOK401" s="35"/>
      <c r="LOL401" s="35"/>
      <c r="LOM401" s="35"/>
      <c r="LON401" s="35"/>
      <c r="LOO401" s="35"/>
      <c r="LOP401" s="35"/>
      <c r="LOQ401" s="35"/>
      <c r="LOR401" s="35"/>
      <c r="LOS401" s="35"/>
      <c r="LOT401" s="35"/>
      <c r="LOU401" s="35"/>
      <c r="LOV401" s="35"/>
      <c r="LOW401" s="35"/>
      <c r="LOX401" s="35"/>
      <c r="LOY401" s="35"/>
      <c r="LOZ401" s="35"/>
      <c r="LPA401" s="35"/>
      <c r="LPB401" s="35"/>
      <c r="LPC401" s="35"/>
      <c r="LPD401" s="35"/>
      <c r="LPE401" s="35"/>
      <c r="LPF401" s="35"/>
      <c r="LPG401" s="35"/>
      <c r="LPH401" s="35"/>
      <c r="LPI401" s="35"/>
      <c r="LPJ401" s="35"/>
      <c r="LPK401" s="35"/>
      <c r="LPL401" s="35"/>
      <c r="LPM401" s="35"/>
      <c r="LPN401" s="35"/>
      <c r="LPO401" s="35"/>
      <c r="LPP401" s="35"/>
      <c r="LPQ401" s="35"/>
      <c r="LPR401" s="35"/>
      <c r="LPS401" s="35"/>
      <c r="LPT401" s="35"/>
      <c r="LPU401" s="35"/>
      <c r="LPV401" s="35"/>
      <c r="LPW401" s="35"/>
      <c r="LPX401" s="35"/>
      <c r="LPY401" s="35"/>
      <c r="LPZ401" s="35"/>
      <c r="LQA401" s="35"/>
      <c r="LQB401" s="35"/>
      <c r="LQC401" s="35"/>
      <c r="LQD401" s="35"/>
      <c r="LQE401" s="35"/>
      <c r="LQF401" s="35"/>
      <c r="LQG401" s="35"/>
      <c r="LQH401" s="35"/>
      <c r="LQI401" s="35"/>
      <c r="LQJ401" s="35"/>
      <c r="LQK401" s="35"/>
      <c r="LQL401" s="35"/>
      <c r="LQM401" s="35"/>
      <c r="LQN401" s="35"/>
      <c r="LQO401" s="35"/>
      <c r="LQP401" s="35"/>
      <c r="LQQ401" s="35"/>
      <c r="LQR401" s="35"/>
      <c r="LQS401" s="35"/>
      <c r="LQT401" s="35"/>
      <c r="LQU401" s="35"/>
      <c r="LQV401" s="35"/>
      <c r="LQW401" s="35"/>
      <c r="LQX401" s="35"/>
      <c r="LQY401" s="35"/>
      <c r="LQZ401" s="35"/>
      <c r="LRA401" s="35"/>
      <c r="LRB401" s="35"/>
      <c r="LRC401" s="35"/>
      <c r="LRD401" s="35"/>
      <c r="LRE401" s="35"/>
      <c r="LRF401" s="35"/>
      <c r="LRG401" s="35"/>
      <c r="LRH401" s="35"/>
      <c r="LRI401" s="35"/>
      <c r="LRJ401" s="35"/>
      <c r="LRK401" s="35"/>
      <c r="LRL401" s="35"/>
      <c r="LRM401" s="35"/>
      <c r="LRN401" s="35"/>
      <c r="LRO401" s="35"/>
      <c r="LRP401" s="35"/>
      <c r="LRQ401" s="35"/>
      <c r="LRR401" s="35"/>
      <c r="LRS401" s="35"/>
      <c r="LRT401" s="35"/>
      <c r="LRU401" s="35"/>
      <c r="LRV401" s="35"/>
      <c r="LRW401" s="35"/>
      <c r="LRX401" s="35"/>
      <c r="LRY401" s="35"/>
      <c r="LRZ401" s="35"/>
      <c r="LSA401" s="35"/>
      <c r="LSB401" s="35"/>
      <c r="LSC401" s="35"/>
      <c r="LSD401" s="35"/>
      <c r="LSE401" s="35"/>
      <c r="LSF401" s="35"/>
      <c r="LSG401" s="35"/>
      <c r="LSH401" s="35"/>
      <c r="LSI401" s="35"/>
      <c r="LSJ401" s="35"/>
      <c r="LSK401" s="35"/>
      <c r="LSL401" s="35"/>
      <c r="LSM401" s="35"/>
      <c r="LSN401" s="35"/>
      <c r="LSO401" s="35"/>
      <c r="LSP401" s="35"/>
      <c r="LSQ401" s="35"/>
      <c r="LSR401" s="35"/>
      <c r="LSS401" s="35"/>
      <c r="LST401" s="35"/>
      <c r="LSU401" s="35"/>
      <c r="LSV401" s="35"/>
      <c r="LSW401" s="35"/>
      <c r="LSX401" s="35"/>
      <c r="LSY401" s="35"/>
      <c r="LSZ401" s="35"/>
      <c r="LTA401" s="35"/>
      <c r="LTB401" s="35"/>
      <c r="LTC401" s="35"/>
      <c r="LTD401" s="35"/>
      <c r="LTE401" s="35"/>
      <c r="LTF401" s="35"/>
      <c r="LTG401" s="35"/>
      <c r="LTH401" s="35"/>
      <c r="LTI401" s="35"/>
      <c r="LTJ401" s="35"/>
      <c r="LTK401" s="35"/>
      <c r="LTL401" s="35"/>
      <c r="LTM401" s="35"/>
      <c r="LTN401" s="35"/>
      <c r="LTO401" s="35"/>
      <c r="LTP401" s="35"/>
      <c r="LTQ401" s="35"/>
      <c r="LTR401" s="35"/>
      <c r="LTS401" s="35"/>
      <c r="LTT401" s="35"/>
      <c r="LTU401" s="35"/>
      <c r="LTV401" s="35"/>
      <c r="LTW401" s="35"/>
      <c r="LTX401" s="35"/>
      <c r="LTY401" s="35"/>
      <c r="LTZ401" s="35"/>
      <c r="LUA401" s="35"/>
      <c r="LUB401" s="35"/>
      <c r="LUC401" s="35"/>
      <c r="LUD401" s="35"/>
      <c r="LUE401" s="35"/>
      <c r="LUF401" s="35"/>
      <c r="LUG401" s="35"/>
      <c r="LUH401" s="35"/>
      <c r="LUI401" s="35"/>
      <c r="LUJ401" s="35"/>
      <c r="LUK401" s="35"/>
      <c r="LUL401" s="35"/>
      <c r="LUM401" s="35"/>
      <c r="LUN401" s="35"/>
      <c r="LUO401" s="35"/>
      <c r="LUP401" s="35"/>
      <c r="LUQ401" s="35"/>
      <c r="LUR401" s="35"/>
      <c r="LUS401" s="35"/>
      <c r="LUT401" s="35"/>
      <c r="LUU401" s="35"/>
      <c r="LUV401" s="35"/>
      <c r="LUW401" s="35"/>
      <c r="LUX401" s="35"/>
      <c r="LUY401" s="35"/>
      <c r="LUZ401" s="35"/>
      <c r="LVA401" s="35"/>
      <c r="LVB401" s="35"/>
      <c r="LVC401" s="35"/>
      <c r="LVD401" s="35"/>
      <c r="LVE401" s="35"/>
      <c r="LVF401" s="35"/>
      <c r="LVG401" s="35"/>
      <c r="LVH401" s="35"/>
      <c r="LVI401" s="35"/>
      <c r="LVJ401" s="35"/>
      <c r="LVK401" s="35"/>
      <c r="LVL401" s="35"/>
      <c r="LVM401" s="35"/>
      <c r="LVN401" s="35"/>
      <c r="LVO401" s="35"/>
      <c r="LVP401" s="35"/>
      <c r="LVQ401" s="35"/>
      <c r="LVR401" s="35"/>
      <c r="LVS401" s="35"/>
      <c r="LVT401" s="35"/>
      <c r="LVU401" s="35"/>
      <c r="LVV401" s="35"/>
      <c r="LVW401" s="35"/>
      <c r="LVX401" s="35"/>
      <c r="LVY401" s="35"/>
      <c r="LVZ401" s="35"/>
      <c r="LWA401" s="35"/>
      <c r="LWB401" s="35"/>
      <c r="LWC401" s="35"/>
      <c r="LWD401" s="35"/>
      <c r="LWE401" s="35"/>
      <c r="LWF401" s="35"/>
      <c r="LWG401" s="35"/>
      <c r="LWH401" s="35"/>
      <c r="LWI401" s="35"/>
      <c r="LWJ401" s="35"/>
      <c r="LWK401" s="35"/>
      <c r="LWL401" s="35"/>
      <c r="LWM401" s="35"/>
      <c r="LWN401" s="35"/>
      <c r="LWO401" s="35"/>
      <c r="LWP401" s="35"/>
      <c r="LWQ401" s="35"/>
      <c r="LWR401" s="35"/>
      <c r="LWS401" s="35"/>
      <c r="LWT401" s="35"/>
      <c r="LWU401" s="35"/>
      <c r="LWV401" s="35"/>
      <c r="LWW401" s="35"/>
      <c r="LWX401" s="35"/>
      <c r="LWY401" s="35"/>
      <c r="LWZ401" s="35"/>
      <c r="LXA401" s="35"/>
      <c r="LXB401" s="35"/>
      <c r="LXC401" s="35"/>
      <c r="LXD401" s="35"/>
      <c r="LXE401" s="35"/>
      <c r="LXF401" s="35"/>
      <c r="LXG401" s="35"/>
      <c r="LXH401" s="35"/>
      <c r="LXI401" s="35"/>
      <c r="LXJ401" s="35"/>
      <c r="LXK401" s="35"/>
      <c r="LXL401" s="35"/>
      <c r="LXM401" s="35"/>
      <c r="LXN401" s="35"/>
      <c r="LXO401" s="35"/>
      <c r="LXP401" s="35"/>
      <c r="LXQ401" s="35"/>
      <c r="LXR401" s="35"/>
      <c r="LXS401" s="35"/>
      <c r="LXT401" s="35"/>
      <c r="LXU401" s="35"/>
      <c r="LXV401" s="35"/>
      <c r="LXW401" s="35"/>
      <c r="LXX401" s="35"/>
      <c r="LXY401" s="35"/>
      <c r="LXZ401" s="35"/>
      <c r="LYA401" s="35"/>
      <c r="LYB401" s="35"/>
      <c r="LYC401" s="35"/>
      <c r="LYD401" s="35"/>
      <c r="LYE401" s="35"/>
      <c r="LYF401" s="35"/>
      <c r="LYG401" s="35"/>
      <c r="LYH401" s="35"/>
      <c r="LYI401" s="35"/>
      <c r="LYJ401" s="35"/>
      <c r="LYK401" s="35"/>
      <c r="LYL401" s="35"/>
      <c r="LYM401" s="35"/>
      <c r="LYN401" s="35"/>
      <c r="LYO401" s="35"/>
      <c r="LYP401" s="35"/>
      <c r="LYQ401" s="35"/>
      <c r="LYR401" s="35"/>
      <c r="LYS401" s="35"/>
      <c r="LYT401" s="35"/>
      <c r="LYU401" s="35"/>
      <c r="LYV401" s="35"/>
      <c r="LYW401" s="35"/>
      <c r="LYX401" s="35"/>
      <c r="LYY401" s="35"/>
      <c r="LYZ401" s="35"/>
      <c r="LZA401" s="35"/>
      <c r="LZB401" s="35"/>
      <c r="LZC401" s="35"/>
      <c r="LZD401" s="35"/>
      <c r="LZE401" s="35"/>
      <c r="LZF401" s="35"/>
      <c r="LZG401" s="35"/>
      <c r="LZH401" s="35"/>
      <c r="LZI401" s="35"/>
      <c r="LZJ401" s="35"/>
      <c r="LZK401" s="35"/>
      <c r="LZL401" s="35"/>
      <c r="LZM401" s="35"/>
      <c r="LZN401" s="35"/>
      <c r="LZO401" s="35"/>
      <c r="LZP401" s="35"/>
      <c r="LZQ401" s="35"/>
      <c r="LZR401" s="35"/>
      <c r="LZS401" s="35"/>
      <c r="LZT401" s="35"/>
      <c r="LZU401" s="35"/>
      <c r="LZV401" s="35"/>
      <c r="LZW401" s="35"/>
      <c r="LZX401" s="35"/>
      <c r="LZY401" s="35"/>
      <c r="LZZ401" s="35"/>
      <c r="MAA401" s="35"/>
      <c r="MAB401" s="35"/>
      <c r="MAC401" s="35"/>
      <c r="MAD401" s="35"/>
      <c r="MAE401" s="35"/>
      <c r="MAF401" s="35"/>
      <c r="MAG401" s="35"/>
      <c r="MAH401" s="35"/>
      <c r="MAI401" s="35"/>
      <c r="MAJ401" s="35"/>
      <c r="MAK401" s="35"/>
      <c r="MAL401" s="35"/>
      <c r="MAM401" s="35"/>
      <c r="MAN401" s="35"/>
      <c r="MAO401" s="35"/>
      <c r="MAP401" s="35"/>
      <c r="MAQ401" s="35"/>
      <c r="MAR401" s="35"/>
      <c r="MAS401" s="35"/>
      <c r="MAT401" s="35"/>
      <c r="MAU401" s="35"/>
      <c r="MAV401" s="35"/>
      <c r="MAW401" s="35"/>
      <c r="MAX401" s="35"/>
      <c r="MAY401" s="35"/>
      <c r="MAZ401" s="35"/>
      <c r="MBA401" s="35"/>
      <c r="MBB401" s="35"/>
      <c r="MBC401" s="35"/>
      <c r="MBD401" s="35"/>
      <c r="MBE401" s="35"/>
      <c r="MBF401" s="35"/>
      <c r="MBG401" s="35"/>
      <c r="MBH401" s="35"/>
      <c r="MBI401" s="35"/>
      <c r="MBJ401" s="35"/>
      <c r="MBK401" s="35"/>
      <c r="MBL401" s="35"/>
      <c r="MBM401" s="35"/>
      <c r="MBN401" s="35"/>
      <c r="MBO401" s="35"/>
      <c r="MBP401" s="35"/>
      <c r="MBQ401" s="35"/>
      <c r="MBR401" s="35"/>
      <c r="MBS401" s="35"/>
      <c r="MBT401" s="35"/>
      <c r="MBU401" s="35"/>
      <c r="MBV401" s="35"/>
      <c r="MBW401" s="35"/>
      <c r="MBX401" s="35"/>
      <c r="MBY401" s="35"/>
      <c r="MBZ401" s="35"/>
      <c r="MCA401" s="35"/>
      <c r="MCB401" s="35"/>
      <c r="MCC401" s="35"/>
      <c r="MCD401" s="35"/>
      <c r="MCE401" s="35"/>
      <c r="MCF401" s="35"/>
      <c r="MCG401" s="35"/>
      <c r="MCH401" s="35"/>
      <c r="MCI401" s="35"/>
      <c r="MCJ401" s="35"/>
      <c r="MCK401" s="35"/>
      <c r="MCL401" s="35"/>
      <c r="MCM401" s="35"/>
      <c r="MCN401" s="35"/>
      <c r="MCO401" s="35"/>
      <c r="MCP401" s="35"/>
      <c r="MCQ401" s="35"/>
      <c r="MCR401" s="35"/>
      <c r="MCS401" s="35"/>
      <c r="MCT401" s="35"/>
      <c r="MCU401" s="35"/>
      <c r="MCV401" s="35"/>
      <c r="MCW401" s="35"/>
      <c r="MCX401" s="35"/>
      <c r="MCY401" s="35"/>
      <c r="MCZ401" s="35"/>
      <c r="MDA401" s="35"/>
      <c r="MDB401" s="35"/>
      <c r="MDC401" s="35"/>
      <c r="MDD401" s="35"/>
      <c r="MDE401" s="35"/>
      <c r="MDF401" s="35"/>
      <c r="MDG401" s="35"/>
      <c r="MDH401" s="35"/>
      <c r="MDI401" s="35"/>
      <c r="MDJ401" s="35"/>
      <c r="MDK401" s="35"/>
      <c r="MDL401" s="35"/>
      <c r="MDM401" s="35"/>
      <c r="MDN401" s="35"/>
      <c r="MDO401" s="35"/>
      <c r="MDP401" s="35"/>
      <c r="MDQ401" s="35"/>
      <c r="MDR401" s="35"/>
      <c r="MDS401" s="35"/>
      <c r="MDT401" s="35"/>
      <c r="MDU401" s="35"/>
      <c r="MDV401" s="35"/>
      <c r="MDW401" s="35"/>
      <c r="MDX401" s="35"/>
      <c r="MDY401" s="35"/>
      <c r="MDZ401" s="35"/>
      <c r="MEA401" s="35"/>
      <c r="MEB401" s="35"/>
      <c r="MEC401" s="35"/>
      <c r="MED401" s="35"/>
      <c r="MEE401" s="35"/>
      <c r="MEF401" s="35"/>
      <c r="MEG401" s="35"/>
      <c r="MEH401" s="35"/>
      <c r="MEI401" s="35"/>
      <c r="MEJ401" s="35"/>
      <c r="MEK401" s="35"/>
      <c r="MEL401" s="35"/>
      <c r="MEM401" s="35"/>
      <c r="MEN401" s="35"/>
      <c r="MEO401" s="35"/>
      <c r="MEP401" s="35"/>
      <c r="MEQ401" s="35"/>
      <c r="MER401" s="35"/>
      <c r="MES401" s="35"/>
      <c r="MET401" s="35"/>
      <c r="MEU401" s="35"/>
      <c r="MEV401" s="35"/>
      <c r="MEW401" s="35"/>
      <c r="MEX401" s="35"/>
      <c r="MEY401" s="35"/>
      <c r="MEZ401" s="35"/>
      <c r="MFA401" s="35"/>
      <c r="MFB401" s="35"/>
      <c r="MFC401" s="35"/>
      <c r="MFD401" s="35"/>
      <c r="MFE401" s="35"/>
      <c r="MFF401" s="35"/>
      <c r="MFG401" s="35"/>
      <c r="MFH401" s="35"/>
      <c r="MFI401" s="35"/>
      <c r="MFJ401" s="35"/>
      <c r="MFK401" s="35"/>
      <c r="MFL401" s="35"/>
      <c r="MFM401" s="35"/>
      <c r="MFN401" s="35"/>
      <c r="MFO401" s="35"/>
      <c r="MFP401" s="35"/>
      <c r="MFQ401" s="35"/>
      <c r="MFR401" s="35"/>
      <c r="MFS401" s="35"/>
      <c r="MFT401" s="35"/>
      <c r="MFU401" s="35"/>
      <c r="MFV401" s="35"/>
      <c r="MFW401" s="35"/>
      <c r="MFX401" s="35"/>
      <c r="MFY401" s="35"/>
      <c r="MFZ401" s="35"/>
      <c r="MGA401" s="35"/>
      <c r="MGB401" s="35"/>
      <c r="MGC401" s="35"/>
      <c r="MGD401" s="35"/>
      <c r="MGE401" s="35"/>
      <c r="MGF401" s="35"/>
      <c r="MGG401" s="35"/>
      <c r="MGH401" s="35"/>
      <c r="MGI401" s="35"/>
      <c r="MGJ401" s="35"/>
      <c r="MGK401" s="35"/>
      <c r="MGL401" s="35"/>
      <c r="MGM401" s="35"/>
      <c r="MGN401" s="35"/>
      <c r="MGO401" s="35"/>
      <c r="MGP401" s="35"/>
      <c r="MGQ401" s="35"/>
      <c r="MGR401" s="35"/>
      <c r="MGS401" s="35"/>
      <c r="MGT401" s="35"/>
      <c r="MGU401" s="35"/>
      <c r="MGV401" s="35"/>
      <c r="MGW401" s="35"/>
      <c r="MGX401" s="35"/>
      <c r="MGY401" s="35"/>
      <c r="MGZ401" s="35"/>
      <c r="MHA401" s="35"/>
      <c r="MHB401" s="35"/>
      <c r="MHC401" s="35"/>
      <c r="MHD401" s="35"/>
      <c r="MHE401" s="35"/>
      <c r="MHF401" s="35"/>
      <c r="MHG401" s="35"/>
      <c r="MHH401" s="35"/>
      <c r="MHI401" s="35"/>
      <c r="MHJ401" s="35"/>
      <c r="MHK401" s="35"/>
      <c r="MHL401" s="35"/>
      <c r="MHM401" s="35"/>
      <c r="MHN401" s="35"/>
      <c r="MHO401" s="35"/>
      <c r="MHP401" s="35"/>
      <c r="MHQ401" s="35"/>
      <c r="MHR401" s="35"/>
      <c r="MHS401" s="35"/>
      <c r="MHT401" s="35"/>
      <c r="MHU401" s="35"/>
      <c r="MHV401" s="35"/>
      <c r="MHW401" s="35"/>
      <c r="MHX401" s="35"/>
      <c r="MHY401" s="35"/>
      <c r="MHZ401" s="35"/>
      <c r="MIA401" s="35"/>
      <c r="MIB401" s="35"/>
      <c r="MIC401" s="35"/>
      <c r="MID401" s="35"/>
      <c r="MIE401" s="35"/>
      <c r="MIF401" s="35"/>
      <c r="MIG401" s="35"/>
      <c r="MIH401" s="35"/>
      <c r="MII401" s="35"/>
      <c r="MIJ401" s="35"/>
      <c r="MIK401" s="35"/>
      <c r="MIL401" s="35"/>
      <c r="MIM401" s="35"/>
      <c r="MIN401" s="35"/>
      <c r="MIO401" s="35"/>
      <c r="MIP401" s="35"/>
      <c r="MIQ401" s="35"/>
      <c r="MIR401" s="35"/>
      <c r="MIS401" s="35"/>
      <c r="MIT401" s="35"/>
      <c r="MIU401" s="35"/>
      <c r="MIV401" s="35"/>
      <c r="MIW401" s="35"/>
      <c r="MIX401" s="35"/>
      <c r="MIY401" s="35"/>
      <c r="MIZ401" s="35"/>
      <c r="MJA401" s="35"/>
      <c r="MJB401" s="35"/>
      <c r="MJC401" s="35"/>
      <c r="MJD401" s="35"/>
      <c r="MJE401" s="35"/>
      <c r="MJF401" s="35"/>
      <c r="MJG401" s="35"/>
      <c r="MJH401" s="35"/>
      <c r="MJI401" s="35"/>
      <c r="MJJ401" s="35"/>
      <c r="MJK401" s="35"/>
      <c r="MJL401" s="35"/>
      <c r="MJM401" s="35"/>
      <c r="MJN401" s="35"/>
      <c r="MJO401" s="35"/>
      <c r="MJP401" s="35"/>
      <c r="MJQ401" s="35"/>
      <c r="MJR401" s="35"/>
      <c r="MJS401" s="35"/>
      <c r="MJT401" s="35"/>
      <c r="MJU401" s="35"/>
      <c r="MJV401" s="35"/>
      <c r="MJW401" s="35"/>
      <c r="MJX401" s="35"/>
      <c r="MJY401" s="35"/>
      <c r="MJZ401" s="35"/>
      <c r="MKA401" s="35"/>
      <c r="MKB401" s="35"/>
      <c r="MKC401" s="35"/>
      <c r="MKD401" s="35"/>
      <c r="MKE401" s="35"/>
      <c r="MKF401" s="35"/>
      <c r="MKG401" s="35"/>
      <c r="MKH401" s="35"/>
      <c r="MKI401" s="35"/>
      <c r="MKJ401" s="35"/>
      <c r="MKK401" s="35"/>
      <c r="MKL401" s="35"/>
      <c r="MKM401" s="35"/>
      <c r="MKN401" s="35"/>
      <c r="MKO401" s="35"/>
      <c r="MKP401" s="35"/>
      <c r="MKQ401" s="35"/>
      <c r="MKR401" s="35"/>
      <c r="MKS401" s="35"/>
      <c r="MKT401" s="35"/>
      <c r="MKU401" s="35"/>
      <c r="MKV401" s="35"/>
      <c r="MKW401" s="35"/>
      <c r="MKX401" s="35"/>
      <c r="MKY401" s="35"/>
      <c r="MKZ401" s="35"/>
      <c r="MLA401" s="35"/>
      <c r="MLB401" s="35"/>
      <c r="MLC401" s="35"/>
      <c r="MLD401" s="35"/>
      <c r="MLE401" s="35"/>
      <c r="MLF401" s="35"/>
      <c r="MLG401" s="35"/>
      <c r="MLH401" s="35"/>
      <c r="MLI401" s="35"/>
      <c r="MLJ401" s="35"/>
      <c r="MLK401" s="35"/>
      <c r="MLL401" s="35"/>
      <c r="MLM401" s="35"/>
      <c r="MLN401" s="35"/>
      <c r="MLO401" s="35"/>
      <c r="MLP401" s="35"/>
      <c r="MLQ401" s="35"/>
      <c r="MLR401" s="35"/>
      <c r="MLS401" s="35"/>
      <c r="MLT401" s="35"/>
      <c r="MLU401" s="35"/>
      <c r="MLV401" s="35"/>
      <c r="MLW401" s="35"/>
      <c r="MLX401" s="35"/>
      <c r="MLY401" s="35"/>
      <c r="MLZ401" s="35"/>
      <c r="MMA401" s="35"/>
      <c r="MMB401" s="35"/>
      <c r="MMC401" s="35"/>
      <c r="MMD401" s="35"/>
      <c r="MME401" s="35"/>
      <c r="MMF401" s="35"/>
      <c r="MMG401" s="35"/>
      <c r="MMH401" s="35"/>
      <c r="MMI401" s="35"/>
      <c r="MMJ401" s="35"/>
      <c r="MMK401" s="35"/>
      <c r="MML401" s="35"/>
      <c r="MMM401" s="35"/>
      <c r="MMN401" s="35"/>
      <c r="MMO401" s="35"/>
      <c r="MMP401" s="35"/>
      <c r="MMQ401" s="35"/>
      <c r="MMR401" s="35"/>
      <c r="MMS401" s="35"/>
      <c r="MMT401" s="35"/>
      <c r="MMU401" s="35"/>
      <c r="MMV401" s="35"/>
      <c r="MMW401" s="35"/>
      <c r="MMX401" s="35"/>
      <c r="MMY401" s="35"/>
      <c r="MMZ401" s="35"/>
      <c r="MNA401" s="35"/>
      <c r="MNB401" s="35"/>
      <c r="MNC401" s="35"/>
      <c r="MND401" s="35"/>
      <c r="MNE401" s="35"/>
      <c r="MNF401" s="35"/>
      <c r="MNG401" s="35"/>
      <c r="MNH401" s="35"/>
      <c r="MNI401" s="35"/>
      <c r="MNJ401" s="35"/>
      <c r="MNK401" s="35"/>
      <c r="MNL401" s="35"/>
      <c r="MNM401" s="35"/>
      <c r="MNN401" s="35"/>
      <c r="MNO401" s="35"/>
      <c r="MNP401" s="35"/>
      <c r="MNQ401" s="35"/>
      <c r="MNR401" s="35"/>
      <c r="MNS401" s="35"/>
      <c r="MNT401" s="35"/>
      <c r="MNU401" s="35"/>
      <c r="MNV401" s="35"/>
      <c r="MNW401" s="35"/>
      <c r="MNX401" s="35"/>
      <c r="MNY401" s="35"/>
      <c r="MNZ401" s="35"/>
      <c r="MOA401" s="35"/>
      <c r="MOB401" s="35"/>
      <c r="MOC401" s="35"/>
      <c r="MOD401" s="35"/>
      <c r="MOE401" s="35"/>
      <c r="MOF401" s="35"/>
      <c r="MOG401" s="35"/>
      <c r="MOH401" s="35"/>
      <c r="MOI401" s="35"/>
      <c r="MOJ401" s="35"/>
      <c r="MOK401" s="35"/>
      <c r="MOL401" s="35"/>
      <c r="MOM401" s="35"/>
      <c r="MON401" s="35"/>
      <c r="MOO401" s="35"/>
      <c r="MOP401" s="35"/>
      <c r="MOQ401" s="35"/>
      <c r="MOR401" s="35"/>
      <c r="MOS401" s="35"/>
      <c r="MOT401" s="35"/>
      <c r="MOU401" s="35"/>
      <c r="MOV401" s="35"/>
      <c r="MOW401" s="35"/>
      <c r="MOX401" s="35"/>
      <c r="MOY401" s="35"/>
      <c r="MOZ401" s="35"/>
      <c r="MPA401" s="35"/>
      <c r="MPB401" s="35"/>
      <c r="MPC401" s="35"/>
      <c r="MPD401" s="35"/>
      <c r="MPE401" s="35"/>
      <c r="MPF401" s="35"/>
      <c r="MPG401" s="35"/>
      <c r="MPH401" s="35"/>
      <c r="MPI401" s="35"/>
      <c r="MPJ401" s="35"/>
      <c r="MPK401" s="35"/>
      <c r="MPL401" s="35"/>
      <c r="MPM401" s="35"/>
      <c r="MPN401" s="35"/>
      <c r="MPO401" s="35"/>
      <c r="MPP401" s="35"/>
      <c r="MPQ401" s="35"/>
      <c r="MPR401" s="35"/>
      <c r="MPS401" s="35"/>
      <c r="MPT401" s="35"/>
      <c r="MPU401" s="35"/>
      <c r="MPV401" s="35"/>
      <c r="MPW401" s="35"/>
      <c r="MPX401" s="35"/>
      <c r="MPY401" s="35"/>
      <c r="MPZ401" s="35"/>
      <c r="MQA401" s="35"/>
      <c r="MQB401" s="35"/>
      <c r="MQC401" s="35"/>
      <c r="MQD401" s="35"/>
      <c r="MQE401" s="35"/>
      <c r="MQF401" s="35"/>
      <c r="MQG401" s="35"/>
      <c r="MQH401" s="35"/>
      <c r="MQI401" s="35"/>
      <c r="MQJ401" s="35"/>
      <c r="MQK401" s="35"/>
      <c r="MQL401" s="35"/>
      <c r="MQM401" s="35"/>
      <c r="MQN401" s="35"/>
      <c r="MQO401" s="35"/>
      <c r="MQP401" s="35"/>
      <c r="MQQ401" s="35"/>
      <c r="MQR401" s="35"/>
      <c r="MQS401" s="35"/>
      <c r="MQT401" s="35"/>
      <c r="MQU401" s="35"/>
      <c r="MQV401" s="35"/>
      <c r="MQW401" s="35"/>
      <c r="MQX401" s="35"/>
      <c r="MQY401" s="35"/>
      <c r="MQZ401" s="35"/>
      <c r="MRA401" s="35"/>
      <c r="MRB401" s="35"/>
      <c r="MRC401" s="35"/>
      <c r="MRD401" s="35"/>
      <c r="MRE401" s="35"/>
      <c r="MRF401" s="35"/>
      <c r="MRG401" s="35"/>
      <c r="MRH401" s="35"/>
      <c r="MRI401" s="35"/>
      <c r="MRJ401" s="35"/>
      <c r="MRK401" s="35"/>
      <c r="MRL401" s="35"/>
      <c r="MRM401" s="35"/>
      <c r="MRN401" s="35"/>
      <c r="MRO401" s="35"/>
      <c r="MRP401" s="35"/>
      <c r="MRQ401" s="35"/>
      <c r="MRR401" s="35"/>
      <c r="MRS401" s="35"/>
      <c r="MRT401" s="35"/>
      <c r="MRU401" s="35"/>
      <c r="MRV401" s="35"/>
      <c r="MRW401" s="35"/>
      <c r="MRX401" s="35"/>
      <c r="MRY401" s="35"/>
      <c r="MRZ401" s="35"/>
      <c r="MSA401" s="35"/>
      <c r="MSB401" s="35"/>
      <c r="MSC401" s="35"/>
      <c r="MSD401" s="35"/>
      <c r="MSE401" s="35"/>
      <c r="MSF401" s="35"/>
      <c r="MSG401" s="35"/>
      <c r="MSH401" s="35"/>
      <c r="MSI401" s="35"/>
      <c r="MSJ401" s="35"/>
      <c r="MSK401" s="35"/>
      <c r="MSL401" s="35"/>
      <c r="MSM401" s="35"/>
      <c r="MSN401" s="35"/>
      <c r="MSO401" s="35"/>
      <c r="MSP401" s="35"/>
      <c r="MSQ401" s="35"/>
      <c r="MSR401" s="35"/>
      <c r="MSS401" s="35"/>
      <c r="MST401" s="35"/>
      <c r="MSU401" s="35"/>
      <c r="MSV401" s="35"/>
      <c r="MSW401" s="35"/>
      <c r="MSX401" s="35"/>
      <c r="MSY401" s="35"/>
      <c r="MSZ401" s="35"/>
      <c r="MTA401" s="35"/>
      <c r="MTB401" s="35"/>
      <c r="MTC401" s="35"/>
      <c r="MTD401" s="35"/>
      <c r="MTE401" s="35"/>
      <c r="MTF401" s="35"/>
      <c r="MTG401" s="35"/>
      <c r="MTH401" s="35"/>
      <c r="MTI401" s="35"/>
      <c r="MTJ401" s="35"/>
      <c r="MTK401" s="35"/>
      <c r="MTL401" s="35"/>
      <c r="MTM401" s="35"/>
      <c r="MTN401" s="35"/>
      <c r="MTO401" s="35"/>
      <c r="MTP401" s="35"/>
      <c r="MTQ401" s="35"/>
      <c r="MTR401" s="35"/>
      <c r="MTS401" s="35"/>
      <c r="MTT401" s="35"/>
      <c r="MTU401" s="35"/>
      <c r="MTV401" s="35"/>
      <c r="MTW401" s="35"/>
      <c r="MTX401" s="35"/>
      <c r="MTY401" s="35"/>
      <c r="MTZ401" s="35"/>
      <c r="MUA401" s="35"/>
      <c r="MUB401" s="35"/>
      <c r="MUC401" s="35"/>
      <c r="MUD401" s="35"/>
      <c r="MUE401" s="35"/>
      <c r="MUF401" s="35"/>
      <c r="MUG401" s="35"/>
      <c r="MUH401" s="35"/>
      <c r="MUI401" s="35"/>
      <c r="MUJ401" s="35"/>
      <c r="MUK401" s="35"/>
      <c r="MUL401" s="35"/>
      <c r="MUM401" s="35"/>
      <c r="MUN401" s="35"/>
      <c r="MUO401" s="35"/>
      <c r="MUP401" s="35"/>
      <c r="MUQ401" s="35"/>
      <c r="MUR401" s="35"/>
      <c r="MUS401" s="35"/>
      <c r="MUT401" s="35"/>
      <c r="MUU401" s="35"/>
      <c r="MUV401" s="35"/>
      <c r="MUW401" s="35"/>
      <c r="MUX401" s="35"/>
      <c r="MUY401" s="35"/>
      <c r="MUZ401" s="35"/>
      <c r="MVA401" s="35"/>
      <c r="MVB401" s="35"/>
      <c r="MVC401" s="35"/>
      <c r="MVD401" s="35"/>
      <c r="MVE401" s="35"/>
      <c r="MVF401" s="35"/>
      <c r="MVG401" s="35"/>
      <c r="MVH401" s="35"/>
      <c r="MVI401" s="35"/>
      <c r="MVJ401" s="35"/>
      <c r="MVK401" s="35"/>
      <c r="MVL401" s="35"/>
      <c r="MVM401" s="35"/>
      <c r="MVN401" s="35"/>
      <c r="MVO401" s="35"/>
      <c r="MVP401" s="35"/>
      <c r="MVQ401" s="35"/>
      <c r="MVR401" s="35"/>
      <c r="MVS401" s="35"/>
      <c r="MVT401" s="35"/>
      <c r="MVU401" s="35"/>
      <c r="MVV401" s="35"/>
      <c r="MVW401" s="35"/>
      <c r="MVX401" s="35"/>
      <c r="MVY401" s="35"/>
      <c r="MVZ401" s="35"/>
      <c r="MWA401" s="35"/>
      <c r="MWB401" s="35"/>
      <c r="MWC401" s="35"/>
      <c r="MWD401" s="35"/>
      <c r="MWE401" s="35"/>
      <c r="MWF401" s="35"/>
      <c r="MWG401" s="35"/>
      <c r="MWH401" s="35"/>
      <c r="MWI401" s="35"/>
      <c r="MWJ401" s="35"/>
      <c r="MWK401" s="35"/>
      <c r="MWL401" s="35"/>
      <c r="MWM401" s="35"/>
      <c r="MWN401" s="35"/>
      <c r="MWO401" s="35"/>
      <c r="MWP401" s="35"/>
      <c r="MWQ401" s="35"/>
      <c r="MWR401" s="35"/>
      <c r="MWS401" s="35"/>
      <c r="MWT401" s="35"/>
      <c r="MWU401" s="35"/>
      <c r="MWV401" s="35"/>
      <c r="MWW401" s="35"/>
      <c r="MWX401" s="35"/>
      <c r="MWY401" s="35"/>
      <c r="MWZ401" s="35"/>
      <c r="MXA401" s="35"/>
      <c r="MXB401" s="35"/>
      <c r="MXC401" s="35"/>
      <c r="MXD401" s="35"/>
      <c r="MXE401" s="35"/>
      <c r="MXF401" s="35"/>
      <c r="MXG401" s="35"/>
      <c r="MXH401" s="35"/>
      <c r="MXI401" s="35"/>
      <c r="MXJ401" s="35"/>
      <c r="MXK401" s="35"/>
      <c r="MXL401" s="35"/>
      <c r="MXM401" s="35"/>
      <c r="MXN401" s="35"/>
      <c r="MXO401" s="35"/>
      <c r="MXP401" s="35"/>
      <c r="MXQ401" s="35"/>
      <c r="MXR401" s="35"/>
      <c r="MXS401" s="35"/>
      <c r="MXT401" s="35"/>
      <c r="MXU401" s="35"/>
      <c r="MXV401" s="35"/>
      <c r="MXW401" s="35"/>
      <c r="MXX401" s="35"/>
      <c r="MXY401" s="35"/>
      <c r="MXZ401" s="35"/>
      <c r="MYA401" s="35"/>
      <c r="MYB401" s="35"/>
      <c r="MYC401" s="35"/>
      <c r="MYD401" s="35"/>
      <c r="MYE401" s="35"/>
      <c r="MYF401" s="35"/>
      <c r="MYG401" s="35"/>
      <c r="MYH401" s="35"/>
      <c r="MYI401" s="35"/>
      <c r="MYJ401" s="35"/>
      <c r="MYK401" s="35"/>
      <c r="MYL401" s="35"/>
      <c r="MYM401" s="35"/>
      <c r="MYN401" s="35"/>
      <c r="MYO401" s="35"/>
      <c r="MYP401" s="35"/>
      <c r="MYQ401" s="35"/>
      <c r="MYR401" s="35"/>
      <c r="MYS401" s="35"/>
      <c r="MYT401" s="35"/>
      <c r="MYU401" s="35"/>
      <c r="MYV401" s="35"/>
      <c r="MYW401" s="35"/>
      <c r="MYX401" s="35"/>
      <c r="MYY401" s="35"/>
      <c r="MYZ401" s="35"/>
      <c r="MZA401" s="35"/>
      <c r="MZB401" s="35"/>
      <c r="MZC401" s="35"/>
      <c r="MZD401" s="35"/>
      <c r="MZE401" s="35"/>
      <c r="MZF401" s="35"/>
      <c r="MZG401" s="35"/>
      <c r="MZH401" s="35"/>
      <c r="MZI401" s="35"/>
      <c r="MZJ401" s="35"/>
      <c r="MZK401" s="35"/>
      <c r="MZL401" s="35"/>
      <c r="MZM401" s="35"/>
      <c r="MZN401" s="35"/>
      <c r="MZO401" s="35"/>
      <c r="MZP401" s="35"/>
      <c r="MZQ401" s="35"/>
      <c r="MZR401" s="35"/>
      <c r="MZS401" s="35"/>
      <c r="MZT401" s="35"/>
      <c r="MZU401" s="35"/>
      <c r="MZV401" s="35"/>
      <c r="MZW401" s="35"/>
      <c r="MZX401" s="35"/>
      <c r="MZY401" s="35"/>
      <c r="MZZ401" s="35"/>
      <c r="NAA401" s="35"/>
      <c r="NAB401" s="35"/>
      <c r="NAC401" s="35"/>
      <c r="NAD401" s="35"/>
      <c r="NAE401" s="35"/>
      <c r="NAF401" s="35"/>
      <c r="NAG401" s="35"/>
      <c r="NAH401" s="35"/>
      <c r="NAI401" s="35"/>
      <c r="NAJ401" s="35"/>
      <c r="NAK401" s="35"/>
      <c r="NAL401" s="35"/>
      <c r="NAM401" s="35"/>
      <c r="NAN401" s="35"/>
      <c r="NAO401" s="35"/>
      <c r="NAP401" s="35"/>
      <c r="NAQ401" s="35"/>
      <c r="NAR401" s="35"/>
      <c r="NAS401" s="35"/>
      <c r="NAT401" s="35"/>
      <c r="NAU401" s="35"/>
      <c r="NAV401" s="35"/>
      <c r="NAW401" s="35"/>
      <c r="NAX401" s="35"/>
      <c r="NAY401" s="35"/>
      <c r="NAZ401" s="35"/>
      <c r="NBA401" s="35"/>
      <c r="NBB401" s="35"/>
      <c r="NBC401" s="35"/>
      <c r="NBD401" s="35"/>
      <c r="NBE401" s="35"/>
      <c r="NBF401" s="35"/>
      <c r="NBG401" s="35"/>
      <c r="NBH401" s="35"/>
      <c r="NBI401" s="35"/>
      <c r="NBJ401" s="35"/>
      <c r="NBK401" s="35"/>
      <c r="NBL401" s="35"/>
      <c r="NBM401" s="35"/>
      <c r="NBN401" s="35"/>
      <c r="NBO401" s="35"/>
      <c r="NBP401" s="35"/>
      <c r="NBQ401" s="35"/>
      <c r="NBR401" s="35"/>
      <c r="NBS401" s="35"/>
      <c r="NBT401" s="35"/>
      <c r="NBU401" s="35"/>
      <c r="NBV401" s="35"/>
      <c r="NBW401" s="35"/>
      <c r="NBX401" s="35"/>
      <c r="NBY401" s="35"/>
      <c r="NBZ401" s="35"/>
      <c r="NCA401" s="35"/>
      <c r="NCB401" s="35"/>
      <c r="NCC401" s="35"/>
      <c r="NCD401" s="35"/>
      <c r="NCE401" s="35"/>
      <c r="NCF401" s="35"/>
      <c r="NCG401" s="35"/>
      <c r="NCH401" s="35"/>
      <c r="NCI401" s="35"/>
      <c r="NCJ401" s="35"/>
      <c r="NCK401" s="35"/>
      <c r="NCL401" s="35"/>
      <c r="NCM401" s="35"/>
      <c r="NCN401" s="35"/>
      <c r="NCO401" s="35"/>
      <c r="NCP401" s="35"/>
      <c r="NCQ401" s="35"/>
      <c r="NCR401" s="35"/>
      <c r="NCS401" s="35"/>
      <c r="NCT401" s="35"/>
      <c r="NCU401" s="35"/>
      <c r="NCV401" s="35"/>
      <c r="NCW401" s="35"/>
      <c r="NCX401" s="35"/>
      <c r="NCY401" s="35"/>
      <c r="NCZ401" s="35"/>
      <c r="NDA401" s="35"/>
      <c r="NDB401" s="35"/>
      <c r="NDC401" s="35"/>
      <c r="NDD401" s="35"/>
      <c r="NDE401" s="35"/>
      <c r="NDF401" s="35"/>
      <c r="NDG401" s="35"/>
      <c r="NDH401" s="35"/>
      <c r="NDI401" s="35"/>
      <c r="NDJ401" s="35"/>
      <c r="NDK401" s="35"/>
      <c r="NDL401" s="35"/>
      <c r="NDM401" s="35"/>
      <c r="NDN401" s="35"/>
      <c r="NDO401" s="35"/>
      <c r="NDP401" s="35"/>
      <c r="NDQ401" s="35"/>
      <c r="NDR401" s="35"/>
      <c r="NDS401" s="35"/>
      <c r="NDT401" s="35"/>
      <c r="NDU401" s="35"/>
      <c r="NDV401" s="35"/>
      <c r="NDW401" s="35"/>
      <c r="NDX401" s="35"/>
      <c r="NDY401" s="35"/>
      <c r="NDZ401" s="35"/>
      <c r="NEA401" s="35"/>
      <c r="NEB401" s="35"/>
      <c r="NEC401" s="35"/>
      <c r="NED401" s="35"/>
      <c r="NEE401" s="35"/>
      <c r="NEF401" s="35"/>
      <c r="NEG401" s="35"/>
      <c r="NEH401" s="35"/>
      <c r="NEI401" s="35"/>
      <c r="NEJ401" s="35"/>
      <c r="NEK401" s="35"/>
      <c r="NEL401" s="35"/>
      <c r="NEM401" s="35"/>
      <c r="NEN401" s="35"/>
      <c r="NEO401" s="35"/>
      <c r="NEP401" s="35"/>
      <c r="NEQ401" s="35"/>
      <c r="NER401" s="35"/>
      <c r="NES401" s="35"/>
      <c r="NET401" s="35"/>
      <c r="NEU401" s="35"/>
      <c r="NEV401" s="35"/>
      <c r="NEW401" s="35"/>
      <c r="NEX401" s="35"/>
      <c r="NEY401" s="35"/>
      <c r="NEZ401" s="35"/>
      <c r="NFA401" s="35"/>
      <c r="NFB401" s="35"/>
      <c r="NFC401" s="35"/>
      <c r="NFD401" s="35"/>
      <c r="NFE401" s="35"/>
      <c r="NFF401" s="35"/>
      <c r="NFG401" s="35"/>
      <c r="NFH401" s="35"/>
      <c r="NFI401" s="35"/>
      <c r="NFJ401" s="35"/>
      <c r="NFK401" s="35"/>
      <c r="NFL401" s="35"/>
      <c r="NFM401" s="35"/>
      <c r="NFN401" s="35"/>
      <c r="NFO401" s="35"/>
      <c r="NFP401" s="35"/>
      <c r="NFQ401" s="35"/>
      <c r="NFR401" s="35"/>
      <c r="NFS401" s="35"/>
      <c r="NFT401" s="35"/>
      <c r="NFU401" s="35"/>
      <c r="NFV401" s="35"/>
      <c r="NFW401" s="35"/>
      <c r="NFX401" s="35"/>
      <c r="NFY401" s="35"/>
      <c r="NFZ401" s="35"/>
      <c r="NGA401" s="35"/>
      <c r="NGB401" s="35"/>
      <c r="NGC401" s="35"/>
      <c r="NGD401" s="35"/>
      <c r="NGE401" s="35"/>
      <c r="NGF401" s="35"/>
      <c r="NGG401" s="35"/>
      <c r="NGH401" s="35"/>
      <c r="NGI401" s="35"/>
      <c r="NGJ401" s="35"/>
      <c r="NGK401" s="35"/>
      <c r="NGL401" s="35"/>
      <c r="NGM401" s="35"/>
      <c r="NGN401" s="35"/>
      <c r="NGO401" s="35"/>
      <c r="NGP401" s="35"/>
      <c r="NGQ401" s="35"/>
      <c r="NGR401" s="35"/>
      <c r="NGS401" s="35"/>
      <c r="NGT401" s="35"/>
      <c r="NGU401" s="35"/>
      <c r="NGV401" s="35"/>
      <c r="NGW401" s="35"/>
      <c r="NGX401" s="35"/>
      <c r="NGY401" s="35"/>
      <c r="NGZ401" s="35"/>
      <c r="NHA401" s="35"/>
      <c r="NHB401" s="35"/>
      <c r="NHC401" s="35"/>
      <c r="NHD401" s="35"/>
      <c r="NHE401" s="35"/>
      <c r="NHF401" s="35"/>
      <c r="NHG401" s="35"/>
      <c r="NHH401" s="35"/>
      <c r="NHI401" s="35"/>
      <c r="NHJ401" s="35"/>
      <c r="NHK401" s="35"/>
      <c r="NHL401" s="35"/>
      <c r="NHM401" s="35"/>
      <c r="NHN401" s="35"/>
      <c r="NHO401" s="35"/>
      <c r="NHP401" s="35"/>
      <c r="NHQ401" s="35"/>
      <c r="NHR401" s="35"/>
      <c r="NHS401" s="35"/>
      <c r="NHT401" s="35"/>
      <c r="NHU401" s="35"/>
      <c r="NHV401" s="35"/>
      <c r="NHW401" s="35"/>
      <c r="NHX401" s="35"/>
      <c r="NHY401" s="35"/>
      <c r="NHZ401" s="35"/>
      <c r="NIA401" s="35"/>
      <c r="NIB401" s="35"/>
      <c r="NIC401" s="35"/>
      <c r="NID401" s="35"/>
      <c r="NIE401" s="35"/>
      <c r="NIF401" s="35"/>
      <c r="NIG401" s="35"/>
      <c r="NIH401" s="35"/>
      <c r="NII401" s="35"/>
      <c r="NIJ401" s="35"/>
      <c r="NIK401" s="35"/>
      <c r="NIL401" s="35"/>
      <c r="NIM401" s="35"/>
      <c r="NIN401" s="35"/>
      <c r="NIO401" s="35"/>
      <c r="NIP401" s="35"/>
      <c r="NIQ401" s="35"/>
      <c r="NIR401" s="35"/>
      <c r="NIS401" s="35"/>
      <c r="NIT401" s="35"/>
      <c r="NIU401" s="35"/>
      <c r="NIV401" s="35"/>
      <c r="NIW401" s="35"/>
      <c r="NIX401" s="35"/>
      <c r="NIY401" s="35"/>
      <c r="NIZ401" s="35"/>
      <c r="NJA401" s="35"/>
      <c r="NJB401" s="35"/>
      <c r="NJC401" s="35"/>
      <c r="NJD401" s="35"/>
      <c r="NJE401" s="35"/>
      <c r="NJF401" s="35"/>
      <c r="NJG401" s="35"/>
      <c r="NJH401" s="35"/>
      <c r="NJI401" s="35"/>
      <c r="NJJ401" s="35"/>
      <c r="NJK401" s="35"/>
      <c r="NJL401" s="35"/>
      <c r="NJM401" s="35"/>
      <c r="NJN401" s="35"/>
      <c r="NJO401" s="35"/>
      <c r="NJP401" s="35"/>
      <c r="NJQ401" s="35"/>
      <c r="NJR401" s="35"/>
      <c r="NJS401" s="35"/>
      <c r="NJT401" s="35"/>
      <c r="NJU401" s="35"/>
      <c r="NJV401" s="35"/>
      <c r="NJW401" s="35"/>
      <c r="NJX401" s="35"/>
      <c r="NJY401" s="35"/>
      <c r="NJZ401" s="35"/>
      <c r="NKA401" s="35"/>
      <c r="NKB401" s="35"/>
      <c r="NKC401" s="35"/>
      <c r="NKD401" s="35"/>
      <c r="NKE401" s="35"/>
      <c r="NKF401" s="35"/>
      <c r="NKG401" s="35"/>
      <c r="NKH401" s="35"/>
      <c r="NKI401" s="35"/>
      <c r="NKJ401" s="35"/>
      <c r="NKK401" s="35"/>
      <c r="NKL401" s="35"/>
      <c r="NKM401" s="35"/>
      <c r="NKN401" s="35"/>
      <c r="NKO401" s="35"/>
      <c r="NKP401" s="35"/>
      <c r="NKQ401" s="35"/>
      <c r="NKR401" s="35"/>
      <c r="NKS401" s="35"/>
      <c r="NKT401" s="35"/>
      <c r="NKU401" s="35"/>
      <c r="NKV401" s="35"/>
      <c r="NKW401" s="35"/>
      <c r="NKX401" s="35"/>
      <c r="NKY401" s="35"/>
      <c r="NKZ401" s="35"/>
      <c r="NLA401" s="35"/>
      <c r="NLB401" s="35"/>
      <c r="NLC401" s="35"/>
      <c r="NLD401" s="35"/>
      <c r="NLE401" s="35"/>
      <c r="NLF401" s="35"/>
      <c r="NLG401" s="35"/>
      <c r="NLH401" s="35"/>
      <c r="NLI401" s="35"/>
      <c r="NLJ401" s="35"/>
      <c r="NLK401" s="35"/>
      <c r="NLL401" s="35"/>
      <c r="NLM401" s="35"/>
      <c r="NLN401" s="35"/>
      <c r="NLO401" s="35"/>
      <c r="NLP401" s="35"/>
      <c r="NLQ401" s="35"/>
      <c r="NLR401" s="35"/>
      <c r="NLS401" s="35"/>
      <c r="NLT401" s="35"/>
      <c r="NLU401" s="35"/>
      <c r="NLV401" s="35"/>
      <c r="NLW401" s="35"/>
      <c r="NLX401" s="35"/>
      <c r="NLY401" s="35"/>
      <c r="NLZ401" s="35"/>
      <c r="NMA401" s="35"/>
      <c r="NMB401" s="35"/>
      <c r="NMC401" s="35"/>
      <c r="NMD401" s="35"/>
      <c r="NME401" s="35"/>
      <c r="NMF401" s="35"/>
      <c r="NMG401" s="35"/>
      <c r="NMH401" s="35"/>
      <c r="NMI401" s="35"/>
      <c r="NMJ401" s="35"/>
      <c r="NMK401" s="35"/>
      <c r="NML401" s="35"/>
      <c r="NMM401" s="35"/>
      <c r="NMN401" s="35"/>
      <c r="NMO401" s="35"/>
      <c r="NMP401" s="35"/>
      <c r="NMQ401" s="35"/>
      <c r="NMR401" s="35"/>
      <c r="NMS401" s="35"/>
      <c r="NMT401" s="35"/>
      <c r="NMU401" s="35"/>
      <c r="NMV401" s="35"/>
      <c r="NMW401" s="35"/>
      <c r="NMX401" s="35"/>
      <c r="NMY401" s="35"/>
      <c r="NMZ401" s="35"/>
      <c r="NNA401" s="35"/>
      <c r="NNB401" s="35"/>
      <c r="NNC401" s="35"/>
      <c r="NND401" s="35"/>
      <c r="NNE401" s="35"/>
      <c r="NNF401" s="35"/>
      <c r="NNG401" s="35"/>
      <c r="NNH401" s="35"/>
      <c r="NNI401" s="35"/>
      <c r="NNJ401" s="35"/>
      <c r="NNK401" s="35"/>
      <c r="NNL401" s="35"/>
      <c r="NNM401" s="35"/>
      <c r="NNN401" s="35"/>
      <c r="NNO401" s="35"/>
      <c r="NNP401" s="35"/>
      <c r="NNQ401" s="35"/>
      <c r="NNR401" s="35"/>
      <c r="NNS401" s="35"/>
      <c r="NNT401" s="35"/>
      <c r="NNU401" s="35"/>
      <c r="NNV401" s="35"/>
      <c r="NNW401" s="35"/>
      <c r="NNX401" s="35"/>
      <c r="NNY401" s="35"/>
      <c r="NNZ401" s="35"/>
      <c r="NOA401" s="35"/>
      <c r="NOB401" s="35"/>
      <c r="NOC401" s="35"/>
      <c r="NOD401" s="35"/>
      <c r="NOE401" s="35"/>
      <c r="NOF401" s="35"/>
      <c r="NOG401" s="35"/>
      <c r="NOH401" s="35"/>
      <c r="NOI401" s="35"/>
      <c r="NOJ401" s="35"/>
      <c r="NOK401" s="35"/>
      <c r="NOL401" s="35"/>
      <c r="NOM401" s="35"/>
      <c r="NON401" s="35"/>
      <c r="NOO401" s="35"/>
      <c r="NOP401" s="35"/>
      <c r="NOQ401" s="35"/>
      <c r="NOR401" s="35"/>
      <c r="NOS401" s="35"/>
      <c r="NOT401" s="35"/>
      <c r="NOU401" s="35"/>
      <c r="NOV401" s="35"/>
      <c r="NOW401" s="35"/>
      <c r="NOX401" s="35"/>
      <c r="NOY401" s="35"/>
      <c r="NOZ401" s="35"/>
      <c r="NPA401" s="35"/>
      <c r="NPB401" s="35"/>
      <c r="NPC401" s="35"/>
      <c r="NPD401" s="35"/>
      <c r="NPE401" s="35"/>
      <c r="NPF401" s="35"/>
      <c r="NPG401" s="35"/>
      <c r="NPH401" s="35"/>
      <c r="NPI401" s="35"/>
      <c r="NPJ401" s="35"/>
      <c r="NPK401" s="35"/>
      <c r="NPL401" s="35"/>
      <c r="NPM401" s="35"/>
      <c r="NPN401" s="35"/>
      <c r="NPO401" s="35"/>
      <c r="NPP401" s="35"/>
      <c r="NPQ401" s="35"/>
      <c r="NPR401" s="35"/>
      <c r="NPS401" s="35"/>
      <c r="NPT401" s="35"/>
      <c r="NPU401" s="35"/>
      <c r="NPV401" s="35"/>
      <c r="NPW401" s="35"/>
      <c r="NPX401" s="35"/>
      <c r="NPY401" s="35"/>
      <c r="NPZ401" s="35"/>
      <c r="NQA401" s="35"/>
      <c r="NQB401" s="35"/>
      <c r="NQC401" s="35"/>
      <c r="NQD401" s="35"/>
      <c r="NQE401" s="35"/>
      <c r="NQF401" s="35"/>
      <c r="NQG401" s="35"/>
      <c r="NQH401" s="35"/>
      <c r="NQI401" s="35"/>
      <c r="NQJ401" s="35"/>
      <c r="NQK401" s="35"/>
      <c r="NQL401" s="35"/>
      <c r="NQM401" s="35"/>
      <c r="NQN401" s="35"/>
      <c r="NQO401" s="35"/>
      <c r="NQP401" s="35"/>
      <c r="NQQ401" s="35"/>
      <c r="NQR401" s="35"/>
      <c r="NQS401" s="35"/>
      <c r="NQT401" s="35"/>
      <c r="NQU401" s="35"/>
      <c r="NQV401" s="35"/>
      <c r="NQW401" s="35"/>
      <c r="NQX401" s="35"/>
      <c r="NQY401" s="35"/>
      <c r="NQZ401" s="35"/>
      <c r="NRA401" s="35"/>
      <c r="NRB401" s="35"/>
      <c r="NRC401" s="35"/>
      <c r="NRD401" s="35"/>
      <c r="NRE401" s="35"/>
      <c r="NRF401" s="35"/>
      <c r="NRG401" s="35"/>
      <c r="NRH401" s="35"/>
      <c r="NRI401" s="35"/>
      <c r="NRJ401" s="35"/>
      <c r="NRK401" s="35"/>
      <c r="NRL401" s="35"/>
      <c r="NRM401" s="35"/>
      <c r="NRN401" s="35"/>
      <c r="NRO401" s="35"/>
      <c r="NRP401" s="35"/>
      <c r="NRQ401" s="35"/>
      <c r="NRR401" s="35"/>
      <c r="NRS401" s="35"/>
      <c r="NRT401" s="35"/>
      <c r="NRU401" s="35"/>
      <c r="NRV401" s="35"/>
      <c r="NRW401" s="35"/>
      <c r="NRX401" s="35"/>
      <c r="NRY401" s="35"/>
      <c r="NRZ401" s="35"/>
      <c r="NSA401" s="35"/>
      <c r="NSB401" s="35"/>
      <c r="NSC401" s="35"/>
      <c r="NSD401" s="35"/>
      <c r="NSE401" s="35"/>
      <c r="NSF401" s="35"/>
      <c r="NSG401" s="35"/>
      <c r="NSH401" s="35"/>
      <c r="NSI401" s="35"/>
      <c r="NSJ401" s="35"/>
      <c r="NSK401" s="35"/>
      <c r="NSL401" s="35"/>
      <c r="NSM401" s="35"/>
      <c r="NSN401" s="35"/>
      <c r="NSO401" s="35"/>
      <c r="NSP401" s="35"/>
      <c r="NSQ401" s="35"/>
      <c r="NSR401" s="35"/>
      <c r="NSS401" s="35"/>
      <c r="NST401" s="35"/>
      <c r="NSU401" s="35"/>
      <c r="NSV401" s="35"/>
      <c r="NSW401" s="35"/>
      <c r="NSX401" s="35"/>
      <c r="NSY401" s="35"/>
      <c r="NSZ401" s="35"/>
      <c r="NTA401" s="35"/>
      <c r="NTB401" s="35"/>
      <c r="NTC401" s="35"/>
      <c r="NTD401" s="35"/>
      <c r="NTE401" s="35"/>
      <c r="NTF401" s="35"/>
      <c r="NTG401" s="35"/>
      <c r="NTH401" s="35"/>
      <c r="NTI401" s="35"/>
      <c r="NTJ401" s="35"/>
      <c r="NTK401" s="35"/>
      <c r="NTL401" s="35"/>
      <c r="NTM401" s="35"/>
      <c r="NTN401" s="35"/>
      <c r="NTO401" s="35"/>
      <c r="NTP401" s="35"/>
      <c r="NTQ401" s="35"/>
      <c r="NTR401" s="35"/>
      <c r="NTS401" s="35"/>
      <c r="NTT401" s="35"/>
      <c r="NTU401" s="35"/>
      <c r="NTV401" s="35"/>
      <c r="NTW401" s="35"/>
      <c r="NTX401" s="35"/>
      <c r="NTY401" s="35"/>
      <c r="NTZ401" s="35"/>
      <c r="NUA401" s="35"/>
      <c r="NUB401" s="35"/>
      <c r="NUC401" s="35"/>
      <c r="NUD401" s="35"/>
      <c r="NUE401" s="35"/>
      <c r="NUF401" s="35"/>
      <c r="NUG401" s="35"/>
      <c r="NUH401" s="35"/>
      <c r="NUI401" s="35"/>
      <c r="NUJ401" s="35"/>
      <c r="NUK401" s="35"/>
      <c r="NUL401" s="35"/>
      <c r="NUM401" s="35"/>
      <c r="NUN401" s="35"/>
      <c r="NUO401" s="35"/>
      <c r="NUP401" s="35"/>
      <c r="NUQ401" s="35"/>
      <c r="NUR401" s="35"/>
      <c r="NUS401" s="35"/>
      <c r="NUT401" s="35"/>
      <c r="NUU401" s="35"/>
      <c r="NUV401" s="35"/>
      <c r="NUW401" s="35"/>
      <c r="NUX401" s="35"/>
      <c r="NUY401" s="35"/>
      <c r="NUZ401" s="35"/>
      <c r="NVA401" s="35"/>
      <c r="NVB401" s="35"/>
      <c r="NVC401" s="35"/>
      <c r="NVD401" s="35"/>
      <c r="NVE401" s="35"/>
      <c r="NVF401" s="35"/>
      <c r="NVG401" s="35"/>
      <c r="NVH401" s="35"/>
      <c r="NVI401" s="35"/>
      <c r="NVJ401" s="35"/>
      <c r="NVK401" s="35"/>
      <c r="NVL401" s="35"/>
      <c r="NVM401" s="35"/>
      <c r="NVN401" s="35"/>
      <c r="NVO401" s="35"/>
      <c r="NVP401" s="35"/>
      <c r="NVQ401" s="35"/>
      <c r="NVR401" s="35"/>
      <c r="NVS401" s="35"/>
      <c r="NVT401" s="35"/>
      <c r="NVU401" s="35"/>
      <c r="NVV401" s="35"/>
      <c r="NVW401" s="35"/>
      <c r="NVX401" s="35"/>
      <c r="NVY401" s="35"/>
      <c r="NVZ401" s="35"/>
      <c r="NWA401" s="35"/>
      <c r="NWB401" s="35"/>
      <c r="NWC401" s="35"/>
      <c r="NWD401" s="35"/>
      <c r="NWE401" s="35"/>
      <c r="NWF401" s="35"/>
      <c r="NWG401" s="35"/>
      <c r="NWH401" s="35"/>
      <c r="NWI401" s="35"/>
      <c r="NWJ401" s="35"/>
      <c r="NWK401" s="35"/>
      <c r="NWL401" s="35"/>
      <c r="NWM401" s="35"/>
      <c r="NWN401" s="35"/>
      <c r="NWO401" s="35"/>
      <c r="NWP401" s="35"/>
      <c r="NWQ401" s="35"/>
      <c r="NWR401" s="35"/>
      <c r="NWS401" s="35"/>
      <c r="NWT401" s="35"/>
      <c r="NWU401" s="35"/>
      <c r="NWV401" s="35"/>
      <c r="NWW401" s="35"/>
      <c r="NWX401" s="35"/>
      <c r="NWY401" s="35"/>
      <c r="NWZ401" s="35"/>
      <c r="NXA401" s="35"/>
      <c r="NXB401" s="35"/>
      <c r="NXC401" s="35"/>
      <c r="NXD401" s="35"/>
      <c r="NXE401" s="35"/>
      <c r="NXF401" s="35"/>
      <c r="NXG401" s="35"/>
      <c r="NXH401" s="35"/>
      <c r="NXI401" s="35"/>
      <c r="NXJ401" s="35"/>
      <c r="NXK401" s="35"/>
      <c r="NXL401" s="35"/>
      <c r="NXM401" s="35"/>
      <c r="NXN401" s="35"/>
      <c r="NXO401" s="35"/>
      <c r="NXP401" s="35"/>
      <c r="NXQ401" s="35"/>
      <c r="NXR401" s="35"/>
      <c r="NXS401" s="35"/>
      <c r="NXT401" s="35"/>
      <c r="NXU401" s="35"/>
      <c r="NXV401" s="35"/>
      <c r="NXW401" s="35"/>
      <c r="NXX401" s="35"/>
      <c r="NXY401" s="35"/>
      <c r="NXZ401" s="35"/>
      <c r="NYA401" s="35"/>
      <c r="NYB401" s="35"/>
      <c r="NYC401" s="35"/>
      <c r="NYD401" s="35"/>
      <c r="NYE401" s="35"/>
      <c r="NYF401" s="35"/>
      <c r="NYG401" s="35"/>
      <c r="NYH401" s="35"/>
      <c r="NYI401" s="35"/>
      <c r="NYJ401" s="35"/>
      <c r="NYK401" s="35"/>
      <c r="NYL401" s="35"/>
      <c r="NYM401" s="35"/>
      <c r="NYN401" s="35"/>
      <c r="NYO401" s="35"/>
      <c r="NYP401" s="35"/>
      <c r="NYQ401" s="35"/>
      <c r="NYR401" s="35"/>
      <c r="NYS401" s="35"/>
      <c r="NYT401" s="35"/>
      <c r="NYU401" s="35"/>
      <c r="NYV401" s="35"/>
      <c r="NYW401" s="35"/>
      <c r="NYX401" s="35"/>
      <c r="NYY401" s="35"/>
      <c r="NYZ401" s="35"/>
      <c r="NZA401" s="35"/>
      <c r="NZB401" s="35"/>
      <c r="NZC401" s="35"/>
      <c r="NZD401" s="35"/>
      <c r="NZE401" s="35"/>
      <c r="NZF401" s="35"/>
      <c r="NZG401" s="35"/>
      <c r="NZH401" s="35"/>
      <c r="NZI401" s="35"/>
      <c r="NZJ401" s="35"/>
      <c r="NZK401" s="35"/>
      <c r="NZL401" s="35"/>
      <c r="NZM401" s="35"/>
      <c r="NZN401" s="35"/>
      <c r="NZO401" s="35"/>
      <c r="NZP401" s="35"/>
      <c r="NZQ401" s="35"/>
      <c r="NZR401" s="35"/>
      <c r="NZS401" s="35"/>
      <c r="NZT401" s="35"/>
      <c r="NZU401" s="35"/>
      <c r="NZV401" s="35"/>
      <c r="NZW401" s="35"/>
      <c r="NZX401" s="35"/>
      <c r="NZY401" s="35"/>
      <c r="NZZ401" s="35"/>
      <c r="OAA401" s="35"/>
      <c r="OAB401" s="35"/>
      <c r="OAC401" s="35"/>
      <c r="OAD401" s="35"/>
      <c r="OAE401" s="35"/>
      <c r="OAF401" s="35"/>
      <c r="OAG401" s="35"/>
      <c r="OAH401" s="35"/>
      <c r="OAI401" s="35"/>
      <c r="OAJ401" s="35"/>
      <c r="OAK401" s="35"/>
      <c r="OAL401" s="35"/>
      <c r="OAM401" s="35"/>
      <c r="OAN401" s="35"/>
      <c r="OAO401" s="35"/>
      <c r="OAP401" s="35"/>
      <c r="OAQ401" s="35"/>
      <c r="OAR401" s="35"/>
      <c r="OAS401" s="35"/>
      <c r="OAT401" s="35"/>
      <c r="OAU401" s="35"/>
      <c r="OAV401" s="35"/>
      <c r="OAW401" s="35"/>
      <c r="OAX401" s="35"/>
      <c r="OAY401" s="35"/>
      <c r="OAZ401" s="35"/>
      <c r="OBA401" s="35"/>
      <c r="OBB401" s="35"/>
      <c r="OBC401" s="35"/>
      <c r="OBD401" s="35"/>
      <c r="OBE401" s="35"/>
      <c r="OBF401" s="35"/>
      <c r="OBG401" s="35"/>
      <c r="OBH401" s="35"/>
      <c r="OBI401" s="35"/>
      <c r="OBJ401" s="35"/>
      <c r="OBK401" s="35"/>
      <c r="OBL401" s="35"/>
      <c r="OBM401" s="35"/>
      <c r="OBN401" s="35"/>
      <c r="OBO401" s="35"/>
      <c r="OBP401" s="35"/>
      <c r="OBQ401" s="35"/>
      <c r="OBR401" s="35"/>
      <c r="OBS401" s="35"/>
      <c r="OBT401" s="35"/>
      <c r="OBU401" s="35"/>
      <c r="OBV401" s="35"/>
      <c r="OBW401" s="35"/>
      <c r="OBX401" s="35"/>
      <c r="OBY401" s="35"/>
      <c r="OBZ401" s="35"/>
      <c r="OCA401" s="35"/>
      <c r="OCB401" s="35"/>
      <c r="OCC401" s="35"/>
      <c r="OCD401" s="35"/>
      <c r="OCE401" s="35"/>
      <c r="OCF401" s="35"/>
      <c r="OCG401" s="35"/>
      <c r="OCH401" s="35"/>
      <c r="OCI401" s="35"/>
      <c r="OCJ401" s="35"/>
      <c r="OCK401" s="35"/>
      <c r="OCL401" s="35"/>
      <c r="OCM401" s="35"/>
      <c r="OCN401" s="35"/>
      <c r="OCO401" s="35"/>
      <c r="OCP401" s="35"/>
      <c r="OCQ401" s="35"/>
      <c r="OCR401" s="35"/>
      <c r="OCS401" s="35"/>
      <c r="OCT401" s="35"/>
      <c r="OCU401" s="35"/>
      <c r="OCV401" s="35"/>
      <c r="OCW401" s="35"/>
      <c r="OCX401" s="35"/>
      <c r="OCY401" s="35"/>
      <c r="OCZ401" s="35"/>
      <c r="ODA401" s="35"/>
      <c r="ODB401" s="35"/>
      <c r="ODC401" s="35"/>
      <c r="ODD401" s="35"/>
      <c r="ODE401" s="35"/>
      <c r="ODF401" s="35"/>
      <c r="ODG401" s="35"/>
      <c r="ODH401" s="35"/>
      <c r="ODI401" s="35"/>
      <c r="ODJ401" s="35"/>
      <c r="ODK401" s="35"/>
      <c r="ODL401" s="35"/>
      <c r="ODM401" s="35"/>
      <c r="ODN401" s="35"/>
      <c r="ODO401" s="35"/>
      <c r="ODP401" s="35"/>
      <c r="ODQ401" s="35"/>
      <c r="ODR401" s="35"/>
      <c r="ODS401" s="35"/>
      <c r="ODT401" s="35"/>
      <c r="ODU401" s="35"/>
      <c r="ODV401" s="35"/>
      <c r="ODW401" s="35"/>
      <c r="ODX401" s="35"/>
      <c r="ODY401" s="35"/>
      <c r="ODZ401" s="35"/>
      <c r="OEA401" s="35"/>
      <c r="OEB401" s="35"/>
      <c r="OEC401" s="35"/>
      <c r="OED401" s="35"/>
      <c r="OEE401" s="35"/>
      <c r="OEF401" s="35"/>
      <c r="OEG401" s="35"/>
      <c r="OEH401" s="35"/>
      <c r="OEI401" s="35"/>
      <c r="OEJ401" s="35"/>
      <c r="OEK401" s="35"/>
      <c r="OEL401" s="35"/>
      <c r="OEM401" s="35"/>
      <c r="OEN401" s="35"/>
      <c r="OEO401" s="35"/>
      <c r="OEP401" s="35"/>
      <c r="OEQ401" s="35"/>
      <c r="OER401" s="35"/>
      <c r="OES401" s="35"/>
      <c r="OET401" s="35"/>
      <c r="OEU401" s="35"/>
      <c r="OEV401" s="35"/>
      <c r="OEW401" s="35"/>
      <c r="OEX401" s="35"/>
      <c r="OEY401" s="35"/>
      <c r="OEZ401" s="35"/>
      <c r="OFA401" s="35"/>
      <c r="OFB401" s="35"/>
      <c r="OFC401" s="35"/>
      <c r="OFD401" s="35"/>
      <c r="OFE401" s="35"/>
      <c r="OFF401" s="35"/>
      <c r="OFG401" s="35"/>
      <c r="OFH401" s="35"/>
      <c r="OFI401" s="35"/>
      <c r="OFJ401" s="35"/>
      <c r="OFK401" s="35"/>
      <c r="OFL401" s="35"/>
      <c r="OFM401" s="35"/>
      <c r="OFN401" s="35"/>
      <c r="OFO401" s="35"/>
      <c r="OFP401" s="35"/>
      <c r="OFQ401" s="35"/>
      <c r="OFR401" s="35"/>
      <c r="OFS401" s="35"/>
      <c r="OFT401" s="35"/>
      <c r="OFU401" s="35"/>
      <c r="OFV401" s="35"/>
      <c r="OFW401" s="35"/>
      <c r="OFX401" s="35"/>
      <c r="OFY401" s="35"/>
      <c r="OFZ401" s="35"/>
      <c r="OGA401" s="35"/>
      <c r="OGB401" s="35"/>
      <c r="OGC401" s="35"/>
      <c r="OGD401" s="35"/>
      <c r="OGE401" s="35"/>
      <c r="OGF401" s="35"/>
      <c r="OGG401" s="35"/>
      <c r="OGH401" s="35"/>
      <c r="OGI401" s="35"/>
      <c r="OGJ401" s="35"/>
      <c r="OGK401" s="35"/>
      <c r="OGL401" s="35"/>
      <c r="OGM401" s="35"/>
      <c r="OGN401" s="35"/>
      <c r="OGO401" s="35"/>
      <c r="OGP401" s="35"/>
      <c r="OGQ401" s="35"/>
      <c r="OGR401" s="35"/>
      <c r="OGS401" s="35"/>
      <c r="OGT401" s="35"/>
      <c r="OGU401" s="35"/>
      <c r="OGV401" s="35"/>
      <c r="OGW401" s="35"/>
      <c r="OGX401" s="35"/>
      <c r="OGY401" s="35"/>
      <c r="OGZ401" s="35"/>
      <c r="OHA401" s="35"/>
      <c r="OHB401" s="35"/>
      <c r="OHC401" s="35"/>
      <c r="OHD401" s="35"/>
      <c r="OHE401" s="35"/>
      <c r="OHF401" s="35"/>
      <c r="OHG401" s="35"/>
      <c r="OHH401" s="35"/>
      <c r="OHI401" s="35"/>
      <c r="OHJ401" s="35"/>
      <c r="OHK401" s="35"/>
      <c r="OHL401" s="35"/>
      <c r="OHM401" s="35"/>
      <c r="OHN401" s="35"/>
      <c r="OHO401" s="35"/>
      <c r="OHP401" s="35"/>
      <c r="OHQ401" s="35"/>
      <c r="OHR401" s="35"/>
      <c r="OHS401" s="35"/>
      <c r="OHT401" s="35"/>
      <c r="OHU401" s="35"/>
      <c r="OHV401" s="35"/>
      <c r="OHW401" s="35"/>
      <c r="OHX401" s="35"/>
      <c r="OHY401" s="35"/>
      <c r="OHZ401" s="35"/>
      <c r="OIA401" s="35"/>
      <c r="OIB401" s="35"/>
      <c r="OIC401" s="35"/>
      <c r="OID401" s="35"/>
      <c r="OIE401" s="35"/>
      <c r="OIF401" s="35"/>
      <c r="OIG401" s="35"/>
      <c r="OIH401" s="35"/>
      <c r="OII401" s="35"/>
      <c r="OIJ401" s="35"/>
      <c r="OIK401" s="35"/>
      <c r="OIL401" s="35"/>
      <c r="OIM401" s="35"/>
      <c r="OIN401" s="35"/>
      <c r="OIO401" s="35"/>
      <c r="OIP401" s="35"/>
      <c r="OIQ401" s="35"/>
      <c r="OIR401" s="35"/>
      <c r="OIS401" s="35"/>
      <c r="OIT401" s="35"/>
      <c r="OIU401" s="35"/>
      <c r="OIV401" s="35"/>
      <c r="OIW401" s="35"/>
      <c r="OIX401" s="35"/>
      <c r="OIY401" s="35"/>
      <c r="OIZ401" s="35"/>
      <c r="OJA401" s="35"/>
      <c r="OJB401" s="35"/>
      <c r="OJC401" s="35"/>
      <c r="OJD401" s="35"/>
      <c r="OJE401" s="35"/>
      <c r="OJF401" s="35"/>
      <c r="OJG401" s="35"/>
      <c r="OJH401" s="35"/>
      <c r="OJI401" s="35"/>
      <c r="OJJ401" s="35"/>
      <c r="OJK401" s="35"/>
      <c r="OJL401" s="35"/>
      <c r="OJM401" s="35"/>
      <c r="OJN401" s="35"/>
      <c r="OJO401" s="35"/>
      <c r="OJP401" s="35"/>
      <c r="OJQ401" s="35"/>
      <c r="OJR401" s="35"/>
      <c r="OJS401" s="35"/>
      <c r="OJT401" s="35"/>
      <c r="OJU401" s="35"/>
      <c r="OJV401" s="35"/>
      <c r="OJW401" s="35"/>
      <c r="OJX401" s="35"/>
      <c r="OJY401" s="35"/>
      <c r="OJZ401" s="35"/>
      <c r="OKA401" s="35"/>
      <c r="OKB401" s="35"/>
      <c r="OKC401" s="35"/>
      <c r="OKD401" s="35"/>
      <c r="OKE401" s="35"/>
      <c r="OKF401" s="35"/>
      <c r="OKG401" s="35"/>
      <c r="OKH401" s="35"/>
      <c r="OKI401" s="35"/>
      <c r="OKJ401" s="35"/>
      <c r="OKK401" s="35"/>
      <c r="OKL401" s="35"/>
      <c r="OKM401" s="35"/>
      <c r="OKN401" s="35"/>
      <c r="OKO401" s="35"/>
      <c r="OKP401" s="35"/>
      <c r="OKQ401" s="35"/>
      <c r="OKR401" s="35"/>
      <c r="OKS401" s="35"/>
      <c r="OKT401" s="35"/>
      <c r="OKU401" s="35"/>
      <c r="OKV401" s="35"/>
      <c r="OKW401" s="35"/>
      <c r="OKX401" s="35"/>
      <c r="OKY401" s="35"/>
      <c r="OKZ401" s="35"/>
      <c r="OLA401" s="35"/>
      <c r="OLB401" s="35"/>
      <c r="OLC401" s="35"/>
      <c r="OLD401" s="35"/>
      <c r="OLE401" s="35"/>
      <c r="OLF401" s="35"/>
      <c r="OLG401" s="35"/>
      <c r="OLH401" s="35"/>
      <c r="OLI401" s="35"/>
      <c r="OLJ401" s="35"/>
      <c r="OLK401" s="35"/>
      <c r="OLL401" s="35"/>
      <c r="OLM401" s="35"/>
      <c r="OLN401" s="35"/>
      <c r="OLO401" s="35"/>
      <c r="OLP401" s="35"/>
      <c r="OLQ401" s="35"/>
      <c r="OLR401" s="35"/>
      <c r="OLS401" s="35"/>
      <c r="OLT401" s="35"/>
      <c r="OLU401" s="35"/>
      <c r="OLV401" s="35"/>
      <c r="OLW401" s="35"/>
      <c r="OLX401" s="35"/>
      <c r="OLY401" s="35"/>
      <c r="OLZ401" s="35"/>
      <c r="OMA401" s="35"/>
      <c r="OMB401" s="35"/>
      <c r="OMC401" s="35"/>
      <c r="OMD401" s="35"/>
      <c r="OME401" s="35"/>
      <c r="OMF401" s="35"/>
      <c r="OMG401" s="35"/>
      <c r="OMH401" s="35"/>
      <c r="OMI401" s="35"/>
      <c r="OMJ401" s="35"/>
      <c r="OMK401" s="35"/>
      <c r="OML401" s="35"/>
      <c r="OMM401" s="35"/>
      <c r="OMN401" s="35"/>
      <c r="OMO401" s="35"/>
      <c r="OMP401" s="35"/>
      <c r="OMQ401" s="35"/>
      <c r="OMR401" s="35"/>
      <c r="OMS401" s="35"/>
      <c r="OMT401" s="35"/>
      <c r="OMU401" s="35"/>
      <c r="OMV401" s="35"/>
      <c r="OMW401" s="35"/>
      <c r="OMX401" s="35"/>
      <c r="OMY401" s="35"/>
      <c r="OMZ401" s="35"/>
      <c r="ONA401" s="35"/>
      <c r="ONB401" s="35"/>
      <c r="ONC401" s="35"/>
      <c r="OND401" s="35"/>
      <c r="ONE401" s="35"/>
      <c r="ONF401" s="35"/>
      <c r="ONG401" s="35"/>
      <c r="ONH401" s="35"/>
      <c r="ONI401" s="35"/>
      <c r="ONJ401" s="35"/>
      <c r="ONK401" s="35"/>
      <c r="ONL401" s="35"/>
      <c r="ONM401" s="35"/>
      <c r="ONN401" s="35"/>
      <c r="ONO401" s="35"/>
      <c r="ONP401" s="35"/>
      <c r="ONQ401" s="35"/>
      <c r="ONR401" s="35"/>
      <c r="ONS401" s="35"/>
      <c r="ONT401" s="35"/>
      <c r="ONU401" s="35"/>
      <c r="ONV401" s="35"/>
      <c r="ONW401" s="35"/>
      <c r="ONX401" s="35"/>
      <c r="ONY401" s="35"/>
      <c r="ONZ401" s="35"/>
      <c r="OOA401" s="35"/>
      <c r="OOB401" s="35"/>
      <c r="OOC401" s="35"/>
      <c r="OOD401" s="35"/>
      <c r="OOE401" s="35"/>
      <c r="OOF401" s="35"/>
      <c r="OOG401" s="35"/>
      <c r="OOH401" s="35"/>
      <c r="OOI401" s="35"/>
      <c r="OOJ401" s="35"/>
      <c r="OOK401" s="35"/>
      <c r="OOL401" s="35"/>
      <c r="OOM401" s="35"/>
      <c r="OON401" s="35"/>
      <c r="OOO401" s="35"/>
      <c r="OOP401" s="35"/>
      <c r="OOQ401" s="35"/>
      <c r="OOR401" s="35"/>
      <c r="OOS401" s="35"/>
      <c r="OOT401" s="35"/>
      <c r="OOU401" s="35"/>
      <c r="OOV401" s="35"/>
      <c r="OOW401" s="35"/>
      <c r="OOX401" s="35"/>
      <c r="OOY401" s="35"/>
      <c r="OOZ401" s="35"/>
      <c r="OPA401" s="35"/>
      <c r="OPB401" s="35"/>
      <c r="OPC401" s="35"/>
      <c r="OPD401" s="35"/>
      <c r="OPE401" s="35"/>
      <c r="OPF401" s="35"/>
      <c r="OPG401" s="35"/>
      <c r="OPH401" s="35"/>
      <c r="OPI401" s="35"/>
      <c r="OPJ401" s="35"/>
      <c r="OPK401" s="35"/>
      <c r="OPL401" s="35"/>
      <c r="OPM401" s="35"/>
      <c r="OPN401" s="35"/>
      <c r="OPO401" s="35"/>
      <c r="OPP401" s="35"/>
      <c r="OPQ401" s="35"/>
      <c r="OPR401" s="35"/>
      <c r="OPS401" s="35"/>
      <c r="OPT401" s="35"/>
      <c r="OPU401" s="35"/>
      <c r="OPV401" s="35"/>
      <c r="OPW401" s="35"/>
      <c r="OPX401" s="35"/>
      <c r="OPY401" s="35"/>
      <c r="OPZ401" s="35"/>
      <c r="OQA401" s="35"/>
      <c r="OQB401" s="35"/>
      <c r="OQC401" s="35"/>
      <c r="OQD401" s="35"/>
      <c r="OQE401" s="35"/>
      <c r="OQF401" s="35"/>
      <c r="OQG401" s="35"/>
      <c r="OQH401" s="35"/>
      <c r="OQI401" s="35"/>
      <c r="OQJ401" s="35"/>
      <c r="OQK401" s="35"/>
      <c r="OQL401" s="35"/>
      <c r="OQM401" s="35"/>
      <c r="OQN401" s="35"/>
      <c r="OQO401" s="35"/>
      <c r="OQP401" s="35"/>
      <c r="OQQ401" s="35"/>
      <c r="OQR401" s="35"/>
      <c r="OQS401" s="35"/>
      <c r="OQT401" s="35"/>
      <c r="OQU401" s="35"/>
      <c r="OQV401" s="35"/>
      <c r="OQW401" s="35"/>
      <c r="OQX401" s="35"/>
      <c r="OQY401" s="35"/>
      <c r="OQZ401" s="35"/>
      <c r="ORA401" s="35"/>
      <c r="ORB401" s="35"/>
      <c r="ORC401" s="35"/>
      <c r="ORD401" s="35"/>
      <c r="ORE401" s="35"/>
      <c r="ORF401" s="35"/>
      <c r="ORG401" s="35"/>
      <c r="ORH401" s="35"/>
      <c r="ORI401" s="35"/>
      <c r="ORJ401" s="35"/>
      <c r="ORK401" s="35"/>
      <c r="ORL401" s="35"/>
      <c r="ORM401" s="35"/>
      <c r="ORN401" s="35"/>
      <c r="ORO401" s="35"/>
      <c r="ORP401" s="35"/>
      <c r="ORQ401" s="35"/>
      <c r="ORR401" s="35"/>
      <c r="ORS401" s="35"/>
      <c r="ORT401" s="35"/>
      <c r="ORU401" s="35"/>
      <c r="ORV401" s="35"/>
      <c r="ORW401" s="35"/>
      <c r="ORX401" s="35"/>
      <c r="ORY401" s="35"/>
      <c r="ORZ401" s="35"/>
      <c r="OSA401" s="35"/>
      <c r="OSB401" s="35"/>
      <c r="OSC401" s="35"/>
      <c r="OSD401" s="35"/>
      <c r="OSE401" s="35"/>
      <c r="OSF401" s="35"/>
      <c r="OSG401" s="35"/>
      <c r="OSH401" s="35"/>
      <c r="OSI401" s="35"/>
      <c r="OSJ401" s="35"/>
      <c r="OSK401" s="35"/>
      <c r="OSL401" s="35"/>
      <c r="OSM401" s="35"/>
      <c r="OSN401" s="35"/>
      <c r="OSO401" s="35"/>
      <c r="OSP401" s="35"/>
      <c r="OSQ401" s="35"/>
      <c r="OSR401" s="35"/>
      <c r="OSS401" s="35"/>
      <c r="OST401" s="35"/>
      <c r="OSU401" s="35"/>
      <c r="OSV401" s="35"/>
      <c r="OSW401" s="35"/>
      <c r="OSX401" s="35"/>
      <c r="OSY401" s="35"/>
      <c r="OSZ401" s="35"/>
      <c r="OTA401" s="35"/>
      <c r="OTB401" s="35"/>
      <c r="OTC401" s="35"/>
      <c r="OTD401" s="35"/>
      <c r="OTE401" s="35"/>
      <c r="OTF401" s="35"/>
      <c r="OTG401" s="35"/>
      <c r="OTH401" s="35"/>
      <c r="OTI401" s="35"/>
      <c r="OTJ401" s="35"/>
      <c r="OTK401" s="35"/>
      <c r="OTL401" s="35"/>
      <c r="OTM401" s="35"/>
      <c r="OTN401" s="35"/>
      <c r="OTO401" s="35"/>
      <c r="OTP401" s="35"/>
      <c r="OTQ401" s="35"/>
      <c r="OTR401" s="35"/>
      <c r="OTS401" s="35"/>
      <c r="OTT401" s="35"/>
      <c r="OTU401" s="35"/>
      <c r="OTV401" s="35"/>
      <c r="OTW401" s="35"/>
      <c r="OTX401" s="35"/>
      <c r="OTY401" s="35"/>
      <c r="OTZ401" s="35"/>
      <c r="OUA401" s="35"/>
      <c r="OUB401" s="35"/>
      <c r="OUC401" s="35"/>
      <c r="OUD401" s="35"/>
      <c r="OUE401" s="35"/>
      <c r="OUF401" s="35"/>
      <c r="OUG401" s="35"/>
      <c r="OUH401" s="35"/>
      <c r="OUI401" s="35"/>
      <c r="OUJ401" s="35"/>
      <c r="OUK401" s="35"/>
      <c r="OUL401" s="35"/>
      <c r="OUM401" s="35"/>
      <c r="OUN401" s="35"/>
      <c r="OUO401" s="35"/>
      <c r="OUP401" s="35"/>
      <c r="OUQ401" s="35"/>
      <c r="OUR401" s="35"/>
      <c r="OUS401" s="35"/>
      <c r="OUT401" s="35"/>
      <c r="OUU401" s="35"/>
      <c r="OUV401" s="35"/>
      <c r="OUW401" s="35"/>
      <c r="OUX401" s="35"/>
      <c r="OUY401" s="35"/>
      <c r="OUZ401" s="35"/>
      <c r="OVA401" s="35"/>
      <c r="OVB401" s="35"/>
      <c r="OVC401" s="35"/>
      <c r="OVD401" s="35"/>
      <c r="OVE401" s="35"/>
      <c r="OVF401" s="35"/>
      <c r="OVG401" s="35"/>
      <c r="OVH401" s="35"/>
      <c r="OVI401" s="35"/>
      <c r="OVJ401" s="35"/>
      <c r="OVK401" s="35"/>
      <c r="OVL401" s="35"/>
      <c r="OVM401" s="35"/>
      <c r="OVN401" s="35"/>
      <c r="OVO401" s="35"/>
      <c r="OVP401" s="35"/>
      <c r="OVQ401" s="35"/>
      <c r="OVR401" s="35"/>
      <c r="OVS401" s="35"/>
      <c r="OVT401" s="35"/>
      <c r="OVU401" s="35"/>
      <c r="OVV401" s="35"/>
      <c r="OVW401" s="35"/>
      <c r="OVX401" s="35"/>
      <c r="OVY401" s="35"/>
      <c r="OVZ401" s="35"/>
      <c r="OWA401" s="35"/>
      <c r="OWB401" s="35"/>
      <c r="OWC401" s="35"/>
      <c r="OWD401" s="35"/>
      <c r="OWE401" s="35"/>
      <c r="OWF401" s="35"/>
      <c r="OWG401" s="35"/>
      <c r="OWH401" s="35"/>
      <c r="OWI401" s="35"/>
      <c r="OWJ401" s="35"/>
      <c r="OWK401" s="35"/>
      <c r="OWL401" s="35"/>
      <c r="OWM401" s="35"/>
      <c r="OWN401" s="35"/>
      <c r="OWO401" s="35"/>
      <c r="OWP401" s="35"/>
      <c r="OWQ401" s="35"/>
      <c r="OWR401" s="35"/>
      <c r="OWS401" s="35"/>
      <c r="OWT401" s="35"/>
      <c r="OWU401" s="35"/>
      <c r="OWV401" s="35"/>
      <c r="OWW401" s="35"/>
      <c r="OWX401" s="35"/>
      <c r="OWY401" s="35"/>
      <c r="OWZ401" s="35"/>
      <c r="OXA401" s="35"/>
      <c r="OXB401" s="35"/>
      <c r="OXC401" s="35"/>
      <c r="OXD401" s="35"/>
      <c r="OXE401" s="35"/>
      <c r="OXF401" s="35"/>
      <c r="OXG401" s="35"/>
      <c r="OXH401" s="35"/>
      <c r="OXI401" s="35"/>
      <c r="OXJ401" s="35"/>
      <c r="OXK401" s="35"/>
      <c r="OXL401" s="35"/>
      <c r="OXM401" s="35"/>
      <c r="OXN401" s="35"/>
      <c r="OXO401" s="35"/>
      <c r="OXP401" s="35"/>
      <c r="OXQ401" s="35"/>
      <c r="OXR401" s="35"/>
      <c r="OXS401" s="35"/>
      <c r="OXT401" s="35"/>
      <c r="OXU401" s="35"/>
      <c r="OXV401" s="35"/>
      <c r="OXW401" s="35"/>
      <c r="OXX401" s="35"/>
      <c r="OXY401" s="35"/>
      <c r="OXZ401" s="35"/>
      <c r="OYA401" s="35"/>
      <c r="OYB401" s="35"/>
      <c r="OYC401" s="35"/>
      <c r="OYD401" s="35"/>
      <c r="OYE401" s="35"/>
      <c r="OYF401" s="35"/>
      <c r="OYG401" s="35"/>
      <c r="OYH401" s="35"/>
      <c r="OYI401" s="35"/>
      <c r="OYJ401" s="35"/>
      <c r="OYK401" s="35"/>
      <c r="OYL401" s="35"/>
      <c r="OYM401" s="35"/>
      <c r="OYN401" s="35"/>
      <c r="OYO401" s="35"/>
      <c r="OYP401" s="35"/>
      <c r="OYQ401" s="35"/>
      <c r="OYR401" s="35"/>
      <c r="OYS401" s="35"/>
      <c r="OYT401" s="35"/>
      <c r="OYU401" s="35"/>
      <c r="OYV401" s="35"/>
      <c r="OYW401" s="35"/>
      <c r="OYX401" s="35"/>
      <c r="OYY401" s="35"/>
      <c r="OYZ401" s="35"/>
      <c r="OZA401" s="35"/>
      <c r="OZB401" s="35"/>
      <c r="OZC401" s="35"/>
      <c r="OZD401" s="35"/>
      <c r="OZE401" s="35"/>
      <c r="OZF401" s="35"/>
      <c r="OZG401" s="35"/>
      <c r="OZH401" s="35"/>
      <c r="OZI401" s="35"/>
      <c r="OZJ401" s="35"/>
      <c r="OZK401" s="35"/>
      <c r="OZL401" s="35"/>
      <c r="OZM401" s="35"/>
      <c r="OZN401" s="35"/>
      <c r="OZO401" s="35"/>
      <c r="OZP401" s="35"/>
      <c r="OZQ401" s="35"/>
      <c r="OZR401" s="35"/>
      <c r="OZS401" s="35"/>
      <c r="OZT401" s="35"/>
      <c r="OZU401" s="35"/>
      <c r="OZV401" s="35"/>
      <c r="OZW401" s="35"/>
      <c r="OZX401" s="35"/>
      <c r="OZY401" s="35"/>
      <c r="OZZ401" s="35"/>
      <c r="PAA401" s="35"/>
      <c r="PAB401" s="35"/>
      <c r="PAC401" s="35"/>
      <c r="PAD401" s="35"/>
      <c r="PAE401" s="35"/>
      <c r="PAF401" s="35"/>
      <c r="PAG401" s="35"/>
      <c r="PAH401" s="35"/>
      <c r="PAI401" s="35"/>
      <c r="PAJ401" s="35"/>
      <c r="PAK401" s="35"/>
      <c r="PAL401" s="35"/>
      <c r="PAM401" s="35"/>
      <c r="PAN401" s="35"/>
      <c r="PAO401" s="35"/>
      <c r="PAP401" s="35"/>
      <c r="PAQ401" s="35"/>
      <c r="PAR401" s="35"/>
      <c r="PAS401" s="35"/>
      <c r="PAT401" s="35"/>
      <c r="PAU401" s="35"/>
      <c r="PAV401" s="35"/>
      <c r="PAW401" s="35"/>
      <c r="PAX401" s="35"/>
      <c r="PAY401" s="35"/>
      <c r="PAZ401" s="35"/>
      <c r="PBA401" s="35"/>
      <c r="PBB401" s="35"/>
      <c r="PBC401" s="35"/>
      <c r="PBD401" s="35"/>
      <c r="PBE401" s="35"/>
      <c r="PBF401" s="35"/>
      <c r="PBG401" s="35"/>
      <c r="PBH401" s="35"/>
      <c r="PBI401" s="35"/>
      <c r="PBJ401" s="35"/>
      <c r="PBK401" s="35"/>
      <c r="PBL401" s="35"/>
      <c r="PBM401" s="35"/>
      <c r="PBN401" s="35"/>
      <c r="PBO401" s="35"/>
      <c r="PBP401" s="35"/>
      <c r="PBQ401" s="35"/>
      <c r="PBR401" s="35"/>
      <c r="PBS401" s="35"/>
      <c r="PBT401" s="35"/>
      <c r="PBU401" s="35"/>
      <c r="PBV401" s="35"/>
      <c r="PBW401" s="35"/>
      <c r="PBX401" s="35"/>
      <c r="PBY401" s="35"/>
      <c r="PBZ401" s="35"/>
      <c r="PCA401" s="35"/>
      <c r="PCB401" s="35"/>
      <c r="PCC401" s="35"/>
      <c r="PCD401" s="35"/>
      <c r="PCE401" s="35"/>
      <c r="PCF401" s="35"/>
      <c r="PCG401" s="35"/>
      <c r="PCH401" s="35"/>
      <c r="PCI401" s="35"/>
      <c r="PCJ401" s="35"/>
      <c r="PCK401" s="35"/>
      <c r="PCL401" s="35"/>
      <c r="PCM401" s="35"/>
      <c r="PCN401" s="35"/>
      <c r="PCO401" s="35"/>
      <c r="PCP401" s="35"/>
      <c r="PCQ401" s="35"/>
      <c r="PCR401" s="35"/>
      <c r="PCS401" s="35"/>
      <c r="PCT401" s="35"/>
      <c r="PCU401" s="35"/>
      <c r="PCV401" s="35"/>
      <c r="PCW401" s="35"/>
      <c r="PCX401" s="35"/>
      <c r="PCY401" s="35"/>
      <c r="PCZ401" s="35"/>
      <c r="PDA401" s="35"/>
      <c r="PDB401" s="35"/>
      <c r="PDC401" s="35"/>
      <c r="PDD401" s="35"/>
      <c r="PDE401" s="35"/>
      <c r="PDF401" s="35"/>
      <c r="PDG401" s="35"/>
      <c r="PDH401" s="35"/>
      <c r="PDI401" s="35"/>
      <c r="PDJ401" s="35"/>
      <c r="PDK401" s="35"/>
      <c r="PDL401" s="35"/>
      <c r="PDM401" s="35"/>
      <c r="PDN401" s="35"/>
      <c r="PDO401" s="35"/>
      <c r="PDP401" s="35"/>
      <c r="PDQ401" s="35"/>
      <c r="PDR401" s="35"/>
      <c r="PDS401" s="35"/>
      <c r="PDT401" s="35"/>
      <c r="PDU401" s="35"/>
      <c r="PDV401" s="35"/>
      <c r="PDW401" s="35"/>
      <c r="PDX401" s="35"/>
      <c r="PDY401" s="35"/>
      <c r="PDZ401" s="35"/>
      <c r="PEA401" s="35"/>
      <c r="PEB401" s="35"/>
      <c r="PEC401" s="35"/>
      <c r="PED401" s="35"/>
      <c r="PEE401" s="35"/>
      <c r="PEF401" s="35"/>
      <c r="PEG401" s="35"/>
      <c r="PEH401" s="35"/>
      <c r="PEI401" s="35"/>
      <c r="PEJ401" s="35"/>
      <c r="PEK401" s="35"/>
      <c r="PEL401" s="35"/>
      <c r="PEM401" s="35"/>
      <c r="PEN401" s="35"/>
      <c r="PEO401" s="35"/>
      <c r="PEP401" s="35"/>
      <c r="PEQ401" s="35"/>
      <c r="PER401" s="35"/>
      <c r="PES401" s="35"/>
      <c r="PET401" s="35"/>
      <c r="PEU401" s="35"/>
      <c r="PEV401" s="35"/>
      <c r="PEW401" s="35"/>
      <c r="PEX401" s="35"/>
      <c r="PEY401" s="35"/>
      <c r="PEZ401" s="35"/>
      <c r="PFA401" s="35"/>
      <c r="PFB401" s="35"/>
      <c r="PFC401" s="35"/>
      <c r="PFD401" s="35"/>
      <c r="PFE401" s="35"/>
      <c r="PFF401" s="35"/>
      <c r="PFG401" s="35"/>
      <c r="PFH401" s="35"/>
      <c r="PFI401" s="35"/>
      <c r="PFJ401" s="35"/>
      <c r="PFK401" s="35"/>
      <c r="PFL401" s="35"/>
      <c r="PFM401" s="35"/>
      <c r="PFN401" s="35"/>
      <c r="PFO401" s="35"/>
      <c r="PFP401" s="35"/>
      <c r="PFQ401" s="35"/>
      <c r="PFR401" s="35"/>
      <c r="PFS401" s="35"/>
      <c r="PFT401" s="35"/>
      <c r="PFU401" s="35"/>
      <c r="PFV401" s="35"/>
      <c r="PFW401" s="35"/>
      <c r="PFX401" s="35"/>
      <c r="PFY401" s="35"/>
      <c r="PFZ401" s="35"/>
      <c r="PGA401" s="35"/>
      <c r="PGB401" s="35"/>
      <c r="PGC401" s="35"/>
      <c r="PGD401" s="35"/>
      <c r="PGE401" s="35"/>
      <c r="PGF401" s="35"/>
      <c r="PGG401" s="35"/>
      <c r="PGH401" s="35"/>
      <c r="PGI401" s="35"/>
      <c r="PGJ401" s="35"/>
      <c r="PGK401" s="35"/>
      <c r="PGL401" s="35"/>
      <c r="PGM401" s="35"/>
      <c r="PGN401" s="35"/>
      <c r="PGO401" s="35"/>
      <c r="PGP401" s="35"/>
      <c r="PGQ401" s="35"/>
      <c r="PGR401" s="35"/>
      <c r="PGS401" s="35"/>
      <c r="PGT401" s="35"/>
      <c r="PGU401" s="35"/>
      <c r="PGV401" s="35"/>
      <c r="PGW401" s="35"/>
      <c r="PGX401" s="35"/>
      <c r="PGY401" s="35"/>
      <c r="PGZ401" s="35"/>
      <c r="PHA401" s="35"/>
      <c r="PHB401" s="35"/>
      <c r="PHC401" s="35"/>
      <c r="PHD401" s="35"/>
      <c r="PHE401" s="35"/>
      <c r="PHF401" s="35"/>
      <c r="PHG401" s="35"/>
      <c r="PHH401" s="35"/>
      <c r="PHI401" s="35"/>
      <c r="PHJ401" s="35"/>
      <c r="PHK401" s="35"/>
      <c r="PHL401" s="35"/>
      <c r="PHM401" s="35"/>
      <c r="PHN401" s="35"/>
      <c r="PHO401" s="35"/>
      <c r="PHP401" s="35"/>
      <c r="PHQ401" s="35"/>
      <c r="PHR401" s="35"/>
      <c r="PHS401" s="35"/>
      <c r="PHT401" s="35"/>
      <c r="PHU401" s="35"/>
      <c r="PHV401" s="35"/>
      <c r="PHW401" s="35"/>
      <c r="PHX401" s="35"/>
      <c r="PHY401" s="35"/>
      <c r="PHZ401" s="35"/>
      <c r="PIA401" s="35"/>
      <c r="PIB401" s="35"/>
      <c r="PIC401" s="35"/>
      <c r="PID401" s="35"/>
      <c r="PIE401" s="35"/>
      <c r="PIF401" s="35"/>
      <c r="PIG401" s="35"/>
      <c r="PIH401" s="35"/>
      <c r="PII401" s="35"/>
      <c r="PIJ401" s="35"/>
      <c r="PIK401" s="35"/>
      <c r="PIL401" s="35"/>
      <c r="PIM401" s="35"/>
      <c r="PIN401" s="35"/>
      <c r="PIO401" s="35"/>
      <c r="PIP401" s="35"/>
      <c r="PIQ401" s="35"/>
      <c r="PIR401" s="35"/>
      <c r="PIS401" s="35"/>
      <c r="PIT401" s="35"/>
      <c r="PIU401" s="35"/>
      <c r="PIV401" s="35"/>
      <c r="PIW401" s="35"/>
      <c r="PIX401" s="35"/>
      <c r="PIY401" s="35"/>
      <c r="PIZ401" s="35"/>
      <c r="PJA401" s="35"/>
      <c r="PJB401" s="35"/>
      <c r="PJC401" s="35"/>
      <c r="PJD401" s="35"/>
      <c r="PJE401" s="35"/>
      <c r="PJF401" s="35"/>
      <c r="PJG401" s="35"/>
      <c r="PJH401" s="35"/>
      <c r="PJI401" s="35"/>
      <c r="PJJ401" s="35"/>
      <c r="PJK401" s="35"/>
      <c r="PJL401" s="35"/>
      <c r="PJM401" s="35"/>
      <c r="PJN401" s="35"/>
      <c r="PJO401" s="35"/>
      <c r="PJP401" s="35"/>
      <c r="PJQ401" s="35"/>
      <c r="PJR401" s="35"/>
      <c r="PJS401" s="35"/>
      <c r="PJT401" s="35"/>
      <c r="PJU401" s="35"/>
      <c r="PJV401" s="35"/>
      <c r="PJW401" s="35"/>
      <c r="PJX401" s="35"/>
      <c r="PJY401" s="35"/>
      <c r="PJZ401" s="35"/>
      <c r="PKA401" s="35"/>
      <c r="PKB401" s="35"/>
      <c r="PKC401" s="35"/>
      <c r="PKD401" s="35"/>
      <c r="PKE401" s="35"/>
      <c r="PKF401" s="35"/>
      <c r="PKG401" s="35"/>
      <c r="PKH401" s="35"/>
      <c r="PKI401" s="35"/>
      <c r="PKJ401" s="35"/>
      <c r="PKK401" s="35"/>
      <c r="PKL401" s="35"/>
      <c r="PKM401" s="35"/>
      <c r="PKN401" s="35"/>
      <c r="PKO401" s="35"/>
      <c r="PKP401" s="35"/>
      <c r="PKQ401" s="35"/>
      <c r="PKR401" s="35"/>
      <c r="PKS401" s="35"/>
      <c r="PKT401" s="35"/>
      <c r="PKU401" s="35"/>
      <c r="PKV401" s="35"/>
      <c r="PKW401" s="35"/>
      <c r="PKX401" s="35"/>
      <c r="PKY401" s="35"/>
      <c r="PKZ401" s="35"/>
      <c r="PLA401" s="35"/>
      <c r="PLB401" s="35"/>
      <c r="PLC401" s="35"/>
      <c r="PLD401" s="35"/>
      <c r="PLE401" s="35"/>
      <c r="PLF401" s="35"/>
      <c r="PLG401" s="35"/>
      <c r="PLH401" s="35"/>
      <c r="PLI401" s="35"/>
      <c r="PLJ401" s="35"/>
      <c r="PLK401" s="35"/>
      <c r="PLL401" s="35"/>
      <c r="PLM401" s="35"/>
      <c r="PLN401" s="35"/>
      <c r="PLO401" s="35"/>
      <c r="PLP401" s="35"/>
      <c r="PLQ401" s="35"/>
      <c r="PLR401" s="35"/>
      <c r="PLS401" s="35"/>
      <c r="PLT401" s="35"/>
      <c r="PLU401" s="35"/>
      <c r="PLV401" s="35"/>
      <c r="PLW401" s="35"/>
      <c r="PLX401" s="35"/>
      <c r="PLY401" s="35"/>
      <c r="PLZ401" s="35"/>
      <c r="PMA401" s="35"/>
      <c r="PMB401" s="35"/>
      <c r="PMC401" s="35"/>
      <c r="PMD401" s="35"/>
      <c r="PME401" s="35"/>
      <c r="PMF401" s="35"/>
      <c r="PMG401" s="35"/>
      <c r="PMH401" s="35"/>
      <c r="PMI401" s="35"/>
      <c r="PMJ401" s="35"/>
      <c r="PMK401" s="35"/>
      <c r="PML401" s="35"/>
      <c r="PMM401" s="35"/>
      <c r="PMN401" s="35"/>
      <c r="PMO401" s="35"/>
      <c r="PMP401" s="35"/>
      <c r="PMQ401" s="35"/>
      <c r="PMR401" s="35"/>
      <c r="PMS401" s="35"/>
      <c r="PMT401" s="35"/>
      <c r="PMU401" s="35"/>
      <c r="PMV401" s="35"/>
      <c r="PMW401" s="35"/>
      <c r="PMX401" s="35"/>
      <c r="PMY401" s="35"/>
      <c r="PMZ401" s="35"/>
      <c r="PNA401" s="35"/>
      <c r="PNB401" s="35"/>
      <c r="PNC401" s="35"/>
      <c r="PND401" s="35"/>
      <c r="PNE401" s="35"/>
      <c r="PNF401" s="35"/>
      <c r="PNG401" s="35"/>
      <c r="PNH401" s="35"/>
      <c r="PNI401" s="35"/>
      <c r="PNJ401" s="35"/>
      <c r="PNK401" s="35"/>
      <c r="PNL401" s="35"/>
      <c r="PNM401" s="35"/>
      <c r="PNN401" s="35"/>
      <c r="PNO401" s="35"/>
      <c r="PNP401" s="35"/>
      <c r="PNQ401" s="35"/>
      <c r="PNR401" s="35"/>
      <c r="PNS401" s="35"/>
      <c r="PNT401" s="35"/>
      <c r="PNU401" s="35"/>
      <c r="PNV401" s="35"/>
      <c r="PNW401" s="35"/>
      <c r="PNX401" s="35"/>
      <c r="PNY401" s="35"/>
      <c r="PNZ401" s="35"/>
      <c r="POA401" s="35"/>
      <c r="POB401" s="35"/>
      <c r="POC401" s="35"/>
      <c r="POD401" s="35"/>
      <c r="POE401" s="35"/>
      <c r="POF401" s="35"/>
      <c r="POG401" s="35"/>
      <c r="POH401" s="35"/>
      <c r="POI401" s="35"/>
      <c r="POJ401" s="35"/>
      <c r="POK401" s="35"/>
      <c r="POL401" s="35"/>
      <c r="POM401" s="35"/>
      <c r="PON401" s="35"/>
      <c r="POO401" s="35"/>
      <c r="POP401" s="35"/>
      <c r="POQ401" s="35"/>
      <c r="POR401" s="35"/>
      <c r="POS401" s="35"/>
      <c r="POT401" s="35"/>
      <c r="POU401" s="35"/>
      <c r="POV401" s="35"/>
      <c r="POW401" s="35"/>
      <c r="POX401" s="35"/>
      <c r="POY401" s="35"/>
      <c r="POZ401" s="35"/>
      <c r="PPA401" s="35"/>
      <c r="PPB401" s="35"/>
      <c r="PPC401" s="35"/>
      <c r="PPD401" s="35"/>
      <c r="PPE401" s="35"/>
      <c r="PPF401" s="35"/>
      <c r="PPG401" s="35"/>
      <c r="PPH401" s="35"/>
      <c r="PPI401" s="35"/>
      <c r="PPJ401" s="35"/>
      <c r="PPK401" s="35"/>
      <c r="PPL401" s="35"/>
      <c r="PPM401" s="35"/>
      <c r="PPN401" s="35"/>
      <c r="PPO401" s="35"/>
      <c r="PPP401" s="35"/>
      <c r="PPQ401" s="35"/>
      <c r="PPR401" s="35"/>
      <c r="PPS401" s="35"/>
      <c r="PPT401" s="35"/>
      <c r="PPU401" s="35"/>
      <c r="PPV401" s="35"/>
      <c r="PPW401" s="35"/>
      <c r="PPX401" s="35"/>
      <c r="PPY401" s="35"/>
      <c r="PPZ401" s="35"/>
      <c r="PQA401" s="35"/>
      <c r="PQB401" s="35"/>
      <c r="PQC401" s="35"/>
      <c r="PQD401" s="35"/>
      <c r="PQE401" s="35"/>
      <c r="PQF401" s="35"/>
      <c r="PQG401" s="35"/>
      <c r="PQH401" s="35"/>
      <c r="PQI401" s="35"/>
      <c r="PQJ401" s="35"/>
      <c r="PQK401" s="35"/>
      <c r="PQL401" s="35"/>
      <c r="PQM401" s="35"/>
      <c r="PQN401" s="35"/>
      <c r="PQO401" s="35"/>
      <c r="PQP401" s="35"/>
      <c r="PQQ401" s="35"/>
      <c r="PQR401" s="35"/>
      <c r="PQS401" s="35"/>
      <c r="PQT401" s="35"/>
      <c r="PQU401" s="35"/>
      <c r="PQV401" s="35"/>
      <c r="PQW401" s="35"/>
      <c r="PQX401" s="35"/>
      <c r="PQY401" s="35"/>
      <c r="PQZ401" s="35"/>
      <c r="PRA401" s="35"/>
      <c r="PRB401" s="35"/>
      <c r="PRC401" s="35"/>
      <c r="PRD401" s="35"/>
      <c r="PRE401" s="35"/>
      <c r="PRF401" s="35"/>
      <c r="PRG401" s="35"/>
      <c r="PRH401" s="35"/>
      <c r="PRI401" s="35"/>
      <c r="PRJ401" s="35"/>
      <c r="PRK401" s="35"/>
      <c r="PRL401" s="35"/>
      <c r="PRM401" s="35"/>
      <c r="PRN401" s="35"/>
      <c r="PRO401" s="35"/>
      <c r="PRP401" s="35"/>
      <c r="PRQ401" s="35"/>
      <c r="PRR401" s="35"/>
      <c r="PRS401" s="35"/>
      <c r="PRT401" s="35"/>
      <c r="PRU401" s="35"/>
      <c r="PRV401" s="35"/>
      <c r="PRW401" s="35"/>
      <c r="PRX401" s="35"/>
      <c r="PRY401" s="35"/>
      <c r="PRZ401" s="35"/>
      <c r="PSA401" s="35"/>
      <c r="PSB401" s="35"/>
      <c r="PSC401" s="35"/>
      <c r="PSD401" s="35"/>
      <c r="PSE401" s="35"/>
      <c r="PSF401" s="35"/>
      <c r="PSG401" s="35"/>
      <c r="PSH401" s="35"/>
      <c r="PSI401" s="35"/>
      <c r="PSJ401" s="35"/>
      <c r="PSK401" s="35"/>
      <c r="PSL401" s="35"/>
      <c r="PSM401" s="35"/>
      <c r="PSN401" s="35"/>
      <c r="PSO401" s="35"/>
      <c r="PSP401" s="35"/>
      <c r="PSQ401" s="35"/>
      <c r="PSR401" s="35"/>
      <c r="PSS401" s="35"/>
      <c r="PST401" s="35"/>
      <c r="PSU401" s="35"/>
      <c r="PSV401" s="35"/>
      <c r="PSW401" s="35"/>
      <c r="PSX401" s="35"/>
      <c r="PSY401" s="35"/>
      <c r="PSZ401" s="35"/>
      <c r="PTA401" s="35"/>
      <c r="PTB401" s="35"/>
      <c r="PTC401" s="35"/>
      <c r="PTD401" s="35"/>
      <c r="PTE401" s="35"/>
      <c r="PTF401" s="35"/>
      <c r="PTG401" s="35"/>
      <c r="PTH401" s="35"/>
      <c r="PTI401" s="35"/>
      <c r="PTJ401" s="35"/>
      <c r="PTK401" s="35"/>
      <c r="PTL401" s="35"/>
      <c r="PTM401" s="35"/>
      <c r="PTN401" s="35"/>
      <c r="PTO401" s="35"/>
      <c r="PTP401" s="35"/>
      <c r="PTQ401" s="35"/>
      <c r="PTR401" s="35"/>
      <c r="PTS401" s="35"/>
      <c r="PTT401" s="35"/>
      <c r="PTU401" s="35"/>
      <c r="PTV401" s="35"/>
      <c r="PTW401" s="35"/>
      <c r="PTX401" s="35"/>
      <c r="PTY401" s="35"/>
      <c r="PTZ401" s="35"/>
      <c r="PUA401" s="35"/>
      <c r="PUB401" s="35"/>
      <c r="PUC401" s="35"/>
      <c r="PUD401" s="35"/>
      <c r="PUE401" s="35"/>
      <c r="PUF401" s="35"/>
      <c r="PUG401" s="35"/>
      <c r="PUH401" s="35"/>
      <c r="PUI401" s="35"/>
      <c r="PUJ401" s="35"/>
      <c r="PUK401" s="35"/>
      <c r="PUL401" s="35"/>
      <c r="PUM401" s="35"/>
      <c r="PUN401" s="35"/>
      <c r="PUO401" s="35"/>
      <c r="PUP401" s="35"/>
      <c r="PUQ401" s="35"/>
      <c r="PUR401" s="35"/>
      <c r="PUS401" s="35"/>
      <c r="PUT401" s="35"/>
      <c r="PUU401" s="35"/>
      <c r="PUV401" s="35"/>
      <c r="PUW401" s="35"/>
      <c r="PUX401" s="35"/>
      <c r="PUY401" s="35"/>
      <c r="PUZ401" s="35"/>
      <c r="PVA401" s="35"/>
      <c r="PVB401" s="35"/>
      <c r="PVC401" s="35"/>
      <c r="PVD401" s="35"/>
      <c r="PVE401" s="35"/>
      <c r="PVF401" s="35"/>
      <c r="PVG401" s="35"/>
      <c r="PVH401" s="35"/>
      <c r="PVI401" s="35"/>
      <c r="PVJ401" s="35"/>
      <c r="PVK401" s="35"/>
      <c r="PVL401" s="35"/>
      <c r="PVM401" s="35"/>
      <c r="PVN401" s="35"/>
      <c r="PVO401" s="35"/>
      <c r="PVP401" s="35"/>
      <c r="PVQ401" s="35"/>
      <c r="PVR401" s="35"/>
      <c r="PVS401" s="35"/>
      <c r="PVT401" s="35"/>
      <c r="PVU401" s="35"/>
      <c r="PVV401" s="35"/>
      <c r="PVW401" s="35"/>
      <c r="PVX401" s="35"/>
      <c r="PVY401" s="35"/>
      <c r="PVZ401" s="35"/>
      <c r="PWA401" s="35"/>
      <c r="PWB401" s="35"/>
      <c r="PWC401" s="35"/>
      <c r="PWD401" s="35"/>
      <c r="PWE401" s="35"/>
      <c r="PWF401" s="35"/>
      <c r="PWG401" s="35"/>
      <c r="PWH401" s="35"/>
      <c r="PWI401" s="35"/>
      <c r="PWJ401" s="35"/>
      <c r="PWK401" s="35"/>
      <c r="PWL401" s="35"/>
      <c r="PWM401" s="35"/>
      <c r="PWN401" s="35"/>
      <c r="PWO401" s="35"/>
      <c r="PWP401" s="35"/>
      <c r="PWQ401" s="35"/>
      <c r="PWR401" s="35"/>
      <c r="PWS401" s="35"/>
      <c r="PWT401" s="35"/>
      <c r="PWU401" s="35"/>
      <c r="PWV401" s="35"/>
      <c r="PWW401" s="35"/>
      <c r="PWX401" s="35"/>
      <c r="PWY401" s="35"/>
      <c r="PWZ401" s="35"/>
      <c r="PXA401" s="35"/>
      <c r="PXB401" s="35"/>
      <c r="PXC401" s="35"/>
      <c r="PXD401" s="35"/>
      <c r="PXE401" s="35"/>
      <c r="PXF401" s="35"/>
      <c r="PXG401" s="35"/>
      <c r="PXH401" s="35"/>
      <c r="PXI401" s="35"/>
      <c r="PXJ401" s="35"/>
      <c r="PXK401" s="35"/>
      <c r="PXL401" s="35"/>
      <c r="PXM401" s="35"/>
      <c r="PXN401" s="35"/>
      <c r="PXO401" s="35"/>
      <c r="PXP401" s="35"/>
      <c r="PXQ401" s="35"/>
      <c r="PXR401" s="35"/>
      <c r="PXS401" s="35"/>
      <c r="PXT401" s="35"/>
      <c r="PXU401" s="35"/>
      <c r="PXV401" s="35"/>
      <c r="PXW401" s="35"/>
      <c r="PXX401" s="35"/>
      <c r="PXY401" s="35"/>
      <c r="PXZ401" s="35"/>
      <c r="PYA401" s="35"/>
      <c r="PYB401" s="35"/>
      <c r="PYC401" s="35"/>
      <c r="PYD401" s="35"/>
      <c r="PYE401" s="35"/>
      <c r="PYF401" s="35"/>
      <c r="PYG401" s="35"/>
      <c r="PYH401" s="35"/>
      <c r="PYI401" s="35"/>
      <c r="PYJ401" s="35"/>
      <c r="PYK401" s="35"/>
      <c r="PYL401" s="35"/>
      <c r="PYM401" s="35"/>
      <c r="PYN401" s="35"/>
      <c r="PYO401" s="35"/>
      <c r="PYP401" s="35"/>
      <c r="PYQ401" s="35"/>
      <c r="PYR401" s="35"/>
      <c r="PYS401" s="35"/>
      <c r="PYT401" s="35"/>
      <c r="PYU401" s="35"/>
      <c r="PYV401" s="35"/>
      <c r="PYW401" s="35"/>
      <c r="PYX401" s="35"/>
      <c r="PYY401" s="35"/>
      <c r="PYZ401" s="35"/>
      <c r="PZA401" s="35"/>
      <c r="PZB401" s="35"/>
      <c r="PZC401" s="35"/>
      <c r="PZD401" s="35"/>
      <c r="PZE401" s="35"/>
      <c r="PZF401" s="35"/>
      <c r="PZG401" s="35"/>
      <c r="PZH401" s="35"/>
      <c r="PZI401" s="35"/>
      <c r="PZJ401" s="35"/>
      <c r="PZK401" s="35"/>
      <c r="PZL401" s="35"/>
      <c r="PZM401" s="35"/>
      <c r="PZN401" s="35"/>
      <c r="PZO401" s="35"/>
      <c r="PZP401" s="35"/>
      <c r="PZQ401" s="35"/>
      <c r="PZR401" s="35"/>
      <c r="PZS401" s="35"/>
      <c r="PZT401" s="35"/>
      <c r="PZU401" s="35"/>
      <c r="PZV401" s="35"/>
      <c r="PZW401" s="35"/>
      <c r="PZX401" s="35"/>
      <c r="PZY401" s="35"/>
      <c r="PZZ401" s="35"/>
      <c r="QAA401" s="35"/>
      <c r="QAB401" s="35"/>
      <c r="QAC401" s="35"/>
      <c r="QAD401" s="35"/>
      <c r="QAE401" s="35"/>
      <c r="QAF401" s="35"/>
      <c r="QAG401" s="35"/>
      <c r="QAH401" s="35"/>
      <c r="QAI401" s="35"/>
      <c r="QAJ401" s="35"/>
      <c r="QAK401" s="35"/>
      <c r="QAL401" s="35"/>
      <c r="QAM401" s="35"/>
      <c r="QAN401" s="35"/>
      <c r="QAO401" s="35"/>
      <c r="QAP401" s="35"/>
      <c r="QAQ401" s="35"/>
      <c r="QAR401" s="35"/>
      <c r="QAS401" s="35"/>
      <c r="QAT401" s="35"/>
      <c r="QAU401" s="35"/>
      <c r="QAV401" s="35"/>
      <c r="QAW401" s="35"/>
      <c r="QAX401" s="35"/>
      <c r="QAY401" s="35"/>
      <c r="QAZ401" s="35"/>
      <c r="QBA401" s="35"/>
      <c r="QBB401" s="35"/>
      <c r="QBC401" s="35"/>
      <c r="QBD401" s="35"/>
      <c r="QBE401" s="35"/>
      <c r="QBF401" s="35"/>
      <c r="QBG401" s="35"/>
      <c r="QBH401" s="35"/>
      <c r="QBI401" s="35"/>
      <c r="QBJ401" s="35"/>
      <c r="QBK401" s="35"/>
      <c r="QBL401" s="35"/>
      <c r="QBM401" s="35"/>
      <c r="QBN401" s="35"/>
      <c r="QBO401" s="35"/>
      <c r="QBP401" s="35"/>
      <c r="QBQ401" s="35"/>
      <c r="QBR401" s="35"/>
      <c r="QBS401" s="35"/>
      <c r="QBT401" s="35"/>
      <c r="QBU401" s="35"/>
      <c r="QBV401" s="35"/>
      <c r="QBW401" s="35"/>
      <c r="QBX401" s="35"/>
      <c r="QBY401" s="35"/>
      <c r="QBZ401" s="35"/>
      <c r="QCA401" s="35"/>
      <c r="QCB401" s="35"/>
      <c r="QCC401" s="35"/>
      <c r="QCD401" s="35"/>
      <c r="QCE401" s="35"/>
      <c r="QCF401" s="35"/>
      <c r="QCG401" s="35"/>
      <c r="QCH401" s="35"/>
      <c r="QCI401" s="35"/>
      <c r="QCJ401" s="35"/>
      <c r="QCK401" s="35"/>
      <c r="QCL401" s="35"/>
      <c r="QCM401" s="35"/>
      <c r="QCN401" s="35"/>
      <c r="QCO401" s="35"/>
      <c r="QCP401" s="35"/>
      <c r="QCQ401" s="35"/>
      <c r="QCR401" s="35"/>
      <c r="QCS401" s="35"/>
      <c r="QCT401" s="35"/>
      <c r="QCU401" s="35"/>
      <c r="QCV401" s="35"/>
      <c r="QCW401" s="35"/>
      <c r="QCX401" s="35"/>
      <c r="QCY401" s="35"/>
      <c r="QCZ401" s="35"/>
      <c r="QDA401" s="35"/>
      <c r="QDB401" s="35"/>
      <c r="QDC401" s="35"/>
      <c r="QDD401" s="35"/>
      <c r="QDE401" s="35"/>
      <c r="QDF401" s="35"/>
      <c r="QDG401" s="35"/>
      <c r="QDH401" s="35"/>
      <c r="QDI401" s="35"/>
      <c r="QDJ401" s="35"/>
      <c r="QDK401" s="35"/>
      <c r="QDL401" s="35"/>
      <c r="QDM401" s="35"/>
      <c r="QDN401" s="35"/>
      <c r="QDO401" s="35"/>
      <c r="QDP401" s="35"/>
      <c r="QDQ401" s="35"/>
      <c r="QDR401" s="35"/>
      <c r="QDS401" s="35"/>
      <c r="QDT401" s="35"/>
      <c r="QDU401" s="35"/>
      <c r="QDV401" s="35"/>
      <c r="QDW401" s="35"/>
      <c r="QDX401" s="35"/>
      <c r="QDY401" s="35"/>
      <c r="QDZ401" s="35"/>
      <c r="QEA401" s="35"/>
      <c r="QEB401" s="35"/>
      <c r="QEC401" s="35"/>
      <c r="QED401" s="35"/>
      <c r="QEE401" s="35"/>
      <c r="QEF401" s="35"/>
      <c r="QEG401" s="35"/>
      <c r="QEH401" s="35"/>
      <c r="QEI401" s="35"/>
      <c r="QEJ401" s="35"/>
      <c r="QEK401" s="35"/>
      <c r="QEL401" s="35"/>
      <c r="QEM401" s="35"/>
      <c r="QEN401" s="35"/>
      <c r="QEO401" s="35"/>
      <c r="QEP401" s="35"/>
      <c r="QEQ401" s="35"/>
      <c r="QER401" s="35"/>
      <c r="QES401" s="35"/>
      <c r="QET401" s="35"/>
      <c r="QEU401" s="35"/>
      <c r="QEV401" s="35"/>
      <c r="QEW401" s="35"/>
      <c r="QEX401" s="35"/>
      <c r="QEY401" s="35"/>
      <c r="QEZ401" s="35"/>
      <c r="QFA401" s="35"/>
      <c r="QFB401" s="35"/>
      <c r="QFC401" s="35"/>
      <c r="QFD401" s="35"/>
      <c r="QFE401" s="35"/>
      <c r="QFF401" s="35"/>
      <c r="QFG401" s="35"/>
      <c r="QFH401" s="35"/>
      <c r="QFI401" s="35"/>
      <c r="QFJ401" s="35"/>
      <c r="QFK401" s="35"/>
      <c r="QFL401" s="35"/>
      <c r="QFM401" s="35"/>
      <c r="QFN401" s="35"/>
      <c r="QFO401" s="35"/>
      <c r="QFP401" s="35"/>
      <c r="QFQ401" s="35"/>
      <c r="QFR401" s="35"/>
      <c r="QFS401" s="35"/>
      <c r="QFT401" s="35"/>
      <c r="QFU401" s="35"/>
      <c r="QFV401" s="35"/>
      <c r="QFW401" s="35"/>
      <c r="QFX401" s="35"/>
      <c r="QFY401" s="35"/>
      <c r="QFZ401" s="35"/>
      <c r="QGA401" s="35"/>
      <c r="QGB401" s="35"/>
      <c r="QGC401" s="35"/>
      <c r="QGD401" s="35"/>
      <c r="QGE401" s="35"/>
      <c r="QGF401" s="35"/>
      <c r="QGG401" s="35"/>
      <c r="QGH401" s="35"/>
      <c r="QGI401" s="35"/>
      <c r="QGJ401" s="35"/>
      <c r="QGK401" s="35"/>
      <c r="QGL401" s="35"/>
      <c r="QGM401" s="35"/>
      <c r="QGN401" s="35"/>
      <c r="QGO401" s="35"/>
      <c r="QGP401" s="35"/>
      <c r="QGQ401" s="35"/>
      <c r="QGR401" s="35"/>
      <c r="QGS401" s="35"/>
      <c r="QGT401" s="35"/>
      <c r="QGU401" s="35"/>
      <c r="QGV401" s="35"/>
      <c r="QGW401" s="35"/>
      <c r="QGX401" s="35"/>
      <c r="QGY401" s="35"/>
      <c r="QGZ401" s="35"/>
      <c r="QHA401" s="35"/>
      <c r="QHB401" s="35"/>
      <c r="QHC401" s="35"/>
      <c r="QHD401" s="35"/>
      <c r="QHE401" s="35"/>
      <c r="QHF401" s="35"/>
      <c r="QHG401" s="35"/>
      <c r="QHH401" s="35"/>
      <c r="QHI401" s="35"/>
      <c r="QHJ401" s="35"/>
      <c r="QHK401" s="35"/>
      <c r="QHL401" s="35"/>
      <c r="QHM401" s="35"/>
      <c r="QHN401" s="35"/>
      <c r="QHO401" s="35"/>
      <c r="QHP401" s="35"/>
      <c r="QHQ401" s="35"/>
      <c r="QHR401" s="35"/>
      <c r="QHS401" s="35"/>
      <c r="QHT401" s="35"/>
      <c r="QHU401" s="35"/>
      <c r="QHV401" s="35"/>
      <c r="QHW401" s="35"/>
      <c r="QHX401" s="35"/>
      <c r="QHY401" s="35"/>
      <c r="QHZ401" s="35"/>
      <c r="QIA401" s="35"/>
      <c r="QIB401" s="35"/>
      <c r="QIC401" s="35"/>
      <c r="QID401" s="35"/>
      <c r="QIE401" s="35"/>
      <c r="QIF401" s="35"/>
      <c r="QIG401" s="35"/>
      <c r="QIH401" s="35"/>
      <c r="QII401" s="35"/>
      <c r="QIJ401" s="35"/>
      <c r="QIK401" s="35"/>
      <c r="QIL401" s="35"/>
      <c r="QIM401" s="35"/>
      <c r="QIN401" s="35"/>
      <c r="QIO401" s="35"/>
      <c r="QIP401" s="35"/>
      <c r="QIQ401" s="35"/>
      <c r="QIR401" s="35"/>
      <c r="QIS401" s="35"/>
      <c r="QIT401" s="35"/>
      <c r="QIU401" s="35"/>
      <c r="QIV401" s="35"/>
      <c r="QIW401" s="35"/>
      <c r="QIX401" s="35"/>
      <c r="QIY401" s="35"/>
      <c r="QIZ401" s="35"/>
      <c r="QJA401" s="35"/>
      <c r="QJB401" s="35"/>
      <c r="QJC401" s="35"/>
      <c r="QJD401" s="35"/>
      <c r="QJE401" s="35"/>
      <c r="QJF401" s="35"/>
      <c r="QJG401" s="35"/>
      <c r="QJH401" s="35"/>
      <c r="QJI401" s="35"/>
      <c r="QJJ401" s="35"/>
      <c r="QJK401" s="35"/>
      <c r="QJL401" s="35"/>
      <c r="QJM401" s="35"/>
      <c r="QJN401" s="35"/>
      <c r="QJO401" s="35"/>
      <c r="QJP401" s="35"/>
      <c r="QJQ401" s="35"/>
      <c r="QJR401" s="35"/>
      <c r="QJS401" s="35"/>
      <c r="QJT401" s="35"/>
      <c r="QJU401" s="35"/>
      <c r="QJV401" s="35"/>
      <c r="QJW401" s="35"/>
      <c r="QJX401" s="35"/>
      <c r="QJY401" s="35"/>
      <c r="QJZ401" s="35"/>
      <c r="QKA401" s="35"/>
      <c r="QKB401" s="35"/>
      <c r="QKC401" s="35"/>
      <c r="QKD401" s="35"/>
      <c r="QKE401" s="35"/>
      <c r="QKF401" s="35"/>
      <c r="QKG401" s="35"/>
      <c r="QKH401" s="35"/>
      <c r="QKI401" s="35"/>
      <c r="QKJ401" s="35"/>
      <c r="QKK401" s="35"/>
      <c r="QKL401" s="35"/>
      <c r="QKM401" s="35"/>
      <c r="QKN401" s="35"/>
      <c r="QKO401" s="35"/>
      <c r="QKP401" s="35"/>
      <c r="QKQ401" s="35"/>
      <c r="QKR401" s="35"/>
      <c r="QKS401" s="35"/>
      <c r="QKT401" s="35"/>
      <c r="QKU401" s="35"/>
      <c r="QKV401" s="35"/>
      <c r="QKW401" s="35"/>
      <c r="QKX401" s="35"/>
      <c r="QKY401" s="35"/>
      <c r="QKZ401" s="35"/>
      <c r="QLA401" s="35"/>
      <c r="QLB401" s="35"/>
      <c r="QLC401" s="35"/>
      <c r="QLD401" s="35"/>
      <c r="QLE401" s="35"/>
      <c r="QLF401" s="35"/>
      <c r="QLG401" s="35"/>
      <c r="QLH401" s="35"/>
      <c r="QLI401" s="35"/>
      <c r="QLJ401" s="35"/>
      <c r="QLK401" s="35"/>
      <c r="QLL401" s="35"/>
      <c r="QLM401" s="35"/>
      <c r="QLN401" s="35"/>
      <c r="QLO401" s="35"/>
      <c r="QLP401" s="35"/>
      <c r="QLQ401" s="35"/>
      <c r="QLR401" s="35"/>
      <c r="QLS401" s="35"/>
      <c r="QLT401" s="35"/>
      <c r="QLU401" s="35"/>
      <c r="QLV401" s="35"/>
      <c r="QLW401" s="35"/>
      <c r="QLX401" s="35"/>
      <c r="QLY401" s="35"/>
      <c r="QLZ401" s="35"/>
      <c r="QMA401" s="35"/>
      <c r="QMB401" s="35"/>
      <c r="QMC401" s="35"/>
      <c r="QMD401" s="35"/>
      <c r="QME401" s="35"/>
      <c r="QMF401" s="35"/>
      <c r="QMG401" s="35"/>
      <c r="QMH401" s="35"/>
      <c r="QMI401" s="35"/>
      <c r="QMJ401" s="35"/>
      <c r="QMK401" s="35"/>
      <c r="QML401" s="35"/>
      <c r="QMM401" s="35"/>
      <c r="QMN401" s="35"/>
      <c r="QMO401" s="35"/>
      <c r="QMP401" s="35"/>
      <c r="QMQ401" s="35"/>
      <c r="QMR401" s="35"/>
      <c r="QMS401" s="35"/>
      <c r="QMT401" s="35"/>
      <c r="QMU401" s="35"/>
      <c r="QMV401" s="35"/>
      <c r="QMW401" s="35"/>
      <c r="QMX401" s="35"/>
      <c r="QMY401" s="35"/>
      <c r="QMZ401" s="35"/>
      <c r="QNA401" s="35"/>
      <c r="QNB401" s="35"/>
      <c r="QNC401" s="35"/>
      <c r="QND401" s="35"/>
      <c r="QNE401" s="35"/>
      <c r="QNF401" s="35"/>
      <c r="QNG401" s="35"/>
      <c r="QNH401" s="35"/>
      <c r="QNI401" s="35"/>
      <c r="QNJ401" s="35"/>
      <c r="QNK401" s="35"/>
      <c r="QNL401" s="35"/>
      <c r="QNM401" s="35"/>
      <c r="QNN401" s="35"/>
      <c r="QNO401" s="35"/>
      <c r="QNP401" s="35"/>
      <c r="QNQ401" s="35"/>
      <c r="QNR401" s="35"/>
      <c r="QNS401" s="35"/>
      <c r="QNT401" s="35"/>
      <c r="QNU401" s="35"/>
      <c r="QNV401" s="35"/>
      <c r="QNW401" s="35"/>
      <c r="QNX401" s="35"/>
      <c r="QNY401" s="35"/>
      <c r="QNZ401" s="35"/>
      <c r="QOA401" s="35"/>
      <c r="QOB401" s="35"/>
      <c r="QOC401" s="35"/>
      <c r="QOD401" s="35"/>
      <c r="QOE401" s="35"/>
      <c r="QOF401" s="35"/>
      <c r="QOG401" s="35"/>
      <c r="QOH401" s="35"/>
      <c r="QOI401" s="35"/>
      <c r="QOJ401" s="35"/>
      <c r="QOK401" s="35"/>
      <c r="QOL401" s="35"/>
      <c r="QOM401" s="35"/>
      <c r="QON401" s="35"/>
      <c r="QOO401" s="35"/>
      <c r="QOP401" s="35"/>
      <c r="QOQ401" s="35"/>
      <c r="QOR401" s="35"/>
      <c r="QOS401" s="35"/>
      <c r="QOT401" s="35"/>
      <c r="QOU401" s="35"/>
      <c r="QOV401" s="35"/>
      <c r="QOW401" s="35"/>
      <c r="QOX401" s="35"/>
      <c r="QOY401" s="35"/>
      <c r="QOZ401" s="35"/>
      <c r="QPA401" s="35"/>
      <c r="QPB401" s="35"/>
      <c r="QPC401" s="35"/>
      <c r="QPD401" s="35"/>
      <c r="QPE401" s="35"/>
      <c r="QPF401" s="35"/>
      <c r="QPG401" s="35"/>
      <c r="QPH401" s="35"/>
      <c r="QPI401" s="35"/>
      <c r="QPJ401" s="35"/>
      <c r="QPK401" s="35"/>
      <c r="QPL401" s="35"/>
      <c r="QPM401" s="35"/>
      <c r="QPN401" s="35"/>
      <c r="QPO401" s="35"/>
      <c r="QPP401" s="35"/>
      <c r="QPQ401" s="35"/>
      <c r="QPR401" s="35"/>
      <c r="QPS401" s="35"/>
      <c r="QPT401" s="35"/>
      <c r="QPU401" s="35"/>
      <c r="QPV401" s="35"/>
      <c r="QPW401" s="35"/>
      <c r="QPX401" s="35"/>
      <c r="QPY401" s="35"/>
      <c r="QPZ401" s="35"/>
      <c r="QQA401" s="35"/>
      <c r="QQB401" s="35"/>
      <c r="QQC401" s="35"/>
      <c r="QQD401" s="35"/>
      <c r="QQE401" s="35"/>
      <c r="QQF401" s="35"/>
      <c r="QQG401" s="35"/>
      <c r="QQH401" s="35"/>
      <c r="QQI401" s="35"/>
      <c r="QQJ401" s="35"/>
      <c r="QQK401" s="35"/>
      <c r="QQL401" s="35"/>
      <c r="QQM401" s="35"/>
      <c r="QQN401" s="35"/>
      <c r="QQO401" s="35"/>
      <c r="QQP401" s="35"/>
      <c r="QQQ401" s="35"/>
      <c r="QQR401" s="35"/>
      <c r="QQS401" s="35"/>
      <c r="QQT401" s="35"/>
      <c r="QQU401" s="35"/>
      <c r="QQV401" s="35"/>
      <c r="QQW401" s="35"/>
      <c r="QQX401" s="35"/>
      <c r="QQY401" s="35"/>
      <c r="QQZ401" s="35"/>
      <c r="QRA401" s="35"/>
      <c r="QRB401" s="35"/>
      <c r="QRC401" s="35"/>
      <c r="QRD401" s="35"/>
      <c r="QRE401" s="35"/>
      <c r="QRF401" s="35"/>
      <c r="QRG401" s="35"/>
      <c r="QRH401" s="35"/>
      <c r="QRI401" s="35"/>
      <c r="QRJ401" s="35"/>
      <c r="QRK401" s="35"/>
      <c r="QRL401" s="35"/>
      <c r="QRM401" s="35"/>
      <c r="QRN401" s="35"/>
      <c r="QRO401" s="35"/>
      <c r="QRP401" s="35"/>
      <c r="QRQ401" s="35"/>
      <c r="QRR401" s="35"/>
      <c r="QRS401" s="35"/>
      <c r="QRT401" s="35"/>
      <c r="QRU401" s="35"/>
      <c r="QRV401" s="35"/>
      <c r="QRW401" s="35"/>
      <c r="QRX401" s="35"/>
      <c r="QRY401" s="35"/>
      <c r="QRZ401" s="35"/>
      <c r="QSA401" s="35"/>
      <c r="QSB401" s="35"/>
      <c r="QSC401" s="35"/>
      <c r="QSD401" s="35"/>
      <c r="QSE401" s="35"/>
      <c r="QSF401" s="35"/>
      <c r="QSG401" s="35"/>
      <c r="QSH401" s="35"/>
      <c r="QSI401" s="35"/>
      <c r="QSJ401" s="35"/>
      <c r="QSK401" s="35"/>
      <c r="QSL401" s="35"/>
      <c r="QSM401" s="35"/>
      <c r="QSN401" s="35"/>
      <c r="QSO401" s="35"/>
      <c r="QSP401" s="35"/>
      <c r="QSQ401" s="35"/>
      <c r="QSR401" s="35"/>
      <c r="QSS401" s="35"/>
      <c r="QST401" s="35"/>
      <c r="QSU401" s="35"/>
      <c r="QSV401" s="35"/>
      <c r="QSW401" s="35"/>
      <c r="QSX401" s="35"/>
      <c r="QSY401" s="35"/>
      <c r="QSZ401" s="35"/>
      <c r="QTA401" s="35"/>
      <c r="QTB401" s="35"/>
      <c r="QTC401" s="35"/>
      <c r="QTD401" s="35"/>
      <c r="QTE401" s="35"/>
      <c r="QTF401" s="35"/>
      <c r="QTG401" s="35"/>
      <c r="QTH401" s="35"/>
      <c r="QTI401" s="35"/>
      <c r="QTJ401" s="35"/>
      <c r="QTK401" s="35"/>
      <c r="QTL401" s="35"/>
      <c r="QTM401" s="35"/>
      <c r="QTN401" s="35"/>
      <c r="QTO401" s="35"/>
      <c r="QTP401" s="35"/>
      <c r="QTQ401" s="35"/>
      <c r="QTR401" s="35"/>
      <c r="QTS401" s="35"/>
      <c r="QTT401" s="35"/>
      <c r="QTU401" s="35"/>
      <c r="QTV401" s="35"/>
      <c r="QTW401" s="35"/>
      <c r="QTX401" s="35"/>
      <c r="QTY401" s="35"/>
      <c r="QTZ401" s="35"/>
      <c r="QUA401" s="35"/>
      <c r="QUB401" s="35"/>
      <c r="QUC401" s="35"/>
      <c r="QUD401" s="35"/>
      <c r="QUE401" s="35"/>
      <c r="QUF401" s="35"/>
      <c r="QUG401" s="35"/>
      <c r="QUH401" s="35"/>
      <c r="QUI401" s="35"/>
      <c r="QUJ401" s="35"/>
      <c r="QUK401" s="35"/>
      <c r="QUL401" s="35"/>
      <c r="QUM401" s="35"/>
      <c r="QUN401" s="35"/>
      <c r="QUO401" s="35"/>
      <c r="QUP401" s="35"/>
      <c r="QUQ401" s="35"/>
      <c r="QUR401" s="35"/>
      <c r="QUS401" s="35"/>
      <c r="QUT401" s="35"/>
      <c r="QUU401" s="35"/>
      <c r="QUV401" s="35"/>
      <c r="QUW401" s="35"/>
      <c r="QUX401" s="35"/>
      <c r="QUY401" s="35"/>
      <c r="QUZ401" s="35"/>
      <c r="QVA401" s="35"/>
      <c r="QVB401" s="35"/>
      <c r="QVC401" s="35"/>
      <c r="QVD401" s="35"/>
      <c r="QVE401" s="35"/>
      <c r="QVF401" s="35"/>
      <c r="QVG401" s="35"/>
      <c r="QVH401" s="35"/>
      <c r="QVI401" s="35"/>
      <c r="QVJ401" s="35"/>
      <c r="QVK401" s="35"/>
      <c r="QVL401" s="35"/>
      <c r="QVM401" s="35"/>
      <c r="QVN401" s="35"/>
      <c r="QVO401" s="35"/>
      <c r="QVP401" s="35"/>
      <c r="QVQ401" s="35"/>
      <c r="QVR401" s="35"/>
      <c r="QVS401" s="35"/>
      <c r="QVT401" s="35"/>
      <c r="QVU401" s="35"/>
      <c r="QVV401" s="35"/>
      <c r="QVW401" s="35"/>
      <c r="QVX401" s="35"/>
      <c r="QVY401" s="35"/>
      <c r="QVZ401" s="35"/>
      <c r="QWA401" s="35"/>
      <c r="QWB401" s="35"/>
      <c r="QWC401" s="35"/>
      <c r="QWD401" s="35"/>
      <c r="QWE401" s="35"/>
      <c r="QWF401" s="35"/>
      <c r="QWG401" s="35"/>
      <c r="QWH401" s="35"/>
      <c r="QWI401" s="35"/>
      <c r="QWJ401" s="35"/>
      <c r="QWK401" s="35"/>
      <c r="QWL401" s="35"/>
      <c r="QWM401" s="35"/>
      <c r="QWN401" s="35"/>
      <c r="QWO401" s="35"/>
      <c r="QWP401" s="35"/>
      <c r="QWQ401" s="35"/>
      <c r="QWR401" s="35"/>
      <c r="QWS401" s="35"/>
      <c r="QWT401" s="35"/>
      <c r="QWU401" s="35"/>
      <c r="QWV401" s="35"/>
      <c r="QWW401" s="35"/>
      <c r="QWX401" s="35"/>
      <c r="QWY401" s="35"/>
      <c r="QWZ401" s="35"/>
      <c r="QXA401" s="35"/>
      <c r="QXB401" s="35"/>
      <c r="QXC401" s="35"/>
      <c r="QXD401" s="35"/>
      <c r="QXE401" s="35"/>
      <c r="QXF401" s="35"/>
      <c r="QXG401" s="35"/>
      <c r="QXH401" s="35"/>
      <c r="QXI401" s="35"/>
      <c r="QXJ401" s="35"/>
      <c r="QXK401" s="35"/>
      <c r="QXL401" s="35"/>
      <c r="QXM401" s="35"/>
      <c r="QXN401" s="35"/>
      <c r="QXO401" s="35"/>
      <c r="QXP401" s="35"/>
      <c r="QXQ401" s="35"/>
      <c r="QXR401" s="35"/>
      <c r="QXS401" s="35"/>
      <c r="QXT401" s="35"/>
      <c r="QXU401" s="35"/>
      <c r="QXV401" s="35"/>
      <c r="QXW401" s="35"/>
      <c r="QXX401" s="35"/>
      <c r="QXY401" s="35"/>
      <c r="QXZ401" s="35"/>
      <c r="QYA401" s="35"/>
      <c r="QYB401" s="35"/>
      <c r="QYC401" s="35"/>
      <c r="QYD401" s="35"/>
      <c r="QYE401" s="35"/>
      <c r="QYF401" s="35"/>
      <c r="QYG401" s="35"/>
      <c r="QYH401" s="35"/>
      <c r="QYI401" s="35"/>
      <c r="QYJ401" s="35"/>
      <c r="QYK401" s="35"/>
      <c r="QYL401" s="35"/>
      <c r="QYM401" s="35"/>
      <c r="QYN401" s="35"/>
      <c r="QYO401" s="35"/>
      <c r="QYP401" s="35"/>
      <c r="QYQ401" s="35"/>
      <c r="QYR401" s="35"/>
      <c r="QYS401" s="35"/>
      <c r="QYT401" s="35"/>
      <c r="QYU401" s="35"/>
      <c r="QYV401" s="35"/>
      <c r="QYW401" s="35"/>
      <c r="QYX401" s="35"/>
      <c r="QYY401" s="35"/>
      <c r="QYZ401" s="35"/>
      <c r="QZA401" s="35"/>
      <c r="QZB401" s="35"/>
      <c r="QZC401" s="35"/>
      <c r="QZD401" s="35"/>
      <c r="QZE401" s="35"/>
      <c r="QZF401" s="35"/>
      <c r="QZG401" s="35"/>
      <c r="QZH401" s="35"/>
      <c r="QZI401" s="35"/>
      <c r="QZJ401" s="35"/>
      <c r="QZK401" s="35"/>
      <c r="QZL401" s="35"/>
      <c r="QZM401" s="35"/>
      <c r="QZN401" s="35"/>
      <c r="QZO401" s="35"/>
      <c r="QZP401" s="35"/>
      <c r="QZQ401" s="35"/>
      <c r="QZR401" s="35"/>
      <c r="QZS401" s="35"/>
      <c r="QZT401" s="35"/>
      <c r="QZU401" s="35"/>
      <c r="QZV401" s="35"/>
      <c r="QZW401" s="35"/>
      <c r="QZX401" s="35"/>
      <c r="QZY401" s="35"/>
      <c r="QZZ401" s="35"/>
      <c r="RAA401" s="35"/>
      <c r="RAB401" s="35"/>
      <c r="RAC401" s="35"/>
      <c r="RAD401" s="35"/>
      <c r="RAE401" s="35"/>
      <c r="RAF401" s="35"/>
      <c r="RAG401" s="35"/>
      <c r="RAH401" s="35"/>
      <c r="RAI401" s="35"/>
      <c r="RAJ401" s="35"/>
      <c r="RAK401" s="35"/>
      <c r="RAL401" s="35"/>
      <c r="RAM401" s="35"/>
      <c r="RAN401" s="35"/>
      <c r="RAO401" s="35"/>
      <c r="RAP401" s="35"/>
      <c r="RAQ401" s="35"/>
      <c r="RAR401" s="35"/>
      <c r="RAS401" s="35"/>
      <c r="RAT401" s="35"/>
      <c r="RAU401" s="35"/>
      <c r="RAV401" s="35"/>
      <c r="RAW401" s="35"/>
      <c r="RAX401" s="35"/>
      <c r="RAY401" s="35"/>
      <c r="RAZ401" s="35"/>
      <c r="RBA401" s="35"/>
      <c r="RBB401" s="35"/>
      <c r="RBC401" s="35"/>
      <c r="RBD401" s="35"/>
      <c r="RBE401" s="35"/>
      <c r="RBF401" s="35"/>
      <c r="RBG401" s="35"/>
      <c r="RBH401" s="35"/>
      <c r="RBI401" s="35"/>
      <c r="RBJ401" s="35"/>
      <c r="RBK401" s="35"/>
      <c r="RBL401" s="35"/>
      <c r="RBM401" s="35"/>
      <c r="RBN401" s="35"/>
      <c r="RBO401" s="35"/>
      <c r="RBP401" s="35"/>
      <c r="RBQ401" s="35"/>
      <c r="RBR401" s="35"/>
      <c r="RBS401" s="35"/>
      <c r="RBT401" s="35"/>
      <c r="RBU401" s="35"/>
      <c r="RBV401" s="35"/>
      <c r="RBW401" s="35"/>
      <c r="RBX401" s="35"/>
      <c r="RBY401" s="35"/>
      <c r="RBZ401" s="35"/>
      <c r="RCA401" s="35"/>
      <c r="RCB401" s="35"/>
      <c r="RCC401" s="35"/>
      <c r="RCD401" s="35"/>
      <c r="RCE401" s="35"/>
      <c r="RCF401" s="35"/>
      <c r="RCG401" s="35"/>
      <c r="RCH401" s="35"/>
      <c r="RCI401" s="35"/>
      <c r="RCJ401" s="35"/>
      <c r="RCK401" s="35"/>
      <c r="RCL401" s="35"/>
      <c r="RCM401" s="35"/>
      <c r="RCN401" s="35"/>
      <c r="RCO401" s="35"/>
      <c r="RCP401" s="35"/>
      <c r="RCQ401" s="35"/>
      <c r="RCR401" s="35"/>
      <c r="RCS401" s="35"/>
      <c r="RCT401" s="35"/>
      <c r="RCU401" s="35"/>
      <c r="RCV401" s="35"/>
      <c r="RCW401" s="35"/>
      <c r="RCX401" s="35"/>
      <c r="RCY401" s="35"/>
      <c r="RCZ401" s="35"/>
      <c r="RDA401" s="35"/>
      <c r="RDB401" s="35"/>
      <c r="RDC401" s="35"/>
      <c r="RDD401" s="35"/>
      <c r="RDE401" s="35"/>
      <c r="RDF401" s="35"/>
      <c r="RDG401" s="35"/>
      <c r="RDH401" s="35"/>
      <c r="RDI401" s="35"/>
      <c r="RDJ401" s="35"/>
      <c r="RDK401" s="35"/>
      <c r="RDL401" s="35"/>
      <c r="RDM401" s="35"/>
      <c r="RDN401" s="35"/>
      <c r="RDO401" s="35"/>
      <c r="RDP401" s="35"/>
      <c r="RDQ401" s="35"/>
      <c r="RDR401" s="35"/>
      <c r="RDS401" s="35"/>
      <c r="RDT401" s="35"/>
      <c r="RDU401" s="35"/>
      <c r="RDV401" s="35"/>
      <c r="RDW401" s="35"/>
      <c r="RDX401" s="35"/>
      <c r="RDY401" s="35"/>
      <c r="RDZ401" s="35"/>
      <c r="REA401" s="35"/>
      <c r="REB401" s="35"/>
      <c r="REC401" s="35"/>
      <c r="RED401" s="35"/>
      <c r="REE401" s="35"/>
      <c r="REF401" s="35"/>
      <c r="REG401" s="35"/>
      <c r="REH401" s="35"/>
      <c r="REI401" s="35"/>
      <c r="REJ401" s="35"/>
      <c r="REK401" s="35"/>
      <c r="REL401" s="35"/>
      <c r="REM401" s="35"/>
      <c r="REN401" s="35"/>
      <c r="REO401" s="35"/>
      <c r="REP401" s="35"/>
      <c r="REQ401" s="35"/>
      <c r="RER401" s="35"/>
      <c r="RES401" s="35"/>
      <c r="RET401" s="35"/>
      <c r="REU401" s="35"/>
      <c r="REV401" s="35"/>
      <c r="REW401" s="35"/>
      <c r="REX401" s="35"/>
      <c r="REY401" s="35"/>
      <c r="REZ401" s="35"/>
      <c r="RFA401" s="35"/>
      <c r="RFB401" s="35"/>
      <c r="RFC401" s="35"/>
      <c r="RFD401" s="35"/>
      <c r="RFE401" s="35"/>
      <c r="RFF401" s="35"/>
      <c r="RFG401" s="35"/>
      <c r="RFH401" s="35"/>
      <c r="RFI401" s="35"/>
      <c r="RFJ401" s="35"/>
      <c r="RFK401" s="35"/>
      <c r="RFL401" s="35"/>
      <c r="RFM401" s="35"/>
      <c r="RFN401" s="35"/>
      <c r="RFO401" s="35"/>
      <c r="RFP401" s="35"/>
      <c r="RFQ401" s="35"/>
      <c r="RFR401" s="35"/>
      <c r="RFS401" s="35"/>
      <c r="RFT401" s="35"/>
      <c r="RFU401" s="35"/>
      <c r="RFV401" s="35"/>
      <c r="RFW401" s="35"/>
      <c r="RFX401" s="35"/>
      <c r="RFY401" s="35"/>
      <c r="RFZ401" s="35"/>
      <c r="RGA401" s="35"/>
      <c r="RGB401" s="35"/>
      <c r="RGC401" s="35"/>
      <c r="RGD401" s="35"/>
      <c r="RGE401" s="35"/>
      <c r="RGF401" s="35"/>
      <c r="RGG401" s="35"/>
      <c r="RGH401" s="35"/>
      <c r="RGI401" s="35"/>
      <c r="RGJ401" s="35"/>
      <c r="RGK401" s="35"/>
      <c r="RGL401" s="35"/>
      <c r="RGM401" s="35"/>
      <c r="RGN401" s="35"/>
      <c r="RGO401" s="35"/>
      <c r="RGP401" s="35"/>
      <c r="RGQ401" s="35"/>
      <c r="RGR401" s="35"/>
      <c r="RGS401" s="35"/>
      <c r="RGT401" s="35"/>
      <c r="RGU401" s="35"/>
      <c r="RGV401" s="35"/>
      <c r="RGW401" s="35"/>
      <c r="RGX401" s="35"/>
      <c r="RGY401" s="35"/>
      <c r="RGZ401" s="35"/>
      <c r="RHA401" s="35"/>
      <c r="RHB401" s="35"/>
      <c r="RHC401" s="35"/>
      <c r="RHD401" s="35"/>
      <c r="RHE401" s="35"/>
      <c r="RHF401" s="35"/>
      <c r="RHG401" s="35"/>
      <c r="RHH401" s="35"/>
      <c r="RHI401" s="35"/>
      <c r="RHJ401" s="35"/>
      <c r="RHK401" s="35"/>
      <c r="RHL401" s="35"/>
      <c r="RHM401" s="35"/>
      <c r="RHN401" s="35"/>
      <c r="RHO401" s="35"/>
      <c r="RHP401" s="35"/>
      <c r="RHQ401" s="35"/>
      <c r="RHR401" s="35"/>
      <c r="RHS401" s="35"/>
      <c r="RHT401" s="35"/>
      <c r="RHU401" s="35"/>
      <c r="RHV401" s="35"/>
      <c r="RHW401" s="35"/>
      <c r="RHX401" s="35"/>
      <c r="RHY401" s="35"/>
      <c r="RHZ401" s="35"/>
      <c r="RIA401" s="35"/>
      <c r="RIB401" s="35"/>
      <c r="RIC401" s="35"/>
      <c r="RID401" s="35"/>
      <c r="RIE401" s="35"/>
      <c r="RIF401" s="35"/>
      <c r="RIG401" s="35"/>
      <c r="RIH401" s="35"/>
      <c r="RII401" s="35"/>
      <c r="RIJ401" s="35"/>
      <c r="RIK401" s="35"/>
      <c r="RIL401" s="35"/>
      <c r="RIM401" s="35"/>
      <c r="RIN401" s="35"/>
      <c r="RIO401" s="35"/>
      <c r="RIP401" s="35"/>
      <c r="RIQ401" s="35"/>
      <c r="RIR401" s="35"/>
      <c r="RIS401" s="35"/>
      <c r="RIT401" s="35"/>
      <c r="RIU401" s="35"/>
      <c r="RIV401" s="35"/>
      <c r="RIW401" s="35"/>
      <c r="RIX401" s="35"/>
      <c r="RIY401" s="35"/>
      <c r="RIZ401" s="35"/>
      <c r="RJA401" s="35"/>
      <c r="RJB401" s="35"/>
      <c r="RJC401" s="35"/>
      <c r="RJD401" s="35"/>
      <c r="RJE401" s="35"/>
      <c r="RJF401" s="35"/>
      <c r="RJG401" s="35"/>
      <c r="RJH401" s="35"/>
      <c r="RJI401" s="35"/>
      <c r="RJJ401" s="35"/>
      <c r="RJK401" s="35"/>
      <c r="RJL401" s="35"/>
      <c r="RJM401" s="35"/>
      <c r="RJN401" s="35"/>
      <c r="RJO401" s="35"/>
      <c r="RJP401" s="35"/>
      <c r="RJQ401" s="35"/>
      <c r="RJR401" s="35"/>
      <c r="RJS401" s="35"/>
      <c r="RJT401" s="35"/>
      <c r="RJU401" s="35"/>
      <c r="RJV401" s="35"/>
      <c r="RJW401" s="35"/>
      <c r="RJX401" s="35"/>
      <c r="RJY401" s="35"/>
      <c r="RJZ401" s="35"/>
      <c r="RKA401" s="35"/>
      <c r="RKB401" s="35"/>
      <c r="RKC401" s="35"/>
      <c r="RKD401" s="35"/>
      <c r="RKE401" s="35"/>
      <c r="RKF401" s="35"/>
      <c r="RKG401" s="35"/>
      <c r="RKH401" s="35"/>
      <c r="RKI401" s="35"/>
      <c r="RKJ401" s="35"/>
      <c r="RKK401" s="35"/>
      <c r="RKL401" s="35"/>
      <c r="RKM401" s="35"/>
      <c r="RKN401" s="35"/>
      <c r="RKO401" s="35"/>
      <c r="RKP401" s="35"/>
      <c r="RKQ401" s="35"/>
      <c r="RKR401" s="35"/>
      <c r="RKS401" s="35"/>
      <c r="RKT401" s="35"/>
      <c r="RKU401" s="35"/>
      <c r="RKV401" s="35"/>
      <c r="RKW401" s="35"/>
      <c r="RKX401" s="35"/>
      <c r="RKY401" s="35"/>
      <c r="RKZ401" s="35"/>
      <c r="RLA401" s="35"/>
      <c r="RLB401" s="35"/>
      <c r="RLC401" s="35"/>
      <c r="RLD401" s="35"/>
      <c r="RLE401" s="35"/>
      <c r="RLF401" s="35"/>
      <c r="RLG401" s="35"/>
      <c r="RLH401" s="35"/>
      <c r="RLI401" s="35"/>
      <c r="RLJ401" s="35"/>
      <c r="RLK401" s="35"/>
      <c r="RLL401" s="35"/>
      <c r="RLM401" s="35"/>
      <c r="RLN401" s="35"/>
      <c r="RLO401" s="35"/>
      <c r="RLP401" s="35"/>
      <c r="RLQ401" s="35"/>
      <c r="RLR401" s="35"/>
      <c r="RLS401" s="35"/>
      <c r="RLT401" s="35"/>
      <c r="RLU401" s="35"/>
      <c r="RLV401" s="35"/>
      <c r="RLW401" s="35"/>
      <c r="RLX401" s="35"/>
      <c r="RLY401" s="35"/>
      <c r="RLZ401" s="35"/>
      <c r="RMA401" s="35"/>
      <c r="RMB401" s="35"/>
      <c r="RMC401" s="35"/>
      <c r="RMD401" s="35"/>
      <c r="RME401" s="35"/>
      <c r="RMF401" s="35"/>
      <c r="RMG401" s="35"/>
      <c r="RMH401" s="35"/>
      <c r="RMI401" s="35"/>
      <c r="RMJ401" s="35"/>
      <c r="RMK401" s="35"/>
      <c r="RML401" s="35"/>
      <c r="RMM401" s="35"/>
      <c r="RMN401" s="35"/>
      <c r="RMO401" s="35"/>
      <c r="RMP401" s="35"/>
      <c r="RMQ401" s="35"/>
      <c r="RMR401" s="35"/>
      <c r="RMS401" s="35"/>
      <c r="RMT401" s="35"/>
      <c r="RMU401" s="35"/>
      <c r="RMV401" s="35"/>
      <c r="RMW401" s="35"/>
      <c r="RMX401" s="35"/>
      <c r="RMY401" s="35"/>
      <c r="RMZ401" s="35"/>
      <c r="RNA401" s="35"/>
      <c r="RNB401" s="35"/>
      <c r="RNC401" s="35"/>
      <c r="RND401" s="35"/>
      <c r="RNE401" s="35"/>
      <c r="RNF401" s="35"/>
      <c r="RNG401" s="35"/>
      <c r="RNH401" s="35"/>
      <c r="RNI401" s="35"/>
      <c r="RNJ401" s="35"/>
      <c r="RNK401" s="35"/>
      <c r="RNL401" s="35"/>
      <c r="RNM401" s="35"/>
      <c r="RNN401" s="35"/>
      <c r="RNO401" s="35"/>
      <c r="RNP401" s="35"/>
      <c r="RNQ401" s="35"/>
      <c r="RNR401" s="35"/>
      <c r="RNS401" s="35"/>
      <c r="RNT401" s="35"/>
      <c r="RNU401" s="35"/>
      <c r="RNV401" s="35"/>
      <c r="RNW401" s="35"/>
      <c r="RNX401" s="35"/>
      <c r="RNY401" s="35"/>
      <c r="RNZ401" s="35"/>
      <c r="ROA401" s="35"/>
      <c r="ROB401" s="35"/>
      <c r="ROC401" s="35"/>
      <c r="ROD401" s="35"/>
      <c r="ROE401" s="35"/>
      <c r="ROF401" s="35"/>
      <c r="ROG401" s="35"/>
      <c r="ROH401" s="35"/>
      <c r="ROI401" s="35"/>
      <c r="ROJ401" s="35"/>
      <c r="ROK401" s="35"/>
      <c r="ROL401" s="35"/>
      <c r="ROM401" s="35"/>
      <c r="RON401" s="35"/>
      <c r="ROO401" s="35"/>
      <c r="ROP401" s="35"/>
      <c r="ROQ401" s="35"/>
      <c r="ROR401" s="35"/>
      <c r="ROS401" s="35"/>
      <c r="ROT401" s="35"/>
      <c r="ROU401" s="35"/>
      <c r="ROV401" s="35"/>
      <c r="ROW401" s="35"/>
      <c r="ROX401" s="35"/>
      <c r="ROY401" s="35"/>
      <c r="ROZ401" s="35"/>
      <c r="RPA401" s="35"/>
      <c r="RPB401" s="35"/>
      <c r="RPC401" s="35"/>
      <c r="RPD401" s="35"/>
      <c r="RPE401" s="35"/>
      <c r="RPF401" s="35"/>
      <c r="RPG401" s="35"/>
      <c r="RPH401" s="35"/>
      <c r="RPI401" s="35"/>
      <c r="RPJ401" s="35"/>
      <c r="RPK401" s="35"/>
      <c r="RPL401" s="35"/>
      <c r="RPM401" s="35"/>
      <c r="RPN401" s="35"/>
      <c r="RPO401" s="35"/>
      <c r="RPP401" s="35"/>
      <c r="RPQ401" s="35"/>
      <c r="RPR401" s="35"/>
      <c r="RPS401" s="35"/>
      <c r="RPT401" s="35"/>
      <c r="RPU401" s="35"/>
      <c r="RPV401" s="35"/>
      <c r="RPW401" s="35"/>
      <c r="RPX401" s="35"/>
      <c r="RPY401" s="35"/>
      <c r="RPZ401" s="35"/>
      <c r="RQA401" s="35"/>
      <c r="RQB401" s="35"/>
      <c r="RQC401" s="35"/>
      <c r="RQD401" s="35"/>
      <c r="RQE401" s="35"/>
      <c r="RQF401" s="35"/>
      <c r="RQG401" s="35"/>
      <c r="RQH401" s="35"/>
      <c r="RQI401" s="35"/>
      <c r="RQJ401" s="35"/>
      <c r="RQK401" s="35"/>
      <c r="RQL401" s="35"/>
      <c r="RQM401" s="35"/>
      <c r="RQN401" s="35"/>
      <c r="RQO401" s="35"/>
      <c r="RQP401" s="35"/>
      <c r="RQQ401" s="35"/>
      <c r="RQR401" s="35"/>
      <c r="RQS401" s="35"/>
      <c r="RQT401" s="35"/>
      <c r="RQU401" s="35"/>
      <c r="RQV401" s="35"/>
      <c r="RQW401" s="35"/>
      <c r="RQX401" s="35"/>
      <c r="RQY401" s="35"/>
      <c r="RQZ401" s="35"/>
      <c r="RRA401" s="35"/>
      <c r="RRB401" s="35"/>
      <c r="RRC401" s="35"/>
      <c r="RRD401" s="35"/>
      <c r="RRE401" s="35"/>
      <c r="RRF401" s="35"/>
      <c r="RRG401" s="35"/>
      <c r="RRH401" s="35"/>
      <c r="RRI401" s="35"/>
      <c r="RRJ401" s="35"/>
      <c r="RRK401" s="35"/>
      <c r="RRL401" s="35"/>
      <c r="RRM401" s="35"/>
      <c r="RRN401" s="35"/>
      <c r="RRO401" s="35"/>
      <c r="RRP401" s="35"/>
      <c r="RRQ401" s="35"/>
      <c r="RRR401" s="35"/>
      <c r="RRS401" s="35"/>
      <c r="RRT401" s="35"/>
      <c r="RRU401" s="35"/>
      <c r="RRV401" s="35"/>
      <c r="RRW401" s="35"/>
      <c r="RRX401" s="35"/>
      <c r="RRY401" s="35"/>
      <c r="RRZ401" s="35"/>
      <c r="RSA401" s="35"/>
      <c r="RSB401" s="35"/>
      <c r="RSC401" s="35"/>
      <c r="RSD401" s="35"/>
      <c r="RSE401" s="35"/>
      <c r="RSF401" s="35"/>
      <c r="RSG401" s="35"/>
      <c r="RSH401" s="35"/>
      <c r="RSI401" s="35"/>
      <c r="RSJ401" s="35"/>
      <c r="RSK401" s="35"/>
      <c r="RSL401" s="35"/>
      <c r="RSM401" s="35"/>
      <c r="RSN401" s="35"/>
      <c r="RSO401" s="35"/>
      <c r="RSP401" s="35"/>
      <c r="RSQ401" s="35"/>
      <c r="RSR401" s="35"/>
      <c r="RSS401" s="35"/>
      <c r="RST401" s="35"/>
      <c r="RSU401" s="35"/>
      <c r="RSV401" s="35"/>
      <c r="RSW401" s="35"/>
      <c r="RSX401" s="35"/>
      <c r="RSY401" s="35"/>
      <c r="RSZ401" s="35"/>
      <c r="RTA401" s="35"/>
      <c r="RTB401" s="35"/>
      <c r="RTC401" s="35"/>
      <c r="RTD401" s="35"/>
      <c r="RTE401" s="35"/>
      <c r="RTF401" s="35"/>
      <c r="RTG401" s="35"/>
      <c r="RTH401" s="35"/>
      <c r="RTI401" s="35"/>
      <c r="RTJ401" s="35"/>
      <c r="RTK401" s="35"/>
      <c r="RTL401" s="35"/>
      <c r="RTM401" s="35"/>
      <c r="RTN401" s="35"/>
      <c r="RTO401" s="35"/>
      <c r="RTP401" s="35"/>
      <c r="RTQ401" s="35"/>
      <c r="RTR401" s="35"/>
      <c r="RTS401" s="35"/>
      <c r="RTT401" s="35"/>
      <c r="RTU401" s="35"/>
      <c r="RTV401" s="35"/>
      <c r="RTW401" s="35"/>
      <c r="RTX401" s="35"/>
      <c r="RTY401" s="35"/>
      <c r="RTZ401" s="35"/>
      <c r="RUA401" s="35"/>
      <c r="RUB401" s="35"/>
      <c r="RUC401" s="35"/>
      <c r="RUD401" s="35"/>
      <c r="RUE401" s="35"/>
      <c r="RUF401" s="35"/>
      <c r="RUG401" s="35"/>
      <c r="RUH401" s="35"/>
      <c r="RUI401" s="35"/>
      <c r="RUJ401" s="35"/>
      <c r="RUK401" s="35"/>
      <c r="RUL401" s="35"/>
      <c r="RUM401" s="35"/>
      <c r="RUN401" s="35"/>
      <c r="RUO401" s="35"/>
      <c r="RUP401" s="35"/>
      <c r="RUQ401" s="35"/>
      <c r="RUR401" s="35"/>
      <c r="RUS401" s="35"/>
      <c r="RUT401" s="35"/>
      <c r="RUU401" s="35"/>
      <c r="RUV401" s="35"/>
      <c r="RUW401" s="35"/>
      <c r="RUX401" s="35"/>
      <c r="RUY401" s="35"/>
      <c r="RUZ401" s="35"/>
      <c r="RVA401" s="35"/>
      <c r="RVB401" s="35"/>
      <c r="RVC401" s="35"/>
      <c r="RVD401" s="35"/>
      <c r="RVE401" s="35"/>
      <c r="RVF401" s="35"/>
      <c r="RVG401" s="35"/>
      <c r="RVH401" s="35"/>
      <c r="RVI401" s="35"/>
      <c r="RVJ401" s="35"/>
      <c r="RVK401" s="35"/>
      <c r="RVL401" s="35"/>
      <c r="RVM401" s="35"/>
      <c r="RVN401" s="35"/>
      <c r="RVO401" s="35"/>
      <c r="RVP401" s="35"/>
      <c r="RVQ401" s="35"/>
      <c r="RVR401" s="35"/>
      <c r="RVS401" s="35"/>
      <c r="RVT401" s="35"/>
      <c r="RVU401" s="35"/>
      <c r="RVV401" s="35"/>
      <c r="RVW401" s="35"/>
      <c r="RVX401" s="35"/>
      <c r="RVY401" s="35"/>
      <c r="RVZ401" s="35"/>
      <c r="RWA401" s="35"/>
      <c r="RWB401" s="35"/>
      <c r="RWC401" s="35"/>
      <c r="RWD401" s="35"/>
      <c r="RWE401" s="35"/>
      <c r="RWF401" s="35"/>
      <c r="RWG401" s="35"/>
      <c r="RWH401" s="35"/>
      <c r="RWI401" s="35"/>
      <c r="RWJ401" s="35"/>
      <c r="RWK401" s="35"/>
      <c r="RWL401" s="35"/>
      <c r="RWM401" s="35"/>
      <c r="RWN401" s="35"/>
      <c r="RWO401" s="35"/>
      <c r="RWP401" s="35"/>
      <c r="RWQ401" s="35"/>
      <c r="RWR401" s="35"/>
      <c r="RWS401" s="35"/>
      <c r="RWT401" s="35"/>
      <c r="RWU401" s="35"/>
      <c r="RWV401" s="35"/>
      <c r="RWW401" s="35"/>
      <c r="RWX401" s="35"/>
      <c r="RWY401" s="35"/>
      <c r="RWZ401" s="35"/>
      <c r="RXA401" s="35"/>
      <c r="RXB401" s="35"/>
      <c r="RXC401" s="35"/>
      <c r="RXD401" s="35"/>
      <c r="RXE401" s="35"/>
      <c r="RXF401" s="35"/>
      <c r="RXG401" s="35"/>
      <c r="RXH401" s="35"/>
      <c r="RXI401" s="35"/>
      <c r="RXJ401" s="35"/>
      <c r="RXK401" s="35"/>
      <c r="RXL401" s="35"/>
      <c r="RXM401" s="35"/>
      <c r="RXN401" s="35"/>
      <c r="RXO401" s="35"/>
      <c r="RXP401" s="35"/>
      <c r="RXQ401" s="35"/>
      <c r="RXR401" s="35"/>
      <c r="RXS401" s="35"/>
      <c r="RXT401" s="35"/>
      <c r="RXU401" s="35"/>
      <c r="RXV401" s="35"/>
      <c r="RXW401" s="35"/>
      <c r="RXX401" s="35"/>
      <c r="RXY401" s="35"/>
      <c r="RXZ401" s="35"/>
      <c r="RYA401" s="35"/>
      <c r="RYB401" s="35"/>
      <c r="RYC401" s="35"/>
      <c r="RYD401" s="35"/>
      <c r="RYE401" s="35"/>
      <c r="RYF401" s="35"/>
      <c r="RYG401" s="35"/>
      <c r="RYH401" s="35"/>
      <c r="RYI401" s="35"/>
      <c r="RYJ401" s="35"/>
      <c r="RYK401" s="35"/>
      <c r="RYL401" s="35"/>
      <c r="RYM401" s="35"/>
      <c r="RYN401" s="35"/>
      <c r="RYO401" s="35"/>
      <c r="RYP401" s="35"/>
      <c r="RYQ401" s="35"/>
      <c r="RYR401" s="35"/>
      <c r="RYS401" s="35"/>
      <c r="RYT401" s="35"/>
      <c r="RYU401" s="35"/>
      <c r="RYV401" s="35"/>
      <c r="RYW401" s="35"/>
      <c r="RYX401" s="35"/>
      <c r="RYY401" s="35"/>
      <c r="RYZ401" s="35"/>
      <c r="RZA401" s="35"/>
      <c r="RZB401" s="35"/>
      <c r="RZC401" s="35"/>
      <c r="RZD401" s="35"/>
      <c r="RZE401" s="35"/>
      <c r="RZF401" s="35"/>
      <c r="RZG401" s="35"/>
      <c r="RZH401" s="35"/>
      <c r="RZI401" s="35"/>
      <c r="RZJ401" s="35"/>
      <c r="RZK401" s="35"/>
      <c r="RZL401" s="35"/>
      <c r="RZM401" s="35"/>
      <c r="RZN401" s="35"/>
      <c r="RZO401" s="35"/>
      <c r="RZP401" s="35"/>
      <c r="RZQ401" s="35"/>
      <c r="RZR401" s="35"/>
      <c r="RZS401" s="35"/>
      <c r="RZT401" s="35"/>
      <c r="RZU401" s="35"/>
      <c r="RZV401" s="35"/>
      <c r="RZW401" s="35"/>
      <c r="RZX401" s="35"/>
      <c r="RZY401" s="35"/>
      <c r="RZZ401" s="35"/>
      <c r="SAA401" s="35"/>
      <c r="SAB401" s="35"/>
      <c r="SAC401" s="35"/>
      <c r="SAD401" s="35"/>
      <c r="SAE401" s="35"/>
      <c r="SAF401" s="35"/>
      <c r="SAG401" s="35"/>
      <c r="SAH401" s="35"/>
      <c r="SAI401" s="35"/>
      <c r="SAJ401" s="35"/>
      <c r="SAK401" s="35"/>
      <c r="SAL401" s="35"/>
      <c r="SAM401" s="35"/>
      <c r="SAN401" s="35"/>
      <c r="SAO401" s="35"/>
      <c r="SAP401" s="35"/>
      <c r="SAQ401" s="35"/>
      <c r="SAR401" s="35"/>
      <c r="SAS401" s="35"/>
      <c r="SAT401" s="35"/>
      <c r="SAU401" s="35"/>
      <c r="SAV401" s="35"/>
      <c r="SAW401" s="35"/>
      <c r="SAX401" s="35"/>
      <c r="SAY401" s="35"/>
      <c r="SAZ401" s="35"/>
      <c r="SBA401" s="35"/>
      <c r="SBB401" s="35"/>
      <c r="SBC401" s="35"/>
      <c r="SBD401" s="35"/>
      <c r="SBE401" s="35"/>
      <c r="SBF401" s="35"/>
      <c r="SBG401" s="35"/>
      <c r="SBH401" s="35"/>
      <c r="SBI401" s="35"/>
      <c r="SBJ401" s="35"/>
      <c r="SBK401" s="35"/>
      <c r="SBL401" s="35"/>
      <c r="SBM401" s="35"/>
      <c r="SBN401" s="35"/>
      <c r="SBO401" s="35"/>
      <c r="SBP401" s="35"/>
      <c r="SBQ401" s="35"/>
      <c r="SBR401" s="35"/>
      <c r="SBS401" s="35"/>
      <c r="SBT401" s="35"/>
      <c r="SBU401" s="35"/>
      <c r="SBV401" s="35"/>
      <c r="SBW401" s="35"/>
      <c r="SBX401" s="35"/>
      <c r="SBY401" s="35"/>
      <c r="SBZ401" s="35"/>
      <c r="SCA401" s="35"/>
      <c r="SCB401" s="35"/>
      <c r="SCC401" s="35"/>
      <c r="SCD401" s="35"/>
      <c r="SCE401" s="35"/>
      <c r="SCF401" s="35"/>
      <c r="SCG401" s="35"/>
      <c r="SCH401" s="35"/>
      <c r="SCI401" s="35"/>
      <c r="SCJ401" s="35"/>
      <c r="SCK401" s="35"/>
      <c r="SCL401" s="35"/>
      <c r="SCM401" s="35"/>
      <c r="SCN401" s="35"/>
      <c r="SCO401" s="35"/>
      <c r="SCP401" s="35"/>
      <c r="SCQ401" s="35"/>
      <c r="SCR401" s="35"/>
      <c r="SCS401" s="35"/>
      <c r="SCT401" s="35"/>
      <c r="SCU401" s="35"/>
      <c r="SCV401" s="35"/>
      <c r="SCW401" s="35"/>
      <c r="SCX401" s="35"/>
      <c r="SCY401" s="35"/>
      <c r="SCZ401" s="35"/>
      <c r="SDA401" s="35"/>
      <c r="SDB401" s="35"/>
      <c r="SDC401" s="35"/>
      <c r="SDD401" s="35"/>
      <c r="SDE401" s="35"/>
      <c r="SDF401" s="35"/>
      <c r="SDG401" s="35"/>
      <c r="SDH401" s="35"/>
      <c r="SDI401" s="35"/>
      <c r="SDJ401" s="35"/>
      <c r="SDK401" s="35"/>
      <c r="SDL401" s="35"/>
      <c r="SDM401" s="35"/>
      <c r="SDN401" s="35"/>
      <c r="SDO401" s="35"/>
      <c r="SDP401" s="35"/>
      <c r="SDQ401" s="35"/>
      <c r="SDR401" s="35"/>
      <c r="SDS401" s="35"/>
      <c r="SDT401" s="35"/>
      <c r="SDU401" s="35"/>
      <c r="SDV401" s="35"/>
      <c r="SDW401" s="35"/>
      <c r="SDX401" s="35"/>
      <c r="SDY401" s="35"/>
      <c r="SDZ401" s="35"/>
      <c r="SEA401" s="35"/>
      <c r="SEB401" s="35"/>
      <c r="SEC401" s="35"/>
      <c r="SED401" s="35"/>
      <c r="SEE401" s="35"/>
      <c r="SEF401" s="35"/>
      <c r="SEG401" s="35"/>
      <c r="SEH401" s="35"/>
      <c r="SEI401" s="35"/>
      <c r="SEJ401" s="35"/>
      <c r="SEK401" s="35"/>
      <c r="SEL401" s="35"/>
      <c r="SEM401" s="35"/>
      <c r="SEN401" s="35"/>
      <c r="SEO401" s="35"/>
      <c r="SEP401" s="35"/>
      <c r="SEQ401" s="35"/>
      <c r="SER401" s="35"/>
      <c r="SES401" s="35"/>
      <c r="SET401" s="35"/>
      <c r="SEU401" s="35"/>
      <c r="SEV401" s="35"/>
      <c r="SEW401" s="35"/>
      <c r="SEX401" s="35"/>
      <c r="SEY401" s="35"/>
      <c r="SEZ401" s="35"/>
      <c r="SFA401" s="35"/>
      <c r="SFB401" s="35"/>
      <c r="SFC401" s="35"/>
      <c r="SFD401" s="35"/>
      <c r="SFE401" s="35"/>
      <c r="SFF401" s="35"/>
      <c r="SFG401" s="35"/>
      <c r="SFH401" s="35"/>
      <c r="SFI401" s="35"/>
      <c r="SFJ401" s="35"/>
      <c r="SFK401" s="35"/>
      <c r="SFL401" s="35"/>
      <c r="SFM401" s="35"/>
      <c r="SFN401" s="35"/>
      <c r="SFO401" s="35"/>
      <c r="SFP401" s="35"/>
      <c r="SFQ401" s="35"/>
      <c r="SFR401" s="35"/>
      <c r="SFS401" s="35"/>
      <c r="SFT401" s="35"/>
      <c r="SFU401" s="35"/>
      <c r="SFV401" s="35"/>
      <c r="SFW401" s="35"/>
      <c r="SFX401" s="35"/>
      <c r="SFY401" s="35"/>
      <c r="SFZ401" s="35"/>
      <c r="SGA401" s="35"/>
      <c r="SGB401" s="35"/>
      <c r="SGC401" s="35"/>
      <c r="SGD401" s="35"/>
      <c r="SGE401" s="35"/>
      <c r="SGF401" s="35"/>
      <c r="SGG401" s="35"/>
      <c r="SGH401" s="35"/>
      <c r="SGI401" s="35"/>
      <c r="SGJ401" s="35"/>
      <c r="SGK401" s="35"/>
      <c r="SGL401" s="35"/>
      <c r="SGM401" s="35"/>
      <c r="SGN401" s="35"/>
      <c r="SGO401" s="35"/>
      <c r="SGP401" s="35"/>
      <c r="SGQ401" s="35"/>
      <c r="SGR401" s="35"/>
      <c r="SGS401" s="35"/>
      <c r="SGT401" s="35"/>
      <c r="SGU401" s="35"/>
      <c r="SGV401" s="35"/>
      <c r="SGW401" s="35"/>
      <c r="SGX401" s="35"/>
      <c r="SGY401" s="35"/>
      <c r="SGZ401" s="35"/>
      <c r="SHA401" s="35"/>
      <c r="SHB401" s="35"/>
      <c r="SHC401" s="35"/>
      <c r="SHD401" s="35"/>
      <c r="SHE401" s="35"/>
      <c r="SHF401" s="35"/>
      <c r="SHG401" s="35"/>
      <c r="SHH401" s="35"/>
      <c r="SHI401" s="35"/>
      <c r="SHJ401" s="35"/>
      <c r="SHK401" s="35"/>
      <c r="SHL401" s="35"/>
      <c r="SHM401" s="35"/>
      <c r="SHN401" s="35"/>
      <c r="SHO401" s="35"/>
      <c r="SHP401" s="35"/>
      <c r="SHQ401" s="35"/>
      <c r="SHR401" s="35"/>
      <c r="SHS401" s="35"/>
      <c r="SHT401" s="35"/>
      <c r="SHU401" s="35"/>
      <c r="SHV401" s="35"/>
      <c r="SHW401" s="35"/>
      <c r="SHX401" s="35"/>
      <c r="SHY401" s="35"/>
      <c r="SHZ401" s="35"/>
      <c r="SIA401" s="35"/>
      <c r="SIB401" s="35"/>
      <c r="SIC401" s="35"/>
      <c r="SID401" s="35"/>
      <c r="SIE401" s="35"/>
      <c r="SIF401" s="35"/>
      <c r="SIG401" s="35"/>
      <c r="SIH401" s="35"/>
      <c r="SII401" s="35"/>
      <c r="SIJ401" s="35"/>
      <c r="SIK401" s="35"/>
      <c r="SIL401" s="35"/>
      <c r="SIM401" s="35"/>
      <c r="SIN401" s="35"/>
      <c r="SIO401" s="35"/>
      <c r="SIP401" s="35"/>
      <c r="SIQ401" s="35"/>
      <c r="SIR401" s="35"/>
      <c r="SIS401" s="35"/>
      <c r="SIT401" s="35"/>
      <c r="SIU401" s="35"/>
      <c r="SIV401" s="35"/>
      <c r="SIW401" s="35"/>
      <c r="SIX401" s="35"/>
      <c r="SIY401" s="35"/>
      <c r="SIZ401" s="35"/>
      <c r="SJA401" s="35"/>
      <c r="SJB401" s="35"/>
      <c r="SJC401" s="35"/>
      <c r="SJD401" s="35"/>
      <c r="SJE401" s="35"/>
      <c r="SJF401" s="35"/>
      <c r="SJG401" s="35"/>
      <c r="SJH401" s="35"/>
      <c r="SJI401" s="35"/>
      <c r="SJJ401" s="35"/>
      <c r="SJK401" s="35"/>
      <c r="SJL401" s="35"/>
      <c r="SJM401" s="35"/>
      <c r="SJN401" s="35"/>
      <c r="SJO401" s="35"/>
      <c r="SJP401" s="35"/>
      <c r="SJQ401" s="35"/>
      <c r="SJR401" s="35"/>
      <c r="SJS401" s="35"/>
      <c r="SJT401" s="35"/>
      <c r="SJU401" s="35"/>
      <c r="SJV401" s="35"/>
      <c r="SJW401" s="35"/>
      <c r="SJX401" s="35"/>
      <c r="SJY401" s="35"/>
      <c r="SJZ401" s="35"/>
      <c r="SKA401" s="35"/>
      <c r="SKB401" s="35"/>
      <c r="SKC401" s="35"/>
      <c r="SKD401" s="35"/>
      <c r="SKE401" s="35"/>
      <c r="SKF401" s="35"/>
      <c r="SKG401" s="35"/>
      <c r="SKH401" s="35"/>
      <c r="SKI401" s="35"/>
      <c r="SKJ401" s="35"/>
      <c r="SKK401" s="35"/>
      <c r="SKL401" s="35"/>
      <c r="SKM401" s="35"/>
      <c r="SKN401" s="35"/>
      <c r="SKO401" s="35"/>
      <c r="SKP401" s="35"/>
      <c r="SKQ401" s="35"/>
      <c r="SKR401" s="35"/>
      <c r="SKS401" s="35"/>
      <c r="SKT401" s="35"/>
      <c r="SKU401" s="35"/>
      <c r="SKV401" s="35"/>
      <c r="SKW401" s="35"/>
      <c r="SKX401" s="35"/>
      <c r="SKY401" s="35"/>
      <c r="SKZ401" s="35"/>
      <c r="SLA401" s="35"/>
      <c r="SLB401" s="35"/>
      <c r="SLC401" s="35"/>
      <c r="SLD401" s="35"/>
      <c r="SLE401" s="35"/>
      <c r="SLF401" s="35"/>
      <c r="SLG401" s="35"/>
      <c r="SLH401" s="35"/>
      <c r="SLI401" s="35"/>
      <c r="SLJ401" s="35"/>
      <c r="SLK401" s="35"/>
      <c r="SLL401" s="35"/>
      <c r="SLM401" s="35"/>
      <c r="SLN401" s="35"/>
      <c r="SLO401" s="35"/>
      <c r="SLP401" s="35"/>
      <c r="SLQ401" s="35"/>
      <c r="SLR401" s="35"/>
      <c r="SLS401" s="35"/>
      <c r="SLT401" s="35"/>
      <c r="SLU401" s="35"/>
      <c r="SLV401" s="35"/>
      <c r="SLW401" s="35"/>
      <c r="SLX401" s="35"/>
      <c r="SLY401" s="35"/>
      <c r="SLZ401" s="35"/>
      <c r="SMA401" s="35"/>
      <c r="SMB401" s="35"/>
      <c r="SMC401" s="35"/>
      <c r="SMD401" s="35"/>
      <c r="SME401" s="35"/>
      <c r="SMF401" s="35"/>
      <c r="SMG401" s="35"/>
      <c r="SMH401" s="35"/>
      <c r="SMI401" s="35"/>
      <c r="SMJ401" s="35"/>
      <c r="SMK401" s="35"/>
      <c r="SML401" s="35"/>
      <c r="SMM401" s="35"/>
      <c r="SMN401" s="35"/>
      <c r="SMO401" s="35"/>
      <c r="SMP401" s="35"/>
      <c r="SMQ401" s="35"/>
      <c r="SMR401" s="35"/>
      <c r="SMS401" s="35"/>
      <c r="SMT401" s="35"/>
      <c r="SMU401" s="35"/>
      <c r="SMV401" s="35"/>
      <c r="SMW401" s="35"/>
      <c r="SMX401" s="35"/>
      <c r="SMY401" s="35"/>
      <c r="SMZ401" s="35"/>
      <c r="SNA401" s="35"/>
      <c r="SNB401" s="35"/>
      <c r="SNC401" s="35"/>
      <c r="SND401" s="35"/>
      <c r="SNE401" s="35"/>
      <c r="SNF401" s="35"/>
      <c r="SNG401" s="35"/>
      <c r="SNH401" s="35"/>
      <c r="SNI401" s="35"/>
      <c r="SNJ401" s="35"/>
      <c r="SNK401" s="35"/>
      <c r="SNL401" s="35"/>
      <c r="SNM401" s="35"/>
      <c r="SNN401" s="35"/>
      <c r="SNO401" s="35"/>
      <c r="SNP401" s="35"/>
      <c r="SNQ401" s="35"/>
      <c r="SNR401" s="35"/>
      <c r="SNS401" s="35"/>
      <c r="SNT401" s="35"/>
      <c r="SNU401" s="35"/>
      <c r="SNV401" s="35"/>
      <c r="SNW401" s="35"/>
      <c r="SNX401" s="35"/>
      <c r="SNY401" s="35"/>
      <c r="SNZ401" s="35"/>
      <c r="SOA401" s="35"/>
      <c r="SOB401" s="35"/>
      <c r="SOC401" s="35"/>
      <c r="SOD401" s="35"/>
      <c r="SOE401" s="35"/>
      <c r="SOF401" s="35"/>
      <c r="SOG401" s="35"/>
      <c r="SOH401" s="35"/>
      <c r="SOI401" s="35"/>
      <c r="SOJ401" s="35"/>
      <c r="SOK401" s="35"/>
      <c r="SOL401" s="35"/>
      <c r="SOM401" s="35"/>
      <c r="SON401" s="35"/>
      <c r="SOO401" s="35"/>
      <c r="SOP401" s="35"/>
      <c r="SOQ401" s="35"/>
      <c r="SOR401" s="35"/>
      <c r="SOS401" s="35"/>
      <c r="SOT401" s="35"/>
      <c r="SOU401" s="35"/>
      <c r="SOV401" s="35"/>
      <c r="SOW401" s="35"/>
      <c r="SOX401" s="35"/>
      <c r="SOY401" s="35"/>
      <c r="SOZ401" s="35"/>
      <c r="SPA401" s="35"/>
      <c r="SPB401" s="35"/>
      <c r="SPC401" s="35"/>
      <c r="SPD401" s="35"/>
      <c r="SPE401" s="35"/>
      <c r="SPF401" s="35"/>
      <c r="SPG401" s="35"/>
      <c r="SPH401" s="35"/>
      <c r="SPI401" s="35"/>
      <c r="SPJ401" s="35"/>
      <c r="SPK401" s="35"/>
      <c r="SPL401" s="35"/>
      <c r="SPM401" s="35"/>
      <c r="SPN401" s="35"/>
      <c r="SPO401" s="35"/>
      <c r="SPP401" s="35"/>
      <c r="SPQ401" s="35"/>
      <c r="SPR401" s="35"/>
      <c r="SPS401" s="35"/>
      <c r="SPT401" s="35"/>
      <c r="SPU401" s="35"/>
      <c r="SPV401" s="35"/>
      <c r="SPW401" s="35"/>
      <c r="SPX401" s="35"/>
      <c r="SPY401" s="35"/>
      <c r="SPZ401" s="35"/>
      <c r="SQA401" s="35"/>
      <c r="SQB401" s="35"/>
      <c r="SQC401" s="35"/>
      <c r="SQD401" s="35"/>
      <c r="SQE401" s="35"/>
      <c r="SQF401" s="35"/>
      <c r="SQG401" s="35"/>
      <c r="SQH401" s="35"/>
      <c r="SQI401" s="35"/>
      <c r="SQJ401" s="35"/>
      <c r="SQK401" s="35"/>
      <c r="SQL401" s="35"/>
      <c r="SQM401" s="35"/>
      <c r="SQN401" s="35"/>
      <c r="SQO401" s="35"/>
      <c r="SQP401" s="35"/>
      <c r="SQQ401" s="35"/>
      <c r="SQR401" s="35"/>
      <c r="SQS401" s="35"/>
      <c r="SQT401" s="35"/>
      <c r="SQU401" s="35"/>
      <c r="SQV401" s="35"/>
      <c r="SQW401" s="35"/>
      <c r="SQX401" s="35"/>
      <c r="SQY401" s="35"/>
      <c r="SQZ401" s="35"/>
      <c r="SRA401" s="35"/>
      <c r="SRB401" s="35"/>
      <c r="SRC401" s="35"/>
      <c r="SRD401" s="35"/>
      <c r="SRE401" s="35"/>
      <c r="SRF401" s="35"/>
      <c r="SRG401" s="35"/>
      <c r="SRH401" s="35"/>
      <c r="SRI401" s="35"/>
      <c r="SRJ401" s="35"/>
      <c r="SRK401" s="35"/>
      <c r="SRL401" s="35"/>
      <c r="SRM401" s="35"/>
      <c r="SRN401" s="35"/>
      <c r="SRO401" s="35"/>
      <c r="SRP401" s="35"/>
      <c r="SRQ401" s="35"/>
      <c r="SRR401" s="35"/>
      <c r="SRS401" s="35"/>
      <c r="SRT401" s="35"/>
      <c r="SRU401" s="35"/>
      <c r="SRV401" s="35"/>
      <c r="SRW401" s="35"/>
      <c r="SRX401" s="35"/>
      <c r="SRY401" s="35"/>
      <c r="SRZ401" s="35"/>
      <c r="SSA401" s="35"/>
      <c r="SSB401" s="35"/>
      <c r="SSC401" s="35"/>
      <c r="SSD401" s="35"/>
      <c r="SSE401" s="35"/>
      <c r="SSF401" s="35"/>
      <c r="SSG401" s="35"/>
      <c r="SSH401" s="35"/>
      <c r="SSI401" s="35"/>
      <c r="SSJ401" s="35"/>
      <c r="SSK401" s="35"/>
      <c r="SSL401" s="35"/>
      <c r="SSM401" s="35"/>
      <c r="SSN401" s="35"/>
      <c r="SSO401" s="35"/>
      <c r="SSP401" s="35"/>
      <c r="SSQ401" s="35"/>
      <c r="SSR401" s="35"/>
      <c r="SSS401" s="35"/>
      <c r="SST401" s="35"/>
      <c r="SSU401" s="35"/>
      <c r="SSV401" s="35"/>
      <c r="SSW401" s="35"/>
      <c r="SSX401" s="35"/>
      <c r="SSY401" s="35"/>
      <c r="SSZ401" s="35"/>
      <c r="STA401" s="35"/>
      <c r="STB401" s="35"/>
      <c r="STC401" s="35"/>
      <c r="STD401" s="35"/>
      <c r="STE401" s="35"/>
      <c r="STF401" s="35"/>
      <c r="STG401" s="35"/>
      <c r="STH401" s="35"/>
      <c r="STI401" s="35"/>
      <c r="STJ401" s="35"/>
      <c r="STK401" s="35"/>
      <c r="STL401" s="35"/>
      <c r="STM401" s="35"/>
      <c r="STN401" s="35"/>
      <c r="STO401" s="35"/>
      <c r="STP401" s="35"/>
      <c r="STQ401" s="35"/>
      <c r="STR401" s="35"/>
      <c r="STS401" s="35"/>
      <c r="STT401" s="35"/>
      <c r="STU401" s="35"/>
      <c r="STV401" s="35"/>
      <c r="STW401" s="35"/>
      <c r="STX401" s="35"/>
      <c r="STY401" s="35"/>
      <c r="STZ401" s="35"/>
      <c r="SUA401" s="35"/>
      <c r="SUB401" s="35"/>
      <c r="SUC401" s="35"/>
      <c r="SUD401" s="35"/>
      <c r="SUE401" s="35"/>
      <c r="SUF401" s="35"/>
      <c r="SUG401" s="35"/>
      <c r="SUH401" s="35"/>
      <c r="SUI401" s="35"/>
      <c r="SUJ401" s="35"/>
      <c r="SUK401" s="35"/>
      <c r="SUL401" s="35"/>
      <c r="SUM401" s="35"/>
      <c r="SUN401" s="35"/>
      <c r="SUO401" s="35"/>
      <c r="SUP401" s="35"/>
      <c r="SUQ401" s="35"/>
      <c r="SUR401" s="35"/>
      <c r="SUS401" s="35"/>
      <c r="SUT401" s="35"/>
      <c r="SUU401" s="35"/>
      <c r="SUV401" s="35"/>
      <c r="SUW401" s="35"/>
      <c r="SUX401" s="35"/>
      <c r="SUY401" s="35"/>
      <c r="SUZ401" s="35"/>
      <c r="SVA401" s="35"/>
      <c r="SVB401" s="35"/>
      <c r="SVC401" s="35"/>
      <c r="SVD401" s="35"/>
      <c r="SVE401" s="35"/>
      <c r="SVF401" s="35"/>
      <c r="SVG401" s="35"/>
      <c r="SVH401" s="35"/>
      <c r="SVI401" s="35"/>
      <c r="SVJ401" s="35"/>
      <c r="SVK401" s="35"/>
      <c r="SVL401" s="35"/>
      <c r="SVM401" s="35"/>
      <c r="SVN401" s="35"/>
      <c r="SVO401" s="35"/>
      <c r="SVP401" s="35"/>
      <c r="SVQ401" s="35"/>
      <c r="SVR401" s="35"/>
      <c r="SVS401" s="35"/>
      <c r="SVT401" s="35"/>
      <c r="SVU401" s="35"/>
      <c r="SVV401" s="35"/>
      <c r="SVW401" s="35"/>
      <c r="SVX401" s="35"/>
      <c r="SVY401" s="35"/>
      <c r="SVZ401" s="35"/>
      <c r="SWA401" s="35"/>
      <c r="SWB401" s="35"/>
      <c r="SWC401" s="35"/>
      <c r="SWD401" s="35"/>
      <c r="SWE401" s="35"/>
      <c r="SWF401" s="35"/>
      <c r="SWG401" s="35"/>
      <c r="SWH401" s="35"/>
      <c r="SWI401" s="35"/>
      <c r="SWJ401" s="35"/>
      <c r="SWK401" s="35"/>
      <c r="SWL401" s="35"/>
      <c r="SWM401" s="35"/>
      <c r="SWN401" s="35"/>
      <c r="SWO401" s="35"/>
      <c r="SWP401" s="35"/>
      <c r="SWQ401" s="35"/>
      <c r="SWR401" s="35"/>
      <c r="SWS401" s="35"/>
      <c r="SWT401" s="35"/>
      <c r="SWU401" s="35"/>
      <c r="SWV401" s="35"/>
      <c r="SWW401" s="35"/>
      <c r="SWX401" s="35"/>
      <c r="SWY401" s="35"/>
      <c r="SWZ401" s="35"/>
      <c r="SXA401" s="35"/>
      <c r="SXB401" s="35"/>
      <c r="SXC401" s="35"/>
      <c r="SXD401" s="35"/>
      <c r="SXE401" s="35"/>
      <c r="SXF401" s="35"/>
      <c r="SXG401" s="35"/>
      <c r="SXH401" s="35"/>
      <c r="SXI401" s="35"/>
      <c r="SXJ401" s="35"/>
      <c r="SXK401" s="35"/>
      <c r="SXL401" s="35"/>
      <c r="SXM401" s="35"/>
      <c r="SXN401" s="35"/>
      <c r="SXO401" s="35"/>
      <c r="SXP401" s="35"/>
      <c r="SXQ401" s="35"/>
      <c r="SXR401" s="35"/>
      <c r="SXS401" s="35"/>
      <c r="SXT401" s="35"/>
      <c r="SXU401" s="35"/>
      <c r="SXV401" s="35"/>
      <c r="SXW401" s="35"/>
      <c r="SXX401" s="35"/>
      <c r="SXY401" s="35"/>
      <c r="SXZ401" s="35"/>
      <c r="SYA401" s="35"/>
      <c r="SYB401" s="35"/>
      <c r="SYC401" s="35"/>
      <c r="SYD401" s="35"/>
      <c r="SYE401" s="35"/>
      <c r="SYF401" s="35"/>
      <c r="SYG401" s="35"/>
      <c r="SYH401" s="35"/>
      <c r="SYI401" s="35"/>
      <c r="SYJ401" s="35"/>
      <c r="SYK401" s="35"/>
      <c r="SYL401" s="35"/>
      <c r="SYM401" s="35"/>
      <c r="SYN401" s="35"/>
      <c r="SYO401" s="35"/>
      <c r="SYP401" s="35"/>
      <c r="SYQ401" s="35"/>
      <c r="SYR401" s="35"/>
      <c r="SYS401" s="35"/>
      <c r="SYT401" s="35"/>
      <c r="SYU401" s="35"/>
      <c r="SYV401" s="35"/>
      <c r="SYW401" s="35"/>
      <c r="SYX401" s="35"/>
      <c r="SYY401" s="35"/>
      <c r="SYZ401" s="35"/>
      <c r="SZA401" s="35"/>
      <c r="SZB401" s="35"/>
      <c r="SZC401" s="35"/>
      <c r="SZD401" s="35"/>
      <c r="SZE401" s="35"/>
      <c r="SZF401" s="35"/>
      <c r="SZG401" s="35"/>
      <c r="SZH401" s="35"/>
      <c r="SZI401" s="35"/>
      <c r="SZJ401" s="35"/>
      <c r="SZK401" s="35"/>
      <c r="SZL401" s="35"/>
      <c r="SZM401" s="35"/>
      <c r="SZN401" s="35"/>
      <c r="SZO401" s="35"/>
      <c r="SZP401" s="35"/>
      <c r="SZQ401" s="35"/>
      <c r="SZR401" s="35"/>
      <c r="SZS401" s="35"/>
      <c r="SZT401" s="35"/>
      <c r="SZU401" s="35"/>
      <c r="SZV401" s="35"/>
      <c r="SZW401" s="35"/>
      <c r="SZX401" s="35"/>
      <c r="SZY401" s="35"/>
      <c r="SZZ401" s="35"/>
      <c r="TAA401" s="35"/>
      <c r="TAB401" s="35"/>
      <c r="TAC401" s="35"/>
      <c r="TAD401" s="35"/>
      <c r="TAE401" s="35"/>
      <c r="TAF401" s="35"/>
      <c r="TAG401" s="35"/>
      <c r="TAH401" s="35"/>
      <c r="TAI401" s="35"/>
      <c r="TAJ401" s="35"/>
      <c r="TAK401" s="35"/>
      <c r="TAL401" s="35"/>
      <c r="TAM401" s="35"/>
      <c r="TAN401" s="35"/>
      <c r="TAO401" s="35"/>
      <c r="TAP401" s="35"/>
      <c r="TAQ401" s="35"/>
      <c r="TAR401" s="35"/>
      <c r="TAS401" s="35"/>
      <c r="TAT401" s="35"/>
      <c r="TAU401" s="35"/>
      <c r="TAV401" s="35"/>
      <c r="TAW401" s="35"/>
      <c r="TAX401" s="35"/>
      <c r="TAY401" s="35"/>
      <c r="TAZ401" s="35"/>
      <c r="TBA401" s="35"/>
      <c r="TBB401" s="35"/>
      <c r="TBC401" s="35"/>
      <c r="TBD401" s="35"/>
      <c r="TBE401" s="35"/>
      <c r="TBF401" s="35"/>
      <c r="TBG401" s="35"/>
      <c r="TBH401" s="35"/>
      <c r="TBI401" s="35"/>
      <c r="TBJ401" s="35"/>
      <c r="TBK401" s="35"/>
      <c r="TBL401" s="35"/>
      <c r="TBM401" s="35"/>
      <c r="TBN401" s="35"/>
      <c r="TBO401" s="35"/>
      <c r="TBP401" s="35"/>
      <c r="TBQ401" s="35"/>
      <c r="TBR401" s="35"/>
      <c r="TBS401" s="35"/>
      <c r="TBT401" s="35"/>
      <c r="TBU401" s="35"/>
      <c r="TBV401" s="35"/>
      <c r="TBW401" s="35"/>
      <c r="TBX401" s="35"/>
      <c r="TBY401" s="35"/>
      <c r="TBZ401" s="35"/>
      <c r="TCA401" s="35"/>
      <c r="TCB401" s="35"/>
      <c r="TCC401" s="35"/>
      <c r="TCD401" s="35"/>
      <c r="TCE401" s="35"/>
      <c r="TCF401" s="35"/>
      <c r="TCG401" s="35"/>
      <c r="TCH401" s="35"/>
      <c r="TCI401" s="35"/>
      <c r="TCJ401" s="35"/>
      <c r="TCK401" s="35"/>
      <c r="TCL401" s="35"/>
      <c r="TCM401" s="35"/>
      <c r="TCN401" s="35"/>
      <c r="TCO401" s="35"/>
      <c r="TCP401" s="35"/>
      <c r="TCQ401" s="35"/>
      <c r="TCR401" s="35"/>
      <c r="TCS401" s="35"/>
      <c r="TCT401" s="35"/>
      <c r="TCU401" s="35"/>
      <c r="TCV401" s="35"/>
      <c r="TCW401" s="35"/>
      <c r="TCX401" s="35"/>
      <c r="TCY401" s="35"/>
      <c r="TCZ401" s="35"/>
      <c r="TDA401" s="35"/>
      <c r="TDB401" s="35"/>
      <c r="TDC401" s="35"/>
      <c r="TDD401" s="35"/>
      <c r="TDE401" s="35"/>
      <c r="TDF401" s="35"/>
      <c r="TDG401" s="35"/>
      <c r="TDH401" s="35"/>
      <c r="TDI401" s="35"/>
      <c r="TDJ401" s="35"/>
      <c r="TDK401" s="35"/>
      <c r="TDL401" s="35"/>
      <c r="TDM401" s="35"/>
      <c r="TDN401" s="35"/>
      <c r="TDO401" s="35"/>
      <c r="TDP401" s="35"/>
      <c r="TDQ401" s="35"/>
      <c r="TDR401" s="35"/>
      <c r="TDS401" s="35"/>
      <c r="TDT401" s="35"/>
      <c r="TDU401" s="35"/>
      <c r="TDV401" s="35"/>
      <c r="TDW401" s="35"/>
      <c r="TDX401" s="35"/>
      <c r="TDY401" s="35"/>
      <c r="TDZ401" s="35"/>
      <c r="TEA401" s="35"/>
      <c r="TEB401" s="35"/>
      <c r="TEC401" s="35"/>
      <c r="TED401" s="35"/>
      <c r="TEE401" s="35"/>
      <c r="TEF401" s="35"/>
      <c r="TEG401" s="35"/>
      <c r="TEH401" s="35"/>
      <c r="TEI401" s="35"/>
      <c r="TEJ401" s="35"/>
      <c r="TEK401" s="35"/>
      <c r="TEL401" s="35"/>
      <c r="TEM401" s="35"/>
      <c r="TEN401" s="35"/>
      <c r="TEO401" s="35"/>
      <c r="TEP401" s="35"/>
      <c r="TEQ401" s="35"/>
      <c r="TER401" s="35"/>
      <c r="TES401" s="35"/>
      <c r="TET401" s="35"/>
      <c r="TEU401" s="35"/>
      <c r="TEV401" s="35"/>
      <c r="TEW401" s="35"/>
      <c r="TEX401" s="35"/>
      <c r="TEY401" s="35"/>
      <c r="TEZ401" s="35"/>
      <c r="TFA401" s="35"/>
      <c r="TFB401" s="35"/>
      <c r="TFC401" s="35"/>
      <c r="TFD401" s="35"/>
      <c r="TFE401" s="35"/>
      <c r="TFF401" s="35"/>
      <c r="TFG401" s="35"/>
      <c r="TFH401" s="35"/>
      <c r="TFI401" s="35"/>
      <c r="TFJ401" s="35"/>
      <c r="TFK401" s="35"/>
      <c r="TFL401" s="35"/>
      <c r="TFM401" s="35"/>
      <c r="TFN401" s="35"/>
      <c r="TFO401" s="35"/>
      <c r="TFP401" s="35"/>
      <c r="TFQ401" s="35"/>
      <c r="TFR401" s="35"/>
      <c r="TFS401" s="35"/>
      <c r="TFT401" s="35"/>
      <c r="TFU401" s="35"/>
      <c r="TFV401" s="35"/>
      <c r="TFW401" s="35"/>
      <c r="TFX401" s="35"/>
      <c r="TFY401" s="35"/>
      <c r="TFZ401" s="35"/>
      <c r="TGA401" s="35"/>
      <c r="TGB401" s="35"/>
      <c r="TGC401" s="35"/>
      <c r="TGD401" s="35"/>
      <c r="TGE401" s="35"/>
      <c r="TGF401" s="35"/>
      <c r="TGG401" s="35"/>
      <c r="TGH401" s="35"/>
      <c r="TGI401" s="35"/>
      <c r="TGJ401" s="35"/>
      <c r="TGK401" s="35"/>
      <c r="TGL401" s="35"/>
      <c r="TGM401" s="35"/>
      <c r="TGN401" s="35"/>
      <c r="TGO401" s="35"/>
      <c r="TGP401" s="35"/>
      <c r="TGQ401" s="35"/>
      <c r="TGR401" s="35"/>
      <c r="TGS401" s="35"/>
      <c r="TGT401" s="35"/>
      <c r="TGU401" s="35"/>
      <c r="TGV401" s="35"/>
      <c r="TGW401" s="35"/>
      <c r="TGX401" s="35"/>
      <c r="TGY401" s="35"/>
      <c r="TGZ401" s="35"/>
      <c r="THA401" s="35"/>
      <c r="THB401" s="35"/>
      <c r="THC401" s="35"/>
      <c r="THD401" s="35"/>
      <c r="THE401" s="35"/>
      <c r="THF401" s="35"/>
      <c r="THG401" s="35"/>
      <c r="THH401" s="35"/>
      <c r="THI401" s="35"/>
      <c r="THJ401" s="35"/>
      <c r="THK401" s="35"/>
      <c r="THL401" s="35"/>
      <c r="THM401" s="35"/>
      <c r="THN401" s="35"/>
      <c r="THO401" s="35"/>
      <c r="THP401" s="35"/>
      <c r="THQ401" s="35"/>
      <c r="THR401" s="35"/>
      <c r="THS401" s="35"/>
      <c r="THT401" s="35"/>
      <c r="THU401" s="35"/>
      <c r="THV401" s="35"/>
      <c r="THW401" s="35"/>
      <c r="THX401" s="35"/>
      <c r="THY401" s="35"/>
      <c r="THZ401" s="35"/>
      <c r="TIA401" s="35"/>
      <c r="TIB401" s="35"/>
      <c r="TIC401" s="35"/>
      <c r="TID401" s="35"/>
      <c r="TIE401" s="35"/>
      <c r="TIF401" s="35"/>
      <c r="TIG401" s="35"/>
      <c r="TIH401" s="35"/>
      <c r="TII401" s="35"/>
      <c r="TIJ401" s="35"/>
      <c r="TIK401" s="35"/>
      <c r="TIL401" s="35"/>
      <c r="TIM401" s="35"/>
      <c r="TIN401" s="35"/>
      <c r="TIO401" s="35"/>
      <c r="TIP401" s="35"/>
      <c r="TIQ401" s="35"/>
      <c r="TIR401" s="35"/>
      <c r="TIS401" s="35"/>
      <c r="TIT401" s="35"/>
      <c r="TIU401" s="35"/>
      <c r="TIV401" s="35"/>
      <c r="TIW401" s="35"/>
      <c r="TIX401" s="35"/>
      <c r="TIY401" s="35"/>
      <c r="TIZ401" s="35"/>
      <c r="TJA401" s="35"/>
      <c r="TJB401" s="35"/>
      <c r="TJC401" s="35"/>
      <c r="TJD401" s="35"/>
      <c r="TJE401" s="35"/>
      <c r="TJF401" s="35"/>
      <c r="TJG401" s="35"/>
      <c r="TJH401" s="35"/>
      <c r="TJI401" s="35"/>
      <c r="TJJ401" s="35"/>
      <c r="TJK401" s="35"/>
      <c r="TJL401" s="35"/>
      <c r="TJM401" s="35"/>
      <c r="TJN401" s="35"/>
      <c r="TJO401" s="35"/>
      <c r="TJP401" s="35"/>
      <c r="TJQ401" s="35"/>
      <c r="TJR401" s="35"/>
      <c r="TJS401" s="35"/>
      <c r="TJT401" s="35"/>
      <c r="TJU401" s="35"/>
      <c r="TJV401" s="35"/>
      <c r="TJW401" s="35"/>
      <c r="TJX401" s="35"/>
      <c r="TJY401" s="35"/>
      <c r="TJZ401" s="35"/>
      <c r="TKA401" s="35"/>
      <c r="TKB401" s="35"/>
      <c r="TKC401" s="35"/>
      <c r="TKD401" s="35"/>
      <c r="TKE401" s="35"/>
      <c r="TKF401" s="35"/>
      <c r="TKG401" s="35"/>
      <c r="TKH401" s="35"/>
      <c r="TKI401" s="35"/>
      <c r="TKJ401" s="35"/>
      <c r="TKK401" s="35"/>
      <c r="TKL401" s="35"/>
      <c r="TKM401" s="35"/>
      <c r="TKN401" s="35"/>
      <c r="TKO401" s="35"/>
      <c r="TKP401" s="35"/>
      <c r="TKQ401" s="35"/>
      <c r="TKR401" s="35"/>
      <c r="TKS401" s="35"/>
      <c r="TKT401" s="35"/>
      <c r="TKU401" s="35"/>
      <c r="TKV401" s="35"/>
      <c r="TKW401" s="35"/>
      <c r="TKX401" s="35"/>
      <c r="TKY401" s="35"/>
      <c r="TKZ401" s="35"/>
      <c r="TLA401" s="35"/>
      <c r="TLB401" s="35"/>
      <c r="TLC401" s="35"/>
      <c r="TLD401" s="35"/>
      <c r="TLE401" s="35"/>
      <c r="TLF401" s="35"/>
      <c r="TLG401" s="35"/>
      <c r="TLH401" s="35"/>
      <c r="TLI401" s="35"/>
      <c r="TLJ401" s="35"/>
      <c r="TLK401" s="35"/>
      <c r="TLL401" s="35"/>
      <c r="TLM401" s="35"/>
      <c r="TLN401" s="35"/>
      <c r="TLO401" s="35"/>
      <c r="TLP401" s="35"/>
      <c r="TLQ401" s="35"/>
      <c r="TLR401" s="35"/>
      <c r="TLS401" s="35"/>
      <c r="TLT401" s="35"/>
      <c r="TLU401" s="35"/>
      <c r="TLV401" s="35"/>
      <c r="TLW401" s="35"/>
      <c r="TLX401" s="35"/>
      <c r="TLY401" s="35"/>
      <c r="TLZ401" s="35"/>
      <c r="TMA401" s="35"/>
      <c r="TMB401" s="35"/>
      <c r="TMC401" s="35"/>
      <c r="TMD401" s="35"/>
      <c r="TME401" s="35"/>
      <c r="TMF401" s="35"/>
      <c r="TMG401" s="35"/>
      <c r="TMH401" s="35"/>
      <c r="TMI401" s="35"/>
      <c r="TMJ401" s="35"/>
      <c r="TMK401" s="35"/>
      <c r="TML401" s="35"/>
      <c r="TMM401" s="35"/>
      <c r="TMN401" s="35"/>
      <c r="TMO401" s="35"/>
      <c r="TMP401" s="35"/>
      <c r="TMQ401" s="35"/>
      <c r="TMR401" s="35"/>
      <c r="TMS401" s="35"/>
      <c r="TMT401" s="35"/>
      <c r="TMU401" s="35"/>
      <c r="TMV401" s="35"/>
      <c r="TMW401" s="35"/>
      <c r="TMX401" s="35"/>
      <c r="TMY401" s="35"/>
      <c r="TMZ401" s="35"/>
      <c r="TNA401" s="35"/>
      <c r="TNB401" s="35"/>
      <c r="TNC401" s="35"/>
      <c r="TND401" s="35"/>
      <c r="TNE401" s="35"/>
      <c r="TNF401" s="35"/>
      <c r="TNG401" s="35"/>
      <c r="TNH401" s="35"/>
      <c r="TNI401" s="35"/>
      <c r="TNJ401" s="35"/>
      <c r="TNK401" s="35"/>
      <c r="TNL401" s="35"/>
      <c r="TNM401" s="35"/>
      <c r="TNN401" s="35"/>
      <c r="TNO401" s="35"/>
      <c r="TNP401" s="35"/>
      <c r="TNQ401" s="35"/>
      <c r="TNR401" s="35"/>
      <c r="TNS401" s="35"/>
      <c r="TNT401" s="35"/>
      <c r="TNU401" s="35"/>
      <c r="TNV401" s="35"/>
      <c r="TNW401" s="35"/>
      <c r="TNX401" s="35"/>
      <c r="TNY401" s="35"/>
      <c r="TNZ401" s="35"/>
      <c r="TOA401" s="35"/>
      <c r="TOB401" s="35"/>
      <c r="TOC401" s="35"/>
      <c r="TOD401" s="35"/>
      <c r="TOE401" s="35"/>
      <c r="TOF401" s="35"/>
      <c r="TOG401" s="35"/>
      <c r="TOH401" s="35"/>
      <c r="TOI401" s="35"/>
      <c r="TOJ401" s="35"/>
      <c r="TOK401" s="35"/>
      <c r="TOL401" s="35"/>
      <c r="TOM401" s="35"/>
      <c r="TON401" s="35"/>
      <c r="TOO401" s="35"/>
      <c r="TOP401" s="35"/>
      <c r="TOQ401" s="35"/>
      <c r="TOR401" s="35"/>
      <c r="TOS401" s="35"/>
      <c r="TOT401" s="35"/>
      <c r="TOU401" s="35"/>
      <c r="TOV401" s="35"/>
      <c r="TOW401" s="35"/>
      <c r="TOX401" s="35"/>
      <c r="TOY401" s="35"/>
      <c r="TOZ401" s="35"/>
      <c r="TPA401" s="35"/>
      <c r="TPB401" s="35"/>
      <c r="TPC401" s="35"/>
      <c r="TPD401" s="35"/>
      <c r="TPE401" s="35"/>
      <c r="TPF401" s="35"/>
      <c r="TPG401" s="35"/>
      <c r="TPH401" s="35"/>
      <c r="TPI401" s="35"/>
      <c r="TPJ401" s="35"/>
      <c r="TPK401" s="35"/>
      <c r="TPL401" s="35"/>
      <c r="TPM401" s="35"/>
      <c r="TPN401" s="35"/>
      <c r="TPO401" s="35"/>
      <c r="TPP401" s="35"/>
      <c r="TPQ401" s="35"/>
      <c r="TPR401" s="35"/>
      <c r="TPS401" s="35"/>
      <c r="TPT401" s="35"/>
      <c r="TPU401" s="35"/>
      <c r="TPV401" s="35"/>
      <c r="TPW401" s="35"/>
      <c r="TPX401" s="35"/>
      <c r="TPY401" s="35"/>
      <c r="TPZ401" s="35"/>
      <c r="TQA401" s="35"/>
      <c r="TQB401" s="35"/>
      <c r="TQC401" s="35"/>
      <c r="TQD401" s="35"/>
      <c r="TQE401" s="35"/>
      <c r="TQF401" s="35"/>
      <c r="TQG401" s="35"/>
      <c r="TQH401" s="35"/>
      <c r="TQI401" s="35"/>
      <c r="TQJ401" s="35"/>
      <c r="TQK401" s="35"/>
      <c r="TQL401" s="35"/>
      <c r="TQM401" s="35"/>
      <c r="TQN401" s="35"/>
      <c r="TQO401" s="35"/>
      <c r="TQP401" s="35"/>
      <c r="TQQ401" s="35"/>
      <c r="TQR401" s="35"/>
      <c r="TQS401" s="35"/>
      <c r="TQT401" s="35"/>
      <c r="TQU401" s="35"/>
      <c r="TQV401" s="35"/>
      <c r="TQW401" s="35"/>
      <c r="TQX401" s="35"/>
      <c r="TQY401" s="35"/>
      <c r="TQZ401" s="35"/>
      <c r="TRA401" s="35"/>
      <c r="TRB401" s="35"/>
      <c r="TRC401" s="35"/>
      <c r="TRD401" s="35"/>
      <c r="TRE401" s="35"/>
      <c r="TRF401" s="35"/>
      <c r="TRG401" s="35"/>
      <c r="TRH401" s="35"/>
      <c r="TRI401" s="35"/>
      <c r="TRJ401" s="35"/>
      <c r="TRK401" s="35"/>
      <c r="TRL401" s="35"/>
      <c r="TRM401" s="35"/>
      <c r="TRN401" s="35"/>
      <c r="TRO401" s="35"/>
      <c r="TRP401" s="35"/>
      <c r="TRQ401" s="35"/>
      <c r="TRR401" s="35"/>
      <c r="TRS401" s="35"/>
      <c r="TRT401" s="35"/>
      <c r="TRU401" s="35"/>
      <c r="TRV401" s="35"/>
      <c r="TRW401" s="35"/>
      <c r="TRX401" s="35"/>
      <c r="TRY401" s="35"/>
      <c r="TRZ401" s="35"/>
      <c r="TSA401" s="35"/>
      <c r="TSB401" s="35"/>
      <c r="TSC401" s="35"/>
      <c r="TSD401" s="35"/>
      <c r="TSE401" s="35"/>
      <c r="TSF401" s="35"/>
      <c r="TSG401" s="35"/>
      <c r="TSH401" s="35"/>
      <c r="TSI401" s="35"/>
      <c r="TSJ401" s="35"/>
      <c r="TSK401" s="35"/>
      <c r="TSL401" s="35"/>
      <c r="TSM401" s="35"/>
      <c r="TSN401" s="35"/>
      <c r="TSO401" s="35"/>
      <c r="TSP401" s="35"/>
      <c r="TSQ401" s="35"/>
      <c r="TSR401" s="35"/>
      <c r="TSS401" s="35"/>
      <c r="TST401" s="35"/>
      <c r="TSU401" s="35"/>
      <c r="TSV401" s="35"/>
      <c r="TSW401" s="35"/>
      <c r="TSX401" s="35"/>
      <c r="TSY401" s="35"/>
      <c r="TSZ401" s="35"/>
      <c r="TTA401" s="35"/>
      <c r="TTB401" s="35"/>
      <c r="TTC401" s="35"/>
      <c r="TTD401" s="35"/>
      <c r="TTE401" s="35"/>
      <c r="TTF401" s="35"/>
      <c r="TTG401" s="35"/>
      <c r="TTH401" s="35"/>
      <c r="TTI401" s="35"/>
      <c r="TTJ401" s="35"/>
      <c r="TTK401" s="35"/>
      <c r="TTL401" s="35"/>
      <c r="TTM401" s="35"/>
      <c r="TTN401" s="35"/>
      <c r="TTO401" s="35"/>
      <c r="TTP401" s="35"/>
      <c r="TTQ401" s="35"/>
      <c r="TTR401" s="35"/>
      <c r="TTS401" s="35"/>
      <c r="TTT401" s="35"/>
      <c r="TTU401" s="35"/>
      <c r="TTV401" s="35"/>
      <c r="TTW401" s="35"/>
      <c r="TTX401" s="35"/>
      <c r="TTY401" s="35"/>
      <c r="TTZ401" s="35"/>
      <c r="TUA401" s="35"/>
      <c r="TUB401" s="35"/>
      <c r="TUC401" s="35"/>
      <c r="TUD401" s="35"/>
      <c r="TUE401" s="35"/>
      <c r="TUF401" s="35"/>
      <c r="TUG401" s="35"/>
      <c r="TUH401" s="35"/>
      <c r="TUI401" s="35"/>
      <c r="TUJ401" s="35"/>
      <c r="TUK401" s="35"/>
      <c r="TUL401" s="35"/>
      <c r="TUM401" s="35"/>
      <c r="TUN401" s="35"/>
      <c r="TUO401" s="35"/>
      <c r="TUP401" s="35"/>
      <c r="TUQ401" s="35"/>
      <c r="TUR401" s="35"/>
      <c r="TUS401" s="35"/>
      <c r="TUT401" s="35"/>
      <c r="TUU401" s="35"/>
      <c r="TUV401" s="35"/>
      <c r="TUW401" s="35"/>
      <c r="TUX401" s="35"/>
      <c r="TUY401" s="35"/>
      <c r="TUZ401" s="35"/>
      <c r="TVA401" s="35"/>
      <c r="TVB401" s="35"/>
      <c r="TVC401" s="35"/>
      <c r="TVD401" s="35"/>
      <c r="TVE401" s="35"/>
      <c r="TVF401" s="35"/>
      <c r="TVG401" s="35"/>
      <c r="TVH401" s="35"/>
      <c r="TVI401" s="35"/>
      <c r="TVJ401" s="35"/>
      <c r="TVK401" s="35"/>
      <c r="TVL401" s="35"/>
      <c r="TVM401" s="35"/>
      <c r="TVN401" s="35"/>
      <c r="TVO401" s="35"/>
      <c r="TVP401" s="35"/>
      <c r="TVQ401" s="35"/>
      <c r="TVR401" s="35"/>
      <c r="TVS401" s="35"/>
      <c r="TVT401" s="35"/>
      <c r="TVU401" s="35"/>
      <c r="TVV401" s="35"/>
      <c r="TVW401" s="35"/>
      <c r="TVX401" s="35"/>
      <c r="TVY401" s="35"/>
      <c r="TVZ401" s="35"/>
      <c r="TWA401" s="35"/>
      <c r="TWB401" s="35"/>
      <c r="TWC401" s="35"/>
      <c r="TWD401" s="35"/>
      <c r="TWE401" s="35"/>
      <c r="TWF401" s="35"/>
      <c r="TWG401" s="35"/>
      <c r="TWH401" s="35"/>
      <c r="TWI401" s="35"/>
      <c r="TWJ401" s="35"/>
      <c r="TWK401" s="35"/>
      <c r="TWL401" s="35"/>
      <c r="TWM401" s="35"/>
      <c r="TWN401" s="35"/>
      <c r="TWO401" s="35"/>
      <c r="TWP401" s="35"/>
      <c r="TWQ401" s="35"/>
      <c r="TWR401" s="35"/>
      <c r="TWS401" s="35"/>
      <c r="TWT401" s="35"/>
      <c r="TWU401" s="35"/>
      <c r="TWV401" s="35"/>
      <c r="TWW401" s="35"/>
      <c r="TWX401" s="35"/>
      <c r="TWY401" s="35"/>
      <c r="TWZ401" s="35"/>
      <c r="TXA401" s="35"/>
      <c r="TXB401" s="35"/>
      <c r="TXC401" s="35"/>
      <c r="TXD401" s="35"/>
      <c r="TXE401" s="35"/>
      <c r="TXF401" s="35"/>
      <c r="TXG401" s="35"/>
      <c r="TXH401" s="35"/>
      <c r="TXI401" s="35"/>
      <c r="TXJ401" s="35"/>
      <c r="TXK401" s="35"/>
      <c r="TXL401" s="35"/>
      <c r="TXM401" s="35"/>
      <c r="TXN401" s="35"/>
      <c r="TXO401" s="35"/>
      <c r="TXP401" s="35"/>
      <c r="TXQ401" s="35"/>
      <c r="TXR401" s="35"/>
      <c r="TXS401" s="35"/>
      <c r="TXT401" s="35"/>
      <c r="TXU401" s="35"/>
      <c r="TXV401" s="35"/>
      <c r="TXW401" s="35"/>
      <c r="TXX401" s="35"/>
      <c r="TXY401" s="35"/>
      <c r="TXZ401" s="35"/>
      <c r="TYA401" s="35"/>
      <c r="TYB401" s="35"/>
      <c r="TYC401" s="35"/>
      <c r="TYD401" s="35"/>
      <c r="TYE401" s="35"/>
      <c r="TYF401" s="35"/>
      <c r="TYG401" s="35"/>
      <c r="TYH401" s="35"/>
      <c r="TYI401" s="35"/>
      <c r="TYJ401" s="35"/>
      <c r="TYK401" s="35"/>
      <c r="TYL401" s="35"/>
      <c r="TYM401" s="35"/>
      <c r="TYN401" s="35"/>
      <c r="TYO401" s="35"/>
      <c r="TYP401" s="35"/>
      <c r="TYQ401" s="35"/>
      <c r="TYR401" s="35"/>
      <c r="TYS401" s="35"/>
      <c r="TYT401" s="35"/>
      <c r="TYU401" s="35"/>
      <c r="TYV401" s="35"/>
      <c r="TYW401" s="35"/>
      <c r="TYX401" s="35"/>
      <c r="TYY401" s="35"/>
      <c r="TYZ401" s="35"/>
      <c r="TZA401" s="35"/>
      <c r="TZB401" s="35"/>
      <c r="TZC401" s="35"/>
      <c r="TZD401" s="35"/>
      <c r="TZE401" s="35"/>
      <c r="TZF401" s="35"/>
      <c r="TZG401" s="35"/>
      <c r="TZH401" s="35"/>
      <c r="TZI401" s="35"/>
      <c r="TZJ401" s="35"/>
      <c r="TZK401" s="35"/>
      <c r="TZL401" s="35"/>
      <c r="TZM401" s="35"/>
      <c r="TZN401" s="35"/>
      <c r="TZO401" s="35"/>
      <c r="TZP401" s="35"/>
      <c r="TZQ401" s="35"/>
      <c r="TZR401" s="35"/>
      <c r="TZS401" s="35"/>
      <c r="TZT401" s="35"/>
      <c r="TZU401" s="35"/>
      <c r="TZV401" s="35"/>
      <c r="TZW401" s="35"/>
      <c r="TZX401" s="35"/>
      <c r="TZY401" s="35"/>
      <c r="TZZ401" s="35"/>
      <c r="UAA401" s="35"/>
      <c r="UAB401" s="35"/>
      <c r="UAC401" s="35"/>
      <c r="UAD401" s="35"/>
      <c r="UAE401" s="35"/>
      <c r="UAF401" s="35"/>
      <c r="UAG401" s="35"/>
      <c r="UAH401" s="35"/>
      <c r="UAI401" s="35"/>
      <c r="UAJ401" s="35"/>
      <c r="UAK401" s="35"/>
      <c r="UAL401" s="35"/>
      <c r="UAM401" s="35"/>
      <c r="UAN401" s="35"/>
      <c r="UAO401" s="35"/>
      <c r="UAP401" s="35"/>
      <c r="UAQ401" s="35"/>
      <c r="UAR401" s="35"/>
      <c r="UAS401" s="35"/>
      <c r="UAT401" s="35"/>
      <c r="UAU401" s="35"/>
      <c r="UAV401" s="35"/>
      <c r="UAW401" s="35"/>
      <c r="UAX401" s="35"/>
      <c r="UAY401" s="35"/>
      <c r="UAZ401" s="35"/>
      <c r="UBA401" s="35"/>
      <c r="UBB401" s="35"/>
      <c r="UBC401" s="35"/>
      <c r="UBD401" s="35"/>
      <c r="UBE401" s="35"/>
      <c r="UBF401" s="35"/>
      <c r="UBG401" s="35"/>
      <c r="UBH401" s="35"/>
      <c r="UBI401" s="35"/>
      <c r="UBJ401" s="35"/>
      <c r="UBK401" s="35"/>
      <c r="UBL401" s="35"/>
      <c r="UBM401" s="35"/>
      <c r="UBN401" s="35"/>
      <c r="UBO401" s="35"/>
      <c r="UBP401" s="35"/>
      <c r="UBQ401" s="35"/>
      <c r="UBR401" s="35"/>
      <c r="UBS401" s="35"/>
      <c r="UBT401" s="35"/>
      <c r="UBU401" s="35"/>
      <c r="UBV401" s="35"/>
      <c r="UBW401" s="35"/>
      <c r="UBX401" s="35"/>
      <c r="UBY401" s="35"/>
      <c r="UBZ401" s="35"/>
      <c r="UCA401" s="35"/>
      <c r="UCB401" s="35"/>
      <c r="UCC401" s="35"/>
      <c r="UCD401" s="35"/>
      <c r="UCE401" s="35"/>
      <c r="UCF401" s="35"/>
      <c r="UCG401" s="35"/>
      <c r="UCH401" s="35"/>
      <c r="UCI401" s="35"/>
      <c r="UCJ401" s="35"/>
      <c r="UCK401" s="35"/>
      <c r="UCL401" s="35"/>
      <c r="UCM401" s="35"/>
      <c r="UCN401" s="35"/>
      <c r="UCO401" s="35"/>
      <c r="UCP401" s="35"/>
      <c r="UCQ401" s="35"/>
      <c r="UCR401" s="35"/>
      <c r="UCS401" s="35"/>
      <c r="UCT401" s="35"/>
      <c r="UCU401" s="35"/>
      <c r="UCV401" s="35"/>
      <c r="UCW401" s="35"/>
      <c r="UCX401" s="35"/>
      <c r="UCY401" s="35"/>
      <c r="UCZ401" s="35"/>
      <c r="UDA401" s="35"/>
      <c r="UDB401" s="35"/>
      <c r="UDC401" s="35"/>
      <c r="UDD401" s="35"/>
      <c r="UDE401" s="35"/>
      <c r="UDF401" s="35"/>
      <c r="UDG401" s="35"/>
      <c r="UDH401" s="35"/>
      <c r="UDI401" s="35"/>
      <c r="UDJ401" s="35"/>
      <c r="UDK401" s="35"/>
      <c r="UDL401" s="35"/>
      <c r="UDM401" s="35"/>
      <c r="UDN401" s="35"/>
      <c r="UDO401" s="35"/>
      <c r="UDP401" s="35"/>
      <c r="UDQ401" s="35"/>
      <c r="UDR401" s="35"/>
      <c r="UDS401" s="35"/>
      <c r="UDT401" s="35"/>
      <c r="UDU401" s="35"/>
      <c r="UDV401" s="35"/>
      <c r="UDW401" s="35"/>
      <c r="UDX401" s="35"/>
      <c r="UDY401" s="35"/>
      <c r="UDZ401" s="35"/>
      <c r="UEA401" s="35"/>
      <c r="UEB401" s="35"/>
      <c r="UEC401" s="35"/>
      <c r="UED401" s="35"/>
      <c r="UEE401" s="35"/>
      <c r="UEF401" s="35"/>
      <c r="UEG401" s="35"/>
      <c r="UEH401" s="35"/>
      <c r="UEI401" s="35"/>
      <c r="UEJ401" s="35"/>
      <c r="UEK401" s="35"/>
      <c r="UEL401" s="35"/>
      <c r="UEM401" s="35"/>
      <c r="UEN401" s="35"/>
      <c r="UEO401" s="35"/>
      <c r="UEP401" s="35"/>
      <c r="UEQ401" s="35"/>
      <c r="UER401" s="35"/>
      <c r="UES401" s="35"/>
      <c r="UET401" s="35"/>
      <c r="UEU401" s="35"/>
      <c r="UEV401" s="35"/>
      <c r="UEW401" s="35"/>
      <c r="UEX401" s="35"/>
      <c r="UEY401" s="35"/>
      <c r="UEZ401" s="35"/>
      <c r="UFA401" s="35"/>
      <c r="UFB401" s="35"/>
      <c r="UFC401" s="35"/>
      <c r="UFD401" s="35"/>
      <c r="UFE401" s="35"/>
      <c r="UFF401" s="35"/>
      <c r="UFG401" s="35"/>
      <c r="UFH401" s="35"/>
      <c r="UFI401" s="35"/>
      <c r="UFJ401" s="35"/>
      <c r="UFK401" s="35"/>
      <c r="UFL401" s="35"/>
      <c r="UFM401" s="35"/>
      <c r="UFN401" s="35"/>
      <c r="UFO401" s="35"/>
      <c r="UFP401" s="35"/>
      <c r="UFQ401" s="35"/>
      <c r="UFR401" s="35"/>
      <c r="UFS401" s="35"/>
      <c r="UFT401" s="35"/>
      <c r="UFU401" s="35"/>
      <c r="UFV401" s="35"/>
      <c r="UFW401" s="35"/>
      <c r="UFX401" s="35"/>
      <c r="UFY401" s="35"/>
      <c r="UFZ401" s="35"/>
      <c r="UGA401" s="35"/>
      <c r="UGB401" s="35"/>
      <c r="UGC401" s="35"/>
      <c r="UGD401" s="35"/>
      <c r="UGE401" s="35"/>
      <c r="UGF401" s="35"/>
      <c r="UGG401" s="35"/>
      <c r="UGH401" s="35"/>
      <c r="UGI401" s="35"/>
      <c r="UGJ401" s="35"/>
      <c r="UGK401" s="35"/>
      <c r="UGL401" s="35"/>
      <c r="UGM401" s="35"/>
      <c r="UGN401" s="35"/>
      <c r="UGO401" s="35"/>
      <c r="UGP401" s="35"/>
      <c r="UGQ401" s="35"/>
      <c r="UGR401" s="35"/>
      <c r="UGS401" s="35"/>
      <c r="UGT401" s="35"/>
      <c r="UGU401" s="35"/>
      <c r="UGV401" s="35"/>
      <c r="UGW401" s="35"/>
      <c r="UGX401" s="35"/>
      <c r="UGY401" s="35"/>
      <c r="UGZ401" s="35"/>
      <c r="UHA401" s="35"/>
      <c r="UHB401" s="35"/>
      <c r="UHC401" s="35"/>
      <c r="UHD401" s="35"/>
      <c r="UHE401" s="35"/>
      <c r="UHF401" s="35"/>
      <c r="UHG401" s="35"/>
      <c r="UHH401" s="35"/>
      <c r="UHI401" s="35"/>
      <c r="UHJ401" s="35"/>
      <c r="UHK401" s="35"/>
      <c r="UHL401" s="35"/>
      <c r="UHM401" s="35"/>
      <c r="UHN401" s="35"/>
      <c r="UHO401" s="35"/>
      <c r="UHP401" s="35"/>
      <c r="UHQ401" s="35"/>
      <c r="UHR401" s="35"/>
      <c r="UHS401" s="35"/>
      <c r="UHT401" s="35"/>
      <c r="UHU401" s="35"/>
      <c r="UHV401" s="35"/>
      <c r="UHW401" s="35"/>
      <c r="UHX401" s="35"/>
      <c r="UHY401" s="35"/>
      <c r="UHZ401" s="35"/>
      <c r="UIA401" s="35"/>
      <c r="UIB401" s="35"/>
      <c r="UIC401" s="35"/>
      <c r="UID401" s="35"/>
      <c r="UIE401" s="35"/>
      <c r="UIF401" s="35"/>
      <c r="UIG401" s="35"/>
      <c r="UIH401" s="35"/>
      <c r="UII401" s="35"/>
      <c r="UIJ401" s="35"/>
      <c r="UIK401" s="35"/>
      <c r="UIL401" s="35"/>
      <c r="UIM401" s="35"/>
      <c r="UIN401" s="35"/>
      <c r="UIO401" s="35"/>
      <c r="UIP401" s="35"/>
      <c r="UIQ401" s="35"/>
      <c r="UIR401" s="35"/>
      <c r="UIS401" s="35"/>
      <c r="UIT401" s="35"/>
      <c r="UIU401" s="35"/>
      <c r="UIV401" s="35"/>
      <c r="UIW401" s="35"/>
      <c r="UIX401" s="35"/>
      <c r="UIY401" s="35"/>
      <c r="UIZ401" s="35"/>
      <c r="UJA401" s="35"/>
      <c r="UJB401" s="35"/>
      <c r="UJC401" s="35"/>
      <c r="UJD401" s="35"/>
      <c r="UJE401" s="35"/>
      <c r="UJF401" s="35"/>
      <c r="UJG401" s="35"/>
      <c r="UJH401" s="35"/>
      <c r="UJI401" s="35"/>
      <c r="UJJ401" s="35"/>
      <c r="UJK401" s="35"/>
      <c r="UJL401" s="35"/>
      <c r="UJM401" s="35"/>
      <c r="UJN401" s="35"/>
      <c r="UJO401" s="35"/>
      <c r="UJP401" s="35"/>
      <c r="UJQ401" s="35"/>
      <c r="UJR401" s="35"/>
      <c r="UJS401" s="35"/>
      <c r="UJT401" s="35"/>
      <c r="UJU401" s="35"/>
      <c r="UJV401" s="35"/>
      <c r="UJW401" s="35"/>
      <c r="UJX401" s="35"/>
      <c r="UJY401" s="35"/>
      <c r="UJZ401" s="35"/>
      <c r="UKA401" s="35"/>
      <c r="UKB401" s="35"/>
      <c r="UKC401" s="35"/>
      <c r="UKD401" s="35"/>
      <c r="UKE401" s="35"/>
      <c r="UKF401" s="35"/>
      <c r="UKG401" s="35"/>
      <c r="UKH401" s="35"/>
      <c r="UKI401" s="35"/>
      <c r="UKJ401" s="35"/>
      <c r="UKK401" s="35"/>
      <c r="UKL401" s="35"/>
      <c r="UKM401" s="35"/>
      <c r="UKN401" s="35"/>
      <c r="UKO401" s="35"/>
      <c r="UKP401" s="35"/>
      <c r="UKQ401" s="35"/>
      <c r="UKR401" s="35"/>
      <c r="UKS401" s="35"/>
      <c r="UKT401" s="35"/>
      <c r="UKU401" s="35"/>
      <c r="UKV401" s="35"/>
      <c r="UKW401" s="35"/>
      <c r="UKX401" s="35"/>
      <c r="UKY401" s="35"/>
      <c r="UKZ401" s="35"/>
      <c r="ULA401" s="35"/>
      <c r="ULB401" s="35"/>
      <c r="ULC401" s="35"/>
      <c r="ULD401" s="35"/>
      <c r="ULE401" s="35"/>
      <c r="ULF401" s="35"/>
      <c r="ULG401" s="35"/>
      <c r="ULH401" s="35"/>
      <c r="ULI401" s="35"/>
      <c r="ULJ401" s="35"/>
      <c r="ULK401" s="35"/>
      <c r="ULL401" s="35"/>
      <c r="ULM401" s="35"/>
      <c r="ULN401" s="35"/>
      <c r="ULO401" s="35"/>
      <c r="ULP401" s="35"/>
      <c r="ULQ401" s="35"/>
      <c r="ULR401" s="35"/>
      <c r="ULS401" s="35"/>
      <c r="ULT401" s="35"/>
      <c r="ULU401" s="35"/>
      <c r="ULV401" s="35"/>
      <c r="ULW401" s="35"/>
      <c r="ULX401" s="35"/>
      <c r="ULY401" s="35"/>
      <c r="ULZ401" s="35"/>
      <c r="UMA401" s="35"/>
      <c r="UMB401" s="35"/>
      <c r="UMC401" s="35"/>
      <c r="UMD401" s="35"/>
      <c r="UME401" s="35"/>
      <c r="UMF401" s="35"/>
      <c r="UMG401" s="35"/>
      <c r="UMH401" s="35"/>
      <c r="UMI401" s="35"/>
      <c r="UMJ401" s="35"/>
      <c r="UMK401" s="35"/>
      <c r="UML401" s="35"/>
      <c r="UMM401" s="35"/>
      <c r="UMN401" s="35"/>
      <c r="UMO401" s="35"/>
      <c r="UMP401" s="35"/>
      <c r="UMQ401" s="35"/>
      <c r="UMR401" s="35"/>
      <c r="UMS401" s="35"/>
      <c r="UMT401" s="35"/>
      <c r="UMU401" s="35"/>
      <c r="UMV401" s="35"/>
      <c r="UMW401" s="35"/>
      <c r="UMX401" s="35"/>
      <c r="UMY401" s="35"/>
      <c r="UMZ401" s="35"/>
      <c r="UNA401" s="35"/>
      <c r="UNB401" s="35"/>
      <c r="UNC401" s="35"/>
      <c r="UND401" s="35"/>
      <c r="UNE401" s="35"/>
      <c r="UNF401" s="35"/>
      <c r="UNG401" s="35"/>
      <c r="UNH401" s="35"/>
      <c r="UNI401" s="35"/>
      <c r="UNJ401" s="35"/>
      <c r="UNK401" s="35"/>
      <c r="UNL401" s="35"/>
      <c r="UNM401" s="35"/>
      <c r="UNN401" s="35"/>
      <c r="UNO401" s="35"/>
      <c r="UNP401" s="35"/>
      <c r="UNQ401" s="35"/>
      <c r="UNR401" s="35"/>
      <c r="UNS401" s="35"/>
      <c r="UNT401" s="35"/>
      <c r="UNU401" s="35"/>
      <c r="UNV401" s="35"/>
      <c r="UNW401" s="35"/>
      <c r="UNX401" s="35"/>
      <c r="UNY401" s="35"/>
      <c r="UNZ401" s="35"/>
      <c r="UOA401" s="35"/>
      <c r="UOB401" s="35"/>
      <c r="UOC401" s="35"/>
      <c r="UOD401" s="35"/>
      <c r="UOE401" s="35"/>
      <c r="UOF401" s="35"/>
      <c r="UOG401" s="35"/>
      <c r="UOH401" s="35"/>
      <c r="UOI401" s="35"/>
      <c r="UOJ401" s="35"/>
      <c r="UOK401" s="35"/>
      <c r="UOL401" s="35"/>
      <c r="UOM401" s="35"/>
      <c r="UON401" s="35"/>
      <c r="UOO401" s="35"/>
      <c r="UOP401" s="35"/>
      <c r="UOQ401" s="35"/>
      <c r="UOR401" s="35"/>
      <c r="UOS401" s="35"/>
      <c r="UOT401" s="35"/>
      <c r="UOU401" s="35"/>
      <c r="UOV401" s="35"/>
      <c r="UOW401" s="35"/>
      <c r="UOX401" s="35"/>
      <c r="UOY401" s="35"/>
      <c r="UOZ401" s="35"/>
      <c r="UPA401" s="35"/>
      <c r="UPB401" s="35"/>
      <c r="UPC401" s="35"/>
      <c r="UPD401" s="35"/>
      <c r="UPE401" s="35"/>
      <c r="UPF401" s="35"/>
      <c r="UPG401" s="35"/>
      <c r="UPH401" s="35"/>
      <c r="UPI401" s="35"/>
      <c r="UPJ401" s="35"/>
      <c r="UPK401" s="35"/>
      <c r="UPL401" s="35"/>
      <c r="UPM401" s="35"/>
      <c r="UPN401" s="35"/>
      <c r="UPO401" s="35"/>
      <c r="UPP401" s="35"/>
      <c r="UPQ401" s="35"/>
      <c r="UPR401" s="35"/>
      <c r="UPS401" s="35"/>
      <c r="UPT401" s="35"/>
      <c r="UPU401" s="35"/>
      <c r="UPV401" s="35"/>
      <c r="UPW401" s="35"/>
      <c r="UPX401" s="35"/>
      <c r="UPY401" s="35"/>
      <c r="UPZ401" s="35"/>
      <c r="UQA401" s="35"/>
      <c r="UQB401" s="35"/>
      <c r="UQC401" s="35"/>
      <c r="UQD401" s="35"/>
      <c r="UQE401" s="35"/>
      <c r="UQF401" s="35"/>
      <c r="UQG401" s="35"/>
      <c r="UQH401" s="35"/>
      <c r="UQI401" s="35"/>
      <c r="UQJ401" s="35"/>
      <c r="UQK401" s="35"/>
      <c r="UQL401" s="35"/>
      <c r="UQM401" s="35"/>
      <c r="UQN401" s="35"/>
      <c r="UQO401" s="35"/>
      <c r="UQP401" s="35"/>
      <c r="UQQ401" s="35"/>
      <c r="UQR401" s="35"/>
      <c r="UQS401" s="35"/>
      <c r="UQT401" s="35"/>
      <c r="UQU401" s="35"/>
      <c r="UQV401" s="35"/>
      <c r="UQW401" s="35"/>
      <c r="UQX401" s="35"/>
      <c r="UQY401" s="35"/>
      <c r="UQZ401" s="35"/>
      <c r="URA401" s="35"/>
      <c r="URB401" s="35"/>
      <c r="URC401" s="35"/>
      <c r="URD401" s="35"/>
      <c r="URE401" s="35"/>
      <c r="URF401" s="35"/>
      <c r="URG401" s="35"/>
      <c r="URH401" s="35"/>
      <c r="URI401" s="35"/>
      <c r="URJ401" s="35"/>
      <c r="URK401" s="35"/>
      <c r="URL401" s="35"/>
      <c r="URM401" s="35"/>
      <c r="URN401" s="35"/>
      <c r="URO401" s="35"/>
      <c r="URP401" s="35"/>
      <c r="URQ401" s="35"/>
      <c r="URR401" s="35"/>
      <c r="URS401" s="35"/>
      <c r="URT401" s="35"/>
      <c r="URU401" s="35"/>
      <c r="URV401" s="35"/>
      <c r="URW401" s="35"/>
      <c r="URX401" s="35"/>
      <c r="URY401" s="35"/>
      <c r="URZ401" s="35"/>
      <c r="USA401" s="35"/>
      <c r="USB401" s="35"/>
      <c r="USC401" s="35"/>
      <c r="USD401" s="35"/>
      <c r="USE401" s="35"/>
      <c r="USF401" s="35"/>
      <c r="USG401" s="35"/>
      <c r="USH401" s="35"/>
      <c r="USI401" s="35"/>
      <c r="USJ401" s="35"/>
      <c r="USK401" s="35"/>
      <c r="USL401" s="35"/>
      <c r="USM401" s="35"/>
      <c r="USN401" s="35"/>
      <c r="USO401" s="35"/>
      <c r="USP401" s="35"/>
      <c r="USQ401" s="35"/>
      <c r="USR401" s="35"/>
      <c r="USS401" s="35"/>
      <c r="UST401" s="35"/>
      <c r="USU401" s="35"/>
      <c r="USV401" s="35"/>
      <c r="USW401" s="35"/>
      <c r="USX401" s="35"/>
      <c r="USY401" s="35"/>
      <c r="USZ401" s="35"/>
      <c r="UTA401" s="35"/>
      <c r="UTB401" s="35"/>
      <c r="UTC401" s="35"/>
      <c r="UTD401" s="35"/>
      <c r="UTE401" s="35"/>
      <c r="UTF401" s="35"/>
      <c r="UTG401" s="35"/>
      <c r="UTH401" s="35"/>
      <c r="UTI401" s="35"/>
      <c r="UTJ401" s="35"/>
      <c r="UTK401" s="35"/>
      <c r="UTL401" s="35"/>
      <c r="UTM401" s="35"/>
      <c r="UTN401" s="35"/>
      <c r="UTO401" s="35"/>
      <c r="UTP401" s="35"/>
      <c r="UTQ401" s="35"/>
      <c r="UTR401" s="35"/>
      <c r="UTS401" s="35"/>
      <c r="UTT401" s="35"/>
      <c r="UTU401" s="35"/>
      <c r="UTV401" s="35"/>
      <c r="UTW401" s="35"/>
      <c r="UTX401" s="35"/>
      <c r="UTY401" s="35"/>
      <c r="UTZ401" s="35"/>
      <c r="UUA401" s="35"/>
      <c r="UUB401" s="35"/>
      <c r="UUC401" s="35"/>
      <c r="UUD401" s="35"/>
      <c r="UUE401" s="35"/>
      <c r="UUF401" s="35"/>
      <c r="UUG401" s="35"/>
      <c r="UUH401" s="35"/>
      <c r="UUI401" s="35"/>
      <c r="UUJ401" s="35"/>
      <c r="UUK401" s="35"/>
      <c r="UUL401" s="35"/>
      <c r="UUM401" s="35"/>
      <c r="UUN401" s="35"/>
      <c r="UUO401" s="35"/>
      <c r="UUP401" s="35"/>
      <c r="UUQ401" s="35"/>
      <c r="UUR401" s="35"/>
      <c r="UUS401" s="35"/>
      <c r="UUT401" s="35"/>
      <c r="UUU401" s="35"/>
      <c r="UUV401" s="35"/>
      <c r="UUW401" s="35"/>
      <c r="UUX401" s="35"/>
      <c r="UUY401" s="35"/>
      <c r="UUZ401" s="35"/>
      <c r="UVA401" s="35"/>
      <c r="UVB401" s="35"/>
      <c r="UVC401" s="35"/>
      <c r="UVD401" s="35"/>
      <c r="UVE401" s="35"/>
      <c r="UVF401" s="35"/>
      <c r="UVG401" s="35"/>
      <c r="UVH401" s="35"/>
      <c r="UVI401" s="35"/>
      <c r="UVJ401" s="35"/>
      <c r="UVK401" s="35"/>
      <c r="UVL401" s="35"/>
      <c r="UVM401" s="35"/>
      <c r="UVN401" s="35"/>
      <c r="UVO401" s="35"/>
      <c r="UVP401" s="35"/>
      <c r="UVQ401" s="35"/>
      <c r="UVR401" s="35"/>
      <c r="UVS401" s="35"/>
      <c r="UVT401" s="35"/>
      <c r="UVU401" s="35"/>
      <c r="UVV401" s="35"/>
      <c r="UVW401" s="35"/>
      <c r="UVX401" s="35"/>
      <c r="UVY401" s="35"/>
      <c r="UVZ401" s="35"/>
      <c r="UWA401" s="35"/>
      <c r="UWB401" s="35"/>
      <c r="UWC401" s="35"/>
      <c r="UWD401" s="35"/>
      <c r="UWE401" s="35"/>
      <c r="UWF401" s="35"/>
      <c r="UWG401" s="35"/>
      <c r="UWH401" s="35"/>
      <c r="UWI401" s="35"/>
      <c r="UWJ401" s="35"/>
      <c r="UWK401" s="35"/>
      <c r="UWL401" s="35"/>
      <c r="UWM401" s="35"/>
      <c r="UWN401" s="35"/>
      <c r="UWO401" s="35"/>
      <c r="UWP401" s="35"/>
      <c r="UWQ401" s="35"/>
      <c r="UWR401" s="35"/>
      <c r="UWS401" s="35"/>
      <c r="UWT401" s="35"/>
      <c r="UWU401" s="35"/>
      <c r="UWV401" s="35"/>
      <c r="UWW401" s="35"/>
      <c r="UWX401" s="35"/>
      <c r="UWY401" s="35"/>
      <c r="UWZ401" s="35"/>
      <c r="UXA401" s="35"/>
      <c r="UXB401" s="35"/>
      <c r="UXC401" s="35"/>
      <c r="UXD401" s="35"/>
      <c r="UXE401" s="35"/>
      <c r="UXF401" s="35"/>
      <c r="UXG401" s="35"/>
      <c r="UXH401" s="35"/>
      <c r="UXI401" s="35"/>
      <c r="UXJ401" s="35"/>
      <c r="UXK401" s="35"/>
      <c r="UXL401" s="35"/>
      <c r="UXM401" s="35"/>
      <c r="UXN401" s="35"/>
      <c r="UXO401" s="35"/>
      <c r="UXP401" s="35"/>
      <c r="UXQ401" s="35"/>
      <c r="UXR401" s="35"/>
      <c r="UXS401" s="35"/>
      <c r="UXT401" s="35"/>
      <c r="UXU401" s="35"/>
      <c r="UXV401" s="35"/>
      <c r="UXW401" s="35"/>
      <c r="UXX401" s="35"/>
      <c r="UXY401" s="35"/>
      <c r="UXZ401" s="35"/>
      <c r="UYA401" s="35"/>
      <c r="UYB401" s="35"/>
      <c r="UYC401" s="35"/>
      <c r="UYD401" s="35"/>
      <c r="UYE401" s="35"/>
      <c r="UYF401" s="35"/>
      <c r="UYG401" s="35"/>
      <c r="UYH401" s="35"/>
      <c r="UYI401" s="35"/>
      <c r="UYJ401" s="35"/>
      <c r="UYK401" s="35"/>
      <c r="UYL401" s="35"/>
      <c r="UYM401" s="35"/>
      <c r="UYN401" s="35"/>
      <c r="UYO401" s="35"/>
      <c r="UYP401" s="35"/>
      <c r="UYQ401" s="35"/>
      <c r="UYR401" s="35"/>
      <c r="UYS401" s="35"/>
      <c r="UYT401" s="35"/>
      <c r="UYU401" s="35"/>
      <c r="UYV401" s="35"/>
      <c r="UYW401" s="35"/>
      <c r="UYX401" s="35"/>
      <c r="UYY401" s="35"/>
      <c r="UYZ401" s="35"/>
      <c r="UZA401" s="35"/>
      <c r="UZB401" s="35"/>
      <c r="UZC401" s="35"/>
      <c r="UZD401" s="35"/>
      <c r="UZE401" s="35"/>
      <c r="UZF401" s="35"/>
      <c r="UZG401" s="35"/>
      <c r="UZH401" s="35"/>
      <c r="UZI401" s="35"/>
      <c r="UZJ401" s="35"/>
      <c r="UZK401" s="35"/>
      <c r="UZL401" s="35"/>
      <c r="UZM401" s="35"/>
      <c r="UZN401" s="35"/>
      <c r="UZO401" s="35"/>
      <c r="UZP401" s="35"/>
      <c r="UZQ401" s="35"/>
      <c r="UZR401" s="35"/>
      <c r="UZS401" s="35"/>
      <c r="UZT401" s="35"/>
      <c r="UZU401" s="35"/>
      <c r="UZV401" s="35"/>
      <c r="UZW401" s="35"/>
      <c r="UZX401" s="35"/>
      <c r="UZY401" s="35"/>
      <c r="UZZ401" s="35"/>
      <c r="VAA401" s="35"/>
      <c r="VAB401" s="35"/>
      <c r="VAC401" s="35"/>
      <c r="VAD401" s="35"/>
      <c r="VAE401" s="35"/>
      <c r="VAF401" s="35"/>
      <c r="VAG401" s="35"/>
      <c r="VAH401" s="35"/>
      <c r="VAI401" s="35"/>
      <c r="VAJ401" s="35"/>
      <c r="VAK401" s="35"/>
      <c r="VAL401" s="35"/>
      <c r="VAM401" s="35"/>
      <c r="VAN401" s="35"/>
      <c r="VAO401" s="35"/>
      <c r="VAP401" s="35"/>
      <c r="VAQ401" s="35"/>
      <c r="VAR401" s="35"/>
      <c r="VAS401" s="35"/>
      <c r="VAT401" s="35"/>
      <c r="VAU401" s="35"/>
      <c r="VAV401" s="35"/>
      <c r="VAW401" s="35"/>
      <c r="VAX401" s="35"/>
      <c r="VAY401" s="35"/>
      <c r="VAZ401" s="35"/>
      <c r="VBA401" s="35"/>
      <c r="VBB401" s="35"/>
      <c r="VBC401" s="35"/>
      <c r="VBD401" s="35"/>
      <c r="VBE401" s="35"/>
      <c r="VBF401" s="35"/>
      <c r="VBG401" s="35"/>
      <c r="VBH401" s="35"/>
      <c r="VBI401" s="35"/>
      <c r="VBJ401" s="35"/>
      <c r="VBK401" s="35"/>
      <c r="VBL401" s="35"/>
      <c r="VBM401" s="35"/>
      <c r="VBN401" s="35"/>
      <c r="VBO401" s="35"/>
      <c r="VBP401" s="35"/>
      <c r="VBQ401" s="35"/>
      <c r="VBR401" s="35"/>
      <c r="VBS401" s="35"/>
      <c r="VBT401" s="35"/>
      <c r="VBU401" s="35"/>
      <c r="VBV401" s="35"/>
      <c r="VBW401" s="35"/>
      <c r="VBX401" s="35"/>
      <c r="VBY401" s="35"/>
      <c r="VBZ401" s="35"/>
      <c r="VCA401" s="35"/>
      <c r="VCB401" s="35"/>
      <c r="VCC401" s="35"/>
      <c r="VCD401" s="35"/>
      <c r="VCE401" s="35"/>
      <c r="VCF401" s="35"/>
      <c r="VCG401" s="35"/>
      <c r="VCH401" s="35"/>
      <c r="VCI401" s="35"/>
      <c r="VCJ401" s="35"/>
      <c r="VCK401" s="35"/>
      <c r="VCL401" s="35"/>
      <c r="VCM401" s="35"/>
      <c r="VCN401" s="35"/>
      <c r="VCO401" s="35"/>
      <c r="VCP401" s="35"/>
      <c r="VCQ401" s="35"/>
      <c r="VCR401" s="35"/>
      <c r="VCS401" s="35"/>
      <c r="VCT401" s="35"/>
      <c r="VCU401" s="35"/>
      <c r="VCV401" s="35"/>
      <c r="VCW401" s="35"/>
      <c r="VCX401" s="35"/>
      <c r="VCY401" s="35"/>
      <c r="VCZ401" s="35"/>
      <c r="VDA401" s="35"/>
      <c r="VDB401" s="35"/>
      <c r="VDC401" s="35"/>
      <c r="VDD401" s="35"/>
      <c r="VDE401" s="35"/>
      <c r="VDF401" s="35"/>
      <c r="VDG401" s="35"/>
      <c r="VDH401" s="35"/>
      <c r="VDI401" s="35"/>
      <c r="VDJ401" s="35"/>
      <c r="VDK401" s="35"/>
      <c r="VDL401" s="35"/>
      <c r="VDM401" s="35"/>
      <c r="VDN401" s="35"/>
      <c r="VDO401" s="35"/>
      <c r="VDP401" s="35"/>
      <c r="VDQ401" s="35"/>
      <c r="VDR401" s="35"/>
      <c r="VDS401" s="35"/>
      <c r="VDT401" s="35"/>
      <c r="VDU401" s="35"/>
      <c r="VDV401" s="35"/>
      <c r="VDW401" s="35"/>
      <c r="VDX401" s="35"/>
      <c r="VDY401" s="35"/>
      <c r="VDZ401" s="35"/>
      <c r="VEA401" s="35"/>
      <c r="VEB401" s="35"/>
      <c r="VEC401" s="35"/>
      <c r="VED401" s="35"/>
      <c r="VEE401" s="35"/>
      <c r="VEF401" s="35"/>
      <c r="VEG401" s="35"/>
      <c r="VEH401" s="35"/>
      <c r="VEI401" s="35"/>
      <c r="VEJ401" s="35"/>
      <c r="VEK401" s="35"/>
      <c r="VEL401" s="35"/>
      <c r="VEM401" s="35"/>
      <c r="VEN401" s="35"/>
      <c r="VEO401" s="35"/>
      <c r="VEP401" s="35"/>
      <c r="VEQ401" s="35"/>
      <c r="VER401" s="35"/>
      <c r="VES401" s="35"/>
      <c r="VET401" s="35"/>
      <c r="VEU401" s="35"/>
      <c r="VEV401" s="35"/>
      <c r="VEW401" s="35"/>
      <c r="VEX401" s="35"/>
      <c r="VEY401" s="35"/>
      <c r="VEZ401" s="35"/>
      <c r="VFA401" s="35"/>
      <c r="VFB401" s="35"/>
      <c r="VFC401" s="35"/>
      <c r="VFD401" s="35"/>
      <c r="VFE401" s="35"/>
      <c r="VFF401" s="35"/>
      <c r="VFG401" s="35"/>
      <c r="VFH401" s="35"/>
      <c r="VFI401" s="35"/>
      <c r="VFJ401" s="35"/>
      <c r="VFK401" s="35"/>
      <c r="VFL401" s="35"/>
      <c r="VFM401" s="35"/>
      <c r="VFN401" s="35"/>
      <c r="VFO401" s="35"/>
      <c r="VFP401" s="35"/>
      <c r="VFQ401" s="35"/>
      <c r="VFR401" s="35"/>
      <c r="VFS401" s="35"/>
      <c r="VFT401" s="35"/>
      <c r="VFU401" s="35"/>
      <c r="VFV401" s="35"/>
      <c r="VFW401" s="35"/>
      <c r="VFX401" s="35"/>
      <c r="VFY401" s="35"/>
      <c r="VFZ401" s="35"/>
      <c r="VGA401" s="35"/>
      <c r="VGB401" s="35"/>
      <c r="VGC401" s="35"/>
      <c r="VGD401" s="35"/>
      <c r="VGE401" s="35"/>
      <c r="VGF401" s="35"/>
      <c r="VGG401" s="35"/>
      <c r="VGH401" s="35"/>
      <c r="VGI401" s="35"/>
      <c r="VGJ401" s="35"/>
      <c r="VGK401" s="35"/>
      <c r="VGL401" s="35"/>
      <c r="VGM401" s="35"/>
      <c r="VGN401" s="35"/>
      <c r="VGO401" s="35"/>
      <c r="VGP401" s="35"/>
      <c r="VGQ401" s="35"/>
      <c r="VGR401" s="35"/>
      <c r="VGS401" s="35"/>
      <c r="VGT401" s="35"/>
      <c r="VGU401" s="35"/>
      <c r="VGV401" s="35"/>
      <c r="VGW401" s="35"/>
      <c r="VGX401" s="35"/>
      <c r="VGY401" s="35"/>
      <c r="VGZ401" s="35"/>
      <c r="VHA401" s="35"/>
      <c r="VHB401" s="35"/>
      <c r="VHC401" s="35"/>
      <c r="VHD401" s="35"/>
      <c r="VHE401" s="35"/>
      <c r="VHF401" s="35"/>
      <c r="VHG401" s="35"/>
      <c r="VHH401" s="35"/>
      <c r="VHI401" s="35"/>
      <c r="VHJ401" s="35"/>
      <c r="VHK401" s="35"/>
      <c r="VHL401" s="35"/>
      <c r="VHM401" s="35"/>
      <c r="VHN401" s="35"/>
      <c r="VHO401" s="35"/>
      <c r="VHP401" s="35"/>
      <c r="VHQ401" s="35"/>
      <c r="VHR401" s="35"/>
      <c r="VHS401" s="35"/>
      <c r="VHT401" s="35"/>
      <c r="VHU401" s="35"/>
      <c r="VHV401" s="35"/>
      <c r="VHW401" s="35"/>
      <c r="VHX401" s="35"/>
      <c r="VHY401" s="35"/>
      <c r="VHZ401" s="35"/>
      <c r="VIA401" s="35"/>
      <c r="VIB401" s="35"/>
      <c r="VIC401" s="35"/>
      <c r="VID401" s="35"/>
      <c r="VIE401" s="35"/>
      <c r="VIF401" s="35"/>
      <c r="VIG401" s="35"/>
      <c r="VIH401" s="35"/>
      <c r="VII401" s="35"/>
      <c r="VIJ401" s="35"/>
      <c r="VIK401" s="35"/>
      <c r="VIL401" s="35"/>
      <c r="VIM401" s="35"/>
      <c r="VIN401" s="35"/>
      <c r="VIO401" s="35"/>
      <c r="VIP401" s="35"/>
      <c r="VIQ401" s="35"/>
      <c r="VIR401" s="35"/>
      <c r="VIS401" s="35"/>
      <c r="VIT401" s="35"/>
      <c r="VIU401" s="35"/>
      <c r="VIV401" s="35"/>
      <c r="VIW401" s="35"/>
      <c r="VIX401" s="35"/>
      <c r="VIY401" s="35"/>
      <c r="VIZ401" s="35"/>
      <c r="VJA401" s="35"/>
      <c r="VJB401" s="35"/>
      <c r="VJC401" s="35"/>
      <c r="VJD401" s="35"/>
      <c r="VJE401" s="35"/>
      <c r="VJF401" s="35"/>
      <c r="VJG401" s="35"/>
      <c r="VJH401" s="35"/>
      <c r="VJI401" s="35"/>
      <c r="VJJ401" s="35"/>
      <c r="VJK401" s="35"/>
      <c r="VJL401" s="35"/>
      <c r="VJM401" s="35"/>
      <c r="VJN401" s="35"/>
      <c r="VJO401" s="35"/>
      <c r="VJP401" s="35"/>
      <c r="VJQ401" s="35"/>
      <c r="VJR401" s="35"/>
      <c r="VJS401" s="35"/>
      <c r="VJT401" s="35"/>
      <c r="VJU401" s="35"/>
      <c r="VJV401" s="35"/>
      <c r="VJW401" s="35"/>
      <c r="VJX401" s="35"/>
      <c r="VJY401" s="35"/>
      <c r="VJZ401" s="35"/>
      <c r="VKA401" s="35"/>
      <c r="VKB401" s="35"/>
      <c r="VKC401" s="35"/>
      <c r="VKD401" s="35"/>
      <c r="VKE401" s="35"/>
      <c r="VKF401" s="35"/>
      <c r="VKG401" s="35"/>
      <c r="VKH401" s="35"/>
      <c r="VKI401" s="35"/>
      <c r="VKJ401" s="35"/>
      <c r="VKK401" s="35"/>
      <c r="VKL401" s="35"/>
      <c r="VKM401" s="35"/>
      <c r="VKN401" s="35"/>
      <c r="VKO401" s="35"/>
      <c r="VKP401" s="35"/>
      <c r="VKQ401" s="35"/>
      <c r="VKR401" s="35"/>
      <c r="VKS401" s="35"/>
      <c r="VKT401" s="35"/>
      <c r="VKU401" s="35"/>
      <c r="VKV401" s="35"/>
      <c r="VKW401" s="35"/>
      <c r="VKX401" s="35"/>
      <c r="VKY401" s="35"/>
      <c r="VKZ401" s="35"/>
      <c r="VLA401" s="35"/>
      <c r="VLB401" s="35"/>
      <c r="VLC401" s="35"/>
      <c r="VLD401" s="35"/>
      <c r="VLE401" s="35"/>
      <c r="VLF401" s="35"/>
      <c r="VLG401" s="35"/>
      <c r="VLH401" s="35"/>
      <c r="VLI401" s="35"/>
      <c r="VLJ401" s="35"/>
      <c r="VLK401" s="35"/>
      <c r="VLL401" s="35"/>
      <c r="VLM401" s="35"/>
      <c r="VLN401" s="35"/>
      <c r="VLO401" s="35"/>
      <c r="VLP401" s="35"/>
      <c r="VLQ401" s="35"/>
      <c r="VLR401" s="35"/>
      <c r="VLS401" s="35"/>
      <c r="VLT401" s="35"/>
      <c r="VLU401" s="35"/>
      <c r="VLV401" s="35"/>
      <c r="VLW401" s="35"/>
      <c r="VLX401" s="35"/>
      <c r="VLY401" s="35"/>
      <c r="VLZ401" s="35"/>
      <c r="VMA401" s="35"/>
      <c r="VMB401" s="35"/>
      <c r="VMC401" s="35"/>
      <c r="VMD401" s="35"/>
      <c r="VME401" s="35"/>
      <c r="VMF401" s="35"/>
      <c r="VMG401" s="35"/>
      <c r="VMH401" s="35"/>
      <c r="VMI401" s="35"/>
      <c r="VMJ401" s="35"/>
      <c r="VMK401" s="35"/>
      <c r="VML401" s="35"/>
      <c r="VMM401" s="35"/>
      <c r="VMN401" s="35"/>
      <c r="VMO401" s="35"/>
      <c r="VMP401" s="35"/>
      <c r="VMQ401" s="35"/>
      <c r="VMR401" s="35"/>
      <c r="VMS401" s="35"/>
      <c r="VMT401" s="35"/>
      <c r="VMU401" s="35"/>
      <c r="VMV401" s="35"/>
      <c r="VMW401" s="35"/>
      <c r="VMX401" s="35"/>
      <c r="VMY401" s="35"/>
      <c r="VMZ401" s="35"/>
      <c r="VNA401" s="35"/>
      <c r="VNB401" s="35"/>
      <c r="VNC401" s="35"/>
      <c r="VND401" s="35"/>
      <c r="VNE401" s="35"/>
      <c r="VNF401" s="35"/>
      <c r="VNG401" s="35"/>
      <c r="VNH401" s="35"/>
      <c r="VNI401" s="35"/>
      <c r="VNJ401" s="35"/>
      <c r="VNK401" s="35"/>
      <c r="VNL401" s="35"/>
      <c r="VNM401" s="35"/>
      <c r="VNN401" s="35"/>
      <c r="VNO401" s="35"/>
      <c r="VNP401" s="35"/>
      <c r="VNQ401" s="35"/>
      <c r="VNR401" s="35"/>
      <c r="VNS401" s="35"/>
      <c r="VNT401" s="35"/>
      <c r="VNU401" s="35"/>
      <c r="VNV401" s="35"/>
      <c r="VNW401" s="35"/>
      <c r="VNX401" s="35"/>
      <c r="VNY401" s="35"/>
      <c r="VNZ401" s="35"/>
      <c r="VOA401" s="35"/>
      <c r="VOB401" s="35"/>
      <c r="VOC401" s="35"/>
      <c r="VOD401" s="35"/>
      <c r="VOE401" s="35"/>
      <c r="VOF401" s="35"/>
      <c r="VOG401" s="35"/>
      <c r="VOH401" s="35"/>
      <c r="VOI401" s="35"/>
      <c r="VOJ401" s="35"/>
      <c r="VOK401" s="35"/>
      <c r="VOL401" s="35"/>
      <c r="VOM401" s="35"/>
      <c r="VON401" s="35"/>
      <c r="VOO401" s="35"/>
      <c r="VOP401" s="35"/>
      <c r="VOQ401" s="35"/>
      <c r="VOR401" s="35"/>
      <c r="VOS401" s="35"/>
      <c r="VOT401" s="35"/>
      <c r="VOU401" s="35"/>
      <c r="VOV401" s="35"/>
      <c r="VOW401" s="35"/>
      <c r="VOX401" s="35"/>
      <c r="VOY401" s="35"/>
      <c r="VOZ401" s="35"/>
      <c r="VPA401" s="35"/>
      <c r="VPB401" s="35"/>
      <c r="VPC401" s="35"/>
      <c r="VPD401" s="35"/>
      <c r="VPE401" s="35"/>
      <c r="VPF401" s="35"/>
      <c r="VPG401" s="35"/>
      <c r="VPH401" s="35"/>
      <c r="VPI401" s="35"/>
      <c r="VPJ401" s="35"/>
      <c r="VPK401" s="35"/>
      <c r="VPL401" s="35"/>
      <c r="VPM401" s="35"/>
      <c r="VPN401" s="35"/>
      <c r="VPO401" s="35"/>
      <c r="VPP401" s="35"/>
      <c r="VPQ401" s="35"/>
      <c r="VPR401" s="35"/>
      <c r="VPS401" s="35"/>
      <c r="VPT401" s="35"/>
      <c r="VPU401" s="35"/>
      <c r="VPV401" s="35"/>
      <c r="VPW401" s="35"/>
      <c r="VPX401" s="35"/>
      <c r="VPY401" s="35"/>
      <c r="VPZ401" s="35"/>
      <c r="VQA401" s="35"/>
      <c r="VQB401" s="35"/>
      <c r="VQC401" s="35"/>
      <c r="VQD401" s="35"/>
      <c r="VQE401" s="35"/>
      <c r="VQF401" s="35"/>
      <c r="VQG401" s="35"/>
      <c r="VQH401" s="35"/>
      <c r="VQI401" s="35"/>
      <c r="VQJ401" s="35"/>
      <c r="VQK401" s="35"/>
      <c r="VQL401" s="35"/>
      <c r="VQM401" s="35"/>
      <c r="VQN401" s="35"/>
      <c r="VQO401" s="35"/>
      <c r="VQP401" s="35"/>
      <c r="VQQ401" s="35"/>
      <c r="VQR401" s="35"/>
      <c r="VQS401" s="35"/>
      <c r="VQT401" s="35"/>
      <c r="VQU401" s="35"/>
      <c r="VQV401" s="35"/>
      <c r="VQW401" s="35"/>
      <c r="VQX401" s="35"/>
      <c r="VQY401" s="35"/>
      <c r="VQZ401" s="35"/>
      <c r="VRA401" s="35"/>
      <c r="VRB401" s="35"/>
      <c r="VRC401" s="35"/>
      <c r="VRD401" s="35"/>
      <c r="VRE401" s="35"/>
      <c r="VRF401" s="35"/>
      <c r="VRG401" s="35"/>
      <c r="VRH401" s="35"/>
      <c r="VRI401" s="35"/>
      <c r="VRJ401" s="35"/>
      <c r="VRK401" s="35"/>
      <c r="VRL401" s="35"/>
      <c r="VRM401" s="35"/>
      <c r="VRN401" s="35"/>
      <c r="VRO401" s="35"/>
      <c r="VRP401" s="35"/>
      <c r="VRQ401" s="35"/>
      <c r="VRR401" s="35"/>
      <c r="VRS401" s="35"/>
      <c r="VRT401" s="35"/>
      <c r="VRU401" s="35"/>
      <c r="VRV401" s="35"/>
      <c r="VRW401" s="35"/>
      <c r="VRX401" s="35"/>
      <c r="VRY401" s="35"/>
      <c r="VRZ401" s="35"/>
      <c r="VSA401" s="35"/>
      <c r="VSB401" s="35"/>
      <c r="VSC401" s="35"/>
      <c r="VSD401" s="35"/>
      <c r="VSE401" s="35"/>
      <c r="VSF401" s="35"/>
      <c r="VSG401" s="35"/>
      <c r="VSH401" s="35"/>
      <c r="VSI401" s="35"/>
      <c r="VSJ401" s="35"/>
      <c r="VSK401" s="35"/>
      <c r="VSL401" s="35"/>
      <c r="VSM401" s="35"/>
      <c r="VSN401" s="35"/>
      <c r="VSO401" s="35"/>
      <c r="VSP401" s="35"/>
      <c r="VSQ401" s="35"/>
      <c r="VSR401" s="35"/>
      <c r="VSS401" s="35"/>
      <c r="VST401" s="35"/>
      <c r="VSU401" s="35"/>
      <c r="VSV401" s="35"/>
      <c r="VSW401" s="35"/>
      <c r="VSX401" s="35"/>
      <c r="VSY401" s="35"/>
      <c r="VSZ401" s="35"/>
      <c r="VTA401" s="35"/>
      <c r="VTB401" s="35"/>
      <c r="VTC401" s="35"/>
      <c r="VTD401" s="35"/>
      <c r="VTE401" s="35"/>
      <c r="VTF401" s="35"/>
      <c r="VTG401" s="35"/>
      <c r="VTH401" s="35"/>
      <c r="VTI401" s="35"/>
      <c r="VTJ401" s="35"/>
      <c r="VTK401" s="35"/>
      <c r="VTL401" s="35"/>
      <c r="VTM401" s="35"/>
      <c r="VTN401" s="35"/>
      <c r="VTO401" s="35"/>
      <c r="VTP401" s="35"/>
      <c r="VTQ401" s="35"/>
      <c r="VTR401" s="35"/>
      <c r="VTS401" s="35"/>
      <c r="VTT401" s="35"/>
      <c r="VTU401" s="35"/>
      <c r="VTV401" s="35"/>
      <c r="VTW401" s="35"/>
      <c r="VTX401" s="35"/>
      <c r="VTY401" s="35"/>
      <c r="VTZ401" s="35"/>
      <c r="VUA401" s="35"/>
      <c r="VUB401" s="35"/>
      <c r="VUC401" s="35"/>
      <c r="VUD401" s="35"/>
      <c r="VUE401" s="35"/>
      <c r="VUF401" s="35"/>
      <c r="VUG401" s="35"/>
      <c r="VUH401" s="35"/>
      <c r="VUI401" s="35"/>
      <c r="VUJ401" s="35"/>
      <c r="VUK401" s="35"/>
      <c r="VUL401" s="35"/>
      <c r="VUM401" s="35"/>
      <c r="VUN401" s="35"/>
      <c r="VUO401" s="35"/>
      <c r="VUP401" s="35"/>
      <c r="VUQ401" s="35"/>
      <c r="VUR401" s="35"/>
      <c r="VUS401" s="35"/>
      <c r="VUT401" s="35"/>
      <c r="VUU401" s="35"/>
      <c r="VUV401" s="35"/>
      <c r="VUW401" s="35"/>
      <c r="VUX401" s="35"/>
      <c r="VUY401" s="35"/>
      <c r="VUZ401" s="35"/>
      <c r="VVA401" s="35"/>
      <c r="VVB401" s="35"/>
      <c r="VVC401" s="35"/>
      <c r="VVD401" s="35"/>
      <c r="VVE401" s="35"/>
      <c r="VVF401" s="35"/>
      <c r="VVG401" s="35"/>
      <c r="VVH401" s="35"/>
      <c r="VVI401" s="35"/>
      <c r="VVJ401" s="35"/>
      <c r="VVK401" s="35"/>
      <c r="VVL401" s="35"/>
      <c r="VVM401" s="35"/>
      <c r="VVN401" s="35"/>
      <c r="VVO401" s="35"/>
      <c r="VVP401" s="35"/>
      <c r="VVQ401" s="35"/>
      <c r="VVR401" s="35"/>
      <c r="VVS401" s="35"/>
      <c r="VVT401" s="35"/>
      <c r="VVU401" s="35"/>
      <c r="VVV401" s="35"/>
      <c r="VVW401" s="35"/>
      <c r="VVX401" s="35"/>
      <c r="VVY401" s="35"/>
      <c r="VVZ401" s="35"/>
      <c r="VWA401" s="35"/>
      <c r="VWB401" s="35"/>
      <c r="VWC401" s="35"/>
      <c r="VWD401" s="35"/>
      <c r="VWE401" s="35"/>
      <c r="VWF401" s="35"/>
      <c r="VWG401" s="35"/>
      <c r="VWH401" s="35"/>
      <c r="VWI401" s="35"/>
      <c r="VWJ401" s="35"/>
      <c r="VWK401" s="35"/>
      <c r="VWL401" s="35"/>
      <c r="VWM401" s="35"/>
      <c r="VWN401" s="35"/>
      <c r="VWO401" s="35"/>
      <c r="VWP401" s="35"/>
      <c r="VWQ401" s="35"/>
      <c r="VWR401" s="35"/>
      <c r="VWS401" s="35"/>
      <c r="VWT401" s="35"/>
      <c r="VWU401" s="35"/>
      <c r="VWV401" s="35"/>
      <c r="VWW401" s="35"/>
      <c r="VWX401" s="35"/>
      <c r="VWY401" s="35"/>
      <c r="VWZ401" s="35"/>
      <c r="VXA401" s="35"/>
      <c r="VXB401" s="35"/>
      <c r="VXC401" s="35"/>
      <c r="VXD401" s="35"/>
      <c r="VXE401" s="35"/>
      <c r="VXF401" s="35"/>
      <c r="VXG401" s="35"/>
      <c r="VXH401" s="35"/>
      <c r="VXI401" s="35"/>
      <c r="VXJ401" s="35"/>
      <c r="VXK401" s="35"/>
      <c r="VXL401" s="35"/>
      <c r="VXM401" s="35"/>
      <c r="VXN401" s="35"/>
      <c r="VXO401" s="35"/>
      <c r="VXP401" s="35"/>
      <c r="VXQ401" s="35"/>
      <c r="VXR401" s="35"/>
      <c r="VXS401" s="35"/>
      <c r="VXT401" s="35"/>
      <c r="VXU401" s="35"/>
      <c r="VXV401" s="35"/>
      <c r="VXW401" s="35"/>
      <c r="VXX401" s="35"/>
      <c r="VXY401" s="35"/>
      <c r="VXZ401" s="35"/>
      <c r="VYA401" s="35"/>
      <c r="VYB401" s="35"/>
      <c r="VYC401" s="35"/>
      <c r="VYD401" s="35"/>
      <c r="VYE401" s="35"/>
      <c r="VYF401" s="35"/>
      <c r="VYG401" s="35"/>
      <c r="VYH401" s="35"/>
      <c r="VYI401" s="35"/>
      <c r="VYJ401" s="35"/>
      <c r="VYK401" s="35"/>
      <c r="VYL401" s="35"/>
      <c r="VYM401" s="35"/>
      <c r="VYN401" s="35"/>
      <c r="VYO401" s="35"/>
      <c r="VYP401" s="35"/>
      <c r="VYQ401" s="35"/>
      <c r="VYR401" s="35"/>
      <c r="VYS401" s="35"/>
      <c r="VYT401" s="35"/>
      <c r="VYU401" s="35"/>
      <c r="VYV401" s="35"/>
      <c r="VYW401" s="35"/>
      <c r="VYX401" s="35"/>
      <c r="VYY401" s="35"/>
      <c r="VYZ401" s="35"/>
      <c r="VZA401" s="35"/>
      <c r="VZB401" s="35"/>
      <c r="VZC401" s="35"/>
      <c r="VZD401" s="35"/>
      <c r="VZE401" s="35"/>
      <c r="VZF401" s="35"/>
      <c r="VZG401" s="35"/>
      <c r="VZH401" s="35"/>
      <c r="VZI401" s="35"/>
      <c r="VZJ401" s="35"/>
      <c r="VZK401" s="35"/>
      <c r="VZL401" s="35"/>
      <c r="VZM401" s="35"/>
      <c r="VZN401" s="35"/>
      <c r="VZO401" s="35"/>
      <c r="VZP401" s="35"/>
      <c r="VZQ401" s="35"/>
      <c r="VZR401" s="35"/>
      <c r="VZS401" s="35"/>
      <c r="VZT401" s="35"/>
      <c r="VZU401" s="35"/>
      <c r="VZV401" s="35"/>
      <c r="VZW401" s="35"/>
      <c r="VZX401" s="35"/>
      <c r="VZY401" s="35"/>
      <c r="VZZ401" s="35"/>
      <c r="WAA401" s="35"/>
      <c r="WAB401" s="35"/>
      <c r="WAC401" s="35"/>
      <c r="WAD401" s="35"/>
      <c r="WAE401" s="35"/>
      <c r="WAF401" s="35"/>
      <c r="WAG401" s="35"/>
      <c r="WAH401" s="35"/>
      <c r="WAI401" s="35"/>
      <c r="WAJ401" s="35"/>
      <c r="WAK401" s="35"/>
      <c r="WAL401" s="35"/>
      <c r="WAM401" s="35"/>
      <c r="WAN401" s="35"/>
      <c r="WAO401" s="35"/>
      <c r="WAP401" s="35"/>
      <c r="WAQ401" s="35"/>
      <c r="WAR401" s="35"/>
      <c r="WAS401" s="35"/>
      <c r="WAT401" s="35"/>
      <c r="WAU401" s="35"/>
      <c r="WAV401" s="35"/>
      <c r="WAW401" s="35"/>
      <c r="WAX401" s="35"/>
      <c r="WAY401" s="35"/>
      <c r="WAZ401" s="35"/>
      <c r="WBA401" s="35"/>
      <c r="WBB401" s="35"/>
      <c r="WBC401" s="35"/>
      <c r="WBD401" s="35"/>
      <c r="WBE401" s="35"/>
      <c r="WBF401" s="35"/>
      <c r="WBG401" s="35"/>
      <c r="WBH401" s="35"/>
      <c r="WBI401" s="35"/>
      <c r="WBJ401" s="35"/>
      <c r="WBK401" s="35"/>
      <c r="WBL401" s="35"/>
      <c r="WBM401" s="35"/>
      <c r="WBN401" s="35"/>
      <c r="WBO401" s="35"/>
      <c r="WBP401" s="35"/>
      <c r="WBQ401" s="35"/>
      <c r="WBR401" s="35"/>
      <c r="WBS401" s="35"/>
      <c r="WBT401" s="35"/>
      <c r="WBU401" s="35"/>
      <c r="WBV401" s="35"/>
      <c r="WBW401" s="35"/>
      <c r="WBX401" s="35"/>
      <c r="WBY401" s="35"/>
      <c r="WBZ401" s="35"/>
      <c r="WCA401" s="35"/>
      <c r="WCB401" s="35"/>
      <c r="WCC401" s="35"/>
      <c r="WCD401" s="35"/>
      <c r="WCE401" s="35"/>
      <c r="WCF401" s="35"/>
      <c r="WCG401" s="35"/>
      <c r="WCH401" s="35"/>
      <c r="WCI401" s="35"/>
      <c r="WCJ401" s="35"/>
      <c r="WCK401" s="35"/>
      <c r="WCL401" s="35"/>
      <c r="WCM401" s="35"/>
      <c r="WCN401" s="35"/>
      <c r="WCO401" s="35"/>
      <c r="WCP401" s="35"/>
      <c r="WCQ401" s="35"/>
      <c r="WCR401" s="35"/>
      <c r="WCS401" s="35"/>
      <c r="WCT401" s="35"/>
      <c r="WCU401" s="35"/>
      <c r="WCV401" s="35"/>
      <c r="WCW401" s="35"/>
      <c r="WCX401" s="35"/>
      <c r="WCY401" s="35"/>
      <c r="WCZ401" s="35"/>
      <c r="WDA401" s="35"/>
      <c r="WDB401" s="35"/>
      <c r="WDC401" s="35"/>
      <c r="WDD401" s="35"/>
      <c r="WDE401" s="35"/>
      <c r="WDF401" s="35"/>
      <c r="WDG401" s="35"/>
      <c r="WDH401" s="35"/>
      <c r="WDI401" s="35"/>
      <c r="WDJ401" s="35"/>
      <c r="WDK401" s="35"/>
      <c r="WDL401" s="35"/>
      <c r="WDM401" s="35"/>
      <c r="WDN401" s="35"/>
      <c r="WDO401" s="35"/>
      <c r="WDP401" s="35"/>
      <c r="WDQ401" s="35"/>
      <c r="WDR401" s="35"/>
      <c r="WDS401" s="35"/>
      <c r="WDT401" s="35"/>
      <c r="WDU401" s="35"/>
      <c r="WDV401" s="35"/>
      <c r="WDW401" s="35"/>
      <c r="WDX401" s="35"/>
      <c r="WDY401" s="35"/>
      <c r="WDZ401" s="35"/>
      <c r="WEA401" s="35"/>
      <c r="WEB401" s="35"/>
      <c r="WEC401" s="35"/>
      <c r="WED401" s="35"/>
      <c r="WEE401" s="35"/>
      <c r="WEF401" s="35"/>
      <c r="WEG401" s="35"/>
      <c r="WEH401" s="35"/>
      <c r="WEI401" s="35"/>
      <c r="WEJ401" s="35"/>
      <c r="WEK401" s="35"/>
      <c r="WEL401" s="35"/>
      <c r="WEM401" s="35"/>
      <c r="WEN401" s="35"/>
      <c r="WEO401" s="35"/>
      <c r="WEP401" s="35"/>
      <c r="WEQ401" s="35"/>
      <c r="WER401" s="35"/>
      <c r="WES401" s="35"/>
      <c r="WET401" s="35"/>
      <c r="WEU401" s="35"/>
      <c r="WEV401" s="35"/>
      <c r="WEW401" s="35"/>
      <c r="WEX401" s="35"/>
      <c r="WEY401" s="35"/>
      <c r="WEZ401" s="35"/>
      <c r="WFA401" s="35"/>
      <c r="WFB401" s="35"/>
      <c r="WFC401" s="35"/>
      <c r="WFD401" s="35"/>
      <c r="WFE401" s="35"/>
      <c r="WFF401" s="35"/>
      <c r="WFG401" s="35"/>
      <c r="WFH401" s="35"/>
      <c r="WFI401" s="35"/>
      <c r="WFJ401" s="35"/>
      <c r="WFK401" s="35"/>
      <c r="WFL401" s="35"/>
      <c r="WFM401" s="35"/>
      <c r="WFN401" s="35"/>
      <c r="WFO401" s="35"/>
      <c r="WFP401" s="35"/>
      <c r="WFQ401" s="35"/>
      <c r="WFR401" s="35"/>
      <c r="WFS401" s="35"/>
      <c r="WFT401" s="35"/>
      <c r="WFU401" s="35"/>
      <c r="WFV401" s="35"/>
      <c r="WFW401" s="35"/>
      <c r="WFX401" s="35"/>
      <c r="WFY401" s="35"/>
      <c r="WFZ401" s="35"/>
      <c r="WGA401" s="35"/>
      <c r="WGB401" s="35"/>
      <c r="WGC401" s="35"/>
      <c r="WGD401" s="35"/>
      <c r="WGE401" s="35"/>
      <c r="WGF401" s="35"/>
      <c r="WGG401" s="35"/>
      <c r="WGH401" s="35"/>
      <c r="WGI401" s="35"/>
      <c r="WGJ401" s="35"/>
      <c r="WGK401" s="35"/>
      <c r="WGL401" s="35"/>
      <c r="WGM401" s="35"/>
      <c r="WGN401" s="35"/>
      <c r="WGO401" s="35"/>
      <c r="WGP401" s="35"/>
      <c r="WGQ401" s="35"/>
      <c r="WGR401" s="35"/>
      <c r="WGS401" s="35"/>
      <c r="WGT401" s="35"/>
      <c r="WGU401" s="35"/>
      <c r="WGV401" s="35"/>
      <c r="WGW401" s="35"/>
      <c r="WGX401" s="35"/>
      <c r="WGY401" s="35"/>
      <c r="WGZ401" s="35"/>
      <c r="WHA401" s="35"/>
      <c r="WHB401" s="35"/>
      <c r="WHC401" s="35"/>
      <c r="WHD401" s="35"/>
      <c r="WHE401" s="35"/>
      <c r="WHF401" s="35"/>
      <c r="WHG401" s="35"/>
      <c r="WHH401" s="35"/>
      <c r="WHI401" s="35"/>
      <c r="WHJ401" s="35"/>
      <c r="WHK401" s="35"/>
      <c r="WHL401" s="35"/>
      <c r="WHM401" s="35"/>
      <c r="WHN401" s="35"/>
      <c r="WHO401" s="35"/>
      <c r="WHP401" s="35"/>
      <c r="WHQ401" s="35"/>
      <c r="WHR401" s="35"/>
      <c r="WHS401" s="35"/>
      <c r="WHT401" s="35"/>
      <c r="WHU401" s="35"/>
      <c r="WHV401" s="35"/>
      <c r="WHW401" s="35"/>
      <c r="WHX401" s="35"/>
      <c r="WHY401" s="35"/>
      <c r="WHZ401" s="35"/>
      <c r="WIA401" s="35"/>
      <c r="WIB401" s="35"/>
      <c r="WIC401" s="35"/>
      <c r="WID401" s="35"/>
      <c r="WIE401" s="35"/>
      <c r="WIF401" s="35"/>
      <c r="WIG401" s="35"/>
      <c r="WIH401" s="35"/>
      <c r="WII401" s="35"/>
      <c r="WIJ401" s="35"/>
      <c r="WIK401" s="35"/>
      <c r="WIL401" s="35"/>
      <c r="WIM401" s="35"/>
      <c r="WIN401" s="35"/>
      <c r="WIO401" s="35"/>
      <c r="WIP401" s="35"/>
      <c r="WIQ401" s="35"/>
      <c r="WIR401" s="35"/>
      <c r="WIS401" s="35"/>
      <c r="WIT401" s="35"/>
      <c r="WIU401" s="35"/>
      <c r="WIV401" s="35"/>
      <c r="WIW401" s="35"/>
      <c r="WIX401" s="35"/>
      <c r="WIY401" s="35"/>
      <c r="WIZ401" s="35"/>
      <c r="WJA401" s="35"/>
      <c r="WJB401" s="35"/>
      <c r="WJC401" s="35"/>
      <c r="WJD401" s="35"/>
      <c r="WJE401" s="35"/>
      <c r="WJF401" s="35"/>
      <c r="WJG401" s="35"/>
      <c r="WJH401" s="35"/>
      <c r="WJI401" s="35"/>
      <c r="WJJ401" s="35"/>
      <c r="WJK401" s="35"/>
      <c r="WJL401" s="35"/>
      <c r="WJM401" s="35"/>
      <c r="WJN401" s="35"/>
      <c r="WJO401" s="35"/>
      <c r="WJP401" s="35"/>
      <c r="WJQ401" s="35"/>
      <c r="WJR401" s="35"/>
      <c r="WJS401" s="35"/>
      <c r="WJT401" s="35"/>
      <c r="WJU401" s="35"/>
      <c r="WJV401" s="35"/>
      <c r="WJW401" s="35"/>
      <c r="WJX401" s="35"/>
      <c r="WJY401" s="35"/>
      <c r="WJZ401" s="35"/>
      <c r="WKA401" s="35"/>
      <c r="WKB401" s="35"/>
      <c r="WKC401" s="35"/>
      <c r="WKD401" s="35"/>
      <c r="WKE401" s="35"/>
      <c r="WKF401" s="35"/>
      <c r="WKG401" s="35"/>
      <c r="WKH401" s="35"/>
      <c r="WKI401" s="35"/>
      <c r="WKJ401" s="35"/>
      <c r="WKK401" s="35"/>
      <c r="WKL401" s="35"/>
      <c r="WKM401" s="35"/>
      <c r="WKN401" s="35"/>
      <c r="WKO401" s="35"/>
      <c r="WKP401" s="35"/>
      <c r="WKQ401" s="35"/>
      <c r="WKR401" s="35"/>
      <c r="WKS401" s="35"/>
      <c r="WKT401" s="35"/>
      <c r="WKU401" s="35"/>
      <c r="WKV401" s="35"/>
      <c r="WKW401" s="35"/>
      <c r="WKX401" s="35"/>
      <c r="WKY401" s="35"/>
      <c r="WKZ401" s="35"/>
      <c r="WLA401" s="35"/>
      <c r="WLB401" s="35"/>
      <c r="WLC401" s="35"/>
      <c r="WLD401" s="35"/>
      <c r="WLE401" s="35"/>
      <c r="WLF401" s="35"/>
      <c r="WLG401" s="35"/>
      <c r="WLH401" s="35"/>
      <c r="WLI401" s="35"/>
      <c r="WLJ401" s="35"/>
      <c r="WLK401" s="35"/>
      <c r="WLL401" s="35"/>
      <c r="WLM401" s="35"/>
      <c r="WLN401" s="35"/>
      <c r="WLO401" s="35"/>
      <c r="WLP401" s="35"/>
      <c r="WLQ401" s="35"/>
      <c r="WLR401" s="35"/>
      <c r="WLS401" s="35"/>
      <c r="WLT401" s="35"/>
      <c r="WLU401" s="35"/>
      <c r="WLV401" s="35"/>
      <c r="WLW401" s="35"/>
      <c r="WLX401" s="35"/>
      <c r="WLY401" s="35"/>
      <c r="WLZ401" s="35"/>
      <c r="WMA401" s="35"/>
      <c r="WMB401" s="35"/>
      <c r="WMC401" s="35"/>
      <c r="WMD401" s="35"/>
      <c r="WME401" s="35"/>
      <c r="WMF401" s="35"/>
      <c r="WMG401" s="35"/>
      <c r="WMH401" s="35"/>
      <c r="WMI401" s="35"/>
      <c r="WMJ401" s="35"/>
      <c r="WMK401" s="35"/>
      <c r="WML401" s="35"/>
      <c r="WMM401" s="35"/>
      <c r="WMN401" s="35"/>
      <c r="WMO401" s="35"/>
      <c r="WMP401" s="35"/>
      <c r="WMQ401" s="35"/>
      <c r="WMR401" s="35"/>
      <c r="WMS401" s="35"/>
      <c r="WMT401" s="35"/>
      <c r="WMU401" s="35"/>
      <c r="WMV401" s="35"/>
      <c r="WMW401" s="35"/>
      <c r="WMX401" s="35"/>
      <c r="WMY401" s="35"/>
      <c r="WMZ401" s="35"/>
      <c r="WNA401" s="35"/>
      <c r="WNB401" s="35"/>
      <c r="WNC401" s="35"/>
      <c r="WND401" s="35"/>
      <c r="WNE401" s="35"/>
      <c r="WNF401" s="35"/>
      <c r="WNG401" s="35"/>
      <c r="WNH401" s="35"/>
      <c r="WNI401" s="35"/>
      <c r="WNJ401" s="35"/>
      <c r="WNK401" s="35"/>
      <c r="WNL401" s="35"/>
      <c r="WNM401" s="35"/>
      <c r="WNN401" s="35"/>
      <c r="WNO401" s="35"/>
      <c r="WNP401" s="35"/>
      <c r="WNQ401" s="35"/>
      <c r="WNR401" s="35"/>
      <c r="WNS401" s="35"/>
      <c r="WNT401" s="35"/>
      <c r="WNU401" s="35"/>
      <c r="WNV401" s="35"/>
      <c r="WNW401" s="35"/>
      <c r="WNX401" s="35"/>
      <c r="WNY401" s="35"/>
      <c r="WNZ401" s="35"/>
      <c r="WOA401" s="35"/>
      <c r="WOB401" s="35"/>
      <c r="WOC401" s="35"/>
      <c r="WOD401" s="35"/>
      <c r="WOE401" s="35"/>
      <c r="WOF401" s="35"/>
      <c r="WOG401" s="35"/>
      <c r="WOH401" s="35"/>
      <c r="WOI401" s="35"/>
      <c r="WOJ401" s="35"/>
      <c r="WOK401" s="35"/>
      <c r="WOL401" s="35"/>
      <c r="WOM401" s="35"/>
      <c r="WON401" s="35"/>
      <c r="WOO401" s="35"/>
      <c r="WOP401" s="35"/>
      <c r="WOQ401" s="35"/>
      <c r="WOR401" s="35"/>
      <c r="WOS401" s="35"/>
      <c r="WOT401" s="35"/>
      <c r="WOU401" s="35"/>
      <c r="WOV401" s="35"/>
      <c r="WOW401" s="35"/>
      <c r="WOX401" s="35"/>
      <c r="WOY401" s="35"/>
      <c r="WOZ401" s="35"/>
      <c r="WPA401" s="35"/>
      <c r="WPB401" s="35"/>
      <c r="WPC401" s="35"/>
      <c r="WPD401" s="35"/>
      <c r="WPE401" s="35"/>
      <c r="WPF401" s="35"/>
      <c r="WPG401" s="35"/>
      <c r="WPH401" s="35"/>
      <c r="WPI401" s="35"/>
      <c r="WPJ401" s="35"/>
      <c r="WPK401" s="35"/>
      <c r="WPL401" s="35"/>
      <c r="WPM401" s="35"/>
      <c r="WPN401" s="35"/>
      <c r="WPO401" s="35"/>
      <c r="WPP401" s="35"/>
      <c r="WPQ401" s="35"/>
      <c r="WPR401" s="35"/>
      <c r="WPS401" s="35"/>
      <c r="WPT401" s="35"/>
      <c r="WPU401" s="35"/>
      <c r="WPV401" s="35"/>
      <c r="WPW401" s="35"/>
      <c r="WPX401" s="35"/>
      <c r="WPY401" s="35"/>
      <c r="WPZ401" s="35"/>
      <c r="WQA401" s="35"/>
      <c r="WQB401" s="35"/>
      <c r="WQC401" s="35"/>
      <c r="WQD401" s="35"/>
      <c r="WQE401" s="35"/>
      <c r="WQF401" s="35"/>
      <c r="WQG401" s="35"/>
      <c r="WQH401" s="35"/>
      <c r="WQI401" s="35"/>
      <c r="WQJ401" s="35"/>
      <c r="WQK401" s="35"/>
      <c r="WQL401" s="35"/>
      <c r="WQM401" s="35"/>
      <c r="WQN401" s="35"/>
      <c r="WQO401" s="35"/>
      <c r="WQP401" s="35"/>
      <c r="WQQ401" s="35"/>
      <c r="WQR401" s="35"/>
      <c r="WQS401" s="35"/>
      <c r="WQT401" s="35"/>
      <c r="WQU401" s="35"/>
      <c r="WQV401" s="35"/>
      <c r="WQW401" s="35"/>
      <c r="WQX401" s="35"/>
      <c r="WQY401" s="35"/>
      <c r="WQZ401" s="35"/>
      <c r="WRA401" s="35"/>
      <c r="WRB401" s="35"/>
      <c r="WRC401" s="35"/>
      <c r="WRD401" s="35"/>
      <c r="WRE401" s="35"/>
      <c r="WRF401" s="35"/>
      <c r="WRG401" s="35"/>
      <c r="WRH401" s="35"/>
      <c r="WRI401" s="35"/>
      <c r="WRJ401" s="35"/>
      <c r="WRK401" s="35"/>
      <c r="WRL401" s="35"/>
      <c r="WRM401" s="35"/>
      <c r="WRN401" s="35"/>
      <c r="WRO401" s="35"/>
      <c r="WRP401" s="35"/>
      <c r="WRQ401" s="35"/>
      <c r="WRR401" s="35"/>
      <c r="WRS401" s="35"/>
      <c r="WRT401" s="35"/>
      <c r="WRU401" s="35"/>
      <c r="WRV401" s="35"/>
      <c r="WRW401" s="35"/>
      <c r="WRX401" s="35"/>
      <c r="WRY401" s="35"/>
      <c r="WRZ401" s="35"/>
      <c r="WSA401" s="35"/>
      <c r="WSB401" s="35"/>
      <c r="WSC401" s="35"/>
      <c r="WSD401" s="35"/>
      <c r="WSE401" s="35"/>
      <c r="WSF401" s="35"/>
      <c r="WSG401" s="35"/>
      <c r="WSH401" s="35"/>
      <c r="WSI401" s="35"/>
      <c r="WSJ401" s="35"/>
      <c r="WSK401" s="35"/>
      <c r="WSL401" s="35"/>
      <c r="WSM401" s="35"/>
      <c r="WSN401" s="35"/>
      <c r="WSO401" s="35"/>
      <c r="WSP401" s="35"/>
      <c r="WSQ401" s="35"/>
      <c r="WSR401" s="35"/>
      <c r="WSS401" s="35"/>
      <c r="WST401" s="35"/>
      <c r="WSU401" s="35"/>
      <c r="WSV401" s="35"/>
      <c r="WSW401" s="35"/>
      <c r="WSX401" s="35"/>
      <c r="WSY401" s="35"/>
      <c r="WSZ401" s="35"/>
      <c r="WTA401" s="35"/>
      <c r="WTB401" s="35"/>
      <c r="WTC401" s="35"/>
      <c r="WTD401" s="35"/>
      <c r="WTE401" s="35"/>
      <c r="WTF401" s="35"/>
      <c r="WTG401" s="35"/>
      <c r="WTH401" s="35"/>
      <c r="WTI401" s="35"/>
      <c r="WTJ401" s="35"/>
      <c r="WTK401" s="35"/>
      <c r="WTL401" s="35"/>
      <c r="WTM401" s="35"/>
      <c r="WTN401" s="35"/>
      <c r="WTO401" s="35"/>
      <c r="WTP401" s="35"/>
      <c r="WTQ401" s="35"/>
      <c r="WTR401" s="35"/>
      <c r="WTS401" s="35"/>
      <c r="WTT401" s="35"/>
      <c r="WTU401" s="35"/>
      <c r="WTV401" s="35"/>
      <c r="WTW401" s="35"/>
      <c r="WTX401" s="35"/>
      <c r="WTY401" s="35"/>
      <c r="WTZ401" s="35"/>
      <c r="WUA401" s="35"/>
      <c r="WUB401" s="35"/>
      <c r="WUC401" s="35"/>
      <c r="WUD401" s="35"/>
      <c r="WUE401" s="35"/>
      <c r="WUF401" s="35"/>
      <c r="WUG401" s="35"/>
      <c r="WUH401" s="35"/>
      <c r="WUI401" s="35"/>
      <c r="WUJ401" s="35"/>
      <c r="WUK401" s="35"/>
      <c r="WUL401" s="35"/>
      <c r="WUM401" s="35"/>
      <c r="WUN401" s="35"/>
      <c r="WUO401" s="35"/>
      <c r="WUP401" s="35"/>
      <c r="WUQ401" s="35"/>
      <c r="WUR401" s="35"/>
      <c r="WUS401" s="35"/>
      <c r="WUT401" s="35"/>
      <c r="WUU401" s="35"/>
      <c r="WUV401" s="35"/>
      <c r="WUW401" s="35"/>
      <c r="WUX401" s="35"/>
      <c r="WUY401" s="35"/>
      <c r="WUZ401" s="35"/>
      <c r="WVA401" s="35"/>
      <c r="WVB401" s="35"/>
      <c r="WVC401" s="35"/>
      <c r="WVD401" s="35"/>
      <c r="WVE401" s="35"/>
      <c r="WVF401" s="35"/>
      <c r="WVG401" s="35"/>
      <c r="WVH401" s="35"/>
      <c r="WVI401" s="35"/>
      <c r="WVJ401" s="35"/>
      <c r="WVK401" s="35"/>
      <c r="WVL401" s="35"/>
      <c r="WVM401" s="35"/>
      <c r="WVN401" s="35"/>
      <c r="WVO401" s="35"/>
      <c r="WVP401" s="35"/>
      <c r="WVQ401" s="35"/>
      <c r="WVR401" s="35"/>
      <c r="WVS401" s="35"/>
      <c r="WVT401" s="35"/>
      <c r="WVU401" s="35"/>
      <c r="WVV401" s="35"/>
      <c r="WVW401" s="35"/>
      <c r="WVX401" s="35"/>
      <c r="WVY401" s="35"/>
      <c r="WVZ401" s="35"/>
      <c r="WWA401" s="35"/>
      <c r="WWB401" s="35"/>
      <c r="WWC401" s="35"/>
      <c r="WWD401" s="35"/>
      <c r="WWE401" s="35"/>
      <c r="WWF401" s="35"/>
      <c r="WWG401" s="35"/>
      <c r="WWH401" s="35"/>
      <c r="WWI401" s="35"/>
      <c r="WWJ401" s="35"/>
      <c r="WWK401" s="35"/>
      <c r="WWL401" s="35"/>
      <c r="WWM401" s="35"/>
      <c r="WWN401" s="35"/>
      <c r="WWO401" s="35"/>
      <c r="WWP401" s="35"/>
      <c r="WWQ401" s="35"/>
      <c r="WWR401" s="35"/>
      <c r="WWS401" s="35"/>
      <c r="WWT401" s="35"/>
      <c r="WWU401" s="35"/>
      <c r="WWV401" s="35"/>
      <c r="WWW401" s="35"/>
      <c r="WWX401" s="35"/>
      <c r="WWY401" s="35"/>
      <c r="WWZ401" s="35"/>
      <c r="WXA401" s="35"/>
      <c r="WXB401" s="35"/>
      <c r="WXC401" s="35"/>
      <c r="WXD401" s="35"/>
      <c r="WXE401" s="35"/>
      <c r="WXF401" s="35"/>
      <c r="WXG401" s="35"/>
      <c r="WXH401" s="35"/>
      <c r="WXI401" s="35"/>
      <c r="WXJ401" s="35"/>
      <c r="WXK401" s="35"/>
      <c r="WXL401" s="35"/>
      <c r="WXM401" s="35"/>
      <c r="WXN401" s="35"/>
      <c r="WXO401" s="35"/>
      <c r="WXP401" s="35"/>
      <c r="WXQ401" s="35"/>
      <c r="WXR401" s="35"/>
      <c r="WXS401" s="35"/>
      <c r="WXT401" s="35"/>
      <c r="WXU401" s="35"/>
      <c r="WXV401" s="35"/>
      <c r="WXW401" s="35"/>
      <c r="WXX401" s="35"/>
      <c r="WXY401" s="35"/>
      <c r="WXZ401" s="35"/>
      <c r="WYA401" s="35"/>
      <c r="WYB401" s="35"/>
      <c r="WYC401" s="35"/>
      <c r="WYD401" s="35"/>
      <c r="WYE401" s="35"/>
      <c r="WYF401" s="35"/>
      <c r="WYG401" s="35"/>
      <c r="WYH401" s="35"/>
      <c r="WYI401" s="35"/>
      <c r="WYJ401" s="35"/>
      <c r="WYK401" s="35"/>
      <c r="WYL401" s="35"/>
      <c r="WYM401" s="35"/>
      <c r="WYN401" s="35"/>
      <c r="WYO401" s="35"/>
      <c r="WYP401" s="35"/>
      <c r="WYQ401" s="35"/>
      <c r="WYR401" s="35"/>
      <c r="WYS401" s="35"/>
      <c r="WYT401" s="35"/>
      <c r="WYU401" s="35"/>
      <c r="WYV401" s="35"/>
      <c r="WYW401" s="35"/>
      <c r="WYX401" s="35"/>
      <c r="WYY401" s="35"/>
      <c r="WYZ401" s="35"/>
      <c r="WZA401" s="35"/>
      <c r="WZB401" s="35"/>
    </row>
    <row r="402" spans="1:16226" ht="247.5" customHeight="1" x14ac:dyDescent="0.25">
      <c r="A402" s="10" t="s">
        <v>83</v>
      </c>
      <c r="B402" s="13" t="s">
        <v>4</v>
      </c>
      <c r="C402" s="101" t="s">
        <v>267</v>
      </c>
      <c r="D402" s="101"/>
      <c r="E402" s="101"/>
      <c r="F402" s="101"/>
      <c r="G402" s="101"/>
      <c r="H402" s="101"/>
      <c r="I402" s="101"/>
      <c r="J402" s="35" t="s">
        <v>262</v>
      </c>
      <c r="K402" s="35"/>
      <c r="L402" s="36"/>
      <c r="M402" s="35"/>
      <c r="N402" s="35"/>
      <c r="O402" s="35"/>
      <c r="P402" s="35"/>
      <c r="Q402" s="35"/>
      <c r="R402" s="35"/>
      <c r="S402" s="35"/>
      <c r="T402" s="35"/>
      <c r="U402" s="35"/>
      <c r="V402" s="35"/>
      <c r="W402" s="35"/>
      <c r="X402" s="35"/>
      <c r="Y402" s="35"/>
      <c r="Z402" s="35"/>
      <c r="AA402" s="35"/>
      <c r="EV402" s="35"/>
      <c r="EW402" s="35"/>
      <c r="EX402" s="35"/>
      <c r="EY402" s="35"/>
      <c r="EZ402" s="35"/>
      <c r="FA402" s="35"/>
      <c r="FB402" s="35"/>
      <c r="FC402" s="35"/>
      <c r="FD402" s="35"/>
      <c r="FE402" s="35"/>
      <c r="FF402" s="35"/>
      <c r="FG402" s="35"/>
      <c r="FH402" s="35"/>
      <c r="FI402" s="35"/>
      <c r="FJ402" s="35"/>
      <c r="FK402" s="35"/>
      <c r="FL402" s="35"/>
      <c r="FM402" s="35"/>
      <c r="FN402" s="35"/>
      <c r="FO402" s="35"/>
      <c r="FP402" s="35"/>
      <c r="FQ402" s="35"/>
      <c r="FR402" s="35"/>
      <c r="FS402" s="35"/>
      <c r="FT402" s="35"/>
      <c r="FU402" s="35"/>
      <c r="FV402" s="35"/>
      <c r="FW402" s="35"/>
      <c r="FX402" s="35"/>
      <c r="FY402" s="35"/>
      <c r="FZ402" s="35"/>
      <c r="GA402" s="35"/>
      <c r="GB402" s="35"/>
      <c r="GC402" s="35"/>
      <c r="GD402" s="35"/>
      <c r="GE402" s="35"/>
      <c r="GF402" s="35"/>
      <c r="GG402" s="35"/>
      <c r="GH402" s="35"/>
      <c r="GI402" s="35"/>
      <c r="GJ402" s="35"/>
      <c r="GK402" s="35"/>
      <c r="GL402" s="35"/>
      <c r="GM402" s="35"/>
      <c r="GN402" s="35"/>
      <c r="GO402" s="35"/>
      <c r="GP402" s="35"/>
      <c r="GQ402" s="35"/>
      <c r="GR402" s="35"/>
      <c r="GS402" s="35"/>
      <c r="GT402" s="35"/>
      <c r="GU402" s="35"/>
      <c r="GV402" s="35"/>
      <c r="GW402" s="35"/>
      <c r="GX402" s="35"/>
      <c r="GY402" s="35"/>
      <c r="GZ402" s="35"/>
      <c r="HA402" s="35"/>
      <c r="HB402" s="35"/>
      <c r="HC402" s="35"/>
      <c r="HD402" s="35"/>
      <c r="HE402" s="35"/>
      <c r="HF402" s="35"/>
      <c r="HG402" s="35"/>
      <c r="HH402" s="35"/>
      <c r="HI402" s="35"/>
      <c r="HJ402" s="35"/>
      <c r="HK402" s="35"/>
      <c r="HL402" s="35"/>
      <c r="HM402" s="35"/>
      <c r="HN402" s="35"/>
      <c r="HO402" s="35"/>
      <c r="HP402" s="35"/>
      <c r="HQ402" s="35"/>
      <c r="HR402" s="35"/>
      <c r="HS402" s="35"/>
      <c r="HT402" s="35"/>
      <c r="HU402" s="35"/>
      <c r="HV402" s="35"/>
      <c r="HW402" s="35"/>
      <c r="HX402" s="35"/>
      <c r="HY402" s="35"/>
      <c r="HZ402" s="35"/>
      <c r="IA402" s="35"/>
      <c r="IB402" s="35"/>
      <c r="IC402" s="35"/>
      <c r="ID402" s="35"/>
      <c r="IE402" s="35"/>
      <c r="IF402" s="35"/>
      <c r="IG402" s="35"/>
      <c r="IH402" s="35"/>
      <c r="II402" s="35"/>
      <c r="IJ402" s="35"/>
      <c r="IK402" s="35"/>
      <c r="IL402" s="35"/>
      <c r="IM402" s="35"/>
      <c r="IN402" s="35"/>
      <c r="IO402" s="35"/>
      <c r="IP402" s="35"/>
      <c r="IQ402" s="35"/>
      <c r="IR402" s="35"/>
      <c r="IS402" s="35"/>
      <c r="IT402" s="35"/>
      <c r="IU402" s="35"/>
      <c r="IV402" s="35"/>
      <c r="IW402" s="35"/>
      <c r="IX402" s="35"/>
      <c r="IY402" s="35"/>
      <c r="IZ402" s="35"/>
      <c r="JA402" s="35"/>
      <c r="JB402" s="35"/>
      <c r="JC402" s="35"/>
      <c r="JD402" s="35"/>
      <c r="JE402" s="35"/>
      <c r="JF402" s="35"/>
      <c r="JG402" s="35"/>
      <c r="JH402" s="35"/>
      <c r="JI402" s="35"/>
      <c r="JJ402" s="35"/>
      <c r="JK402" s="35"/>
      <c r="JL402" s="35"/>
      <c r="JM402" s="35"/>
      <c r="JN402" s="35"/>
      <c r="JO402" s="35"/>
      <c r="JP402" s="35"/>
      <c r="JQ402" s="35"/>
      <c r="JR402" s="35"/>
      <c r="JS402" s="35"/>
      <c r="JT402" s="35"/>
      <c r="JU402" s="35"/>
      <c r="JV402" s="35"/>
      <c r="JW402" s="35"/>
      <c r="JX402" s="35"/>
      <c r="JY402" s="35"/>
      <c r="JZ402" s="35"/>
      <c r="KA402" s="35"/>
      <c r="KB402" s="35"/>
      <c r="KC402" s="35"/>
      <c r="KD402" s="35"/>
      <c r="KE402" s="35"/>
      <c r="KF402" s="35"/>
      <c r="KG402" s="35"/>
      <c r="KH402" s="35"/>
      <c r="KI402" s="35"/>
      <c r="KJ402" s="35"/>
      <c r="KK402" s="35"/>
      <c r="KL402" s="35"/>
      <c r="KM402" s="35"/>
      <c r="KN402" s="35"/>
      <c r="KO402" s="35"/>
      <c r="KP402" s="35"/>
      <c r="KQ402" s="35"/>
      <c r="KR402" s="35"/>
      <c r="KS402" s="35"/>
      <c r="KT402" s="35"/>
      <c r="KU402" s="35"/>
      <c r="KV402" s="35"/>
      <c r="KW402" s="35"/>
      <c r="KX402" s="35"/>
      <c r="KY402" s="35"/>
      <c r="KZ402" s="35"/>
      <c r="LA402" s="35"/>
      <c r="LB402" s="35"/>
      <c r="LC402" s="35"/>
      <c r="LD402" s="35"/>
      <c r="LE402" s="35"/>
      <c r="LF402" s="35"/>
      <c r="LG402" s="35"/>
      <c r="LH402" s="35"/>
      <c r="LI402" s="35"/>
      <c r="LJ402" s="35"/>
      <c r="LK402" s="35"/>
      <c r="LL402" s="35"/>
      <c r="LM402" s="35"/>
      <c r="LN402" s="35"/>
      <c r="LO402" s="35"/>
      <c r="LP402" s="35"/>
      <c r="LQ402" s="35"/>
      <c r="LR402" s="35"/>
      <c r="LS402" s="35"/>
      <c r="LT402" s="35"/>
      <c r="LU402" s="35"/>
      <c r="LV402" s="35"/>
      <c r="LW402" s="35"/>
      <c r="LX402" s="35"/>
      <c r="LY402" s="35"/>
      <c r="LZ402" s="35"/>
      <c r="MA402" s="35"/>
      <c r="MB402" s="35"/>
      <c r="MC402" s="35"/>
      <c r="MD402" s="35"/>
      <c r="ME402" s="35"/>
      <c r="MF402" s="35"/>
      <c r="MG402" s="35"/>
      <c r="MH402" s="35"/>
      <c r="MI402" s="35"/>
      <c r="MJ402" s="35"/>
      <c r="MK402" s="35"/>
      <c r="ML402" s="35"/>
      <c r="MM402" s="35"/>
      <c r="MN402" s="35"/>
      <c r="MO402" s="35"/>
      <c r="MP402" s="35"/>
      <c r="MQ402" s="35"/>
      <c r="MR402" s="35"/>
      <c r="MS402" s="35"/>
      <c r="MT402" s="35"/>
      <c r="MU402" s="35"/>
      <c r="MV402" s="35"/>
      <c r="MW402" s="35"/>
      <c r="MX402" s="35"/>
      <c r="MY402" s="35"/>
      <c r="MZ402" s="35"/>
      <c r="NA402" s="35"/>
      <c r="NB402" s="35"/>
      <c r="NC402" s="35"/>
      <c r="ND402" s="35"/>
      <c r="NE402" s="35"/>
      <c r="NF402" s="35"/>
      <c r="NG402" s="35"/>
      <c r="NH402" s="35"/>
      <c r="NI402" s="35"/>
      <c r="NJ402" s="35"/>
      <c r="NK402" s="35"/>
      <c r="NL402" s="35"/>
      <c r="NM402" s="35"/>
      <c r="NN402" s="35"/>
      <c r="NO402" s="35"/>
      <c r="NP402" s="35"/>
      <c r="NQ402" s="35"/>
      <c r="NR402" s="35"/>
      <c r="NS402" s="35"/>
      <c r="NT402" s="35"/>
      <c r="NU402" s="35"/>
      <c r="NV402" s="35"/>
      <c r="NW402" s="35"/>
      <c r="NX402" s="35"/>
      <c r="NY402" s="35"/>
      <c r="NZ402" s="35"/>
      <c r="OA402" s="35"/>
      <c r="OB402" s="35"/>
      <c r="OC402" s="35"/>
      <c r="OD402" s="35"/>
      <c r="OE402" s="35"/>
      <c r="OF402" s="35"/>
      <c r="OG402" s="35"/>
      <c r="OH402" s="35"/>
      <c r="OI402" s="35"/>
      <c r="OJ402" s="35"/>
      <c r="OK402" s="35"/>
      <c r="OL402" s="35"/>
      <c r="OM402" s="35"/>
      <c r="ON402" s="35"/>
      <c r="OO402" s="35"/>
      <c r="OP402" s="35"/>
      <c r="OQ402" s="35"/>
      <c r="OR402" s="35"/>
      <c r="OS402" s="35"/>
      <c r="OT402" s="35"/>
      <c r="OU402" s="35"/>
      <c r="OV402" s="35"/>
      <c r="OW402" s="35"/>
      <c r="OX402" s="35"/>
      <c r="OY402" s="35"/>
      <c r="OZ402" s="35"/>
      <c r="PA402" s="35"/>
      <c r="PB402" s="35"/>
      <c r="PC402" s="35"/>
      <c r="PD402" s="35"/>
      <c r="PE402" s="35"/>
      <c r="PF402" s="35"/>
      <c r="PG402" s="35"/>
      <c r="PH402" s="35"/>
      <c r="PI402" s="35"/>
      <c r="PJ402" s="35"/>
      <c r="PK402" s="35"/>
      <c r="PL402" s="35"/>
      <c r="PM402" s="35"/>
      <c r="PN402" s="35"/>
      <c r="PO402" s="35"/>
      <c r="PP402" s="35"/>
      <c r="PQ402" s="35"/>
      <c r="PR402" s="35"/>
      <c r="PS402" s="35"/>
      <c r="PT402" s="35"/>
      <c r="PU402" s="35"/>
      <c r="PV402" s="35"/>
      <c r="PW402" s="35"/>
      <c r="PX402" s="35"/>
      <c r="PY402" s="35"/>
      <c r="PZ402" s="35"/>
      <c r="QA402" s="35"/>
      <c r="QB402" s="35"/>
      <c r="QC402" s="35"/>
      <c r="QD402" s="35"/>
      <c r="QE402" s="35"/>
      <c r="QF402" s="35"/>
      <c r="QG402" s="35"/>
      <c r="QH402" s="35"/>
      <c r="QI402" s="35"/>
      <c r="QJ402" s="35"/>
      <c r="QK402" s="35"/>
      <c r="QL402" s="35"/>
      <c r="QM402" s="35"/>
      <c r="QN402" s="35"/>
      <c r="QO402" s="35"/>
      <c r="QP402" s="35"/>
      <c r="QQ402" s="35"/>
      <c r="QR402" s="35"/>
      <c r="QS402" s="35"/>
      <c r="QT402" s="35"/>
      <c r="QU402" s="35"/>
      <c r="QV402" s="35"/>
      <c r="QW402" s="35"/>
      <c r="QX402" s="35"/>
      <c r="QY402" s="35"/>
      <c r="QZ402" s="35"/>
      <c r="RA402" s="35"/>
      <c r="RB402" s="35"/>
      <c r="RC402" s="35"/>
      <c r="RD402" s="35"/>
      <c r="RE402" s="35"/>
      <c r="RF402" s="35"/>
      <c r="RG402" s="35"/>
      <c r="RH402" s="35"/>
      <c r="RI402" s="35"/>
      <c r="RJ402" s="35"/>
      <c r="RK402" s="35"/>
      <c r="RL402" s="35"/>
      <c r="RM402" s="35"/>
      <c r="RN402" s="35"/>
      <c r="RO402" s="35"/>
      <c r="RP402" s="35"/>
      <c r="RQ402" s="35"/>
      <c r="RR402" s="35"/>
      <c r="RS402" s="35"/>
      <c r="RT402" s="35"/>
      <c r="RU402" s="35"/>
      <c r="RV402" s="35"/>
      <c r="RW402" s="35"/>
      <c r="RX402" s="35"/>
      <c r="RY402" s="35"/>
      <c r="RZ402" s="35"/>
      <c r="SA402" s="35"/>
      <c r="SB402" s="35"/>
      <c r="SC402" s="35"/>
      <c r="SD402" s="35"/>
      <c r="SE402" s="35"/>
      <c r="SF402" s="35"/>
      <c r="SG402" s="35"/>
      <c r="SH402" s="35"/>
      <c r="SI402" s="35"/>
      <c r="SJ402" s="35"/>
      <c r="SK402" s="35"/>
      <c r="SL402" s="35"/>
      <c r="SM402" s="35"/>
      <c r="SN402" s="35"/>
      <c r="SO402" s="35"/>
      <c r="SP402" s="35"/>
      <c r="SQ402" s="35"/>
      <c r="SR402" s="35"/>
      <c r="SS402" s="35"/>
      <c r="ST402" s="35"/>
      <c r="SU402" s="35"/>
      <c r="SV402" s="35"/>
      <c r="SW402" s="35"/>
      <c r="SX402" s="35"/>
      <c r="SY402" s="35"/>
      <c r="SZ402" s="35"/>
      <c r="TA402" s="35"/>
      <c r="TB402" s="35"/>
      <c r="TC402" s="35"/>
      <c r="TD402" s="35"/>
      <c r="TE402" s="35"/>
      <c r="TF402" s="35"/>
      <c r="TG402" s="35"/>
      <c r="TH402" s="35"/>
      <c r="TI402" s="35"/>
      <c r="TJ402" s="35"/>
      <c r="TK402" s="35"/>
      <c r="TL402" s="35"/>
      <c r="TM402" s="35"/>
      <c r="TN402" s="35"/>
      <c r="TO402" s="35"/>
      <c r="TP402" s="35"/>
      <c r="TQ402" s="35"/>
      <c r="TR402" s="35"/>
      <c r="TS402" s="35"/>
      <c r="TT402" s="35"/>
      <c r="TU402" s="35"/>
      <c r="TV402" s="35"/>
      <c r="TW402" s="35"/>
      <c r="TX402" s="35"/>
      <c r="TY402" s="35"/>
      <c r="TZ402" s="35"/>
      <c r="UA402" s="35"/>
      <c r="UB402" s="35"/>
      <c r="UC402" s="35"/>
      <c r="UD402" s="35"/>
      <c r="UE402" s="35"/>
      <c r="UF402" s="35"/>
      <c r="UG402" s="35"/>
      <c r="UH402" s="35"/>
      <c r="UI402" s="35"/>
      <c r="UJ402" s="35"/>
      <c r="UK402" s="35"/>
      <c r="UL402" s="35"/>
      <c r="UM402" s="35"/>
      <c r="UN402" s="35"/>
      <c r="UO402" s="35"/>
      <c r="UP402" s="35"/>
      <c r="UQ402" s="35"/>
      <c r="UR402" s="35"/>
      <c r="US402" s="35"/>
      <c r="UT402" s="35"/>
      <c r="UU402" s="35"/>
      <c r="UV402" s="35"/>
      <c r="UW402" s="35"/>
      <c r="UX402" s="35"/>
      <c r="UY402" s="35"/>
      <c r="UZ402" s="35"/>
      <c r="VA402" s="35"/>
      <c r="VB402" s="35"/>
      <c r="VC402" s="35"/>
      <c r="VD402" s="35"/>
      <c r="VE402" s="35"/>
      <c r="VF402" s="35"/>
      <c r="VG402" s="35"/>
      <c r="VH402" s="35"/>
      <c r="VI402" s="35"/>
      <c r="VJ402" s="35"/>
      <c r="VK402" s="35"/>
      <c r="VL402" s="35"/>
      <c r="VM402" s="35"/>
      <c r="VN402" s="35"/>
      <c r="VO402" s="35"/>
      <c r="VP402" s="35"/>
      <c r="VQ402" s="35"/>
      <c r="VR402" s="35"/>
      <c r="VS402" s="35"/>
      <c r="VT402" s="35"/>
      <c r="VU402" s="35"/>
      <c r="VV402" s="35"/>
      <c r="VW402" s="35"/>
      <c r="VX402" s="35"/>
      <c r="VY402" s="35"/>
      <c r="VZ402" s="35"/>
      <c r="WA402" s="35"/>
      <c r="WB402" s="35"/>
      <c r="WC402" s="35"/>
      <c r="WD402" s="35"/>
      <c r="WE402" s="35"/>
      <c r="WF402" s="35"/>
      <c r="WG402" s="35"/>
      <c r="WH402" s="35"/>
      <c r="WI402" s="35"/>
      <c r="WJ402" s="35"/>
      <c r="WK402" s="35"/>
      <c r="WL402" s="35"/>
      <c r="WM402" s="35"/>
      <c r="WN402" s="35"/>
      <c r="WO402" s="35"/>
      <c r="WP402" s="35"/>
      <c r="WQ402" s="35"/>
      <c r="WR402" s="35"/>
      <c r="WS402" s="35"/>
      <c r="WT402" s="35"/>
      <c r="WU402" s="35"/>
      <c r="WV402" s="35"/>
      <c r="WW402" s="35"/>
      <c r="WX402" s="35"/>
      <c r="WY402" s="35"/>
      <c r="WZ402" s="35"/>
      <c r="XA402" s="35"/>
      <c r="XB402" s="35"/>
      <c r="XC402" s="35"/>
      <c r="XD402" s="35"/>
      <c r="XE402" s="35"/>
      <c r="XF402" s="35"/>
      <c r="XG402" s="35"/>
      <c r="XH402" s="35"/>
      <c r="XI402" s="35"/>
      <c r="XJ402" s="35"/>
      <c r="XK402" s="35"/>
      <c r="XL402" s="35"/>
      <c r="XM402" s="35"/>
      <c r="XN402" s="35"/>
      <c r="XO402" s="35"/>
      <c r="XP402" s="35"/>
      <c r="XQ402" s="35"/>
      <c r="XR402" s="35"/>
      <c r="XS402" s="35"/>
      <c r="XT402" s="35"/>
      <c r="XU402" s="35"/>
      <c r="XV402" s="35"/>
      <c r="XW402" s="35"/>
      <c r="XX402" s="35"/>
      <c r="XY402" s="35"/>
      <c r="XZ402" s="35"/>
      <c r="YA402" s="35"/>
      <c r="YB402" s="35"/>
      <c r="YC402" s="35"/>
      <c r="YD402" s="35"/>
      <c r="YE402" s="35"/>
      <c r="YF402" s="35"/>
      <c r="YG402" s="35"/>
      <c r="YH402" s="35"/>
      <c r="YI402" s="35"/>
      <c r="YJ402" s="35"/>
      <c r="YK402" s="35"/>
      <c r="YL402" s="35"/>
      <c r="YM402" s="35"/>
      <c r="YN402" s="35"/>
      <c r="YO402" s="35"/>
      <c r="YP402" s="35"/>
      <c r="YQ402" s="35"/>
      <c r="YR402" s="35"/>
      <c r="YS402" s="35"/>
      <c r="YT402" s="35"/>
      <c r="YU402" s="35"/>
      <c r="YV402" s="35"/>
      <c r="YW402" s="35"/>
      <c r="YX402" s="35"/>
      <c r="YY402" s="35"/>
      <c r="YZ402" s="35"/>
      <c r="ZA402" s="35"/>
      <c r="ZB402" s="35"/>
      <c r="ZC402" s="35"/>
      <c r="ZD402" s="35"/>
      <c r="ZE402" s="35"/>
      <c r="ZF402" s="35"/>
      <c r="ZG402" s="35"/>
      <c r="ZH402" s="35"/>
      <c r="ZI402" s="35"/>
      <c r="ZJ402" s="35"/>
      <c r="ZK402" s="35"/>
      <c r="ZL402" s="35"/>
      <c r="ZM402" s="35"/>
      <c r="ZN402" s="35"/>
      <c r="ZO402" s="35"/>
      <c r="ZP402" s="35"/>
      <c r="ZQ402" s="35"/>
      <c r="ZR402" s="35"/>
      <c r="ZS402" s="35"/>
      <c r="ZT402" s="35"/>
      <c r="ZU402" s="35"/>
      <c r="ZV402" s="35"/>
      <c r="ZW402" s="35"/>
      <c r="ZX402" s="35"/>
      <c r="ZY402" s="35"/>
      <c r="ZZ402" s="35"/>
      <c r="AAA402" s="35"/>
      <c r="AAB402" s="35"/>
      <c r="AAC402" s="35"/>
      <c r="AAD402" s="35"/>
      <c r="AAE402" s="35"/>
      <c r="AAF402" s="35"/>
      <c r="AAG402" s="35"/>
      <c r="AAH402" s="35"/>
      <c r="AAI402" s="35"/>
      <c r="AAJ402" s="35"/>
      <c r="AAK402" s="35"/>
      <c r="AAL402" s="35"/>
      <c r="AAM402" s="35"/>
      <c r="AAN402" s="35"/>
      <c r="AAO402" s="35"/>
      <c r="AAP402" s="35"/>
      <c r="AAQ402" s="35"/>
      <c r="AAR402" s="35"/>
      <c r="AAS402" s="35"/>
      <c r="AAT402" s="35"/>
      <c r="AAU402" s="35"/>
      <c r="AAV402" s="35"/>
      <c r="AAW402" s="35"/>
      <c r="AAX402" s="35"/>
      <c r="AAY402" s="35"/>
      <c r="AAZ402" s="35"/>
      <c r="ABA402" s="35"/>
      <c r="ABB402" s="35"/>
      <c r="ABC402" s="35"/>
      <c r="ABD402" s="35"/>
      <c r="ABE402" s="35"/>
      <c r="ABF402" s="35"/>
      <c r="ABG402" s="35"/>
      <c r="ABH402" s="35"/>
      <c r="ABI402" s="35"/>
      <c r="ABJ402" s="35"/>
      <c r="ABK402" s="35"/>
      <c r="ABL402" s="35"/>
      <c r="ABM402" s="35"/>
      <c r="ABN402" s="35"/>
      <c r="ABO402" s="35"/>
      <c r="ABP402" s="35"/>
      <c r="ABQ402" s="35"/>
      <c r="ABR402" s="35"/>
      <c r="ABS402" s="35"/>
      <c r="ABT402" s="35"/>
      <c r="ABU402" s="35"/>
      <c r="ABV402" s="35"/>
      <c r="ABW402" s="35"/>
      <c r="ABX402" s="35"/>
      <c r="ABY402" s="35"/>
      <c r="ABZ402" s="35"/>
      <c r="ACA402" s="35"/>
      <c r="ACB402" s="35"/>
      <c r="ACC402" s="35"/>
      <c r="ACD402" s="35"/>
      <c r="ACE402" s="35"/>
      <c r="ACF402" s="35"/>
      <c r="ACG402" s="35"/>
      <c r="ACH402" s="35"/>
      <c r="ACI402" s="35"/>
      <c r="ACJ402" s="35"/>
      <c r="ACK402" s="35"/>
      <c r="ACL402" s="35"/>
      <c r="ACM402" s="35"/>
      <c r="ACN402" s="35"/>
      <c r="ACO402" s="35"/>
      <c r="ACP402" s="35"/>
      <c r="ACQ402" s="35"/>
      <c r="ACR402" s="35"/>
      <c r="ACS402" s="35"/>
      <c r="ACT402" s="35"/>
      <c r="ACU402" s="35"/>
      <c r="ACV402" s="35"/>
      <c r="ACW402" s="35"/>
      <c r="ACX402" s="35"/>
      <c r="ACY402" s="35"/>
      <c r="ACZ402" s="35"/>
      <c r="ADA402" s="35"/>
      <c r="ADB402" s="35"/>
      <c r="ADC402" s="35"/>
      <c r="ADD402" s="35"/>
      <c r="ADE402" s="35"/>
      <c r="ADF402" s="35"/>
      <c r="ADG402" s="35"/>
      <c r="ADH402" s="35"/>
      <c r="ADI402" s="35"/>
      <c r="ADJ402" s="35"/>
      <c r="ADK402" s="35"/>
      <c r="ADL402" s="35"/>
      <c r="ADM402" s="35"/>
      <c r="ADN402" s="35"/>
      <c r="ADO402" s="35"/>
      <c r="ADP402" s="35"/>
      <c r="ADQ402" s="35"/>
      <c r="ADR402" s="35"/>
      <c r="ADS402" s="35"/>
      <c r="ADT402" s="35"/>
      <c r="ADU402" s="35"/>
      <c r="ADV402" s="35"/>
      <c r="ADW402" s="35"/>
      <c r="ADX402" s="35"/>
      <c r="ADY402" s="35"/>
      <c r="ADZ402" s="35"/>
      <c r="AEA402" s="35"/>
      <c r="AEB402" s="35"/>
      <c r="AEC402" s="35"/>
      <c r="AED402" s="35"/>
      <c r="AEE402" s="35"/>
      <c r="AEF402" s="35"/>
      <c r="AEG402" s="35"/>
      <c r="AEH402" s="35"/>
      <c r="AEI402" s="35"/>
      <c r="AEJ402" s="35"/>
      <c r="AEK402" s="35"/>
      <c r="AEL402" s="35"/>
      <c r="AEM402" s="35"/>
      <c r="AEN402" s="35"/>
      <c r="AEO402" s="35"/>
      <c r="AEP402" s="35"/>
      <c r="AEQ402" s="35"/>
      <c r="AER402" s="35"/>
      <c r="AES402" s="35"/>
      <c r="AET402" s="35"/>
      <c r="AEU402" s="35"/>
      <c r="AEV402" s="35"/>
      <c r="AEW402" s="35"/>
      <c r="AEX402" s="35"/>
      <c r="AEY402" s="35"/>
      <c r="AEZ402" s="35"/>
      <c r="AFA402" s="35"/>
      <c r="AFB402" s="35"/>
      <c r="AFC402" s="35"/>
      <c r="AFD402" s="35"/>
      <c r="AFE402" s="35"/>
      <c r="AFF402" s="35"/>
      <c r="AFG402" s="35"/>
      <c r="AFH402" s="35"/>
      <c r="AFI402" s="35"/>
      <c r="AFJ402" s="35"/>
      <c r="AFK402" s="35"/>
      <c r="AFL402" s="35"/>
      <c r="AFM402" s="35"/>
      <c r="AFN402" s="35"/>
      <c r="AFO402" s="35"/>
      <c r="AFP402" s="35"/>
      <c r="AFQ402" s="35"/>
      <c r="AFR402" s="35"/>
      <c r="AFS402" s="35"/>
      <c r="AFT402" s="35"/>
      <c r="AFU402" s="35"/>
      <c r="AFV402" s="35"/>
      <c r="AFW402" s="35"/>
      <c r="AFX402" s="35"/>
      <c r="AFY402" s="35"/>
      <c r="AFZ402" s="35"/>
      <c r="AGA402" s="35"/>
      <c r="AGB402" s="35"/>
      <c r="AGC402" s="35"/>
      <c r="AGD402" s="35"/>
      <c r="AGE402" s="35"/>
      <c r="AGF402" s="35"/>
      <c r="AGG402" s="35"/>
      <c r="AGH402" s="35"/>
      <c r="AGI402" s="35"/>
      <c r="AGJ402" s="35"/>
      <c r="AGK402" s="35"/>
      <c r="AGL402" s="35"/>
      <c r="AGM402" s="35"/>
      <c r="AGN402" s="35"/>
      <c r="AGO402" s="35"/>
      <c r="AGP402" s="35"/>
      <c r="AGQ402" s="35"/>
      <c r="AGR402" s="35"/>
      <c r="AGS402" s="35"/>
      <c r="AGT402" s="35"/>
      <c r="AGU402" s="35"/>
      <c r="AGV402" s="35"/>
      <c r="AGW402" s="35"/>
      <c r="AGX402" s="35"/>
      <c r="AGY402" s="35"/>
      <c r="AGZ402" s="35"/>
      <c r="AHA402" s="35"/>
      <c r="AHB402" s="35"/>
      <c r="AHC402" s="35"/>
      <c r="AHD402" s="35"/>
      <c r="AHE402" s="35"/>
      <c r="AHF402" s="35"/>
      <c r="AHG402" s="35"/>
      <c r="AHH402" s="35"/>
      <c r="AHI402" s="35"/>
      <c r="AHJ402" s="35"/>
      <c r="AHK402" s="35"/>
      <c r="AHL402" s="35"/>
      <c r="AHM402" s="35"/>
      <c r="AHN402" s="35"/>
      <c r="AHO402" s="35"/>
      <c r="AHP402" s="35"/>
      <c r="AHQ402" s="35"/>
      <c r="AHR402" s="35"/>
      <c r="AHS402" s="35"/>
      <c r="AHT402" s="35"/>
      <c r="AHU402" s="35"/>
      <c r="AHV402" s="35"/>
      <c r="AHW402" s="35"/>
      <c r="AHX402" s="35"/>
      <c r="AHY402" s="35"/>
      <c r="AHZ402" s="35"/>
      <c r="AIA402" s="35"/>
      <c r="AIB402" s="35"/>
      <c r="AIC402" s="35"/>
      <c r="AID402" s="35"/>
      <c r="AIE402" s="35"/>
      <c r="AIF402" s="35"/>
      <c r="AIG402" s="35"/>
      <c r="AIH402" s="35"/>
      <c r="AII402" s="35"/>
      <c r="AIJ402" s="35"/>
      <c r="AIK402" s="35"/>
      <c r="AIL402" s="35"/>
      <c r="AIM402" s="35"/>
      <c r="AIN402" s="35"/>
      <c r="AIO402" s="35"/>
      <c r="AIP402" s="35"/>
      <c r="AIQ402" s="35"/>
      <c r="AIR402" s="35"/>
      <c r="AIS402" s="35"/>
      <c r="AIT402" s="35"/>
      <c r="AIU402" s="35"/>
      <c r="AIV402" s="35"/>
      <c r="AIW402" s="35"/>
      <c r="AIX402" s="35"/>
      <c r="AIY402" s="35"/>
      <c r="AIZ402" s="35"/>
      <c r="AJA402" s="35"/>
      <c r="AJB402" s="35"/>
      <c r="AJC402" s="35"/>
      <c r="AJD402" s="35"/>
      <c r="AJE402" s="35"/>
      <c r="AJF402" s="35"/>
      <c r="AJG402" s="35"/>
      <c r="AJH402" s="35"/>
      <c r="AJI402" s="35"/>
      <c r="AJJ402" s="35"/>
      <c r="AJK402" s="35"/>
      <c r="AJL402" s="35"/>
      <c r="AJM402" s="35"/>
      <c r="AJN402" s="35"/>
      <c r="AJO402" s="35"/>
      <c r="AJP402" s="35"/>
      <c r="AJQ402" s="35"/>
      <c r="AJR402" s="35"/>
      <c r="AJS402" s="35"/>
      <c r="AJT402" s="35"/>
      <c r="AJU402" s="35"/>
      <c r="AJV402" s="35"/>
      <c r="AJW402" s="35"/>
      <c r="AJX402" s="35"/>
      <c r="AJY402" s="35"/>
      <c r="AJZ402" s="35"/>
      <c r="AKA402" s="35"/>
      <c r="AKB402" s="35"/>
      <c r="AKC402" s="35"/>
      <c r="AKD402" s="35"/>
      <c r="AKE402" s="35"/>
      <c r="AKF402" s="35"/>
      <c r="AKG402" s="35"/>
      <c r="AKH402" s="35"/>
      <c r="AKI402" s="35"/>
      <c r="AKJ402" s="35"/>
      <c r="AKK402" s="35"/>
      <c r="AKL402" s="35"/>
      <c r="AKM402" s="35"/>
      <c r="AKN402" s="35"/>
      <c r="AKO402" s="35"/>
      <c r="AKP402" s="35"/>
      <c r="AKQ402" s="35"/>
      <c r="AKR402" s="35"/>
      <c r="AKS402" s="35"/>
      <c r="AKT402" s="35"/>
      <c r="AKU402" s="35"/>
      <c r="AKV402" s="35"/>
      <c r="AKW402" s="35"/>
      <c r="AKX402" s="35"/>
      <c r="AKY402" s="35"/>
      <c r="AKZ402" s="35"/>
      <c r="ALA402" s="35"/>
      <c r="ALB402" s="35"/>
      <c r="ALC402" s="35"/>
      <c r="ALD402" s="35"/>
      <c r="ALE402" s="35"/>
      <c r="ALF402" s="35"/>
      <c r="ALG402" s="35"/>
      <c r="ALH402" s="35"/>
      <c r="ALI402" s="35"/>
      <c r="ALJ402" s="35"/>
      <c r="ALK402" s="35"/>
      <c r="ALL402" s="35"/>
      <c r="ALM402" s="35"/>
      <c r="ALN402" s="35"/>
      <c r="ALO402" s="35"/>
      <c r="ALP402" s="35"/>
      <c r="ALQ402" s="35"/>
      <c r="ALR402" s="35"/>
      <c r="ALS402" s="35"/>
      <c r="ALT402" s="35"/>
      <c r="ALU402" s="35"/>
      <c r="ALV402" s="35"/>
      <c r="ALW402" s="35"/>
      <c r="ALX402" s="35"/>
      <c r="ALY402" s="35"/>
      <c r="ALZ402" s="35"/>
      <c r="AMA402" s="35"/>
      <c r="AMB402" s="35"/>
      <c r="AMC402" s="35"/>
      <c r="AMD402" s="35"/>
      <c r="AME402" s="35"/>
      <c r="AMF402" s="35"/>
      <c r="AMG402" s="35"/>
      <c r="AMH402" s="35"/>
      <c r="AMI402" s="35"/>
      <c r="AMJ402" s="35"/>
      <c r="AMK402" s="35"/>
      <c r="AML402" s="35"/>
      <c r="AMM402" s="35"/>
      <c r="AMN402" s="35"/>
      <c r="AMO402" s="35"/>
      <c r="AMP402" s="35"/>
      <c r="AMQ402" s="35"/>
      <c r="AMR402" s="35"/>
      <c r="AMS402" s="35"/>
      <c r="AMT402" s="35"/>
      <c r="AMU402" s="35"/>
      <c r="AMV402" s="35"/>
      <c r="AMW402" s="35"/>
      <c r="AMX402" s="35"/>
      <c r="AMY402" s="35"/>
      <c r="AMZ402" s="35"/>
      <c r="ANA402" s="35"/>
      <c r="ANB402" s="35"/>
      <c r="ANC402" s="35"/>
      <c r="AND402" s="35"/>
      <c r="ANE402" s="35"/>
      <c r="ANF402" s="35"/>
      <c r="ANG402" s="35"/>
      <c r="ANH402" s="35"/>
      <c r="ANI402" s="35"/>
      <c r="ANJ402" s="35"/>
      <c r="ANK402" s="35"/>
      <c r="ANL402" s="35"/>
      <c r="ANM402" s="35"/>
      <c r="ANN402" s="35"/>
      <c r="ANO402" s="35"/>
      <c r="ANP402" s="35"/>
      <c r="ANQ402" s="35"/>
      <c r="ANR402" s="35"/>
      <c r="ANS402" s="35"/>
      <c r="ANT402" s="35"/>
      <c r="ANU402" s="35"/>
      <c r="ANV402" s="35"/>
      <c r="ANW402" s="35"/>
      <c r="ANX402" s="35"/>
      <c r="ANY402" s="35"/>
      <c r="ANZ402" s="35"/>
      <c r="AOA402" s="35"/>
      <c r="AOB402" s="35"/>
      <c r="AOC402" s="35"/>
      <c r="AOD402" s="35"/>
      <c r="AOE402" s="35"/>
      <c r="AOF402" s="35"/>
      <c r="AOG402" s="35"/>
      <c r="AOH402" s="35"/>
      <c r="AOI402" s="35"/>
      <c r="AOJ402" s="35"/>
      <c r="AOK402" s="35"/>
      <c r="AOL402" s="35"/>
      <c r="AOM402" s="35"/>
      <c r="AON402" s="35"/>
      <c r="AOO402" s="35"/>
      <c r="AOP402" s="35"/>
      <c r="AOQ402" s="35"/>
      <c r="AOR402" s="35"/>
      <c r="AOS402" s="35"/>
      <c r="AOT402" s="35"/>
      <c r="AOU402" s="35"/>
      <c r="AOV402" s="35"/>
      <c r="AOW402" s="35"/>
      <c r="AOX402" s="35"/>
      <c r="AOY402" s="35"/>
      <c r="AOZ402" s="35"/>
      <c r="APA402" s="35"/>
      <c r="APB402" s="35"/>
      <c r="APC402" s="35"/>
      <c r="APD402" s="35"/>
      <c r="APE402" s="35"/>
      <c r="APF402" s="35"/>
      <c r="APG402" s="35"/>
      <c r="APH402" s="35"/>
      <c r="API402" s="35"/>
      <c r="APJ402" s="35"/>
      <c r="APK402" s="35"/>
      <c r="APL402" s="35"/>
      <c r="APM402" s="35"/>
      <c r="APN402" s="35"/>
      <c r="APO402" s="35"/>
      <c r="APP402" s="35"/>
      <c r="APQ402" s="35"/>
      <c r="APR402" s="35"/>
      <c r="APS402" s="35"/>
      <c r="APT402" s="35"/>
      <c r="APU402" s="35"/>
      <c r="APV402" s="35"/>
      <c r="APW402" s="35"/>
      <c r="APX402" s="35"/>
      <c r="APY402" s="35"/>
      <c r="APZ402" s="35"/>
      <c r="AQA402" s="35"/>
      <c r="AQB402" s="35"/>
      <c r="AQC402" s="35"/>
      <c r="AQD402" s="35"/>
      <c r="AQE402" s="35"/>
      <c r="AQF402" s="35"/>
      <c r="AQG402" s="35"/>
      <c r="AQH402" s="35"/>
      <c r="AQI402" s="35"/>
      <c r="AQJ402" s="35"/>
      <c r="AQK402" s="35"/>
      <c r="AQL402" s="35"/>
      <c r="AQM402" s="35"/>
      <c r="AQN402" s="35"/>
      <c r="AQO402" s="35"/>
      <c r="AQP402" s="35"/>
      <c r="AQQ402" s="35"/>
      <c r="AQR402" s="35"/>
      <c r="AQS402" s="35"/>
      <c r="AQT402" s="35"/>
      <c r="AQU402" s="35"/>
      <c r="AQV402" s="35"/>
      <c r="AQW402" s="35"/>
      <c r="AQX402" s="35"/>
      <c r="AQY402" s="35"/>
      <c r="AQZ402" s="35"/>
      <c r="ARA402" s="35"/>
      <c r="ARB402" s="35"/>
      <c r="ARC402" s="35"/>
      <c r="ARD402" s="35"/>
      <c r="ARE402" s="35"/>
      <c r="ARF402" s="35"/>
      <c r="ARG402" s="35"/>
      <c r="ARH402" s="35"/>
      <c r="ARI402" s="35"/>
      <c r="ARJ402" s="35"/>
      <c r="ARK402" s="35"/>
      <c r="ARL402" s="35"/>
      <c r="ARM402" s="35"/>
      <c r="ARN402" s="35"/>
      <c r="ARO402" s="35"/>
      <c r="ARP402" s="35"/>
      <c r="ARQ402" s="35"/>
      <c r="ARR402" s="35"/>
      <c r="ARS402" s="35"/>
      <c r="ART402" s="35"/>
      <c r="ARU402" s="35"/>
      <c r="ARV402" s="35"/>
      <c r="ARW402" s="35"/>
      <c r="ARX402" s="35"/>
      <c r="ARY402" s="35"/>
      <c r="ARZ402" s="35"/>
      <c r="ASA402" s="35"/>
      <c r="ASB402" s="35"/>
      <c r="ASC402" s="35"/>
      <c r="ASD402" s="35"/>
      <c r="ASE402" s="35"/>
      <c r="ASF402" s="35"/>
      <c r="ASG402" s="35"/>
      <c r="ASH402" s="35"/>
      <c r="ASI402" s="35"/>
      <c r="ASJ402" s="35"/>
      <c r="ASK402" s="35"/>
      <c r="ASL402" s="35"/>
      <c r="ASM402" s="35"/>
      <c r="ASN402" s="35"/>
      <c r="ASO402" s="35"/>
      <c r="ASP402" s="35"/>
      <c r="ASQ402" s="35"/>
      <c r="ASR402" s="35"/>
      <c r="ASS402" s="35"/>
      <c r="AST402" s="35"/>
      <c r="ASU402" s="35"/>
      <c r="ASV402" s="35"/>
      <c r="ASW402" s="35"/>
      <c r="ASX402" s="35"/>
      <c r="ASY402" s="35"/>
      <c r="ASZ402" s="35"/>
      <c r="ATA402" s="35"/>
      <c r="ATB402" s="35"/>
      <c r="ATC402" s="35"/>
      <c r="ATD402" s="35"/>
      <c r="ATE402" s="35"/>
      <c r="ATF402" s="35"/>
      <c r="ATG402" s="35"/>
      <c r="ATH402" s="35"/>
      <c r="ATI402" s="35"/>
      <c r="ATJ402" s="35"/>
      <c r="ATK402" s="35"/>
      <c r="ATL402" s="35"/>
      <c r="ATM402" s="35"/>
      <c r="ATN402" s="35"/>
      <c r="ATO402" s="35"/>
      <c r="ATP402" s="35"/>
      <c r="ATQ402" s="35"/>
      <c r="ATR402" s="35"/>
      <c r="ATS402" s="35"/>
      <c r="ATT402" s="35"/>
      <c r="ATU402" s="35"/>
      <c r="ATV402" s="35"/>
      <c r="ATW402" s="35"/>
      <c r="ATX402" s="35"/>
      <c r="ATY402" s="35"/>
      <c r="ATZ402" s="35"/>
      <c r="AUA402" s="35"/>
      <c r="AUB402" s="35"/>
      <c r="AUC402" s="35"/>
      <c r="AUD402" s="35"/>
      <c r="AUE402" s="35"/>
      <c r="AUF402" s="35"/>
      <c r="AUG402" s="35"/>
      <c r="AUH402" s="35"/>
      <c r="AUI402" s="35"/>
      <c r="AUJ402" s="35"/>
      <c r="AUK402" s="35"/>
      <c r="AUL402" s="35"/>
      <c r="AUM402" s="35"/>
      <c r="AUN402" s="35"/>
      <c r="AUO402" s="35"/>
      <c r="AUP402" s="35"/>
      <c r="AUQ402" s="35"/>
      <c r="AUR402" s="35"/>
      <c r="AUS402" s="35"/>
      <c r="AUT402" s="35"/>
      <c r="AUU402" s="35"/>
      <c r="AUV402" s="35"/>
      <c r="AUW402" s="35"/>
      <c r="AUX402" s="35"/>
      <c r="AUY402" s="35"/>
      <c r="AUZ402" s="35"/>
      <c r="AVA402" s="35"/>
      <c r="AVB402" s="35"/>
      <c r="AVC402" s="35"/>
      <c r="AVD402" s="35"/>
      <c r="AVE402" s="35"/>
      <c r="AVF402" s="35"/>
      <c r="AVG402" s="35"/>
      <c r="AVH402" s="35"/>
      <c r="AVI402" s="35"/>
      <c r="AVJ402" s="35"/>
      <c r="AVK402" s="35"/>
      <c r="AVL402" s="35"/>
      <c r="AVM402" s="35"/>
      <c r="AVN402" s="35"/>
      <c r="AVO402" s="35"/>
      <c r="AVP402" s="35"/>
      <c r="AVQ402" s="35"/>
      <c r="AVR402" s="35"/>
      <c r="AVS402" s="35"/>
      <c r="AVT402" s="35"/>
      <c r="AVU402" s="35"/>
      <c r="AVV402" s="35"/>
      <c r="AVW402" s="35"/>
      <c r="AVX402" s="35"/>
      <c r="AVY402" s="35"/>
      <c r="AVZ402" s="35"/>
      <c r="AWA402" s="35"/>
      <c r="AWB402" s="35"/>
      <c r="AWC402" s="35"/>
      <c r="AWD402" s="35"/>
      <c r="AWE402" s="35"/>
      <c r="AWF402" s="35"/>
      <c r="AWG402" s="35"/>
      <c r="AWH402" s="35"/>
      <c r="AWI402" s="35"/>
      <c r="AWJ402" s="35"/>
      <c r="AWK402" s="35"/>
      <c r="AWL402" s="35"/>
      <c r="AWM402" s="35"/>
      <c r="AWN402" s="35"/>
      <c r="AWO402" s="35"/>
      <c r="AWP402" s="35"/>
      <c r="AWQ402" s="35"/>
      <c r="AWR402" s="35"/>
      <c r="AWS402" s="35"/>
      <c r="AWT402" s="35"/>
      <c r="AWU402" s="35"/>
      <c r="AWV402" s="35"/>
      <c r="AWW402" s="35"/>
      <c r="AWX402" s="35"/>
      <c r="AWY402" s="35"/>
      <c r="AWZ402" s="35"/>
      <c r="AXA402" s="35"/>
      <c r="AXB402" s="35"/>
      <c r="AXC402" s="35"/>
      <c r="AXD402" s="35"/>
      <c r="AXE402" s="35"/>
      <c r="AXF402" s="35"/>
      <c r="AXG402" s="35"/>
      <c r="AXH402" s="35"/>
      <c r="AXI402" s="35"/>
      <c r="AXJ402" s="35"/>
      <c r="AXK402" s="35"/>
      <c r="AXL402" s="35"/>
      <c r="AXM402" s="35"/>
      <c r="AXN402" s="35"/>
      <c r="AXO402" s="35"/>
      <c r="AXP402" s="35"/>
      <c r="AXQ402" s="35"/>
      <c r="AXR402" s="35"/>
      <c r="AXS402" s="35"/>
      <c r="AXT402" s="35"/>
      <c r="AXU402" s="35"/>
      <c r="AXV402" s="35"/>
      <c r="AXW402" s="35"/>
      <c r="AXX402" s="35"/>
      <c r="AXY402" s="35"/>
      <c r="AXZ402" s="35"/>
      <c r="AYA402" s="35"/>
      <c r="AYB402" s="35"/>
      <c r="AYC402" s="35"/>
      <c r="AYD402" s="35"/>
      <c r="AYE402" s="35"/>
      <c r="AYF402" s="35"/>
      <c r="AYG402" s="35"/>
      <c r="AYH402" s="35"/>
      <c r="AYI402" s="35"/>
      <c r="AYJ402" s="35"/>
      <c r="AYK402" s="35"/>
      <c r="AYL402" s="35"/>
      <c r="AYM402" s="35"/>
      <c r="AYN402" s="35"/>
      <c r="AYO402" s="35"/>
      <c r="AYP402" s="35"/>
      <c r="AYQ402" s="35"/>
      <c r="AYR402" s="35"/>
      <c r="AYS402" s="35"/>
      <c r="AYT402" s="35"/>
      <c r="AYU402" s="35"/>
      <c r="AYV402" s="35"/>
      <c r="AYW402" s="35"/>
      <c r="AYX402" s="35"/>
      <c r="AYY402" s="35"/>
      <c r="AYZ402" s="35"/>
      <c r="AZA402" s="35"/>
      <c r="AZB402" s="35"/>
      <c r="AZC402" s="35"/>
      <c r="AZD402" s="35"/>
      <c r="AZE402" s="35"/>
      <c r="AZF402" s="35"/>
      <c r="AZG402" s="35"/>
      <c r="AZH402" s="35"/>
      <c r="AZI402" s="35"/>
      <c r="AZJ402" s="35"/>
      <c r="AZK402" s="35"/>
      <c r="AZL402" s="35"/>
      <c r="AZM402" s="35"/>
      <c r="AZN402" s="35"/>
      <c r="AZO402" s="35"/>
      <c r="AZP402" s="35"/>
      <c r="AZQ402" s="35"/>
      <c r="AZR402" s="35"/>
      <c r="AZS402" s="35"/>
      <c r="AZT402" s="35"/>
      <c r="AZU402" s="35"/>
      <c r="AZV402" s="35"/>
      <c r="AZW402" s="35"/>
      <c r="AZX402" s="35"/>
      <c r="AZY402" s="35"/>
      <c r="AZZ402" s="35"/>
      <c r="BAA402" s="35"/>
      <c r="BAB402" s="35"/>
      <c r="BAC402" s="35"/>
      <c r="BAD402" s="35"/>
      <c r="BAE402" s="35"/>
      <c r="BAF402" s="35"/>
      <c r="BAG402" s="35"/>
      <c r="BAH402" s="35"/>
      <c r="BAI402" s="35"/>
      <c r="BAJ402" s="35"/>
      <c r="BAK402" s="35"/>
      <c r="BAL402" s="35"/>
      <c r="BAM402" s="35"/>
      <c r="BAN402" s="35"/>
      <c r="BAO402" s="35"/>
      <c r="BAP402" s="35"/>
      <c r="BAQ402" s="35"/>
      <c r="BAR402" s="35"/>
      <c r="BAS402" s="35"/>
      <c r="BAT402" s="35"/>
      <c r="BAU402" s="35"/>
      <c r="BAV402" s="35"/>
      <c r="BAW402" s="35"/>
      <c r="BAX402" s="35"/>
      <c r="BAY402" s="35"/>
      <c r="BAZ402" s="35"/>
      <c r="BBA402" s="35"/>
      <c r="BBB402" s="35"/>
      <c r="BBC402" s="35"/>
      <c r="BBD402" s="35"/>
      <c r="BBE402" s="35"/>
      <c r="BBF402" s="35"/>
      <c r="BBG402" s="35"/>
      <c r="BBH402" s="35"/>
      <c r="BBI402" s="35"/>
      <c r="BBJ402" s="35"/>
      <c r="BBK402" s="35"/>
      <c r="BBL402" s="35"/>
      <c r="BBM402" s="35"/>
      <c r="BBN402" s="35"/>
      <c r="BBO402" s="35"/>
      <c r="BBP402" s="35"/>
      <c r="BBQ402" s="35"/>
      <c r="BBR402" s="35"/>
      <c r="BBS402" s="35"/>
      <c r="BBT402" s="35"/>
      <c r="BBU402" s="35"/>
      <c r="BBV402" s="35"/>
      <c r="BBW402" s="35"/>
      <c r="BBX402" s="35"/>
      <c r="BBY402" s="35"/>
      <c r="BBZ402" s="35"/>
      <c r="BCA402" s="35"/>
      <c r="BCB402" s="35"/>
      <c r="BCC402" s="35"/>
      <c r="BCD402" s="35"/>
      <c r="BCE402" s="35"/>
      <c r="BCF402" s="35"/>
      <c r="BCG402" s="35"/>
      <c r="BCH402" s="35"/>
      <c r="BCI402" s="35"/>
      <c r="BCJ402" s="35"/>
      <c r="BCK402" s="35"/>
      <c r="BCL402" s="35"/>
      <c r="BCM402" s="35"/>
      <c r="BCN402" s="35"/>
      <c r="BCO402" s="35"/>
      <c r="BCP402" s="35"/>
      <c r="BCQ402" s="35"/>
      <c r="BCR402" s="35"/>
      <c r="BCS402" s="35"/>
      <c r="BCT402" s="35"/>
      <c r="BCU402" s="35"/>
      <c r="BCV402" s="35"/>
      <c r="BCW402" s="35"/>
      <c r="BCX402" s="35"/>
      <c r="BCY402" s="35"/>
      <c r="BCZ402" s="35"/>
      <c r="BDA402" s="35"/>
      <c r="BDB402" s="35"/>
      <c r="BDC402" s="35"/>
      <c r="BDD402" s="35"/>
      <c r="BDE402" s="35"/>
      <c r="BDF402" s="35"/>
      <c r="BDG402" s="35"/>
      <c r="BDH402" s="35"/>
      <c r="BDI402" s="35"/>
      <c r="BDJ402" s="35"/>
      <c r="BDK402" s="35"/>
      <c r="BDL402" s="35"/>
      <c r="BDM402" s="35"/>
      <c r="BDN402" s="35"/>
      <c r="BDO402" s="35"/>
      <c r="BDP402" s="35"/>
      <c r="BDQ402" s="35"/>
      <c r="BDR402" s="35"/>
      <c r="BDS402" s="35"/>
      <c r="BDT402" s="35"/>
      <c r="BDU402" s="35"/>
      <c r="BDV402" s="35"/>
      <c r="BDW402" s="35"/>
      <c r="BDX402" s="35"/>
      <c r="BDY402" s="35"/>
      <c r="BDZ402" s="35"/>
      <c r="BEA402" s="35"/>
      <c r="BEB402" s="35"/>
      <c r="BEC402" s="35"/>
      <c r="BED402" s="35"/>
      <c r="BEE402" s="35"/>
      <c r="BEF402" s="35"/>
      <c r="BEG402" s="35"/>
      <c r="BEH402" s="35"/>
      <c r="BEI402" s="35"/>
      <c r="BEJ402" s="35"/>
      <c r="BEK402" s="35"/>
      <c r="BEL402" s="35"/>
      <c r="BEM402" s="35"/>
      <c r="BEN402" s="35"/>
      <c r="BEO402" s="35"/>
      <c r="BEP402" s="35"/>
      <c r="BEQ402" s="35"/>
      <c r="BER402" s="35"/>
      <c r="BES402" s="35"/>
      <c r="BET402" s="35"/>
      <c r="BEU402" s="35"/>
      <c r="BEV402" s="35"/>
      <c r="BEW402" s="35"/>
      <c r="BEX402" s="35"/>
      <c r="BEY402" s="35"/>
      <c r="BEZ402" s="35"/>
      <c r="BFA402" s="35"/>
      <c r="BFB402" s="35"/>
      <c r="BFC402" s="35"/>
      <c r="BFD402" s="35"/>
      <c r="BFE402" s="35"/>
      <c r="BFF402" s="35"/>
      <c r="BFG402" s="35"/>
      <c r="BFH402" s="35"/>
      <c r="BFI402" s="35"/>
      <c r="BFJ402" s="35"/>
      <c r="BFK402" s="35"/>
      <c r="BFL402" s="35"/>
      <c r="BFM402" s="35"/>
      <c r="BFN402" s="35"/>
      <c r="BFO402" s="35"/>
      <c r="BFP402" s="35"/>
      <c r="BFQ402" s="35"/>
      <c r="BFR402" s="35"/>
      <c r="BFS402" s="35"/>
      <c r="BFT402" s="35"/>
      <c r="BFU402" s="35"/>
      <c r="BFV402" s="35"/>
      <c r="BFW402" s="35"/>
      <c r="BFX402" s="35"/>
      <c r="BFY402" s="35"/>
      <c r="BFZ402" s="35"/>
      <c r="BGA402" s="35"/>
      <c r="BGB402" s="35"/>
      <c r="BGC402" s="35"/>
      <c r="BGD402" s="35"/>
      <c r="BGE402" s="35"/>
      <c r="BGF402" s="35"/>
      <c r="BGG402" s="35"/>
      <c r="BGH402" s="35"/>
      <c r="BGI402" s="35"/>
      <c r="BGJ402" s="35"/>
      <c r="BGK402" s="35"/>
      <c r="BGL402" s="35"/>
      <c r="BGM402" s="35"/>
      <c r="BGN402" s="35"/>
      <c r="BGO402" s="35"/>
      <c r="BGP402" s="35"/>
      <c r="BGQ402" s="35"/>
      <c r="BGR402" s="35"/>
      <c r="BGS402" s="35"/>
      <c r="BGT402" s="35"/>
      <c r="BGU402" s="35"/>
      <c r="BGV402" s="35"/>
      <c r="BGW402" s="35"/>
      <c r="BGX402" s="35"/>
      <c r="BGY402" s="35"/>
      <c r="BGZ402" s="35"/>
      <c r="BHA402" s="35"/>
      <c r="BHB402" s="35"/>
      <c r="BHC402" s="35"/>
      <c r="BHD402" s="35"/>
      <c r="BHE402" s="35"/>
      <c r="BHF402" s="35"/>
      <c r="BHG402" s="35"/>
      <c r="BHH402" s="35"/>
      <c r="BHI402" s="35"/>
      <c r="BHJ402" s="35"/>
      <c r="BHK402" s="35"/>
      <c r="BHL402" s="35"/>
      <c r="BHM402" s="35"/>
      <c r="BHN402" s="35"/>
      <c r="BHO402" s="35"/>
      <c r="BHP402" s="35"/>
      <c r="BHQ402" s="35"/>
      <c r="BHR402" s="35"/>
      <c r="BHS402" s="35"/>
      <c r="BHT402" s="35"/>
      <c r="BHU402" s="35"/>
      <c r="BHV402" s="35"/>
      <c r="BHW402" s="35"/>
      <c r="BHX402" s="35"/>
      <c r="BHY402" s="35"/>
      <c r="BHZ402" s="35"/>
      <c r="BIA402" s="35"/>
      <c r="BIB402" s="35"/>
      <c r="BIC402" s="35"/>
      <c r="BID402" s="35"/>
      <c r="BIE402" s="35"/>
      <c r="BIF402" s="35"/>
      <c r="BIG402" s="35"/>
      <c r="BIH402" s="35"/>
      <c r="BII402" s="35"/>
      <c r="BIJ402" s="35"/>
      <c r="BIK402" s="35"/>
      <c r="BIL402" s="35"/>
      <c r="BIM402" s="35"/>
      <c r="BIN402" s="35"/>
      <c r="BIO402" s="35"/>
      <c r="BIP402" s="35"/>
      <c r="BIQ402" s="35"/>
      <c r="BIR402" s="35"/>
      <c r="BIS402" s="35"/>
      <c r="BIT402" s="35"/>
      <c r="BIU402" s="35"/>
      <c r="BIV402" s="35"/>
      <c r="BIW402" s="35"/>
      <c r="BIX402" s="35"/>
      <c r="BIY402" s="35"/>
      <c r="BIZ402" s="35"/>
      <c r="BJA402" s="35"/>
      <c r="BJB402" s="35"/>
      <c r="BJC402" s="35"/>
      <c r="BJD402" s="35"/>
      <c r="BJE402" s="35"/>
      <c r="BJF402" s="35"/>
      <c r="BJG402" s="35"/>
      <c r="BJH402" s="35"/>
      <c r="BJI402" s="35"/>
      <c r="BJJ402" s="35"/>
      <c r="BJK402" s="35"/>
      <c r="BJL402" s="35"/>
      <c r="BJM402" s="35"/>
      <c r="BJN402" s="35"/>
      <c r="BJO402" s="35"/>
      <c r="BJP402" s="35"/>
      <c r="BJQ402" s="35"/>
      <c r="BJR402" s="35"/>
      <c r="BJS402" s="35"/>
      <c r="BJT402" s="35"/>
      <c r="BJU402" s="35"/>
      <c r="BJV402" s="35"/>
      <c r="BJW402" s="35"/>
      <c r="BJX402" s="35"/>
      <c r="BJY402" s="35"/>
      <c r="BJZ402" s="35"/>
      <c r="BKA402" s="35"/>
      <c r="BKB402" s="35"/>
      <c r="BKC402" s="35"/>
      <c r="BKD402" s="35"/>
      <c r="BKE402" s="35"/>
      <c r="BKF402" s="35"/>
      <c r="BKG402" s="35"/>
      <c r="BKH402" s="35"/>
      <c r="BKI402" s="35"/>
      <c r="BKJ402" s="35"/>
      <c r="BKK402" s="35"/>
      <c r="BKL402" s="35"/>
      <c r="BKM402" s="35"/>
      <c r="BKN402" s="35"/>
      <c r="BKO402" s="35"/>
      <c r="BKP402" s="35"/>
      <c r="BKQ402" s="35"/>
      <c r="BKR402" s="35"/>
      <c r="BKS402" s="35"/>
      <c r="BKT402" s="35"/>
      <c r="BKU402" s="35"/>
      <c r="BKV402" s="35"/>
      <c r="BKW402" s="35"/>
      <c r="BKX402" s="35"/>
      <c r="BKY402" s="35"/>
      <c r="BKZ402" s="35"/>
      <c r="BLA402" s="35"/>
      <c r="BLB402" s="35"/>
      <c r="BLC402" s="35"/>
      <c r="BLD402" s="35"/>
      <c r="BLE402" s="35"/>
      <c r="BLF402" s="35"/>
      <c r="BLG402" s="35"/>
      <c r="BLH402" s="35"/>
      <c r="BLI402" s="35"/>
      <c r="BLJ402" s="35"/>
      <c r="BLK402" s="35"/>
      <c r="BLL402" s="35"/>
      <c r="BLM402" s="35"/>
      <c r="BLN402" s="35"/>
      <c r="BLO402" s="35"/>
      <c r="BLP402" s="35"/>
      <c r="BLQ402" s="35"/>
      <c r="BLR402" s="35"/>
      <c r="BLS402" s="35"/>
      <c r="BLT402" s="35"/>
      <c r="BLU402" s="35"/>
      <c r="BLV402" s="35"/>
      <c r="BLW402" s="35"/>
      <c r="BLX402" s="35"/>
      <c r="BLY402" s="35"/>
      <c r="BLZ402" s="35"/>
      <c r="BMA402" s="35"/>
      <c r="BMB402" s="35"/>
      <c r="BMC402" s="35"/>
      <c r="BMD402" s="35"/>
      <c r="BME402" s="35"/>
      <c r="BMF402" s="35"/>
      <c r="BMG402" s="35"/>
      <c r="BMH402" s="35"/>
      <c r="BMI402" s="35"/>
      <c r="BMJ402" s="35"/>
      <c r="BMK402" s="35"/>
      <c r="BML402" s="35"/>
      <c r="BMM402" s="35"/>
      <c r="BMN402" s="35"/>
      <c r="BMO402" s="35"/>
      <c r="BMP402" s="35"/>
      <c r="BMQ402" s="35"/>
      <c r="BMR402" s="35"/>
      <c r="BMS402" s="35"/>
      <c r="BMT402" s="35"/>
      <c r="BMU402" s="35"/>
      <c r="BMV402" s="35"/>
      <c r="BMW402" s="35"/>
      <c r="BMX402" s="35"/>
      <c r="BMY402" s="35"/>
      <c r="BMZ402" s="35"/>
      <c r="BNA402" s="35"/>
      <c r="BNB402" s="35"/>
      <c r="BNC402" s="35"/>
      <c r="BND402" s="35"/>
      <c r="BNE402" s="35"/>
      <c r="BNF402" s="35"/>
      <c r="BNG402" s="35"/>
      <c r="BNH402" s="35"/>
      <c r="BNI402" s="35"/>
      <c r="BNJ402" s="35"/>
      <c r="BNK402" s="35"/>
      <c r="BNL402" s="35"/>
      <c r="BNM402" s="35"/>
      <c r="BNN402" s="35"/>
      <c r="BNO402" s="35"/>
      <c r="BNP402" s="35"/>
      <c r="BNQ402" s="35"/>
      <c r="BNR402" s="35"/>
      <c r="BNS402" s="35"/>
      <c r="BNT402" s="35"/>
      <c r="BNU402" s="35"/>
      <c r="BNV402" s="35"/>
      <c r="BNW402" s="35"/>
      <c r="BNX402" s="35"/>
      <c r="BNY402" s="35"/>
      <c r="BNZ402" s="35"/>
      <c r="BOA402" s="35"/>
      <c r="BOB402" s="35"/>
      <c r="BOC402" s="35"/>
      <c r="BOD402" s="35"/>
      <c r="BOE402" s="35"/>
      <c r="BOF402" s="35"/>
      <c r="BOG402" s="35"/>
      <c r="BOH402" s="35"/>
      <c r="BOI402" s="35"/>
      <c r="BOJ402" s="35"/>
      <c r="BOK402" s="35"/>
      <c r="BOL402" s="35"/>
      <c r="BOM402" s="35"/>
      <c r="BON402" s="35"/>
      <c r="BOO402" s="35"/>
      <c r="BOP402" s="35"/>
      <c r="BOQ402" s="35"/>
      <c r="BOR402" s="35"/>
      <c r="BOS402" s="35"/>
      <c r="BOT402" s="35"/>
      <c r="BOU402" s="35"/>
      <c r="BOV402" s="35"/>
      <c r="BOW402" s="35"/>
      <c r="BOX402" s="35"/>
      <c r="BOY402" s="35"/>
      <c r="BOZ402" s="35"/>
      <c r="BPA402" s="35"/>
      <c r="BPB402" s="35"/>
      <c r="BPC402" s="35"/>
      <c r="BPD402" s="35"/>
      <c r="BPE402" s="35"/>
      <c r="BPF402" s="35"/>
      <c r="BPG402" s="35"/>
      <c r="BPH402" s="35"/>
      <c r="BPI402" s="35"/>
      <c r="BPJ402" s="35"/>
      <c r="BPK402" s="35"/>
      <c r="BPL402" s="35"/>
      <c r="BPM402" s="35"/>
      <c r="BPN402" s="35"/>
      <c r="BPO402" s="35"/>
      <c r="BPP402" s="35"/>
      <c r="BPQ402" s="35"/>
      <c r="BPR402" s="35"/>
      <c r="BPS402" s="35"/>
      <c r="BPT402" s="35"/>
      <c r="BPU402" s="35"/>
      <c r="BPV402" s="35"/>
      <c r="BPW402" s="35"/>
      <c r="BPX402" s="35"/>
      <c r="BPY402" s="35"/>
      <c r="BPZ402" s="35"/>
      <c r="BQA402" s="35"/>
      <c r="BQB402" s="35"/>
      <c r="BQC402" s="35"/>
      <c r="BQD402" s="35"/>
      <c r="BQE402" s="35"/>
      <c r="BQF402" s="35"/>
      <c r="BQG402" s="35"/>
      <c r="BQH402" s="35"/>
      <c r="BQI402" s="35"/>
      <c r="BQJ402" s="35"/>
      <c r="BQK402" s="35"/>
      <c r="BQL402" s="35"/>
      <c r="BQM402" s="35"/>
      <c r="BQN402" s="35"/>
      <c r="BQO402" s="35"/>
      <c r="BQP402" s="35"/>
      <c r="BQQ402" s="35"/>
      <c r="BQR402" s="35"/>
      <c r="BQS402" s="35"/>
      <c r="BQT402" s="35"/>
      <c r="BQU402" s="35"/>
      <c r="BQV402" s="35"/>
      <c r="BQW402" s="35"/>
      <c r="BQX402" s="35"/>
      <c r="BQY402" s="35"/>
      <c r="BQZ402" s="35"/>
      <c r="BRA402" s="35"/>
      <c r="BRB402" s="35"/>
      <c r="BRC402" s="35"/>
      <c r="BRD402" s="35"/>
      <c r="BRE402" s="35"/>
      <c r="BRF402" s="35"/>
      <c r="BRG402" s="35"/>
      <c r="BRH402" s="35"/>
      <c r="BRI402" s="35"/>
      <c r="BRJ402" s="35"/>
      <c r="BRK402" s="35"/>
      <c r="BRL402" s="35"/>
      <c r="BRM402" s="35"/>
      <c r="BRN402" s="35"/>
      <c r="BRO402" s="35"/>
      <c r="BRP402" s="35"/>
      <c r="BRQ402" s="35"/>
      <c r="BRR402" s="35"/>
      <c r="BRS402" s="35"/>
      <c r="BRT402" s="35"/>
      <c r="BRU402" s="35"/>
      <c r="BRV402" s="35"/>
      <c r="BRW402" s="35"/>
      <c r="BRX402" s="35"/>
      <c r="BRY402" s="35"/>
      <c r="BRZ402" s="35"/>
      <c r="BSA402" s="35"/>
      <c r="BSB402" s="35"/>
      <c r="BSC402" s="35"/>
      <c r="BSD402" s="35"/>
      <c r="BSE402" s="35"/>
      <c r="BSF402" s="35"/>
      <c r="BSG402" s="35"/>
      <c r="BSH402" s="35"/>
      <c r="BSI402" s="35"/>
      <c r="BSJ402" s="35"/>
      <c r="BSK402" s="35"/>
      <c r="BSL402" s="35"/>
      <c r="BSM402" s="35"/>
      <c r="BSN402" s="35"/>
      <c r="BSO402" s="35"/>
      <c r="BSP402" s="35"/>
      <c r="BSQ402" s="35"/>
      <c r="BSR402" s="35"/>
      <c r="BSS402" s="35"/>
      <c r="BST402" s="35"/>
      <c r="BSU402" s="35"/>
      <c r="BSV402" s="35"/>
      <c r="BSW402" s="35"/>
      <c r="BSX402" s="35"/>
      <c r="BSY402" s="35"/>
      <c r="BSZ402" s="35"/>
      <c r="BTA402" s="35"/>
      <c r="BTB402" s="35"/>
      <c r="BTC402" s="35"/>
      <c r="BTD402" s="35"/>
      <c r="BTE402" s="35"/>
      <c r="BTF402" s="35"/>
      <c r="BTG402" s="35"/>
      <c r="BTH402" s="35"/>
      <c r="BTI402" s="35"/>
      <c r="BTJ402" s="35"/>
      <c r="BTK402" s="35"/>
      <c r="BTL402" s="35"/>
      <c r="BTM402" s="35"/>
      <c r="BTN402" s="35"/>
      <c r="BTO402" s="35"/>
      <c r="BTP402" s="35"/>
      <c r="BTQ402" s="35"/>
      <c r="BTR402" s="35"/>
      <c r="BTS402" s="35"/>
      <c r="BTT402" s="35"/>
      <c r="BTU402" s="35"/>
      <c r="BTV402" s="35"/>
      <c r="BTW402" s="35"/>
      <c r="BTX402" s="35"/>
      <c r="BTY402" s="35"/>
      <c r="BTZ402" s="35"/>
      <c r="BUA402" s="35"/>
      <c r="BUB402" s="35"/>
      <c r="BUC402" s="35"/>
      <c r="BUD402" s="35"/>
      <c r="BUE402" s="35"/>
      <c r="BUF402" s="35"/>
      <c r="BUG402" s="35"/>
      <c r="BUH402" s="35"/>
      <c r="BUI402" s="35"/>
      <c r="BUJ402" s="35"/>
      <c r="BUK402" s="35"/>
      <c r="BUL402" s="35"/>
      <c r="BUM402" s="35"/>
      <c r="BUN402" s="35"/>
      <c r="BUO402" s="35"/>
      <c r="BUP402" s="35"/>
      <c r="BUQ402" s="35"/>
      <c r="BUR402" s="35"/>
      <c r="BUS402" s="35"/>
      <c r="BUT402" s="35"/>
      <c r="BUU402" s="35"/>
      <c r="BUV402" s="35"/>
      <c r="BUW402" s="35"/>
      <c r="BUX402" s="35"/>
      <c r="BUY402" s="35"/>
      <c r="BUZ402" s="35"/>
      <c r="BVA402" s="35"/>
      <c r="BVB402" s="35"/>
      <c r="BVC402" s="35"/>
      <c r="BVD402" s="35"/>
      <c r="BVE402" s="35"/>
      <c r="BVF402" s="35"/>
      <c r="BVG402" s="35"/>
      <c r="BVH402" s="35"/>
      <c r="BVI402" s="35"/>
      <c r="BVJ402" s="35"/>
      <c r="BVK402" s="35"/>
      <c r="BVL402" s="35"/>
      <c r="BVM402" s="35"/>
      <c r="BVN402" s="35"/>
      <c r="BVO402" s="35"/>
      <c r="BVP402" s="35"/>
      <c r="BVQ402" s="35"/>
      <c r="BVR402" s="35"/>
      <c r="BVS402" s="35"/>
      <c r="BVT402" s="35"/>
      <c r="BVU402" s="35"/>
      <c r="BVV402" s="35"/>
      <c r="BVW402" s="35"/>
      <c r="BVX402" s="35"/>
      <c r="BVY402" s="35"/>
      <c r="BVZ402" s="35"/>
      <c r="BWA402" s="35"/>
      <c r="BWB402" s="35"/>
      <c r="BWC402" s="35"/>
      <c r="BWD402" s="35"/>
      <c r="BWE402" s="35"/>
      <c r="BWF402" s="35"/>
      <c r="BWG402" s="35"/>
      <c r="BWH402" s="35"/>
      <c r="BWI402" s="35"/>
      <c r="BWJ402" s="35"/>
      <c r="BWK402" s="35"/>
      <c r="BWL402" s="35"/>
      <c r="BWM402" s="35"/>
      <c r="BWN402" s="35"/>
      <c r="BWO402" s="35"/>
      <c r="BWP402" s="35"/>
      <c r="BWQ402" s="35"/>
      <c r="BWR402" s="35"/>
      <c r="BWS402" s="35"/>
      <c r="BWT402" s="35"/>
      <c r="BWU402" s="35"/>
      <c r="BWV402" s="35"/>
      <c r="BWW402" s="35"/>
      <c r="BWX402" s="35"/>
      <c r="BWY402" s="35"/>
      <c r="BWZ402" s="35"/>
      <c r="BXA402" s="35"/>
      <c r="BXB402" s="35"/>
      <c r="BXC402" s="35"/>
      <c r="BXD402" s="35"/>
      <c r="BXE402" s="35"/>
      <c r="BXF402" s="35"/>
      <c r="BXG402" s="35"/>
      <c r="BXH402" s="35"/>
      <c r="BXI402" s="35"/>
      <c r="BXJ402" s="35"/>
      <c r="BXK402" s="35"/>
      <c r="BXL402" s="35"/>
      <c r="BXM402" s="35"/>
      <c r="BXN402" s="35"/>
      <c r="BXO402" s="35"/>
      <c r="BXP402" s="35"/>
      <c r="BXQ402" s="35"/>
      <c r="BXR402" s="35"/>
      <c r="BXS402" s="35"/>
      <c r="BXT402" s="35"/>
      <c r="BXU402" s="35"/>
      <c r="BXV402" s="35"/>
      <c r="BXW402" s="35"/>
      <c r="BXX402" s="35"/>
      <c r="BXY402" s="35"/>
      <c r="BXZ402" s="35"/>
      <c r="BYA402" s="35"/>
      <c r="BYB402" s="35"/>
      <c r="BYC402" s="35"/>
      <c r="BYD402" s="35"/>
      <c r="BYE402" s="35"/>
      <c r="BYF402" s="35"/>
      <c r="BYG402" s="35"/>
      <c r="BYH402" s="35"/>
      <c r="BYI402" s="35"/>
      <c r="BYJ402" s="35"/>
      <c r="BYK402" s="35"/>
      <c r="BYL402" s="35"/>
      <c r="BYM402" s="35"/>
      <c r="BYN402" s="35"/>
      <c r="BYO402" s="35"/>
      <c r="BYP402" s="35"/>
      <c r="BYQ402" s="35"/>
      <c r="BYR402" s="35"/>
      <c r="BYS402" s="35"/>
      <c r="BYT402" s="35"/>
      <c r="BYU402" s="35"/>
      <c r="BYV402" s="35"/>
      <c r="BYW402" s="35"/>
      <c r="BYX402" s="35"/>
      <c r="BYY402" s="35"/>
      <c r="BYZ402" s="35"/>
      <c r="BZA402" s="35"/>
      <c r="BZB402" s="35"/>
      <c r="BZC402" s="35"/>
      <c r="BZD402" s="35"/>
      <c r="BZE402" s="35"/>
      <c r="BZF402" s="35"/>
      <c r="BZG402" s="35"/>
      <c r="BZH402" s="35"/>
      <c r="BZI402" s="35"/>
      <c r="BZJ402" s="35"/>
      <c r="BZK402" s="35"/>
      <c r="BZL402" s="35"/>
      <c r="BZM402" s="35"/>
      <c r="BZN402" s="35"/>
      <c r="BZO402" s="35"/>
      <c r="BZP402" s="35"/>
      <c r="BZQ402" s="35"/>
      <c r="BZR402" s="35"/>
      <c r="BZS402" s="35"/>
      <c r="BZT402" s="35"/>
      <c r="BZU402" s="35"/>
      <c r="BZV402" s="35"/>
      <c r="BZW402" s="35"/>
      <c r="BZX402" s="35"/>
      <c r="BZY402" s="35"/>
      <c r="BZZ402" s="35"/>
      <c r="CAA402" s="35"/>
      <c r="CAB402" s="35"/>
      <c r="CAC402" s="35"/>
      <c r="CAD402" s="35"/>
      <c r="CAE402" s="35"/>
      <c r="CAF402" s="35"/>
      <c r="CAG402" s="35"/>
      <c r="CAH402" s="35"/>
      <c r="CAI402" s="35"/>
      <c r="CAJ402" s="35"/>
      <c r="CAK402" s="35"/>
      <c r="CAL402" s="35"/>
      <c r="CAM402" s="35"/>
      <c r="CAN402" s="35"/>
      <c r="CAO402" s="35"/>
      <c r="CAP402" s="35"/>
      <c r="CAQ402" s="35"/>
      <c r="CAR402" s="35"/>
      <c r="CAS402" s="35"/>
      <c r="CAT402" s="35"/>
      <c r="CAU402" s="35"/>
      <c r="CAV402" s="35"/>
      <c r="CAW402" s="35"/>
      <c r="CAX402" s="35"/>
      <c r="CAY402" s="35"/>
      <c r="CAZ402" s="35"/>
      <c r="CBA402" s="35"/>
      <c r="CBB402" s="35"/>
      <c r="CBC402" s="35"/>
      <c r="CBD402" s="35"/>
      <c r="CBE402" s="35"/>
      <c r="CBF402" s="35"/>
      <c r="CBG402" s="35"/>
      <c r="CBH402" s="35"/>
      <c r="CBI402" s="35"/>
      <c r="CBJ402" s="35"/>
      <c r="CBK402" s="35"/>
      <c r="CBL402" s="35"/>
      <c r="CBM402" s="35"/>
      <c r="CBN402" s="35"/>
      <c r="CBO402" s="35"/>
      <c r="CBP402" s="35"/>
      <c r="CBQ402" s="35"/>
      <c r="CBR402" s="35"/>
      <c r="CBS402" s="35"/>
      <c r="CBT402" s="35"/>
      <c r="CBU402" s="35"/>
      <c r="CBV402" s="35"/>
      <c r="CBW402" s="35"/>
      <c r="CBX402" s="35"/>
      <c r="CBY402" s="35"/>
      <c r="CBZ402" s="35"/>
      <c r="CCA402" s="35"/>
      <c r="CCB402" s="35"/>
      <c r="CCC402" s="35"/>
      <c r="CCD402" s="35"/>
      <c r="CCE402" s="35"/>
      <c r="CCF402" s="35"/>
      <c r="CCG402" s="35"/>
      <c r="CCH402" s="35"/>
      <c r="CCI402" s="35"/>
      <c r="CCJ402" s="35"/>
      <c r="CCK402" s="35"/>
      <c r="CCL402" s="35"/>
      <c r="CCM402" s="35"/>
      <c r="CCN402" s="35"/>
      <c r="CCO402" s="35"/>
      <c r="CCP402" s="35"/>
      <c r="CCQ402" s="35"/>
      <c r="CCR402" s="35"/>
      <c r="CCS402" s="35"/>
      <c r="CCT402" s="35"/>
      <c r="CCU402" s="35"/>
      <c r="CCV402" s="35"/>
      <c r="CCW402" s="35"/>
      <c r="CCX402" s="35"/>
      <c r="CCY402" s="35"/>
      <c r="CCZ402" s="35"/>
      <c r="CDA402" s="35"/>
      <c r="CDB402" s="35"/>
      <c r="CDC402" s="35"/>
      <c r="CDD402" s="35"/>
      <c r="CDE402" s="35"/>
      <c r="CDF402" s="35"/>
      <c r="CDG402" s="35"/>
      <c r="CDH402" s="35"/>
      <c r="CDI402" s="35"/>
      <c r="CDJ402" s="35"/>
      <c r="CDK402" s="35"/>
      <c r="CDL402" s="35"/>
      <c r="CDM402" s="35"/>
      <c r="CDN402" s="35"/>
      <c r="CDO402" s="35"/>
      <c r="CDP402" s="35"/>
      <c r="CDQ402" s="35"/>
      <c r="CDR402" s="35"/>
      <c r="CDS402" s="35"/>
      <c r="CDT402" s="35"/>
      <c r="CDU402" s="35"/>
      <c r="CDV402" s="35"/>
      <c r="CDW402" s="35"/>
      <c r="CDX402" s="35"/>
      <c r="CDY402" s="35"/>
      <c r="CDZ402" s="35"/>
      <c r="CEA402" s="35"/>
      <c r="CEB402" s="35"/>
      <c r="CEC402" s="35"/>
      <c r="CED402" s="35"/>
      <c r="CEE402" s="35"/>
      <c r="CEF402" s="35"/>
      <c r="CEG402" s="35"/>
      <c r="CEH402" s="35"/>
      <c r="CEI402" s="35"/>
      <c r="CEJ402" s="35"/>
      <c r="CEK402" s="35"/>
      <c r="CEL402" s="35"/>
      <c r="CEM402" s="35"/>
      <c r="CEN402" s="35"/>
      <c r="CEO402" s="35"/>
      <c r="CEP402" s="35"/>
      <c r="CEQ402" s="35"/>
      <c r="CER402" s="35"/>
      <c r="CES402" s="35"/>
      <c r="CET402" s="35"/>
      <c r="CEU402" s="35"/>
      <c r="CEV402" s="35"/>
      <c r="CEW402" s="35"/>
      <c r="CEX402" s="35"/>
      <c r="CEY402" s="35"/>
      <c r="CEZ402" s="35"/>
      <c r="CFA402" s="35"/>
      <c r="CFB402" s="35"/>
      <c r="CFC402" s="35"/>
      <c r="CFD402" s="35"/>
      <c r="CFE402" s="35"/>
      <c r="CFF402" s="35"/>
      <c r="CFG402" s="35"/>
      <c r="CFH402" s="35"/>
      <c r="CFI402" s="35"/>
      <c r="CFJ402" s="35"/>
      <c r="CFK402" s="35"/>
      <c r="CFL402" s="35"/>
      <c r="CFM402" s="35"/>
      <c r="CFN402" s="35"/>
      <c r="CFO402" s="35"/>
      <c r="CFP402" s="35"/>
      <c r="CFQ402" s="35"/>
      <c r="CFR402" s="35"/>
      <c r="CFS402" s="35"/>
      <c r="CFT402" s="35"/>
      <c r="CFU402" s="35"/>
      <c r="CFV402" s="35"/>
      <c r="CFW402" s="35"/>
      <c r="CFX402" s="35"/>
      <c r="CFY402" s="35"/>
      <c r="CFZ402" s="35"/>
      <c r="CGA402" s="35"/>
      <c r="CGB402" s="35"/>
      <c r="CGC402" s="35"/>
      <c r="CGD402" s="35"/>
      <c r="CGE402" s="35"/>
      <c r="CGF402" s="35"/>
      <c r="CGG402" s="35"/>
      <c r="CGH402" s="35"/>
      <c r="CGI402" s="35"/>
      <c r="CGJ402" s="35"/>
      <c r="CGK402" s="35"/>
      <c r="CGL402" s="35"/>
      <c r="CGM402" s="35"/>
      <c r="CGN402" s="35"/>
      <c r="CGO402" s="35"/>
      <c r="CGP402" s="35"/>
      <c r="CGQ402" s="35"/>
      <c r="CGR402" s="35"/>
      <c r="CGS402" s="35"/>
      <c r="CGT402" s="35"/>
      <c r="CGU402" s="35"/>
      <c r="CGV402" s="35"/>
      <c r="CGW402" s="35"/>
      <c r="CGX402" s="35"/>
      <c r="CGY402" s="35"/>
      <c r="CGZ402" s="35"/>
      <c r="CHA402" s="35"/>
      <c r="CHB402" s="35"/>
      <c r="CHC402" s="35"/>
      <c r="CHD402" s="35"/>
      <c r="CHE402" s="35"/>
      <c r="CHF402" s="35"/>
      <c r="CHG402" s="35"/>
      <c r="CHH402" s="35"/>
      <c r="CHI402" s="35"/>
      <c r="CHJ402" s="35"/>
      <c r="CHK402" s="35"/>
      <c r="CHL402" s="35"/>
      <c r="CHM402" s="35"/>
      <c r="CHN402" s="35"/>
      <c r="CHO402" s="35"/>
      <c r="CHP402" s="35"/>
      <c r="CHQ402" s="35"/>
      <c r="CHR402" s="35"/>
      <c r="CHS402" s="35"/>
      <c r="CHT402" s="35"/>
      <c r="CHU402" s="35"/>
      <c r="CHV402" s="35"/>
      <c r="CHW402" s="35"/>
      <c r="CHX402" s="35"/>
      <c r="CHY402" s="35"/>
      <c r="CHZ402" s="35"/>
      <c r="CIA402" s="35"/>
      <c r="CIB402" s="35"/>
      <c r="CIC402" s="35"/>
      <c r="CID402" s="35"/>
      <c r="CIE402" s="35"/>
      <c r="CIF402" s="35"/>
      <c r="CIG402" s="35"/>
      <c r="CIH402" s="35"/>
      <c r="CII402" s="35"/>
      <c r="CIJ402" s="35"/>
      <c r="CIK402" s="35"/>
      <c r="CIL402" s="35"/>
      <c r="CIM402" s="35"/>
      <c r="CIN402" s="35"/>
      <c r="CIO402" s="35"/>
      <c r="CIP402" s="35"/>
      <c r="CIQ402" s="35"/>
      <c r="CIR402" s="35"/>
      <c r="CIS402" s="35"/>
      <c r="CIT402" s="35"/>
      <c r="CIU402" s="35"/>
      <c r="CIV402" s="35"/>
      <c r="CIW402" s="35"/>
      <c r="CIX402" s="35"/>
      <c r="CIY402" s="35"/>
      <c r="CIZ402" s="35"/>
      <c r="CJA402" s="35"/>
      <c r="CJB402" s="35"/>
      <c r="CJC402" s="35"/>
      <c r="CJD402" s="35"/>
      <c r="CJE402" s="35"/>
      <c r="CJF402" s="35"/>
      <c r="CJG402" s="35"/>
      <c r="CJH402" s="35"/>
      <c r="CJI402" s="35"/>
      <c r="CJJ402" s="35"/>
      <c r="CJK402" s="35"/>
      <c r="CJL402" s="35"/>
      <c r="CJM402" s="35"/>
      <c r="CJN402" s="35"/>
      <c r="CJO402" s="35"/>
      <c r="CJP402" s="35"/>
      <c r="CJQ402" s="35"/>
      <c r="CJR402" s="35"/>
      <c r="CJS402" s="35"/>
      <c r="CJT402" s="35"/>
      <c r="CJU402" s="35"/>
      <c r="CJV402" s="35"/>
      <c r="CJW402" s="35"/>
      <c r="CJX402" s="35"/>
      <c r="CJY402" s="35"/>
      <c r="CJZ402" s="35"/>
      <c r="CKA402" s="35"/>
      <c r="CKB402" s="35"/>
      <c r="CKC402" s="35"/>
      <c r="CKD402" s="35"/>
      <c r="CKE402" s="35"/>
      <c r="CKF402" s="35"/>
      <c r="CKG402" s="35"/>
      <c r="CKH402" s="35"/>
      <c r="CKI402" s="35"/>
      <c r="CKJ402" s="35"/>
      <c r="CKK402" s="35"/>
      <c r="CKL402" s="35"/>
      <c r="CKM402" s="35"/>
      <c r="CKN402" s="35"/>
      <c r="CKO402" s="35"/>
      <c r="CKP402" s="35"/>
      <c r="CKQ402" s="35"/>
      <c r="CKR402" s="35"/>
      <c r="CKS402" s="35"/>
      <c r="CKT402" s="35"/>
      <c r="CKU402" s="35"/>
      <c r="CKV402" s="35"/>
      <c r="CKW402" s="35"/>
      <c r="CKX402" s="35"/>
      <c r="CKY402" s="35"/>
      <c r="CKZ402" s="35"/>
      <c r="CLA402" s="35"/>
      <c r="CLB402" s="35"/>
      <c r="CLC402" s="35"/>
      <c r="CLD402" s="35"/>
      <c r="CLE402" s="35"/>
      <c r="CLF402" s="35"/>
      <c r="CLG402" s="35"/>
      <c r="CLH402" s="35"/>
      <c r="CLI402" s="35"/>
      <c r="CLJ402" s="35"/>
      <c r="CLK402" s="35"/>
      <c r="CLL402" s="35"/>
      <c r="CLM402" s="35"/>
      <c r="CLN402" s="35"/>
      <c r="CLO402" s="35"/>
      <c r="CLP402" s="35"/>
      <c r="CLQ402" s="35"/>
      <c r="CLR402" s="35"/>
      <c r="CLS402" s="35"/>
      <c r="CLT402" s="35"/>
      <c r="CLU402" s="35"/>
      <c r="CLV402" s="35"/>
      <c r="CLW402" s="35"/>
      <c r="CLX402" s="35"/>
      <c r="CLY402" s="35"/>
      <c r="CLZ402" s="35"/>
      <c r="CMA402" s="35"/>
      <c r="CMB402" s="35"/>
      <c r="CMC402" s="35"/>
      <c r="CMD402" s="35"/>
      <c r="CME402" s="35"/>
      <c r="CMF402" s="35"/>
      <c r="CMG402" s="35"/>
      <c r="CMH402" s="35"/>
      <c r="CMI402" s="35"/>
      <c r="CMJ402" s="35"/>
      <c r="CMK402" s="35"/>
      <c r="CML402" s="35"/>
      <c r="CMM402" s="35"/>
      <c r="CMN402" s="35"/>
      <c r="CMO402" s="35"/>
      <c r="CMP402" s="35"/>
      <c r="CMQ402" s="35"/>
      <c r="CMR402" s="35"/>
      <c r="CMS402" s="35"/>
      <c r="CMT402" s="35"/>
      <c r="CMU402" s="35"/>
      <c r="CMV402" s="35"/>
      <c r="CMW402" s="35"/>
      <c r="CMX402" s="35"/>
      <c r="CMY402" s="35"/>
      <c r="CMZ402" s="35"/>
      <c r="CNA402" s="35"/>
      <c r="CNB402" s="35"/>
      <c r="CNC402" s="35"/>
      <c r="CND402" s="35"/>
      <c r="CNE402" s="35"/>
      <c r="CNF402" s="35"/>
      <c r="CNG402" s="35"/>
      <c r="CNH402" s="35"/>
      <c r="CNI402" s="35"/>
      <c r="CNJ402" s="35"/>
      <c r="CNK402" s="35"/>
      <c r="CNL402" s="35"/>
      <c r="CNM402" s="35"/>
      <c r="CNN402" s="35"/>
      <c r="CNO402" s="35"/>
      <c r="CNP402" s="35"/>
      <c r="CNQ402" s="35"/>
      <c r="CNR402" s="35"/>
      <c r="CNS402" s="35"/>
      <c r="CNT402" s="35"/>
      <c r="CNU402" s="35"/>
      <c r="CNV402" s="35"/>
      <c r="CNW402" s="35"/>
      <c r="CNX402" s="35"/>
      <c r="CNY402" s="35"/>
      <c r="CNZ402" s="35"/>
      <c r="COA402" s="35"/>
      <c r="COB402" s="35"/>
      <c r="COC402" s="35"/>
      <c r="COD402" s="35"/>
      <c r="COE402" s="35"/>
      <c r="COF402" s="35"/>
      <c r="COG402" s="35"/>
      <c r="COH402" s="35"/>
      <c r="COI402" s="35"/>
      <c r="COJ402" s="35"/>
      <c r="COK402" s="35"/>
      <c r="COL402" s="35"/>
      <c r="COM402" s="35"/>
      <c r="CON402" s="35"/>
      <c r="COO402" s="35"/>
      <c r="COP402" s="35"/>
      <c r="COQ402" s="35"/>
      <c r="COR402" s="35"/>
      <c r="COS402" s="35"/>
      <c r="COT402" s="35"/>
      <c r="COU402" s="35"/>
      <c r="COV402" s="35"/>
      <c r="COW402" s="35"/>
      <c r="COX402" s="35"/>
      <c r="COY402" s="35"/>
      <c r="COZ402" s="35"/>
      <c r="CPA402" s="35"/>
      <c r="CPB402" s="35"/>
      <c r="CPC402" s="35"/>
      <c r="CPD402" s="35"/>
      <c r="CPE402" s="35"/>
      <c r="CPF402" s="35"/>
      <c r="CPG402" s="35"/>
      <c r="CPH402" s="35"/>
      <c r="CPI402" s="35"/>
      <c r="CPJ402" s="35"/>
      <c r="CPK402" s="35"/>
      <c r="CPL402" s="35"/>
      <c r="CPM402" s="35"/>
      <c r="CPN402" s="35"/>
      <c r="CPO402" s="35"/>
      <c r="CPP402" s="35"/>
      <c r="CPQ402" s="35"/>
      <c r="CPR402" s="35"/>
      <c r="CPS402" s="35"/>
      <c r="CPT402" s="35"/>
      <c r="CPU402" s="35"/>
      <c r="CPV402" s="35"/>
      <c r="CPW402" s="35"/>
      <c r="CPX402" s="35"/>
      <c r="CPY402" s="35"/>
      <c r="CPZ402" s="35"/>
      <c r="CQA402" s="35"/>
      <c r="CQB402" s="35"/>
      <c r="CQC402" s="35"/>
      <c r="CQD402" s="35"/>
      <c r="CQE402" s="35"/>
      <c r="CQF402" s="35"/>
      <c r="CQG402" s="35"/>
      <c r="CQH402" s="35"/>
      <c r="CQI402" s="35"/>
      <c r="CQJ402" s="35"/>
      <c r="CQK402" s="35"/>
      <c r="CQL402" s="35"/>
      <c r="CQM402" s="35"/>
      <c r="CQN402" s="35"/>
      <c r="CQO402" s="35"/>
      <c r="CQP402" s="35"/>
      <c r="CQQ402" s="35"/>
      <c r="CQR402" s="35"/>
      <c r="CQS402" s="35"/>
      <c r="CQT402" s="35"/>
      <c r="CQU402" s="35"/>
      <c r="CQV402" s="35"/>
      <c r="CQW402" s="35"/>
      <c r="CQX402" s="35"/>
      <c r="CQY402" s="35"/>
      <c r="CQZ402" s="35"/>
      <c r="CRA402" s="35"/>
      <c r="CRB402" s="35"/>
      <c r="CRC402" s="35"/>
      <c r="CRD402" s="35"/>
      <c r="CRE402" s="35"/>
      <c r="CRF402" s="35"/>
      <c r="CRG402" s="35"/>
      <c r="CRH402" s="35"/>
      <c r="CRI402" s="35"/>
      <c r="CRJ402" s="35"/>
      <c r="CRK402" s="35"/>
      <c r="CRL402" s="35"/>
      <c r="CRM402" s="35"/>
      <c r="CRN402" s="35"/>
      <c r="CRO402" s="35"/>
      <c r="CRP402" s="35"/>
      <c r="CRQ402" s="35"/>
      <c r="CRR402" s="35"/>
      <c r="CRS402" s="35"/>
      <c r="CRT402" s="35"/>
      <c r="CRU402" s="35"/>
      <c r="CRV402" s="35"/>
      <c r="CRW402" s="35"/>
      <c r="CRX402" s="35"/>
      <c r="CRY402" s="35"/>
      <c r="CRZ402" s="35"/>
      <c r="CSA402" s="35"/>
      <c r="CSB402" s="35"/>
      <c r="CSC402" s="35"/>
      <c r="CSD402" s="35"/>
      <c r="CSE402" s="35"/>
      <c r="CSF402" s="35"/>
      <c r="CSG402" s="35"/>
      <c r="CSH402" s="35"/>
      <c r="CSI402" s="35"/>
      <c r="CSJ402" s="35"/>
      <c r="CSK402" s="35"/>
      <c r="CSL402" s="35"/>
      <c r="CSM402" s="35"/>
      <c r="CSN402" s="35"/>
      <c r="CSO402" s="35"/>
      <c r="CSP402" s="35"/>
      <c r="CSQ402" s="35"/>
      <c r="CSR402" s="35"/>
      <c r="CSS402" s="35"/>
      <c r="CST402" s="35"/>
      <c r="CSU402" s="35"/>
      <c r="CSV402" s="35"/>
      <c r="CSW402" s="35"/>
      <c r="CSX402" s="35"/>
      <c r="CSY402" s="35"/>
      <c r="CSZ402" s="35"/>
      <c r="CTA402" s="35"/>
      <c r="CTB402" s="35"/>
      <c r="CTC402" s="35"/>
      <c r="CTD402" s="35"/>
      <c r="CTE402" s="35"/>
      <c r="CTF402" s="35"/>
      <c r="CTG402" s="35"/>
      <c r="CTH402" s="35"/>
      <c r="CTI402" s="35"/>
      <c r="CTJ402" s="35"/>
      <c r="CTK402" s="35"/>
      <c r="CTL402" s="35"/>
      <c r="CTM402" s="35"/>
      <c r="CTN402" s="35"/>
      <c r="CTO402" s="35"/>
      <c r="CTP402" s="35"/>
      <c r="CTQ402" s="35"/>
      <c r="CTR402" s="35"/>
      <c r="CTS402" s="35"/>
      <c r="CTT402" s="35"/>
      <c r="CTU402" s="35"/>
      <c r="CTV402" s="35"/>
      <c r="CTW402" s="35"/>
      <c r="CTX402" s="35"/>
      <c r="CTY402" s="35"/>
      <c r="CTZ402" s="35"/>
      <c r="CUA402" s="35"/>
      <c r="CUB402" s="35"/>
      <c r="CUC402" s="35"/>
      <c r="CUD402" s="35"/>
      <c r="CUE402" s="35"/>
      <c r="CUF402" s="35"/>
      <c r="CUG402" s="35"/>
      <c r="CUH402" s="35"/>
      <c r="CUI402" s="35"/>
      <c r="CUJ402" s="35"/>
      <c r="CUK402" s="35"/>
      <c r="CUL402" s="35"/>
      <c r="CUM402" s="35"/>
      <c r="CUN402" s="35"/>
      <c r="CUO402" s="35"/>
      <c r="CUP402" s="35"/>
      <c r="CUQ402" s="35"/>
      <c r="CUR402" s="35"/>
      <c r="CUS402" s="35"/>
      <c r="CUT402" s="35"/>
      <c r="CUU402" s="35"/>
      <c r="CUV402" s="35"/>
      <c r="CUW402" s="35"/>
      <c r="CUX402" s="35"/>
      <c r="CUY402" s="35"/>
      <c r="CUZ402" s="35"/>
      <c r="CVA402" s="35"/>
      <c r="CVB402" s="35"/>
      <c r="CVC402" s="35"/>
      <c r="CVD402" s="35"/>
      <c r="CVE402" s="35"/>
      <c r="CVF402" s="35"/>
      <c r="CVG402" s="35"/>
      <c r="CVH402" s="35"/>
      <c r="CVI402" s="35"/>
      <c r="CVJ402" s="35"/>
      <c r="CVK402" s="35"/>
      <c r="CVL402" s="35"/>
      <c r="CVM402" s="35"/>
      <c r="CVN402" s="35"/>
      <c r="CVO402" s="35"/>
      <c r="CVP402" s="35"/>
      <c r="CVQ402" s="35"/>
      <c r="CVR402" s="35"/>
      <c r="CVS402" s="35"/>
      <c r="CVT402" s="35"/>
      <c r="CVU402" s="35"/>
      <c r="CVV402" s="35"/>
      <c r="CVW402" s="35"/>
      <c r="CVX402" s="35"/>
      <c r="CVY402" s="35"/>
      <c r="CVZ402" s="35"/>
      <c r="CWA402" s="35"/>
      <c r="CWB402" s="35"/>
      <c r="CWC402" s="35"/>
      <c r="CWD402" s="35"/>
      <c r="CWE402" s="35"/>
      <c r="CWF402" s="35"/>
      <c r="CWG402" s="35"/>
      <c r="CWH402" s="35"/>
      <c r="CWI402" s="35"/>
      <c r="CWJ402" s="35"/>
      <c r="CWK402" s="35"/>
      <c r="CWL402" s="35"/>
      <c r="CWM402" s="35"/>
      <c r="CWN402" s="35"/>
      <c r="CWO402" s="35"/>
      <c r="CWP402" s="35"/>
      <c r="CWQ402" s="35"/>
      <c r="CWR402" s="35"/>
      <c r="CWS402" s="35"/>
      <c r="CWT402" s="35"/>
      <c r="CWU402" s="35"/>
      <c r="CWV402" s="35"/>
      <c r="CWW402" s="35"/>
      <c r="CWX402" s="35"/>
      <c r="CWY402" s="35"/>
      <c r="CWZ402" s="35"/>
      <c r="CXA402" s="35"/>
      <c r="CXB402" s="35"/>
      <c r="CXC402" s="35"/>
      <c r="CXD402" s="35"/>
      <c r="CXE402" s="35"/>
      <c r="CXF402" s="35"/>
      <c r="CXG402" s="35"/>
      <c r="CXH402" s="35"/>
      <c r="CXI402" s="35"/>
      <c r="CXJ402" s="35"/>
      <c r="CXK402" s="35"/>
      <c r="CXL402" s="35"/>
      <c r="CXM402" s="35"/>
      <c r="CXN402" s="35"/>
      <c r="CXO402" s="35"/>
      <c r="CXP402" s="35"/>
      <c r="CXQ402" s="35"/>
      <c r="CXR402" s="35"/>
      <c r="CXS402" s="35"/>
      <c r="CXT402" s="35"/>
      <c r="CXU402" s="35"/>
      <c r="CXV402" s="35"/>
      <c r="CXW402" s="35"/>
      <c r="CXX402" s="35"/>
      <c r="CXY402" s="35"/>
      <c r="CXZ402" s="35"/>
      <c r="CYA402" s="35"/>
      <c r="CYB402" s="35"/>
      <c r="CYC402" s="35"/>
      <c r="CYD402" s="35"/>
      <c r="CYE402" s="35"/>
      <c r="CYF402" s="35"/>
      <c r="CYG402" s="35"/>
      <c r="CYH402" s="35"/>
      <c r="CYI402" s="35"/>
      <c r="CYJ402" s="35"/>
      <c r="CYK402" s="35"/>
      <c r="CYL402" s="35"/>
      <c r="CYM402" s="35"/>
      <c r="CYN402" s="35"/>
      <c r="CYO402" s="35"/>
      <c r="CYP402" s="35"/>
      <c r="CYQ402" s="35"/>
      <c r="CYR402" s="35"/>
      <c r="CYS402" s="35"/>
      <c r="CYT402" s="35"/>
      <c r="CYU402" s="35"/>
      <c r="CYV402" s="35"/>
      <c r="CYW402" s="35"/>
      <c r="CYX402" s="35"/>
      <c r="CYY402" s="35"/>
      <c r="CYZ402" s="35"/>
      <c r="CZA402" s="35"/>
      <c r="CZB402" s="35"/>
      <c r="CZC402" s="35"/>
      <c r="CZD402" s="35"/>
      <c r="CZE402" s="35"/>
      <c r="CZF402" s="35"/>
      <c r="CZG402" s="35"/>
      <c r="CZH402" s="35"/>
      <c r="CZI402" s="35"/>
      <c r="CZJ402" s="35"/>
      <c r="CZK402" s="35"/>
      <c r="CZL402" s="35"/>
      <c r="CZM402" s="35"/>
      <c r="CZN402" s="35"/>
      <c r="CZO402" s="35"/>
      <c r="CZP402" s="35"/>
      <c r="CZQ402" s="35"/>
      <c r="CZR402" s="35"/>
      <c r="CZS402" s="35"/>
      <c r="CZT402" s="35"/>
      <c r="CZU402" s="35"/>
      <c r="CZV402" s="35"/>
      <c r="CZW402" s="35"/>
      <c r="CZX402" s="35"/>
      <c r="CZY402" s="35"/>
      <c r="CZZ402" s="35"/>
      <c r="DAA402" s="35"/>
      <c r="DAB402" s="35"/>
      <c r="DAC402" s="35"/>
      <c r="DAD402" s="35"/>
      <c r="DAE402" s="35"/>
      <c r="DAF402" s="35"/>
      <c r="DAG402" s="35"/>
      <c r="DAH402" s="35"/>
      <c r="DAI402" s="35"/>
      <c r="DAJ402" s="35"/>
      <c r="DAK402" s="35"/>
      <c r="DAL402" s="35"/>
      <c r="DAM402" s="35"/>
      <c r="DAN402" s="35"/>
      <c r="DAO402" s="35"/>
      <c r="DAP402" s="35"/>
      <c r="DAQ402" s="35"/>
      <c r="DAR402" s="35"/>
      <c r="DAS402" s="35"/>
      <c r="DAT402" s="35"/>
      <c r="DAU402" s="35"/>
      <c r="DAV402" s="35"/>
      <c r="DAW402" s="35"/>
      <c r="DAX402" s="35"/>
      <c r="DAY402" s="35"/>
      <c r="DAZ402" s="35"/>
      <c r="DBA402" s="35"/>
      <c r="DBB402" s="35"/>
      <c r="DBC402" s="35"/>
      <c r="DBD402" s="35"/>
      <c r="DBE402" s="35"/>
      <c r="DBF402" s="35"/>
      <c r="DBG402" s="35"/>
      <c r="DBH402" s="35"/>
      <c r="DBI402" s="35"/>
      <c r="DBJ402" s="35"/>
      <c r="DBK402" s="35"/>
      <c r="DBL402" s="35"/>
      <c r="DBM402" s="35"/>
      <c r="DBN402" s="35"/>
      <c r="DBO402" s="35"/>
      <c r="DBP402" s="35"/>
      <c r="DBQ402" s="35"/>
      <c r="DBR402" s="35"/>
      <c r="DBS402" s="35"/>
      <c r="DBT402" s="35"/>
      <c r="DBU402" s="35"/>
      <c r="DBV402" s="35"/>
      <c r="DBW402" s="35"/>
      <c r="DBX402" s="35"/>
      <c r="DBY402" s="35"/>
      <c r="DBZ402" s="35"/>
      <c r="DCA402" s="35"/>
      <c r="DCB402" s="35"/>
      <c r="DCC402" s="35"/>
      <c r="DCD402" s="35"/>
      <c r="DCE402" s="35"/>
      <c r="DCF402" s="35"/>
      <c r="DCG402" s="35"/>
      <c r="DCH402" s="35"/>
      <c r="DCI402" s="35"/>
      <c r="DCJ402" s="35"/>
      <c r="DCK402" s="35"/>
      <c r="DCL402" s="35"/>
      <c r="DCM402" s="35"/>
      <c r="DCN402" s="35"/>
      <c r="DCO402" s="35"/>
      <c r="DCP402" s="35"/>
      <c r="DCQ402" s="35"/>
      <c r="DCR402" s="35"/>
      <c r="DCS402" s="35"/>
      <c r="DCT402" s="35"/>
      <c r="DCU402" s="35"/>
      <c r="DCV402" s="35"/>
      <c r="DCW402" s="35"/>
      <c r="DCX402" s="35"/>
      <c r="DCY402" s="35"/>
      <c r="DCZ402" s="35"/>
      <c r="DDA402" s="35"/>
      <c r="DDB402" s="35"/>
      <c r="DDC402" s="35"/>
      <c r="DDD402" s="35"/>
      <c r="DDE402" s="35"/>
      <c r="DDF402" s="35"/>
      <c r="DDG402" s="35"/>
      <c r="DDH402" s="35"/>
      <c r="DDI402" s="35"/>
      <c r="DDJ402" s="35"/>
      <c r="DDK402" s="35"/>
      <c r="DDL402" s="35"/>
      <c r="DDM402" s="35"/>
      <c r="DDN402" s="35"/>
      <c r="DDO402" s="35"/>
      <c r="DDP402" s="35"/>
      <c r="DDQ402" s="35"/>
      <c r="DDR402" s="35"/>
      <c r="DDS402" s="35"/>
      <c r="DDT402" s="35"/>
      <c r="DDU402" s="35"/>
      <c r="DDV402" s="35"/>
      <c r="DDW402" s="35"/>
      <c r="DDX402" s="35"/>
      <c r="DDY402" s="35"/>
      <c r="DDZ402" s="35"/>
      <c r="DEA402" s="35"/>
      <c r="DEB402" s="35"/>
      <c r="DEC402" s="35"/>
      <c r="DED402" s="35"/>
      <c r="DEE402" s="35"/>
      <c r="DEF402" s="35"/>
      <c r="DEG402" s="35"/>
      <c r="DEH402" s="35"/>
      <c r="DEI402" s="35"/>
      <c r="DEJ402" s="35"/>
      <c r="DEK402" s="35"/>
      <c r="DEL402" s="35"/>
      <c r="DEM402" s="35"/>
      <c r="DEN402" s="35"/>
      <c r="DEO402" s="35"/>
      <c r="DEP402" s="35"/>
      <c r="DEQ402" s="35"/>
      <c r="DER402" s="35"/>
      <c r="DES402" s="35"/>
      <c r="DET402" s="35"/>
      <c r="DEU402" s="35"/>
      <c r="DEV402" s="35"/>
      <c r="DEW402" s="35"/>
      <c r="DEX402" s="35"/>
      <c r="DEY402" s="35"/>
      <c r="DEZ402" s="35"/>
      <c r="DFA402" s="35"/>
      <c r="DFB402" s="35"/>
      <c r="DFC402" s="35"/>
      <c r="DFD402" s="35"/>
      <c r="DFE402" s="35"/>
      <c r="DFF402" s="35"/>
      <c r="DFG402" s="35"/>
      <c r="DFH402" s="35"/>
      <c r="DFI402" s="35"/>
      <c r="DFJ402" s="35"/>
      <c r="DFK402" s="35"/>
      <c r="DFL402" s="35"/>
      <c r="DFM402" s="35"/>
      <c r="DFN402" s="35"/>
      <c r="DFO402" s="35"/>
      <c r="DFP402" s="35"/>
      <c r="DFQ402" s="35"/>
      <c r="DFR402" s="35"/>
      <c r="DFS402" s="35"/>
      <c r="DFT402" s="35"/>
      <c r="DFU402" s="35"/>
      <c r="DFV402" s="35"/>
      <c r="DFW402" s="35"/>
      <c r="DFX402" s="35"/>
      <c r="DFY402" s="35"/>
      <c r="DFZ402" s="35"/>
      <c r="DGA402" s="35"/>
      <c r="DGB402" s="35"/>
      <c r="DGC402" s="35"/>
      <c r="DGD402" s="35"/>
      <c r="DGE402" s="35"/>
      <c r="DGF402" s="35"/>
      <c r="DGG402" s="35"/>
      <c r="DGH402" s="35"/>
      <c r="DGI402" s="35"/>
      <c r="DGJ402" s="35"/>
      <c r="DGK402" s="35"/>
      <c r="DGL402" s="35"/>
      <c r="DGM402" s="35"/>
      <c r="DGN402" s="35"/>
      <c r="DGO402" s="35"/>
      <c r="DGP402" s="35"/>
      <c r="DGQ402" s="35"/>
      <c r="DGR402" s="35"/>
      <c r="DGS402" s="35"/>
      <c r="DGT402" s="35"/>
      <c r="DGU402" s="35"/>
      <c r="DGV402" s="35"/>
      <c r="DGW402" s="35"/>
      <c r="DGX402" s="35"/>
      <c r="DGY402" s="35"/>
      <c r="DGZ402" s="35"/>
      <c r="DHA402" s="35"/>
      <c r="DHB402" s="35"/>
      <c r="DHC402" s="35"/>
      <c r="DHD402" s="35"/>
      <c r="DHE402" s="35"/>
      <c r="DHF402" s="35"/>
      <c r="DHG402" s="35"/>
      <c r="DHH402" s="35"/>
      <c r="DHI402" s="35"/>
      <c r="DHJ402" s="35"/>
      <c r="DHK402" s="35"/>
      <c r="DHL402" s="35"/>
      <c r="DHM402" s="35"/>
      <c r="DHN402" s="35"/>
      <c r="DHO402" s="35"/>
      <c r="DHP402" s="35"/>
      <c r="DHQ402" s="35"/>
      <c r="DHR402" s="35"/>
      <c r="DHS402" s="35"/>
      <c r="DHT402" s="35"/>
      <c r="DHU402" s="35"/>
      <c r="DHV402" s="35"/>
      <c r="DHW402" s="35"/>
      <c r="DHX402" s="35"/>
      <c r="DHY402" s="35"/>
      <c r="DHZ402" s="35"/>
      <c r="DIA402" s="35"/>
      <c r="DIB402" s="35"/>
      <c r="DIC402" s="35"/>
      <c r="DID402" s="35"/>
      <c r="DIE402" s="35"/>
      <c r="DIF402" s="35"/>
      <c r="DIG402" s="35"/>
      <c r="DIH402" s="35"/>
      <c r="DII402" s="35"/>
      <c r="DIJ402" s="35"/>
      <c r="DIK402" s="35"/>
      <c r="DIL402" s="35"/>
      <c r="DIM402" s="35"/>
      <c r="DIN402" s="35"/>
      <c r="DIO402" s="35"/>
      <c r="DIP402" s="35"/>
      <c r="DIQ402" s="35"/>
      <c r="DIR402" s="35"/>
      <c r="DIS402" s="35"/>
      <c r="DIT402" s="35"/>
      <c r="DIU402" s="35"/>
      <c r="DIV402" s="35"/>
      <c r="DIW402" s="35"/>
      <c r="DIX402" s="35"/>
      <c r="DIY402" s="35"/>
      <c r="DIZ402" s="35"/>
      <c r="DJA402" s="35"/>
      <c r="DJB402" s="35"/>
      <c r="DJC402" s="35"/>
      <c r="DJD402" s="35"/>
      <c r="DJE402" s="35"/>
      <c r="DJF402" s="35"/>
      <c r="DJG402" s="35"/>
      <c r="DJH402" s="35"/>
      <c r="DJI402" s="35"/>
      <c r="DJJ402" s="35"/>
      <c r="DJK402" s="35"/>
      <c r="DJL402" s="35"/>
      <c r="DJM402" s="35"/>
      <c r="DJN402" s="35"/>
      <c r="DJO402" s="35"/>
      <c r="DJP402" s="35"/>
      <c r="DJQ402" s="35"/>
      <c r="DJR402" s="35"/>
      <c r="DJS402" s="35"/>
      <c r="DJT402" s="35"/>
      <c r="DJU402" s="35"/>
      <c r="DJV402" s="35"/>
      <c r="DJW402" s="35"/>
      <c r="DJX402" s="35"/>
      <c r="DJY402" s="35"/>
      <c r="DJZ402" s="35"/>
      <c r="DKA402" s="35"/>
      <c r="DKB402" s="35"/>
      <c r="DKC402" s="35"/>
      <c r="DKD402" s="35"/>
      <c r="DKE402" s="35"/>
      <c r="DKF402" s="35"/>
      <c r="DKG402" s="35"/>
      <c r="DKH402" s="35"/>
      <c r="DKI402" s="35"/>
      <c r="DKJ402" s="35"/>
      <c r="DKK402" s="35"/>
      <c r="DKL402" s="35"/>
      <c r="DKM402" s="35"/>
      <c r="DKN402" s="35"/>
      <c r="DKO402" s="35"/>
      <c r="DKP402" s="35"/>
      <c r="DKQ402" s="35"/>
      <c r="DKR402" s="35"/>
      <c r="DKS402" s="35"/>
      <c r="DKT402" s="35"/>
      <c r="DKU402" s="35"/>
      <c r="DKV402" s="35"/>
      <c r="DKW402" s="35"/>
      <c r="DKX402" s="35"/>
      <c r="DKY402" s="35"/>
      <c r="DKZ402" s="35"/>
      <c r="DLA402" s="35"/>
      <c r="DLB402" s="35"/>
      <c r="DLC402" s="35"/>
      <c r="DLD402" s="35"/>
      <c r="DLE402" s="35"/>
      <c r="DLF402" s="35"/>
      <c r="DLG402" s="35"/>
      <c r="DLH402" s="35"/>
      <c r="DLI402" s="35"/>
      <c r="DLJ402" s="35"/>
      <c r="DLK402" s="35"/>
      <c r="DLL402" s="35"/>
      <c r="DLM402" s="35"/>
      <c r="DLN402" s="35"/>
      <c r="DLO402" s="35"/>
      <c r="DLP402" s="35"/>
      <c r="DLQ402" s="35"/>
      <c r="DLR402" s="35"/>
      <c r="DLS402" s="35"/>
      <c r="DLT402" s="35"/>
      <c r="DLU402" s="35"/>
      <c r="DLV402" s="35"/>
      <c r="DLW402" s="35"/>
      <c r="DLX402" s="35"/>
      <c r="DLY402" s="35"/>
      <c r="DLZ402" s="35"/>
      <c r="DMA402" s="35"/>
      <c r="DMB402" s="35"/>
      <c r="DMC402" s="35"/>
      <c r="DMD402" s="35"/>
      <c r="DME402" s="35"/>
      <c r="DMF402" s="35"/>
      <c r="DMG402" s="35"/>
      <c r="DMH402" s="35"/>
      <c r="DMI402" s="35"/>
      <c r="DMJ402" s="35"/>
      <c r="DMK402" s="35"/>
      <c r="DML402" s="35"/>
      <c r="DMM402" s="35"/>
      <c r="DMN402" s="35"/>
      <c r="DMO402" s="35"/>
      <c r="DMP402" s="35"/>
      <c r="DMQ402" s="35"/>
      <c r="DMR402" s="35"/>
      <c r="DMS402" s="35"/>
      <c r="DMT402" s="35"/>
      <c r="DMU402" s="35"/>
      <c r="DMV402" s="35"/>
      <c r="DMW402" s="35"/>
      <c r="DMX402" s="35"/>
      <c r="DMY402" s="35"/>
      <c r="DMZ402" s="35"/>
      <c r="DNA402" s="35"/>
      <c r="DNB402" s="35"/>
      <c r="DNC402" s="35"/>
      <c r="DND402" s="35"/>
      <c r="DNE402" s="35"/>
      <c r="DNF402" s="35"/>
      <c r="DNG402" s="35"/>
      <c r="DNH402" s="35"/>
      <c r="DNI402" s="35"/>
      <c r="DNJ402" s="35"/>
      <c r="DNK402" s="35"/>
      <c r="DNL402" s="35"/>
      <c r="DNM402" s="35"/>
      <c r="DNN402" s="35"/>
      <c r="DNO402" s="35"/>
      <c r="DNP402" s="35"/>
      <c r="DNQ402" s="35"/>
      <c r="DNR402" s="35"/>
      <c r="DNS402" s="35"/>
      <c r="DNT402" s="35"/>
      <c r="DNU402" s="35"/>
      <c r="DNV402" s="35"/>
      <c r="DNW402" s="35"/>
      <c r="DNX402" s="35"/>
      <c r="DNY402" s="35"/>
      <c r="DNZ402" s="35"/>
      <c r="DOA402" s="35"/>
      <c r="DOB402" s="35"/>
      <c r="DOC402" s="35"/>
      <c r="DOD402" s="35"/>
      <c r="DOE402" s="35"/>
      <c r="DOF402" s="35"/>
      <c r="DOG402" s="35"/>
      <c r="DOH402" s="35"/>
      <c r="DOI402" s="35"/>
      <c r="DOJ402" s="35"/>
      <c r="DOK402" s="35"/>
      <c r="DOL402" s="35"/>
      <c r="DOM402" s="35"/>
      <c r="DON402" s="35"/>
      <c r="DOO402" s="35"/>
      <c r="DOP402" s="35"/>
      <c r="DOQ402" s="35"/>
      <c r="DOR402" s="35"/>
      <c r="DOS402" s="35"/>
      <c r="DOT402" s="35"/>
      <c r="DOU402" s="35"/>
      <c r="DOV402" s="35"/>
      <c r="DOW402" s="35"/>
      <c r="DOX402" s="35"/>
      <c r="DOY402" s="35"/>
      <c r="DOZ402" s="35"/>
      <c r="DPA402" s="35"/>
      <c r="DPB402" s="35"/>
      <c r="DPC402" s="35"/>
      <c r="DPD402" s="35"/>
      <c r="DPE402" s="35"/>
      <c r="DPF402" s="35"/>
      <c r="DPG402" s="35"/>
      <c r="DPH402" s="35"/>
      <c r="DPI402" s="35"/>
      <c r="DPJ402" s="35"/>
      <c r="DPK402" s="35"/>
      <c r="DPL402" s="35"/>
      <c r="DPM402" s="35"/>
      <c r="DPN402" s="35"/>
      <c r="DPO402" s="35"/>
      <c r="DPP402" s="35"/>
      <c r="DPQ402" s="35"/>
      <c r="DPR402" s="35"/>
      <c r="DPS402" s="35"/>
      <c r="DPT402" s="35"/>
      <c r="DPU402" s="35"/>
      <c r="DPV402" s="35"/>
      <c r="DPW402" s="35"/>
      <c r="DPX402" s="35"/>
      <c r="DPY402" s="35"/>
      <c r="DPZ402" s="35"/>
      <c r="DQA402" s="35"/>
      <c r="DQB402" s="35"/>
      <c r="DQC402" s="35"/>
      <c r="DQD402" s="35"/>
      <c r="DQE402" s="35"/>
      <c r="DQF402" s="35"/>
      <c r="DQG402" s="35"/>
      <c r="DQH402" s="35"/>
      <c r="DQI402" s="35"/>
      <c r="DQJ402" s="35"/>
      <c r="DQK402" s="35"/>
      <c r="DQL402" s="35"/>
      <c r="DQM402" s="35"/>
      <c r="DQN402" s="35"/>
      <c r="DQO402" s="35"/>
      <c r="DQP402" s="35"/>
      <c r="DQQ402" s="35"/>
      <c r="DQR402" s="35"/>
      <c r="DQS402" s="35"/>
      <c r="DQT402" s="35"/>
      <c r="DQU402" s="35"/>
      <c r="DQV402" s="35"/>
      <c r="DQW402" s="35"/>
      <c r="DQX402" s="35"/>
      <c r="DQY402" s="35"/>
      <c r="DQZ402" s="35"/>
      <c r="DRA402" s="35"/>
      <c r="DRB402" s="35"/>
      <c r="DRC402" s="35"/>
      <c r="DRD402" s="35"/>
      <c r="DRE402" s="35"/>
      <c r="DRF402" s="35"/>
      <c r="DRG402" s="35"/>
      <c r="DRH402" s="35"/>
      <c r="DRI402" s="35"/>
      <c r="DRJ402" s="35"/>
      <c r="DRK402" s="35"/>
      <c r="DRL402" s="35"/>
      <c r="DRM402" s="35"/>
      <c r="DRN402" s="35"/>
      <c r="DRO402" s="35"/>
      <c r="DRP402" s="35"/>
      <c r="DRQ402" s="35"/>
      <c r="DRR402" s="35"/>
      <c r="DRS402" s="35"/>
      <c r="DRT402" s="35"/>
      <c r="DRU402" s="35"/>
      <c r="DRV402" s="35"/>
      <c r="DRW402" s="35"/>
      <c r="DRX402" s="35"/>
      <c r="DRY402" s="35"/>
      <c r="DRZ402" s="35"/>
      <c r="DSA402" s="35"/>
      <c r="DSB402" s="35"/>
      <c r="DSC402" s="35"/>
      <c r="DSD402" s="35"/>
      <c r="DSE402" s="35"/>
      <c r="DSF402" s="35"/>
      <c r="DSG402" s="35"/>
      <c r="DSH402" s="35"/>
      <c r="DSI402" s="35"/>
      <c r="DSJ402" s="35"/>
      <c r="DSK402" s="35"/>
      <c r="DSL402" s="35"/>
      <c r="DSM402" s="35"/>
      <c r="DSN402" s="35"/>
      <c r="DSO402" s="35"/>
      <c r="DSP402" s="35"/>
      <c r="DSQ402" s="35"/>
      <c r="DSR402" s="35"/>
      <c r="DSS402" s="35"/>
      <c r="DST402" s="35"/>
      <c r="DSU402" s="35"/>
      <c r="DSV402" s="35"/>
      <c r="DSW402" s="35"/>
      <c r="DSX402" s="35"/>
      <c r="DSY402" s="35"/>
      <c r="DSZ402" s="35"/>
      <c r="DTA402" s="35"/>
      <c r="DTB402" s="35"/>
      <c r="DTC402" s="35"/>
      <c r="DTD402" s="35"/>
      <c r="DTE402" s="35"/>
      <c r="DTF402" s="35"/>
      <c r="DTG402" s="35"/>
      <c r="DTH402" s="35"/>
      <c r="DTI402" s="35"/>
      <c r="DTJ402" s="35"/>
      <c r="DTK402" s="35"/>
      <c r="DTL402" s="35"/>
      <c r="DTM402" s="35"/>
      <c r="DTN402" s="35"/>
      <c r="DTO402" s="35"/>
      <c r="DTP402" s="35"/>
      <c r="DTQ402" s="35"/>
      <c r="DTR402" s="35"/>
      <c r="DTS402" s="35"/>
      <c r="DTT402" s="35"/>
      <c r="DTU402" s="35"/>
      <c r="DTV402" s="35"/>
      <c r="DTW402" s="35"/>
      <c r="DTX402" s="35"/>
      <c r="DTY402" s="35"/>
      <c r="DTZ402" s="35"/>
      <c r="DUA402" s="35"/>
      <c r="DUB402" s="35"/>
      <c r="DUC402" s="35"/>
      <c r="DUD402" s="35"/>
      <c r="DUE402" s="35"/>
      <c r="DUF402" s="35"/>
      <c r="DUG402" s="35"/>
      <c r="DUH402" s="35"/>
      <c r="DUI402" s="35"/>
      <c r="DUJ402" s="35"/>
      <c r="DUK402" s="35"/>
      <c r="DUL402" s="35"/>
      <c r="DUM402" s="35"/>
      <c r="DUN402" s="35"/>
      <c r="DUO402" s="35"/>
      <c r="DUP402" s="35"/>
      <c r="DUQ402" s="35"/>
      <c r="DUR402" s="35"/>
      <c r="DUS402" s="35"/>
      <c r="DUT402" s="35"/>
      <c r="DUU402" s="35"/>
      <c r="DUV402" s="35"/>
      <c r="DUW402" s="35"/>
      <c r="DUX402" s="35"/>
      <c r="DUY402" s="35"/>
      <c r="DUZ402" s="35"/>
      <c r="DVA402" s="35"/>
      <c r="DVB402" s="35"/>
      <c r="DVC402" s="35"/>
      <c r="DVD402" s="35"/>
      <c r="DVE402" s="35"/>
      <c r="DVF402" s="35"/>
      <c r="DVG402" s="35"/>
      <c r="DVH402" s="35"/>
      <c r="DVI402" s="35"/>
      <c r="DVJ402" s="35"/>
      <c r="DVK402" s="35"/>
      <c r="DVL402" s="35"/>
      <c r="DVM402" s="35"/>
      <c r="DVN402" s="35"/>
      <c r="DVO402" s="35"/>
      <c r="DVP402" s="35"/>
      <c r="DVQ402" s="35"/>
      <c r="DVR402" s="35"/>
      <c r="DVS402" s="35"/>
      <c r="DVT402" s="35"/>
      <c r="DVU402" s="35"/>
      <c r="DVV402" s="35"/>
      <c r="DVW402" s="35"/>
      <c r="DVX402" s="35"/>
      <c r="DVY402" s="35"/>
      <c r="DVZ402" s="35"/>
      <c r="DWA402" s="35"/>
      <c r="DWB402" s="35"/>
      <c r="DWC402" s="35"/>
      <c r="DWD402" s="35"/>
      <c r="DWE402" s="35"/>
      <c r="DWF402" s="35"/>
      <c r="DWG402" s="35"/>
      <c r="DWH402" s="35"/>
      <c r="DWI402" s="35"/>
      <c r="DWJ402" s="35"/>
      <c r="DWK402" s="35"/>
      <c r="DWL402" s="35"/>
      <c r="DWM402" s="35"/>
      <c r="DWN402" s="35"/>
      <c r="DWO402" s="35"/>
      <c r="DWP402" s="35"/>
      <c r="DWQ402" s="35"/>
      <c r="DWR402" s="35"/>
      <c r="DWS402" s="35"/>
      <c r="DWT402" s="35"/>
      <c r="DWU402" s="35"/>
      <c r="DWV402" s="35"/>
      <c r="DWW402" s="35"/>
      <c r="DWX402" s="35"/>
      <c r="DWY402" s="35"/>
      <c r="DWZ402" s="35"/>
      <c r="DXA402" s="35"/>
      <c r="DXB402" s="35"/>
      <c r="DXC402" s="35"/>
      <c r="DXD402" s="35"/>
      <c r="DXE402" s="35"/>
      <c r="DXF402" s="35"/>
      <c r="DXG402" s="35"/>
      <c r="DXH402" s="35"/>
      <c r="DXI402" s="35"/>
      <c r="DXJ402" s="35"/>
      <c r="DXK402" s="35"/>
      <c r="DXL402" s="35"/>
      <c r="DXM402" s="35"/>
      <c r="DXN402" s="35"/>
      <c r="DXO402" s="35"/>
      <c r="DXP402" s="35"/>
      <c r="DXQ402" s="35"/>
      <c r="DXR402" s="35"/>
      <c r="DXS402" s="35"/>
      <c r="DXT402" s="35"/>
      <c r="DXU402" s="35"/>
      <c r="DXV402" s="35"/>
      <c r="DXW402" s="35"/>
      <c r="DXX402" s="35"/>
      <c r="DXY402" s="35"/>
      <c r="DXZ402" s="35"/>
      <c r="DYA402" s="35"/>
      <c r="DYB402" s="35"/>
      <c r="DYC402" s="35"/>
      <c r="DYD402" s="35"/>
      <c r="DYE402" s="35"/>
      <c r="DYF402" s="35"/>
      <c r="DYG402" s="35"/>
      <c r="DYH402" s="35"/>
      <c r="DYI402" s="35"/>
      <c r="DYJ402" s="35"/>
      <c r="DYK402" s="35"/>
      <c r="DYL402" s="35"/>
      <c r="DYM402" s="35"/>
      <c r="DYN402" s="35"/>
      <c r="DYO402" s="35"/>
      <c r="DYP402" s="35"/>
      <c r="DYQ402" s="35"/>
      <c r="DYR402" s="35"/>
      <c r="DYS402" s="35"/>
      <c r="DYT402" s="35"/>
      <c r="DYU402" s="35"/>
      <c r="DYV402" s="35"/>
      <c r="DYW402" s="35"/>
      <c r="DYX402" s="35"/>
      <c r="DYY402" s="35"/>
      <c r="DYZ402" s="35"/>
      <c r="DZA402" s="35"/>
      <c r="DZB402" s="35"/>
      <c r="DZC402" s="35"/>
      <c r="DZD402" s="35"/>
      <c r="DZE402" s="35"/>
      <c r="DZF402" s="35"/>
      <c r="DZG402" s="35"/>
      <c r="DZH402" s="35"/>
      <c r="DZI402" s="35"/>
      <c r="DZJ402" s="35"/>
      <c r="DZK402" s="35"/>
      <c r="DZL402" s="35"/>
      <c r="DZM402" s="35"/>
      <c r="DZN402" s="35"/>
      <c r="DZO402" s="35"/>
      <c r="DZP402" s="35"/>
      <c r="DZQ402" s="35"/>
      <c r="DZR402" s="35"/>
      <c r="DZS402" s="35"/>
      <c r="DZT402" s="35"/>
      <c r="DZU402" s="35"/>
      <c r="DZV402" s="35"/>
      <c r="DZW402" s="35"/>
      <c r="DZX402" s="35"/>
      <c r="DZY402" s="35"/>
      <c r="DZZ402" s="35"/>
      <c r="EAA402" s="35"/>
      <c r="EAB402" s="35"/>
      <c r="EAC402" s="35"/>
      <c r="EAD402" s="35"/>
      <c r="EAE402" s="35"/>
      <c r="EAF402" s="35"/>
      <c r="EAG402" s="35"/>
      <c r="EAH402" s="35"/>
      <c r="EAI402" s="35"/>
      <c r="EAJ402" s="35"/>
      <c r="EAK402" s="35"/>
      <c r="EAL402" s="35"/>
      <c r="EAM402" s="35"/>
      <c r="EAN402" s="35"/>
      <c r="EAO402" s="35"/>
      <c r="EAP402" s="35"/>
      <c r="EAQ402" s="35"/>
      <c r="EAR402" s="35"/>
      <c r="EAS402" s="35"/>
      <c r="EAT402" s="35"/>
      <c r="EAU402" s="35"/>
      <c r="EAV402" s="35"/>
      <c r="EAW402" s="35"/>
      <c r="EAX402" s="35"/>
      <c r="EAY402" s="35"/>
      <c r="EAZ402" s="35"/>
      <c r="EBA402" s="35"/>
      <c r="EBB402" s="35"/>
      <c r="EBC402" s="35"/>
      <c r="EBD402" s="35"/>
      <c r="EBE402" s="35"/>
      <c r="EBF402" s="35"/>
      <c r="EBG402" s="35"/>
      <c r="EBH402" s="35"/>
      <c r="EBI402" s="35"/>
      <c r="EBJ402" s="35"/>
      <c r="EBK402" s="35"/>
      <c r="EBL402" s="35"/>
      <c r="EBM402" s="35"/>
      <c r="EBN402" s="35"/>
      <c r="EBO402" s="35"/>
      <c r="EBP402" s="35"/>
      <c r="EBQ402" s="35"/>
      <c r="EBR402" s="35"/>
      <c r="EBS402" s="35"/>
      <c r="EBT402" s="35"/>
      <c r="EBU402" s="35"/>
      <c r="EBV402" s="35"/>
      <c r="EBW402" s="35"/>
      <c r="EBX402" s="35"/>
      <c r="EBY402" s="35"/>
      <c r="EBZ402" s="35"/>
      <c r="ECA402" s="35"/>
      <c r="ECB402" s="35"/>
      <c r="ECC402" s="35"/>
      <c r="ECD402" s="35"/>
      <c r="ECE402" s="35"/>
      <c r="ECF402" s="35"/>
      <c r="ECG402" s="35"/>
      <c r="ECH402" s="35"/>
      <c r="ECI402" s="35"/>
      <c r="ECJ402" s="35"/>
      <c r="ECK402" s="35"/>
      <c r="ECL402" s="35"/>
      <c r="ECM402" s="35"/>
      <c r="ECN402" s="35"/>
      <c r="ECO402" s="35"/>
      <c r="ECP402" s="35"/>
      <c r="ECQ402" s="35"/>
      <c r="ECR402" s="35"/>
      <c r="ECS402" s="35"/>
      <c r="ECT402" s="35"/>
      <c r="ECU402" s="35"/>
      <c r="ECV402" s="35"/>
      <c r="ECW402" s="35"/>
      <c r="ECX402" s="35"/>
      <c r="ECY402" s="35"/>
      <c r="ECZ402" s="35"/>
      <c r="EDA402" s="35"/>
      <c r="EDB402" s="35"/>
      <c r="EDC402" s="35"/>
      <c r="EDD402" s="35"/>
      <c r="EDE402" s="35"/>
      <c r="EDF402" s="35"/>
      <c r="EDG402" s="35"/>
      <c r="EDH402" s="35"/>
      <c r="EDI402" s="35"/>
      <c r="EDJ402" s="35"/>
      <c r="EDK402" s="35"/>
      <c r="EDL402" s="35"/>
      <c r="EDM402" s="35"/>
      <c r="EDN402" s="35"/>
      <c r="EDO402" s="35"/>
      <c r="EDP402" s="35"/>
      <c r="EDQ402" s="35"/>
      <c r="EDR402" s="35"/>
      <c r="EDS402" s="35"/>
      <c r="EDT402" s="35"/>
      <c r="EDU402" s="35"/>
      <c r="EDV402" s="35"/>
      <c r="EDW402" s="35"/>
      <c r="EDX402" s="35"/>
      <c r="EDY402" s="35"/>
      <c r="EDZ402" s="35"/>
      <c r="EEA402" s="35"/>
      <c r="EEB402" s="35"/>
      <c r="EEC402" s="35"/>
      <c r="EED402" s="35"/>
      <c r="EEE402" s="35"/>
      <c r="EEF402" s="35"/>
      <c r="EEG402" s="35"/>
      <c r="EEH402" s="35"/>
      <c r="EEI402" s="35"/>
      <c r="EEJ402" s="35"/>
      <c r="EEK402" s="35"/>
      <c r="EEL402" s="35"/>
      <c r="EEM402" s="35"/>
      <c r="EEN402" s="35"/>
      <c r="EEO402" s="35"/>
      <c r="EEP402" s="35"/>
      <c r="EEQ402" s="35"/>
      <c r="EER402" s="35"/>
      <c r="EES402" s="35"/>
      <c r="EET402" s="35"/>
      <c r="EEU402" s="35"/>
      <c r="EEV402" s="35"/>
      <c r="EEW402" s="35"/>
      <c r="EEX402" s="35"/>
      <c r="EEY402" s="35"/>
      <c r="EEZ402" s="35"/>
      <c r="EFA402" s="35"/>
      <c r="EFB402" s="35"/>
      <c r="EFC402" s="35"/>
      <c r="EFD402" s="35"/>
      <c r="EFE402" s="35"/>
      <c r="EFF402" s="35"/>
      <c r="EFG402" s="35"/>
      <c r="EFH402" s="35"/>
      <c r="EFI402" s="35"/>
      <c r="EFJ402" s="35"/>
      <c r="EFK402" s="35"/>
      <c r="EFL402" s="35"/>
      <c r="EFM402" s="35"/>
      <c r="EFN402" s="35"/>
      <c r="EFO402" s="35"/>
      <c r="EFP402" s="35"/>
      <c r="EFQ402" s="35"/>
      <c r="EFR402" s="35"/>
      <c r="EFS402" s="35"/>
      <c r="EFT402" s="35"/>
      <c r="EFU402" s="35"/>
      <c r="EFV402" s="35"/>
      <c r="EFW402" s="35"/>
      <c r="EFX402" s="35"/>
      <c r="EFY402" s="35"/>
      <c r="EFZ402" s="35"/>
      <c r="EGA402" s="35"/>
      <c r="EGB402" s="35"/>
      <c r="EGC402" s="35"/>
      <c r="EGD402" s="35"/>
      <c r="EGE402" s="35"/>
      <c r="EGF402" s="35"/>
      <c r="EGG402" s="35"/>
      <c r="EGH402" s="35"/>
      <c r="EGI402" s="35"/>
      <c r="EGJ402" s="35"/>
      <c r="EGK402" s="35"/>
      <c r="EGL402" s="35"/>
      <c r="EGM402" s="35"/>
      <c r="EGN402" s="35"/>
      <c r="EGO402" s="35"/>
      <c r="EGP402" s="35"/>
      <c r="EGQ402" s="35"/>
      <c r="EGR402" s="35"/>
      <c r="EGS402" s="35"/>
      <c r="EGT402" s="35"/>
      <c r="EGU402" s="35"/>
      <c r="EGV402" s="35"/>
      <c r="EGW402" s="35"/>
      <c r="EGX402" s="35"/>
      <c r="EGY402" s="35"/>
      <c r="EGZ402" s="35"/>
      <c r="EHA402" s="35"/>
      <c r="EHB402" s="35"/>
      <c r="EHC402" s="35"/>
      <c r="EHD402" s="35"/>
      <c r="EHE402" s="35"/>
      <c r="EHF402" s="35"/>
      <c r="EHG402" s="35"/>
      <c r="EHH402" s="35"/>
      <c r="EHI402" s="35"/>
      <c r="EHJ402" s="35"/>
      <c r="EHK402" s="35"/>
      <c r="EHL402" s="35"/>
      <c r="EHM402" s="35"/>
      <c r="EHN402" s="35"/>
      <c r="EHO402" s="35"/>
      <c r="EHP402" s="35"/>
      <c r="EHQ402" s="35"/>
      <c r="EHR402" s="35"/>
      <c r="EHS402" s="35"/>
      <c r="EHT402" s="35"/>
      <c r="EHU402" s="35"/>
      <c r="EHV402" s="35"/>
      <c r="EHW402" s="35"/>
      <c r="EHX402" s="35"/>
      <c r="EHY402" s="35"/>
      <c r="EHZ402" s="35"/>
      <c r="EIA402" s="35"/>
      <c r="EIB402" s="35"/>
      <c r="EIC402" s="35"/>
      <c r="EID402" s="35"/>
      <c r="EIE402" s="35"/>
      <c r="EIF402" s="35"/>
      <c r="EIG402" s="35"/>
      <c r="EIH402" s="35"/>
      <c r="EII402" s="35"/>
      <c r="EIJ402" s="35"/>
      <c r="EIK402" s="35"/>
      <c r="EIL402" s="35"/>
      <c r="EIM402" s="35"/>
      <c r="EIN402" s="35"/>
      <c r="EIO402" s="35"/>
      <c r="EIP402" s="35"/>
      <c r="EIQ402" s="35"/>
      <c r="EIR402" s="35"/>
      <c r="EIS402" s="35"/>
      <c r="EIT402" s="35"/>
      <c r="EIU402" s="35"/>
      <c r="EIV402" s="35"/>
      <c r="EIW402" s="35"/>
      <c r="EIX402" s="35"/>
      <c r="EIY402" s="35"/>
      <c r="EIZ402" s="35"/>
      <c r="EJA402" s="35"/>
      <c r="EJB402" s="35"/>
      <c r="EJC402" s="35"/>
      <c r="EJD402" s="35"/>
      <c r="EJE402" s="35"/>
      <c r="EJF402" s="35"/>
      <c r="EJG402" s="35"/>
      <c r="EJH402" s="35"/>
      <c r="EJI402" s="35"/>
      <c r="EJJ402" s="35"/>
      <c r="EJK402" s="35"/>
      <c r="EJL402" s="35"/>
      <c r="EJM402" s="35"/>
      <c r="EJN402" s="35"/>
      <c r="EJO402" s="35"/>
      <c r="EJP402" s="35"/>
      <c r="EJQ402" s="35"/>
      <c r="EJR402" s="35"/>
      <c r="EJS402" s="35"/>
      <c r="EJT402" s="35"/>
      <c r="EJU402" s="35"/>
      <c r="EJV402" s="35"/>
      <c r="EJW402" s="35"/>
      <c r="EJX402" s="35"/>
      <c r="EJY402" s="35"/>
      <c r="EJZ402" s="35"/>
      <c r="EKA402" s="35"/>
      <c r="EKB402" s="35"/>
      <c r="EKC402" s="35"/>
      <c r="EKD402" s="35"/>
      <c r="EKE402" s="35"/>
      <c r="EKF402" s="35"/>
      <c r="EKG402" s="35"/>
      <c r="EKH402" s="35"/>
      <c r="EKI402" s="35"/>
      <c r="EKJ402" s="35"/>
      <c r="EKK402" s="35"/>
      <c r="EKL402" s="35"/>
      <c r="EKM402" s="35"/>
      <c r="EKN402" s="35"/>
      <c r="EKO402" s="35"/>
      <c r="EKP402" s="35"/>
      <c r="EKQ402" s="35"/>
      <c r="EKR402" s="35"/>
      <c r="EKS402" s="35"/>
      <c r="EKT402" s="35"/>
      <c r="EKU402" s="35"/>
      <c r="EKV402" s="35"/>
      <c r="EKW402" s="35"/>
      <c r="EKX402" s="35"/>
      <c r="EKY402" s="35"/>
      <c r="EKZ402" s="35"/>
      <c r="ELA402" s="35"/>
      <c r="ELB402" s="35"/>
      <c r="ELC402" s="35"/>
      <c r="ELD402" s="35"/>
      <c r="ELE402" s="35"/>
      <c r="ELF402" s="35"/>
      <c r="ELG402" s="35"/>
      <c r="ELH402" s="35"/>
      <c r="ELI402" s="35"/>
      <c r="ELJ402" s="35"/>
      <c r="ELK402" s="35"/>
      <c r="ELL402" s="35"/>
      <c r="ELM402" s="35"/>
      <c r="ELN402" s="35"/>
      <c r="ELO402" s="35"/>
      <c r="ELP402" s="35"/>
      <c r="ELQ402" s="35"/>
      <c r="ELR402" s="35"/>
      <c r="ELS402" s="35"/>
      <c r="ELT402" s="35"/>
      <c r="ELU402" s="35"/>
      <c r="ELV402" s="35"/>
      <c r="ELW402" s="35"/>
      <c r="ELX402" s="35"/>
      <c r="ELY402" s="35"/>
      <c r="ELZ402" s="35"/>
      <c r="EMA402" s="35"/>
      <c r="EMB402" s="35"/>
      <c r="EMC402" s="35"/>
      <c r="EMD402" s="35"/>
      <c r="EME402" s="35"/>
      <c r="EMF402" s="35"/>
      <c r="EMG402" s="35"/>
      <c r="EMH402" s="35"/>
      <c r="EMI402" s="35"/>
      <c r="EMJ402" s="35"/>
      <c r="EMK402" s="35"/>
      <c r="EML402" s="35"/>
      <c r="EMM402" s="35"/>
      <c r="EMN402" s="35"/>
      <c r="EMO402" s="35"/>
      <c r="EMP402" s="35"/>
      <c r="EMQ402" s="35"/>
      <c r="EMR402" s="35"/>
      <c r="EMS402" s="35"/>
      <c r="EMT402" s="35"/>
      <c r="EMU402" s="35"/>
      <c r="EMV402" s="35"/>
      <c r="EMW402" s="35"/>
      <c r="EMX402" s="35"/>
      <c r="EMY402" s="35"/>
      <c r="EMZ402" s="35"/>
      <c r="ENA402" s="35"/>
      <c r="ENB402" s="35"/>
      <c r="ENC402" s="35"/>
      <c r="END402" s="35"/>
      <c r="ENE402" s="35"/>
      <c r="ENF402" s="35"/>
      <c r="ENG402" s="35"/>
      <c r="ENH402" s="35"/>
      <c r="ENI402" s="35"/>
      <c r="ENJ402" s="35"/>
      <c r="ENK402" s="35"/>
      <c r="ENL402" s="35"/>
      <c r="ENM402" s="35"/>
      <c r="ENN402" s="35"/>
      <c r="ENO402" s="35"/>
      <c r="ENP402" s="35"/>
      <c r="ENQ402" s="35"/>
      <c r="ENR402" s="35"/>
      <c r="ENS402" s="35"/>
      <c r="ENT402" s="35"/>
      <c r="ENU402" s="35"/>
      <c r="ENV402" s="35"/>
      <c r="ENW402" s="35"/>
      <c r="ENX402" s="35"/>
      <c r="ENY402" s="35"/>
      <c r="ENZ402" s="35"/>
      <c r="EOA402" s="35"/>
      <c r="EOB402" s="35"/>
      <c r="EOC402" s="35"/>
      <c r="EOD402" s="35"/>
      <c r="EOE402" s="35"/>
      <c r="EOF402" s="35"/>
      <c r="EOG402" s="35"/>
      <c r="EOH402" s="35"/>
      <c r="EOI402" s="35"/>
      <c r="EOJ402" s="35"/>
      <c r="EOK402" s="35"/>
      <c r="EOL402" s="35"/>
      <c r="EOM402" s="35"/>
      <c r="EON402" s="35"/>
      <c r="EOO402" s="35"/>
      <c r="EOP402" s="35"/>
      <c r="EOQ402" s="35"/>
      <c r="EOR402" s="35"/>
      <c r="EOS402" s="35"/>
      <c r="EOT402" s="35"/>
      <c r="EOU402" s="35"/>
      <c r="EOV402" s="35"/>
      <c r="EOW402" s="35"/>
      <c r="EOX402" s="35"/>
      <c r="EOY402" s="35"/>
      <c r="EOZ402" s="35"/>
      <c r="EPA402" s="35"/>
      <c r="EPB402" s="35"/>
      <c r="EPC402" s="35"/>
      <c r="EPD402" s="35"/>
      <c r="EPE402" s="35"/>
      <c r="EPF402" s="35"/>
      <c r="EPG402" s="35"/>
      <c r="EPH402" s="35"/>
      <c r="EPI402" s="35"/>
      <c r="EPJ402" s="35"/>
      <c r="EPK402" s="35"/>
      <c r="EPL402" s="35"/>
      <c r="EPM402" s="35"/>
      <c r="EPN402" s="35"/>
      <c r="EPO402" s="35"/>
      <c r="EPP402" s="35"/>
      <c r="EPQ402" s="35"/>
      <c r="EPR402" s="35"/>
      <c r="EPS402" s="35"/>
      <c r="EPT402" s="35"/>
      <c r="EPU402" s="35"/>
      <c r="EPV402" s="35"/>
      <c r="EPW402" s="35"/>
      <c r="EPX402" s="35"/>
      <c r="EPY402" s="35"/>
      <c r="EPZ402" s="35"/>
      <c r="EQA402" s="35"/>
      <c r="EQB402" s="35"/>
      <c r="EQC402" s="35"/>
      <c r="EQD402" s="35"/>
      <c r="EQE402" s="35"/>
      <c r="EQF402" s="35"/>
      <c r="EQG402" s="35"/>
      <c r="EQH402" s="35"/>
      <c r="EQI402" s="35"/>
      <c r="EQJ402" s="35"/>
      <c r="EQK402" s="35"/>
      <c r="EQL402" s="35"/>
      <c r="EQM402" s="35"/>
      <c r="EQN402" s="35"/>
      <c r="EQO402" s="35"/>
      <c r="EQP402" s="35"/>
      <c r="EQQ402" s="35"/>
      <c r="EQR402" s="35"/>
      <c r="EQS402" s="35"/>
      <c r="EQT402" s="35"/>
      <c r="EQU402" s="35"/>
      <c r="EQV402" s="35"/>
      <c r="EQW402" s="35"/>
      <c r="EQX402" s="35"/>
      <c r="EQY402" s="35"/>
      <c r="EQZ402" s="35"/>
      <c r="ERA402" s="35"/>
      <c r="ERB402" s="35"/>
      <c r="ERC402" s="35"/>
      <c r="ERD402" s="35"/>
      <c r="ERE402" s="35"/>
      <c r="ERF402" s="35"/>
      <c r="ERG402" s="35"/>
      <c r="ERH402" s="35"/>
      <c r="ERI402" s="35"/>
      <c r="ERJ402" s="35"/>
      <c r="ERK402" s="35"/>
      <c r="ERL402" s="35"/>
      <c r="ERM402" s="35"/>
      <c r="ERN402" s="35"/>
      <c r="ERO402" s="35"/>
      <c r="ERP402" s="35"/>
      <c r="ERQ402" s="35"/>
      <c r="ERR402" s="35"/>
      <c r="ERS402" s="35"/>
      <c r="ERT402" s="35"/>
      <c r="ERU402" s="35"/>
      <c r="ERV402" s="35"/>
      <c r="ERW402" s="35"/>
      <c r="ERX402" s="35"/>
      <c r="ERY402" s="35"/>
      <c r="ERZ402" s="35"/>
      <c r="ESA402" s="35"/>
      <c r="ESB402" s="35"/>
      <c r="ESC402" s="35"/>
      <c r="ESD402" s="35"/>
      <c r="ESE402" s="35"/>
      <c r="ESF402" s="35"/>
      <c r="ESG402" s="35"/>
      <c r="ESH402" s="35"/>
      <c r="ESI402" s="35"/>
      <c r="ESJ402" s="35"/>
      <c r="ESK402" s="35"/>
      <c r="ESL402" s="35"/>
      <c r="ESM402" s="35"/>
      <c r="ESN402" s="35"/>
      <c r="ESO402" s="35"/>
      <c r="ESP402" s="35"/>
      <c r="ESQ402" s="35"/>
      <c r="ESR402" s="35"/>
      <c r="ESS402" s="35"/>
      <c r="EST402" s="35"/>
      <c r="ESU402" s="35"/>
      <c r="ESV402" s="35"/>
      <c r="ESW402" s="35"/>
      <c r="ESX402" s="35"/>
      <c r="ESY402" s="35"/>
      <c r="ESZ402" s="35"/>
      <c r="ETA402" s="35"/>
      <c r="ETB402" s="35"/>
      <c r="ETC402" s="35"/>
      <c r="ETD402" s="35"/>
      <c r="ETE402" s="35"/>
      <c r="ETF402" s="35"/>
      <c r="ETG402" s="35"/>
      <c r="ETH402" s="35"/>
      <c r="ETI402" s="35"/>
      <c r="ETJ402" s="35"/>
      <c r="ETK402" s="35"/>
      <c r="ETL402" s="35"/>
      <c r="ETM402" s="35"/>
      <c r="ETN402" s="35"/>
      <c r="ETO402" s="35"/>
      <c r="ETP402" s="35"/>
      <c r="ETQ402" s="35"/>
      <c r="ETR402" s="35"/>
      <c r="ETS402" s="35"/>
      <c r="ETT402" s="35"/>
      <c r="ETU402" s="35"/>
      <c r="ETV402" s="35"/>
      <c r="ETW402" s="35"/>
      <c r="ETX402" s="35"/>
      <c r="ETY402" s="35"/>
      <c r="ETZ402" s="35"/>
      <c r="EUA402" s="35"/>
      <c r="EUB402" s="35"/>
      <c r="EUC402" s="35"/>
      <c r="EUD402" s="35"/>
      <c r="EUE402" s="35"/>
      <c r="EUF402" s="35"/>
      <c r="EUG402" s="35"/>
      <c r="EUH402" s="35"/>
      <c r="EUI402" s="35"/>
      <c r="EUJ402" s="35"/>
      <c r="EUK402" s="35"/>
      <c r="EUL402" s="35"/>
      <c r="EUM402" s="35"/>
      <c r="EUN402" s="35"/>
      <c r="EUO402" s="35"/>
      <c r="EUP402" s="35"/>
      <c r="EUQ402" s="35"/>
      <c r="EUR402" s="35"/>
      <c r="EUS402" s="35"/>
      <c r="EUT402" s="35"/>
      <c r="EUU402" s="35"/>
      <c r="EUV402" s="35"/>
      <c r="EUW402" s="35"/>
      <c r="EUX402" s="35"/>
      <c r="EUY402" s="35"/>
      <c r="EUZ402" s="35"/>
      <c r="EVA402" s="35"/>
      <c r="EVB402" s="35"/>
      <c r="EVC402" s="35"/>
      <c r="EVD402" s="35"/>
      <c r="EVE402" s="35"/>
      <c r="EVF402" s="35"/>
      <c r="EVG402" s="35"/>
      <c r="EVH402" s="35"/>
      <c r="EVI402" s="35"/>
      <c r="EVJ402" s="35"/>
      <c r="EVK402" s="35"/>
      <c r="EVL402" s="35"/>
      <c r="EVM402" s="35"/>
      <c r="EVN402" s="35"/>
      <c r="EVO402" s="35"/>
      <c r="EVP402" s="35"/>
      <c r="EVQ402" s="35"/>
      <c r="EVR402" s="35"/>
      <c r="EVS402" s="35"/>
      <c r="EVT402" s="35"/>
      <c r="EVU402" s="35"/>
      <c r="EVV402" s="35"/>
      <c r="EVW402" s="35"/>
      <c r="EVX402" s="35"/>
      <c r="EVY402" s="35"/>
      <c r="EVZ402" s="35"/>
      <c r="EWA402" s="35"/>
      <c r="EWB402" s="35"/>
      <c r="EWC402" s="35"/>
      <c r="EWD402" s="35"/>
      <c r="EWE402" s="35"/>
      <c r="EWF402" s="35"/>
      <c r="EWG402" s="35"/>
      <c r="EWH402" s="35"/>
      <c r="EWI402" s="35"/>
      <c r="EWJ402" s="35"/>
      <c r="EWK402" s="35"/>
      <c r="EWL402" s="35"/>
      <c r="EWM402" s="35"/>
      <c r="EWN402" s="35"/>
      <c r="EWO402" s="35"/>
      <c r="EWP402" s="35"/>
      <c r="EWQ402" s="35"/>
      <c r="EWR402" s="35"/>
      <c r="EWS402" s="35"/>
      <c r="EWT402" s="35"/>
      <c r="EWU402" s="35"/>
      <c r="EWV402" s="35"/>
      <c r="EWW402" s="35"/>
      <c r="EWX402" s="35"/>
      <c r="EWY402" s="35"/>
      <c r="EWZ402" s="35"/>
      <c r="EXA402" s="35"/>
      <c r="EXB402" s="35"/>
      <c r="EXC402" s="35"/>
      <c r="EXD402" s="35"/>
      <c r="EXE402" s="35"/>
      <c r="EXF402" s="35"/>
      <c r="EXG402" s="35"/>
      <c r="EXH402" s="35"/>
      <c r="EXI402" s="35"/>
      <c r="EXJ402" s="35"/>
      <c r="EXK402" s="35"/>
      <c r="EXL402" s="35"/>
      <c r="EXM402" s="35"/>
      <c r="EXN402" s="35"/>
      <c r="EXO402" s="35"/>
      <c r="EXP402" s="35"/>
      <c r="EXQ402" s="35"/>
      <c r="EXR402" s="35"/>
      <c r="EXS402" s="35"/>
      <c r="EXT402" s="35"/>
      <c r="EXU402" s="35"/>
      <c r="EXV402" s="35"/>
      <c r="EXW402" s="35"/>
      <c r="EXX402" s="35"/>
      <c r="EXY402" s="35"/>
      <c r="EXZ402" s="35"/>
      <c r="EYA402" s="35"/>
      <c r="EYB402" s="35"/>
      <c r="EYC402" s="35"/>
      <c r="EYD402" s="35"/>
      <c r="EYE402" s="35"/>
      <c r="EYF402" s="35"/>
      <c r="EYG402" s="35"/>
      <c r="EYH402" s="35"/>
      <c r="EYI402" s="35"/>
      <c r="EYJ402" s="35"/>
      <c r="EYK402" s="35"/>
      <c r="EYL402" s="35"/>
      <c r="EYM402" s="35"/>
      <c r="EYN402" s="35"/>
      <c r="EYO402" s="35"/>
      <c r="EYP402" s="35"/>
      <c r="EYQ402" s="35"/>
      <c r="EYR402" s="35"/>
      <c r="EYS402" s="35"/>
      <c r="EYT402" s="35"/>
      <c r="EYU402" s="35"/>
      <c r="EYV402" s="35"/>
      <c r="EYW402" s="35"/>
      <c r="EYX402" s="35"/>
      <c r="EYY402" s="35"/>
      <c r="EYZ402" s="35"/>
      <c r="EZA402" s="35"/>
      <c r="EZB402" s="35"/>
      <c r="EZC402" s="35"/>
      <c r="EZD402" s="35"/>
      <c r="EZE402" s="35"/>
      <c r="EZF402" s="35"/>
      <c r="EZG402" s="35"/>
      <c r="EZH402" s="35"/>
      <c r="EZI402" s="35"/>
      <c r="EZJ402" s="35"/>
      <c r="EZK402" s="35"/>
      <c r="EZL402" s="35"/>
      <c r="EZM402" s="35"/>
      <c r="EZN402" s="35"/>
      <c r="EZO402" s="35"/>
      <c r="EZP402" s="35"/>
      <c r="EZQ402" s="35"/>
      <c r="EZR402" s="35"/>
      <c r="EZS402" s="35"/>
      <c r="EZT402" s="35"/>
      <c r="EZU402" s="35"/>
      <c r="EZV402" s="35"/>
      <c r="EZW402" s="35"/>
      <c r="EZX402" s="35"/>
      <c r="EZY402" s="35"/>
      <c r="EZZ402" s="35"/>
      <c r="FAA402" s="35"/>
      <c r="FAB402" s="35"/>
      <c r="FAC402" s="35"/>
      <c r="FAD402" s="35"/>
      <c r="FAE402" s="35"/>
      <c r="FAF402" s="35"/>
      <c r="FAG402" s="35"/>
      <c r="FAH402" s="35"/>
      <c r="FAI402" s="35"/>
      <c r="FAJ402" s="35"/>
      <c r="FAK402" s="35"/>
      <c r="FAL402" s="35"/>
      <c r="FAM402" s="35"/>
      <c r="FAN402" s="35"/>
      <c r="FAO402" s="35"/>
      <c r="FAP402" s="35"/>
      <c r="FAQ402" s="35"/>
      <c r="FAR402" s="35"/>
      <c r="FAS402" s="35"/>
      <c r="FAT402" s="35"/>
      <c r="FAU402" s="35"/>
      <c r="FAV402" s="35"/>
      <c r="FAW402" s="35"/>
      <c r="FAX402" s="35"/>
      <c r="FAY402" s="35"/>
      <c r="FAZ402" s="35"/>
      <c r="FBA402" s="35"/>
      <c r="FBB402" s="35"/>
      <c r="FBC402" s="35"/>
      <c r="FBD402" s="35"/>
      <c r="FBE402" s="35"/>
      <c r="FBF402" s="35"/>
      <c r="FBG402" s="35"/>
      <c r="FBH402" s="35"/>
      <c r="FBI402" s="35"/>
      <c r="FBJ402" s="35"/>
      <c r="FBK402" s="35"/>
      <c r="FBL402" s="35"/>
      <c r="FBM402" s="35"/>
      <c r="FBN402" s="35"/>
      <c r="FBO402" s="35"/>
      <c r="FBP402" s="35"/>
      <c r="FBQ402" s="35"/>
      <c r="FBR402" s="35"/>
      <c r="FBS402" s="35"/>
      <c r="FBT402" s="35"/>
      <c r="FBU402" s="35"/>
      <c r="FBV402" s="35"/>
      <c r="FBW402" s="35"/>
      <c r="FBX402" s="35"/>
      <c r="FBY402" s="35"/>
      <c r="FBZ402" s="35"/>
      <c r="FCA402" s="35"/>
      <c r="FCB402" s="35"/>
      <c r="FCC402" s="35"/>
      <c r="FCD402" s="35"/>
      <c r="FCE402" s="35"/>
      <c r="FCF402" s="35"/>
      <c r="FCG402" s="35"/>
      <c r="FCH402" s="35"/>
      <c r="FCI402" s="35"/>
      <c r="FCJ402" s="35"/>
      <c r="FCK402" s="35"/>
      <c r="FCL402" s="35"/>
      <c r="FCM402" s="35"/>
      <c r="FCN402" s="35"/>
      <c r="FCO402" s="35"/>
      <c r="FCP402" s="35"/>
      <c r="FCQ402" s="35"/>
      <c r="FCR402" s="35"/>
      <c r="FCS402" s="35"/>
      <c r="FCT402" s="35"/>
      <c r="FCU402" s="35"/>
      <c r="FCV402" s="35"/>
      <c r="FCW402" s="35"/>
      <c r="FCX402" s="35"/>
      <c r="FCY402" s="35"/>
      <c r="FCZ402" s="35"/>
      <c r="FDA402" s="35"/>
      <c r="FDB402" s="35"/>
      <c r="FDC402" s="35"/>
      <c r="FDD402" s="35"/>
      <c r="FDE402" s="35"/>
      <c r="FDF402" s="35"/>
      <c r="FDG402" s="35"/>
      <c r="FDH402" s="35"/>
      <c r="FDI402" s="35"/>
      <c r="FDJ402" s="35"/>
      <c r="FDK402" s="35"/>
      <c r="FDL402" s="35"/>
      <c r="FDM402" s="35"/>
      <c r="FDN402" s="35"/>
      <c r="FDO402" s="35"/>
      <c r="FDP402" s="35"/>
      <c r="FDQ402" s="35"/>
      <c r="FDR402" s="35"/>
      <c r="FDS402" s="35"/>
      <c r="FDT402" s="35"/>
      <c r="FDU402" s="35"/>
      <c r="FDV402" s="35"/>
      <c r="FDW402" s="35"/>
      <c r="FDX402" s="35"/>
      <c r="FDY402" s="35"/>
      <c r="FDZ402" s="35"/>
      <c r="FEA402" s="35"/>
      <c r="FEB402" s="35"/>
      <c r="FEC402" s="35"/>
      <c r="FED402" s="35"/>
      <c r="FEE402" s="35"/>
      <c r="FEF402" s="35"/>
      <c r="FEG402" s="35"/>
      <c r="FEH402" s="35"/>
      <c r="FEI402" s="35"/>
      <c r="FEJ402" s="35"/>
      <c r="FEK402" s="35"/>
      <c r="FEL402" s="35"/>
      <c r="FEM402" s="35"/>
      <c r="FEN402" s="35"/>
      <c r="FEO402" s="35"/>
      <c r="FEP402" s="35"/>
      <c r="FEQ402" s="35"/>
      <c r="FER402" s="35"/>
      <c r="FES402" s="35"/>
      <c r="FET402" s="35"/>
      <c r="FEU402" s="35"/>
      <c r="FEV402" s="35"/>
      <c r="FEW402" s="35"/>
      <c r="FEX402" s="35"/>
      <c r="FEY402" s="35"/>
      <c r="FEZ402" s="35"/>
      <c r="FFA402" s="35"/>
      <c r="FFB402" s="35"/>
      <c r="FFC402" s="35"/>
      <c r="FFD402" s="35"/>
      <c r="FFE402" s="35"/>
      <c r="FFF402" s="35"/>
      <c r="FFG402" s="35"/>
      <c r="FFH402" s="35"/>
      <c r="FFI402" s="35"/>
      <c r="FFJ402" s="35"/>
      <c r="FFK402" s="35"/>
      <c r="FFL402" s="35"/>
      <c r="FFM402" s="35"/>
      <c r="FFN402" s="35"/>
      <c r="FFO402" s="35"/>
      <c r="FFP402" s="35"/>
      <c r="FFQ402" s="35"/>
      <c r="FFR402" s="35"/>
      <c r="FFS402" s="35"/>
      <c r="FFT402" s="35"/>
      <c r="FFU402" s="35"/>
      <c r="FFV402" s="35"/>
      <c r="FFW402" s="35"/>
      <c r="FFX402" s="35"/>
      <c r="FFY402" s="35"/>
      <c r="FFZ402" s="35"/>
      <c r="FGA402" s="35"/>
      <c r="FGB402" s="35"/>
      <c r="FGC402" s="35"/>
      <c r="FGD402" s="35"/>
      <c r="FGE402" s="35"/>
      <c r="FGF402" s="35"/>
      <c r="FGG402" s="35"/>
      <c r="FGH402" s="35"/>
      <c r="FGI402" s="35"/>
      <c r="FGJ402" s="35"/>
      <c r="FGK402" s="35"/>
      <c r="FGL402" s="35"/>
      <c r="FGM402" s="35"/>
      <c r="FGN402" s="35"/>
      <c r="FGO402" s="35"/>
      <c r="FGP402" s="35"/>
      <c r="FGQ402" s="35"/>
      <c r="FGR402" s="35"/>
      <c r="FGS402" s="35"/>
      <c r="FGT402" s="35"/>
      <c r="FGU402" s="35"/>
      <c r="FGV402" s="35"/>
      <c r="FGW402" s="35"/>
      <c r="FGX402" s="35"/>
      <c r="FGY402" s="35"/>
      <c r="FGZ402" s="35"/>
      <c r="FHA402" s="35"/>
      <c r="FHB402" s="35"/>
      <c r="FHC402" s="35"/>
      <c r="FHD402" s="35"/>
      <c r="FHE402" s="35"/>
      <c r="FHF402" s="35"/>
      <c r="FHG402" s="35"/>
      <c r="FHH402" s="35"/>
      <c r="FHI402" s="35"/>
      <c r="FHJ402" s="35"/>
      <c r="FHK402" s="35"/>
      <c r="FHL402" s="35"/>
      <c r="FHM402" s="35"/>
      <c r="FHN402" s="35"/>
      <c r="FHO402" s="35"/>
      <c r="FHP402" s="35"/>
      <c r="FHQ402" s="35"/>
      <c r="FHR402" s="35"/>
      <c r="FHS402" s="35"/>
      <c r="FHT402" s="35"/>
      <c r="FHU402" s="35"/>
      <c r="FHV402" s="35"/>
      <c r="FHW402" s="35"/>
      <c r="FHX402" s="35"/>
      <c r="FHY402" s="35"/>
      <c r="FHZ402" s="35"/>
      <c r="FIA402" s="35"/>
      <c r="FIB402" s="35"/>
      <c r="FIC402" s="35"/>
      <c r="FID402" s="35"/>
      <c r="FIE402" s="35"/>
      <c r="FIF402" s="35"/>
      <c r="FIG402" s="35"/>
      <c r="FIH402" s="35"/>
      <c r="FII402" s="35"/>
      <c r="FIJ402" s="35"/>
      <c r="FIK402" s="35"/>
      <c r="FIL402" s="35"/>
      <c r="FIM402" s="35"/>
      <c r="FIN402" s="35"/>
      <c r="FIO402" s="35"/>
      <c r="FIP402" s="35"/>
      <c r="FIQ402" s="35"/>
      <c r="FIR402" s="35"/>
      <c r="FIS402" s="35"/>
      <c r="FIT402" s="35"/>
      <c r="FIU402" s="35"/>
      <c r="FIV402" s="35"/>
      <c r="FIW402" s="35"/>
      <c r="FIX402" s="35"/>
      <c r="FIY402" s="35"/>
      <c r="FIZ402" s="35"/>
      <c r="FJA402" s="35"/>
      <c r="FJB402" s="35"/>
      <c r="FJC402" s="35"/>
      <c r="FJD402" s="35"/>
      <c r="FJE402" s="35"/>
      <c r="FJF402" s="35"/>
      <c r="FJG402" s="35"/>
      <c r="FJH402" s="35"/>
      <c r="FJI402" s="35"/>
      <c r="FJJ402" s="35"/>
      <c r="FJK402" s="35"/>
      <c r="FJL402" s="35"/>
      <c r="FJM402" s="35"/>
      <c r="FJN402" s="35"/>
      <c r="FJO402" s="35"/>
      <c r="FJP402" s="35"/>
      <c r="FJQ402" s="35"/>
      <c r="FJR402" s="35"/>
      <c r="FJS402" s="35"/>
      <c r="FJT402" s="35"/>
      <c r="FJU402" s="35"/>
      <c r="FJV402" s="35"/>
      <c r="FJW402" s="35"/>
      <c r="FJX402" s="35"/>
      <c r="FJY402" s="35"/>
      <c r="FJZ402" s="35"/>
      <c r="FKA402" s="35"/>
      <c r="FKB402" s="35"/>
      <c r="FKC402" s="35"/>
      <c r="FKD402" s="35"/>
      <c r="FKE402" s="35"/>
      <c r="FKF402" s="35"/>
      <c r="FKG402" s="35"/>
      <c r="FKH402" s="35"/>
      <c r="FKI402" s="35"/>
      <c r="FKJ402" s="35"/>
      <c r="FKK402" s="35"/>
      <c r="FKL402" s="35"/>
      <c r="FKM402" s="35"/>
      <c r="FKN402" s="35"/>
      <c r="FKO402" s="35"/>
      <c r="FKP402" s="35"/>
      <c r="FKQ402" s="35"/>
      <c r="FKR402" s="35"/>
      <c r="FKS402" s="35"/>
      <c r="FKT402" s="35"/>
      <c r="FKU402" s="35"/>
      <c r="FKV402" s="35"/>
      <c r="FKW402" s="35"/>
      <c r="FKX402" s="35"/>
      <c r="FKY402" s="35"/>
      <c r="FKZ402" s="35"/>
      <c r="FLA402" s="35"/>
      <c r="FLB402" s="35"/>
      <c r="FLC402" s="35"/>
      <c r="FLD402" s="35"/>
      <c r="FLE402" s="35"/>
      <c r="FLF402" s="35"/>
      <c r="FLG402" s="35"/>
      <c r="FLH402" s="35"/>
      <c r="FLI402" s="35"/>
      <c r="FLJ402" s="35"/>
      <c r="FLK402" s="35"/>
      <c r="FLL402" s="35"/>
      <c r="FLM402" s="35"/>
      <c r="FLN402" s="35"/>
      <c r="FLO402" s="35"/>
      <c r="FLP402" s="35"/>
      <c r="FLQ402" s="35"/>
      <c r="FLR402" s="35"/>
      <c r="FLS402" s="35"/>
      <c r="FLT402" s="35"/>
      <c r="FLU402" s="35"/>
      <c r="FLV402" s="35"/>
      <c r="FLW402" s="35"/>
      <c r="FLX402" s="35"/>
      <c r="FLY402" s="35"/>
      <c r="FLZ402" s="35"/>
      <c r="FMA402" s="35"/>
      <c r="FMB402" s="35"/>
      <c r="FMC402" s="35"/>
      <c r="FMD402" s="35"/>
      <c r="FME402" s="35"/>
      <c r="FMF402" s="35"/>
      <c r="FMG402" s="35"/>
      <c r="FMH402" s="35"/>
      <c r="FMI402" s="35"/>
      <c r="FMJ402" s="35"/>
      <c r="FMK402" s="35"/>
      <c r="FML402" s="35"/>
      <c r="FMM402" s="35"/>
      <c r="FMN402" s="35"/>
      <c r="FMO402" s="35"/>
      <c r="FMP402" s="35"/>
      <c r="FMQ402" s="35"/>
      <c r="FMR402" s="35"/>
      <c r="FMS402" s="35"/>
      <c r="FMT402" s="35"/>
      <c r="FMU402" s="35"/>
      <c r="FMV402" s="35"/>
      <c r="FMW402" s="35"/>
      <c r="FMX402" s="35"/>
      <c r="FMY402" s="35"/>
      <c r="FMZ402" s="35"/>
      <c r="FNA402" s="35"/>
      <c r="FNB402" s="35"/>
      <c r="FNC402" s="35"/>
      <c r="FND402" s="35"/>
      <c r="FNE402" s="35"/>
      <c r="FNF402" s="35"/>
      <c r="FNG402" s="35"/>
      <c r="FNH402" s="35"/>
      <c r="FNI402" s="35"/>
      <c r="FNJ402" s="35"/>
      <c r="FNK402" s="35"/>
      <c r="FNL402" s="35"/>
      <c r="FNM402" s="35"/>
      <c r="FNN402" s="35"/>
      <c r="FNO402" s="35"/>
      <c r="FNP402" s="35"/>
      <c r="FNQ402" s="35"/>
      <c r="FNR402" s="35"/>
      <c r="FNS402" s="35"/>
      <c r="FNT402" s="35"/>
      <c r="FNU402" s="35"/>
      <c r="FNV402" s="35"/>
      <c r="FNW402" s="35"/>
      <c r="FNX402" s="35"/>
      <c r="FNY402" s="35"/>
      <c r="FNZ402" s="35"/>
      <c r="FOA402" s="35"/>
      <c r="FOB402" s="35"/>
      <c r="FOC402" s="35"/>
      <c r="FOD402" s="35"/>
      <c r="FOE402" s="35"/>
      <c r="FOF402" s="35"/>
      <c r="FOG402" s="35"/>
      <c r="FOH402" s="35"/>
      <c r="FOI402" s="35"/>
      <c r="FOJ402" s="35"/>
      <c r="FOK402" s="35"/>
      <c r="FOL402" s="35"/>
      <c r="FOM402" s="35"/>
      <c r="FON402" s="35"/>
      <c r="FOO402" s="35"/>
      <c r="FOP402" s="35"/>
      <c r="FOQ402" s="35"/>
      <c r="FOR402" s="35"/>
      <c r="FOS402" s="35"/>
      <c r="FOT402" s="35"/>
      <c r="FOU402" s="35"/>
      <c r="FOV402" s="35"/>
      <c r="FOW402" s="35"/>
      <c r="FOX402" s="35"/>
      <c r="FOY402" s="35"/>
      <c r="FOZ402" s="35"/>
      <c r="FPA402" s="35"/>
      <c r="FPB402" s="35"/>
      <c r="FPC402" s="35"/>
      <c r="FPD402" s="35"/>
      <c r="FPE402" s="35"/>
      <c r="FPF402" s="35"/>
      <c r="FPG402" s="35"/>
      <c r="FPH402" s="35"/>
      <c r="FPI402" s="35"/>
      <c r="FPJ402" s="35"/>
      <c r="FPK402" s="35"/>
      <c r="FPL402" s="35"/>
      <c r="FPM402" s="35"/>
      <c r="FPN402" s="35"/>
      <c r="FPO402" s="35"/>
      <c r="FPP402" s="35"/>
      <c r="FPQ402" s="35"/>
      <c r="FPR402" s="35"/>
      <c r="FPS402" s="35"/>
      <c r="FPT402" s="35"/>
      <c r="FPU402" s="35"/>
      <c r="FPV402" s="35"/>
      <c r="FPW402" s="35"/>
      <c r="FPX402" s="35"/>
      <c r="FPY402" s="35"/>
      <c r="FPZ402" s="35"/>
      <c r="FQA402" s="35"/>
      <c r="FQB402" s="35"/>
      <c r="FQC402" s="35"/>
      <c r="FQD402" s="35"/>
      <c r="FQE402" s="35"/>
      <c r="FQF402" s="35"/>
      <c r="FQG402" s="35"/>
      <c r="FQH402" s="35"/>
      <c r="FQI402" s="35"/>
      <c r="FQJ402" s="35"/>
      <c r="FQK402" s="35"/>
      <c r="FQL402" s="35"/>
      <c r="FQM402" s="35"/>
      <c r="FQN402" s="35"/>
      <c r="FQO402" s="35"/>
      <c r="FQP402" s="35"/>
      <c r="FQQ402" s="35"/>
      <c r="FQR402" s="35"/>
      <c r="FQS402" s="35"/>
      <c r="FQT402" s="35"/>
      <c r="FQU402" s="35"/>
      <c r="FQV402" s="35"/>
      <c r="FQW402" s="35"/>
      <c r="FQX402" s="35"/>
      <c r="FQY402" s="35"/>
      <c r="FQZ402" s="35"/>
      <c r="FRA402" s="35"/>
      <c r="FRB402" s="35"/>
      <c r="FRC402" s="35"/>
      <c r="FRD402" s="35"/>
      <c r="FRE402" s="35"/>
      <c r="FRF402" s="35"/>
      <c r="FRG402" s="35"/>
      <c r="FRH402" s="35"/>
      <c r="FRI402" s="35"/>
      <c r="FRJ402" s="35"/>
      <c r="FRK402" s="35"/>
      <c r="FRL402" s="35"/>
      <c r="FRM402" s="35"/>
      <c r="FRN402" s="35"/>
      <c r="FRO402" s="35"/>
      <c r="FRP402" s="35"/>
      <c r="FRQ402" s="35"/>
      <c r="FRR402" s="35"/>
      <c r="FRS402" s="35"/>
      <c r="FRT402" s="35"/>
      <c r="FRU402" s="35"/>
      <c r="FRV402" s="35"/>
      <c r="FRW402" s="35"/>
      <c r="FRX402" s="35"/>
      <c r="FRY402" s="35"/>
      <c r="FRZ402" s="35"/>
      <c r="FSA402" s="35"/>
      <c r="FSB402" s="35"/>
      <c r="FSC402" s="35"/>
      <c r="FSD402" s="35"/>
      <c r="FSE402" s="35"/>
      <c r="FSF402" s="35"/>
      <c r="FSG402" s="35"/>
      <c r="FSH402" s="35"/>
      <c r="FSI402" s="35"/>
      <c r="FSJ402" s="35"/>
      <c r="FSK402" s="35"/>
      <c r="FSL402" s="35"/>
      <c r="FSM402" s="35"/>
      <c r="FSN402" s="35"/>
      <c r="FSO402" s="35"/>
      <c r="FSP402" s="35"/>
      <c r="FSQ402" s="35"/>
      <c r="FSR402" s="35"/>
      <c r="FSS402" s="35"/>
      <c r="FST402" s="35"/>
      <c r="FSU402" s="35"/>
      <c r="FSV402" s="35"/>
      <c r="FSW402" s="35"/>
      <c r="FSX402" s="35"/>
      <c r="FSY402" s="35"/>
      <c r="FSZ402" s="35"/>
      <c r="FTA402" s="35"/>
      <c r="FTB402" s="35"/>
      <c r="FTC402" s="35"/>
      <c r="FTD402" s="35"/>
      <c r="FTE402" s="35"/>
      <c r="FTF402" s="35"/>
      <c r="FTG402" s="35"/>
      <c r="FTH402" s="35"/>
      <c r="FTI402" s="35"/>
      <c r="FTJ402" s="35"/>
      <c r="FTK402" s="35"/>
      <c r="FTL402" s="35"/>
      <c r="FTM402" s="35"/>
      <c r="FTN402" s="35"/>
      <c r="FTO402" s="35"/>
      <c r="FTP402" s="35"/>
      <c r="FTQ402" s="35"/>
      <c r="FTR402" s="35"/>
      <c r="FTS402" s="35"/>
      <c r="FTT402" s="35"/>
      <c r="FTU402" s="35"/>
      <c r="FTV402" s="35"/>
      <c r="FTW402" s="35"/>
      <c r="FTX402" s="35"/>
      <c r="FTY402" s="35"/>
      <c r="FTZ402" s="35"/>
      <c r="FUA402" s="35"/>
      <c r="FUB402" s="35"/>
      <c r="FUC402" s="35"/>
      <c r="FUD402" s="35"/>
      <c r="FUE402" s="35"/>
      <c r="FUF402" s="35"/>
      <c r="FUG402" s="35"/>
      <c r="FUH402" s="35"/>
      <c r="FUI402" s="35"/>
      <c r="FUJ402" s="35"/>
      <c r="FUK402" s="35"/>
      <c r="FUL402" s="35"/>
      <c r="FUM402" s="35"/>
      <c r="FUN402" s="35"/>
      <c r="FUO402" s="35"/>
      <c r="FUP402" s="35"/>
      <c r="FUQ402" s="35"/>
      <c r="FUR402" s="35"/>
      <c r="FUS402" s="35"/>
      <c r="FUT402" s="35"/>
      <c r="FUU402" s="35"/>
      <c r="FUV402" s="35"/>
      <c r="FUW402" s="35"/>
      <c r="FUX402" s="35"/>
      <c r="FUY402" s="35"/>
      <c r="FUZ402" s="35"/>
      <c r="FVA402" s="35"/>
      <c r="FVB402" s="35"/>
      <c r="FVC402" s="35"/>
      <c r="FVD402" s="35"/>
      <c r="FVE402" s="35"/>
      <c r="FVF402" s="35"/>
      <c r="FVG402" s="35"/>
      <c r="FVH402" s="35"/>
      <c r="FVI402" s="35"/>
      <c r="FVJ402" s="35"/>
      <c r="FVK402" s="35"/>
      <c r="FVL402" s="35"/>
      <c r="FVM402" s="35"/>
      <c r="FVN402" s="35"/>
      <c r="FVO402" s="35"/>
      <c r="FVP402" s="35"/>
      <c r="FVQ402" s="35"/>
      <c r="FVR402" s="35"/>
      <c r="FVS402" s="35"/>
      <c r="FVT402" s="35"/>
      <c r="FVU402" s="35"/>
      <c r="FVV402" s="35"/>
      <c r="FVW402" s="35"/>
      <c r="FVX402" s="35"/>
      <c r="FVY402" s="35"/>
      <c r="FVZ402" s="35"/>
      <c r="FWA402" s="35"/>
      <c r="FWB402" s="35"/>
      <c r="FWC402" s="35"/>
      <c r="FWD402" s="35"/>
      <c r="FWE402" s="35"/>
      <c r="FWF402" s="35"/>
      <c r="FWG402" s="35"/>
      <c r="FWH402" s="35"/>
      <c r="FWI402" s="35"/>
      <c r="FWJ402" s="35"/>
      <c r="FWK402" s="35"/>
      <c r="FWL402" s="35"/>
      <c r="FWM402" s="35"/>
      <c r="FWN402" s="35"/>
      <c r="FWO402" s="35"/>
      <c r="FWP402" s="35"/>
      <c r="FWQ402" s="35"/>
      <c r="FWR402" s="35"/>
      <c r="FWS402" s="35"/>
      <c r="FWT402" s="35"/>
      <c r="FWU402" s="35"/>
      <c r="FWV402" s="35"/>
      <c r="FWW402" s="35"/>
      <c r="FWX402" s="35"/>
      <c r="FWY402" s="35"/>
      <c r="FWZ402" s="35"/>
      <c r="FXA402" s="35"/>
      <c r="FXB402" s="35"/>
      <c r="FXC402" s="35"/>
      <c r="FXD402" s="35"/>
      <c r="FXE402" s="35"/>
      <c r="FXF402" s="35"/>
      <c r="FXG402" s="35"/>
      <c r="FXH402" s="35"/>
      <c r="FXI402" s="35"/>
      <c r="FXJ402" s="35"/>
      <c r="FXK402" s="35"/>
      <c r="FXL402" s="35"/>
      <c r="FXM402" s="35"/>
      <c r="FXN402" s="35"/>
      <c r="FXO402" s="35"/>
      <c r="FXP402" s="35"/>
      <c r="FXQ402" s="35"/>
      <c r="FXR402" s="35"/>
      <c r="FXS402" s="35"/>
      <c r="FXT402" s="35"/>
      <c r="FXU402" s="35"/>
      <c r="FXV402" s="35"/>
      <c r="FXW402" s="35"/>
      <c r="FXX402" s="35"/>
      <c r="FXY402" s="35"/>
      <c r="FXZ402" s="35"/>
      <c r="FYA402" s="35"/>
      <c r="FYB402" s="35"/>
      <c r="FYC402" s="35"/>
      <c r="FYD402" s="35"/>
      <c r="FYE402" s="35"/>
      <c r="FYF402" s="35"/>
      <c r="FYG402" s="35"/>
      <c r="FYH402" s="35"/>
      <c r="FYI402" s="35"/>
      <c r="FYJ402" s="35"/>
      <c r="FYK402" s="35"/>
      <c r="FYL402" s="35"/>
      <c r="FYM402" s="35"/>
      <c r="FYN402" s="35"/>
      <c r="FYO402" s="35"/>
      <c r="FYP402" s="35"/>
      <c r="FYQ402" s="35"/>
      <c r="FYR402" s="35"/>
      <c r="FYS402" s="35"/>
      <c r="FYT402" s="35"/>
      <c r="FYU402" s="35"/>
      <c r="FYV402" s="35"/>
      <c r="FYW402" s="35"/>
      <c r="FYX402" s="35"/>
      <c r="FYY402" s="35"/>
      <c r="FYZ402" s="35"/>
      <c r="FZA402" s="35"/>
      <c r="FZB402" s="35"/>
      <c r="FZC402" s="35"/>
      <c r="FZD402" s="35"/>
      <c r="FZE402" s="35"/>
      <c r="FZF402" s="35"/>
      <c r="FZG402" s="35"/>
      <c r="FZH402" s="35"/>
      <c r="FZI402" s="35"/>
      <c r="FZJ402" s="35"/>
      <c r="FZK402" s="35"/>
      <c r="FZL402" s="35"/>
      <c r="FZM402" s="35"/>
      <c r="FZN402" s="35"/>
      <c r="FZO402" s="35"/>
      <c r="FZP402" s="35"/>
      <c r="FZQ402" s="35"/>
      <c r="FZR402" s="35"/>
      <c r="FZS402" s="35"/>
      <c r="FZT402" s="35"/>
      <c r="FZU402" s="35"/>
      <c r="FZV402" s="35"/>
      <c r="FZW402" s="35"/>
      <c r="FZX402" s="35"/>
      <c r="FZY402" s="35"/>
      <c r="FZZ402" s="35"/>
      <c r="GAA402" s="35"/>
      <c r="GAB402" s="35"/>
      <c r="GAC402" s="35"/>
      <c r="GAD402" s="35"/>
      <c r="GAE402" s="35"/>
      <c r="GAF402" s="35"/>
      <c r="GAG402" s="35"/>
      <c r="GAH402" s="35"/>
      <c r="GAI402" s="35"/>
      <c r="GAJ402" s="35"/>
      <c r="GAK402" s="35"/>
      <c r="GAL402" s="35"/>
      <c r="GAM402" s="35"/>
      <c r="GAN402" s="35"/>
      <c r="GAO402" s="35"/>
      <c r="GAP402" s="35"/>
      <c r="GAQ402" s="35"/>
      <c r="GAR402" s="35"/>
      <c r="GAS402" s="35"/>
      <c r="GAT402" s="35"/>
      <c r="GAU402" s="35"/>
      <c r="GAV402" s="35"/>
      <c r="GAW402" s="35"/>
      <c r="GAX402" s="35"/>
      <c r="GAY402" s="35"/>
      <c r="GAZ402" s="35"/>
      <c r="GBA402" s="35"/>
      <c r="GBB402" s="35"/>
      <c r="GBC402" s="35"/>
      <c r="GBD402" s="35"/>
      <c r="GBE402" s="35"/>
      <c r="GBF402" s="35"/>
      <c r="GBG402" s="35"/>
      <c r="GBH402" s="35"/>
      <c r="GBI402" s="35"/>
      <c r="GBJ402" s="35"/>
      <c r="GBK402" s="35"/>
      <c r="GBL402" s="35"/>
      <c r="GBM402" s="35"/>
      <c r="GBN402" s="35"/>
      <c r="GBO402" s="35"/>
      <c r="GBP402" s="35"/>
      <c r="GBQ402" s="35"/>
      <c r="GBR402" s="35"/>
      <c r="GBS402" s="35"/>
      <c r="GBT402" s="35"/>
      <c r="GBU402" s="35"/>
      <c r="GBV402" s="35"/>
      <c r="GBW402" s="35"/>
      <c r="GBX402" s="35"/>
      <c r="GBY402" s="35"/>
      <c r="GBZ402" s="35"/>
      <c r="GCA402" s="35"/>
      <c r="GCB402" s="35"/>
      <c r="GCC402" s="35"/>
      <c r="GCD402" s="35"/>
      <c r="GCE402" s="35"/>
      <c r="GCF402" s="35"/>
      <c r="GCG402" s="35"/>
      <c r="GCH402" s="35"/>
      <c r="GCI402" s="35"/>
      <c r="GCJ402" s="35"/>
      <c r="GCK402" s="35"/>
      <c r="GCL402" s="35"/>
      <c r="GCM402" s="35"/>
      <c r="GCN402" s="35"/>
      <c r="GCO402" s="35"/>
      <c r="GCP402" s="35"/>
      <c r="GCQ402" s="35"/>
      <c r="GCR402" s="35"/>
      <c r="GCS402" s="35"/>
      <c r="GCT402" s="35"/>
      <c r="GCU402" s="35"/>
      <c r="GCV402" s="35"/>
      <c r="GCW402" s="35"/>
      <c r="GCX402" s="35"/>
      <c r="GCY402" s="35"/>
      <c r="GCZ402" s="35"/>
      <c r="GDA402" s="35"/>
      <c r="GDB402" s="35"/>
      <c r="GDC402" s="35"/>
      <c r="GDD402" s="35"/>
      <c r="GDE402" s="35"/>
      <c r="GDF402" s="35"/>
      <c r="GDG402" s="35"/>
      <c r="GDH402" s="35"/>
      <c r="GDI402" s="35"/>
      <c r="GDJ402" s="35"/>
      <c r="GDK402" s="35"/>
      <c r="GDL402" s="35"/>
      <c r="GDM402" s="35"/>
      <c r="GDN402" s="35"/>
      <c r="GDO402" s="35"/>
      <c r="GDP402" s="35"/>
      <c r="GDQ402" s="35"/>
      <c r="GDR402" s="35"/>
      <c r="GDS402" s="35"/>
      <c r="GDT402" s="35"/>
      <c r="GDU402" s="35"/>
      <c r="GDV402" s="35"/>
      <c r="GDW402" s="35"/>
      <c r="GDX402" s="35"/>
      <c r="GDY402" s="35"/>
      <c r="GDZ402" s="35"/>
      <c r="GEA402" s="35"/>
      <c r="GEB402" s="35"/>
      <c r="GEC402" s="35"/>
      <c r="GED402" s="35"/>
      <c r="GEE402" s="35"/>
      <c r="GEF402" s="35"/>
      <c r="GEG402" s="35"/>
      <c r="GEH402" s="35"/>
      <c r="GEI402" s="35"/>
      <c r="GEJ402" s="35"/>
      <c r="GEK402" s="35"/>
      <c r="GEL402" s="35"/>
      <c r="GEM402" s="35"/>
      <c r="GEN402" s="35"/>
      <c r="GEO402" s="35"/>
      <c r="GEP402" s="35"/>
      <c r="GEQ402" s="35"/>
      <c r="GER402" s="35"/>
      <c r="GES402" s="35"/>
      <c r="GET402" s="35"/>
      <c r="GEU402" s="35"/>
      <c r="GEV402" s="35"/>
      <c r="GEW402" s="35"/>
      <c r="GEX402" s="35"/>
      <c r="GEY402" s="35"/>
      <c r="GEZ402" s="35"/>
      <c r="GFA402" s="35"/>
      <c r="GFB402" s="35"/>
      <c r="GFC402" s="35"/>
      <c r="GFD402" s="35"/>
      <c r="GFE402" s="35"/>
      <c r="GFF402" s="35"/>
      <c r="GFG402" s="35"/>
      <c r="GFH402" s="35"/>
      <c r="GFI402" s="35"/>
      <c r="GFJ402" s="35"/>
      <c r="GFK402" s="35"/>
      <c r="GFL402" s="35"/>
      <c r="GFM402" s="35"/>
      <c r="GFN402" s="35"/>
      <c r="GFO402" s="35"/>
      <c r="GFP402" s="35"/>
      <c r="GFQ402" s="35"/>
      <c r="GFR402" s="35"/>
      <c r="GFS402" s="35"/>
      <c r="GFT402" s="35"/>
      <c r="GFU402" s="35"/>
      <c r="GFV402" s="35"/>
      <c r="GFW402" s="35"/>
      <c r="GFX402" s="35"/>
      <c r="GFY402" s="35"/>
      <c r="GFZ402" s="35"/>
      <c r="GGA402" s="35"/>
      <c r="GGB402" s="35"/>
      <c r="GGC402" s="35"/>
      <c r="GGD402" s="35"/>
      <c r="GGE402" s="35"/>
      <c r="GGF402" s="35"/>
      <c r="GGG402" s="35"/>
      <c r="GGH402" s="35"/>
      <c r="GGI402" s="35"/>
      <c r="GGJ402" s="35"/>
      <c r="GGK402" s="35"/>
      <c r="GGL402" s="35"/>
      <c r="GGM402" s="35"/>
      <c r="GGN402" s="35"/>
      <c r="GGO402" s="35"/>
      <c r="GGP402" s="35"/>
      <c r="GGQ402" s="35"/>
      <c r="GGR402" s="35"/>
      <c r="GGS402" s="35"/>
      <c r="GGT402" s="35"/>
      <c r="GGU402" s="35"/>
      <c r="GGV402" s="35"/>
      <c r="GGW402" s="35"/>
      <c r="GGX402" s="35"/>
      <c r="GGY402" s="35"/>
      <c r="GGZ402" s="35"/>
      <c r="GHA402" s="35"/>
      <c r="GHB402" s="35"/>
      <c r="GHC402" s="35"/>
      <c r="GHD402" s="35"/>
      <c r="GHE402" s="35"/>
      <c r="GHF402" s="35"/>
      <c r="GHG402" s="35"/>
      <c r="GHH402" s="35"/>
      <c r="GHI402" s="35"/>
      <c r="GHJ402" s="35"/>
      <c r="GHK402" s="35"/>
      <c r="GHL402" s="35"/>
      <c r="GHM402" s="35"/>
      <c r="GHN402" s="35"/>
      <c r="GHO402" s="35"/>
      <c r="GHP402" s="35"/>
      <c r="GHQ402" s="35"/>
      <c r="GHR402" s="35"/>
      <c r="GHS402" s="35"/>
      <c r="GHT402" s="35"/>
      <c r="GHU402" s="35"/>
      <c r="GHV402" s="35"/>
      <c r="GHW402" s="35"/>
      <c r="GHX402" s="35"/>
      <c r="GHY402" s="35"/>
      <c r="GHZ402" s="35"/>
      <c r="GIA402" s="35"/>
      <c r="GIB402" s="35"/>
      <c r="GIC402" s="35"/>
      <c r="GID402" s="35"/>
      <c r="GIE402" s="35"/>
      <c r="GIF402" s="35"/>
      <c r="GIG402" s="35"/>
      <c r="GIH402" s="35"/>
      <c r="GII402" s="35"/>
      <c r="GIJ402" s="35"/>
      <c r="GIK402" s="35"/>
      <c r="GIL402" s="35"/>
      <c r="GIM402" s="35"/>
      <c r="GIN402" s="35"/>
      <c r="GIO402" s="35"/>
      <c r="GIP402" s="35"/>
      <c r="GIQ402" s="35"/>
      <c r="GIR402" s="35"/>
      <c r="GIS402" s="35"/>
      <c r="GIT402" s="35"/>
      <c r="GIU402" s="35"/>
      <c r="GIV402" s="35"/>
      <c r="GIW402" s="35"/>
      <c r="GIX402" s="35"/>
      <c r="GIY402" s="35"/>
      <c r="GIZ402" s="35"/>
      <c r="GJA402" s="35"/>
      <c r="GJB402" s="35"/>
      <c r="GJC402" s="35"/>
      <c r="GJD402" s="35"/>
      <c r="GJE402" s="35"/>
      <c r="GJF402" s="35"/>
      <c r="GJG402" s="35"/>
      <c r="GJH402" s="35"/>
      <c r="GJI402" s="35"/>
      <c r="GJJ402" s="35"/>
      <c r="GJK402" s="35"/>
      <c r="GJL402" s="35"/>
      <c r="GJM402" s="35"/>
      <c r="GJN402" s="35"/>
      <c r="GJO402" s="35"/>
      <c r="GJP402" s="35"/>
      <c r="GJQ402" s="35"/>
      <c r="GJR402" s="35"/>
      <c r="GJS402" s="35"/>
      <c r="GJT402" s="35"/>
      <c r="GJU402" s="35"/>
      <c r="GJV402" s="35"/>
      <c r="GJW402" s="35"/>
      <c r="GJX402" s="35"/>
      <c r="GJY402" s="35"/>
      <c r="GJZ402" s="35"/>
      <c r="GKA402" s="35"/>
      <c r="GKB402" s="35"/>
      <c r="GKC402" s="35"/>
      <c r="GKD402" s="35"/>
      <c r="GKE402" s="35"/>
      <c r="GKF402" s="35"/>
      <c r="GKG402" s="35"/>
      <c r="GKH402" s="35"/>
      <c r="GKI402" s="35"/>
      <c r="GKJ402" s="35"/>
      <c r="GKK402" s="35"/>
      <c r="GKL402" s="35"/>
      <c r="GKM402" s="35"/>
      <c r="GKN402" s="35"/>
      <c r="GKO402" s="35"/>
      <c r="GKP402" s="35"/>
      <c r="GKQ402" s="35"/>
      <c r="GKR402" s="35"/>
      <c r="GKS402" s="35"/>
      <c r="GKT402" s="35"/>
      <c r="GKU402" s="35"/>
      <c r="GKV402" s="35"/>
      <c r="GKW402" s="35"/>
      <c r="GKX402" s="35"/>
      <c r="GKY402" s="35"/>
      <c r="GKZ402" s="35"/>
      <c r="GLA402" s="35"/>
      <c r="GLB402" s="35"/>
      <c r="GLC402" s="35"/>
      <c r="GLD402" s="35"/>
      <c r="GLE402" s="35"/>
      <c r="GLF402" s="35"/>
      <c r="GLG402" s="35"/>
      <c r="GLH402" s="35"/>
      <c r="GLI402" s="35"/>
      <c r="GLJ402" s="35"/>
      <c r="GLK402" s="35"/>
      <c r="GLL402" s="35"/>
      <c r="GLM402" s="35"/>
      <c r="GLN402" s="35"/>
      <c r="GLO402" s="35"/>
      <c r="GLP402" s="35"/>
      <c r="GLQ402" s="35"/>
      <c r="GLR402" s="35"/>
      <c r="GLS402" s="35"/>
      <c r="GLT402" s="35"/>
      <c r="GLU402" s="35"/>
      <c r="GLV402" s="35"/>
      <c r="GLW402" s="35"/>
      <c r="GLX402" s="35"/>
      <c r="GLY402" s="35"/>
      <c r="GLZ402" s="35"/>
      <c r="GMA402" s="35"/>
      <c r="GMB402" s="35"/>
      <c r="GMC402" s="35"/>
      <c r="GMD402" s="35"/>
      <c r="GME402" s="35"/>
      <c r="GMF402" s="35"/>
      <c r="GMG402" s="35"/>
      <c r="GMH402" s="35"/>
      <c r="GMI402" s="35"/>
      <c r="GMJ402" s="35"/>
      <c r="GMK402" s="35"/>
      <c r="GML402" s="35"/>
      <c r="GMM402" s="35"/>
      <c r="GMN402" s="35"/>
      <c r="GMO402" s="35"/>
      <c r="GMP402" s="35"/>
      <c r="GMQ402" s="35"/>
      <c r="GMR402" s="35"/>
      <c r="GMS402" s="35"/>
      <c r="GMT402" s="35"/>
      <c r="GMU402" s="35"/>
      <c r="GMV402" s="35"/>
      <c r="GMW402" s="35"/>
      <c r="GMX402" s="35"/>
      <c r="GMY402" s="35"/>
      <c r="GMZ402" s="35"/>
      <c r="GNA402" s="35"/>
      <c r="GNB402" s="35"/>
      <c r="GNC402" s="35"/>
      <c r="GND402" s="35"/>
      <c r="GNE402" s="35"/>
      <c r="GNF402" s="35"/>
      <c r="GNG402" s="35"/>
      <c r="GNH402" s="35"/>
      <c r="GNI402" s="35"/>
      <c r="GNJ402" s="35"/>
      <c r="GNK402" s="35"/>
      <c r="GNL402" s="35"/>
      <c r="GNM402" s="35"/>
      <c r="GNN402" s="35"/>
      <c r="GNO402" s="35"/>
      <c r="GNP402" s="35"/>
      <c r="GNQ402" s="35"/>
      <c r="GNR402" s="35"/>
      <c r="GNS402" s="35"/>
      <c r="GNT402" s="35"/>
      <c r="GNU402" s="35"/>
      <c r="GNV402" s="35"/>
      <c r="GNW402" s="35"/>
      <c r="GNX402" s="35"/>
      <c r="GNY402" s="35"/>
      <c r="GNZ402" s="35"/>
      <c r="GOA402" s="35"/>
      <c r="GOB402" s="35"/>
      <c r="GOC402" s="35"/>
      <c r="GOD402" s="35"/>
      <c r="GOE402" s="35"/>
      <c r="GOF402" s="35"/>
      <c r="GOG402" s="35"/>
      <c r="GOH402" s="35"/>
      <c r="GOI402" s="35"/>
      <c r="GOJ402" s="35"/>
      <c r="GOK402" s="35"/>
      <c r="GOL402" s="35"/>
      <c r="GOM402" s="35"/>
      <c r="GON402" s="35"/>
      <c r="GOO402" s="35"/>
      <c r="GOP402" s="35"/>
      <c r="GOQ402" s="35"/>
      <c r="GOR402" s="35"/>
      <c r="GOS402" s="35"/>
      <c r="GOT402" s="35"/>
      <c r="GOU402" s="35"/>
      <c r="GOV402" s="35"/>
      <c r="GOW402" s="35"/>
      <c r="GOX402" s="35"/>
      <c r="GOY402" s="35"/>
      <c r="GOZ402" s="35"/>
      <c r="GPA402" s="35"/>
      <c r="GPB402" s="35"/>
      <c r="GPC402" s="35"/>
      <c r="GPD402" s="35"/>
      <c r="GPE402" s="35"/>
      <c r="GPF402" s="35"/>
      <c r="GPG402" s="35"/>
      <c r="GPH402" s="35"/>
      <c r="GPI402" s="35"/>
      <c r="GPJ402" s="35"/>
      <c r="GPK402" s="35"/>
      <c r="GPL402" s="35"/>
      <c r="GPM402" s="35"/>
      <c r="GPN402" s="35"/>
      <c r="GPO402" s="35"/>
      <c r="GPP402" s="35"/>
      <c r="GPQ402" s="35"/>
      <c r="GPR402" s="35"/>
      <c r="GPS402" s="35"/>
      <c r="GPT402" s="35"/>
      <c r="GPU402" s="35"/>
      <c r="GPV402" s="35"/>
      <c r="GPW402" s="35"/>
      <c r="GPX402" s="35"/>
      <c r="GPY402" s="35"/>
      <c r="GPZ402" s="35"/>
      <c r="GQA402" s="35"/>
      <c r="GQB402" s="35"/>
      <c r="GQC402" s="35"/>
      <c r="GQD402" s="35"/>
      <c r="GQE402" s="35"/>
      <c r="GQF402" s="35"/>
      <c r="GQG402" s="35"/>
      <c r="GQH402" s="35"/>
      <c r="GQI402" s="35"/>
      <c r="GQJ402" s="35"/>
      <c r="GQK402" s="35"/>
      <c r="GQL402" s="35"/>
      <c r="GQM402" s="35"/>
      <c r="GQN402" s="35"/>
      <c r="GQO402" s="35"/>
      <c r="GQP402" s="35"/>
      <c r="GQQ402" s="35"/>
      <c r="GQR402" s="35"/>
      <c r="GQS402" s="35"/>
      <c r="GQT402" s="35"/>
      <c r="GQU402" s="35"/>
      <c r="GQV402" s="35"/>
      <c r="GQW402" s="35"/>
      <c r="GQX402" s="35"/>
      <c r="GQY402" s="35"/>
      <c r="GQZ402" s="35"/>
      <c r="GRA402" s="35"/>
      <c r="GRB402" s="35"/>
      <c r="GRC402" s="35"/>
      <c r="GRD402" s="35"/>
      <c r="GRE402" s="35"/>
      <c r="GRF402" s="35"/>
      <c r="GRG402" s="35"/>
      <c r="GRH402" s="35"/>
      <c r="GRI402" s="35"/>
      <c r="GRJ402" s="35"/>
      <c r="GRK402" s="35"/>
      <c r="GRL402" s="35"/>
      <c r="GRM402" s="35"/>
      <c r="GRN402" s="35"/>
      <c r="GRO402" s="35"/>
      <c r="GRP402" s="35"/>
      <c r="GRQ402" s="35"/>
      <c r="GRR402" s="35"/>
      <c r="GRS402" s="35"/>
      <c r="GRT402" s="35"/>
      <c r="GRU402" s="35"/>
      <c r="GRV402" s="35"/>
      <c r="GRW402" s="35"/>
      <c r="GRX402" s="35"/>
      <c r="GRY402" s="35"/>
      <c r="GRZ402" s="35"/>
      <c r="GSA402" s="35"/>
      <c r="GSB402" s="35"/>
      <c r="GSC402" s="35"/>
      <c r="GSD402" s="35"/>
      <c r="GSE402" s="35"/>
      <c r="GSF402" s="35"/>
      <c r="GSG402" s="35"/>
      <c r="GSH402" s="35"/>
      <c r="GSI402" s="35"/>
      <c r="GSJ402" s="35"/>
      <c r="GSK402" s="35"/>
      <c r="GSL402" s="35"/>
      <c r="GSM402" s="35"/>
      <c r="GSN402" s="35"/>
      <c r="GSO402" s="35"/>
      <c r="GSP402" s="35"/>
      <c r="GSQ402" s="35"/>
      <c r="GSR402" s="35"/>
      <c r="GSS402" s="35"/>
      <c r="GST402" s="35"/>
      <c r="GSU402" s="35"/>
      <c r="GSV402" s="35"/>
      <c r="GSW402" s="35"/>
      <c r="GSX402" s="35"/>
      <c r="GSY402" s="35"/>
      <c r="GSZ402" s="35"/>
      <c r="GTA402" s="35"/>
      <c r="GTB402" s="35"/>
      <c r="GTC402" s="35"/>
      <c r="GTD402" s="35"/>
      <c r="GTE402" s="35"/>
      <c r="GTF402" s="35"/>
      <c r="GTG402" s="35"/>
      <c r="GTH402" s="35"/>
      <c r="GTI402" s="35"/>
      <c r="GTJ402" s="35"/>
      <c r="GTK402" s="35"/>
      <c r="GTL402" s="35"/>
      <c r="GTM402" s="35"/>
      <c r="GTN402" s="35"/>
      <c r="GTO402" s="35"/>
      <c r="GTP402" s="35"/>
      <c r="GTQ402" s="35"/>
      <c r="GTR402" s="35"/>
      <c r="GTS402" s="35"/>
      <c r="GTT402" s="35"/>
      <c r="GTU402" s="35"/>
      <c r="GTV402" s="35"/>
      <c r="GTW402" s="35"/>
      <c r="GTX402" s="35"/>
      <c r="GTY402" s="35"/>
      <c r="GTZ402" s="35"/>
      <c r="GUA402" s="35"/>
      <c r="GUB402" s="35"/>
      <c r="GUC402" s="35"/>
      <c r="GUD402" s="35"/>
      <c r="GUE402" s="35"/>
      <c r="GUF402" s="35"/>
      <c r="GUG402" s="35"/>
      <c r="GUH402" s="35"/>
      <c r="GUI402" s="35"/>
      <c r="GUJ402" s="35"/>
      <c r="GUK402" s="35"/>
      <c r="GUL402" s="35"/>
      <c r="GUM402" s="35"/>
      <c r="GUN402" s="35"/>
      <c r="GUO402" s="35"/>
      <c r="GUP402" s="35"/>
      <c r="GUQ402" s="35"/>
      <c r="GUR402" s="35"/>
      <c r="GUS402" s="35"/>
      <c r="GUT402" s="35"/>
      <c r="GUU402" s="35"/>
      <c r="GUV402" s="35"/>
      <c r="GUW402" s="35"/>
      <c r="GUX402" s="35"/>
      <c r="GUY402" s="35"/>
      <c r="GUZ402" s="35"/>
      <c r="GVA402" s="35"/>
      <c r="GVB402" s="35"/>
      <c r="GVC402" s="35"/>
      <c r="GVD402" s="35"/>
      <c r="GVE402" s="35"/>
      <c r="GVF402" s="35"/>
      <c r="GVG402" s="35"/>
      <c r="GVH402" s="35"/>
      <c r="GVI402" s="35"/>
      <c r="GVJ402" s="35"/>
      <c r="GVK402" s="35"/>
      <c r="GVL402" s="35"/>
      <c r="GVM402" s="35"/>
      <c r="GVN402" s="35"/>
      <c r="GVO402" s="35"/>
      <c r="GVP402" s="35"/>
      <c r="GVQ402" s="35"/>
      <c r="GVR402" s="35"/>
      <c r="GVS402" s="35"/>
      <c r="GVT402" s="35"/>
      <c r="GVU402" s="35"/>
      <c r="GVV402" s="35"/>
      <c r="GVW402" s="35"/>
      <c r="GVX402" s="35"/>
      <c r="GVY402" s="35"/>
      <c r="GVZ402" s="35"/>
      <c r="GWA402" s="35"/>
      <c r="GWB402" s="35"/>
      <c r="GWC402" s="35"/>
      <c r="GWD402" s="35"/>
      <c r="GWE402" s="35"/>
      <c r="GWF402" s="35"/>
      <c r="GWG402" s="35"/>
      <c r="GWH402" s="35"/>
      <c r="GWI402" s="35"/>
      <c r="GWJ402" s="35"/>
      <c r="GWK402" s="35"/>
      <c r="GWL402" s="35"/>
      <c r="GWM402" s="35"/>
      <c r="GWN402" s="35"/>
      <c r="GWO402" s="35"/>
      <c r="GWP402" s="35"/>
      <c r="GWQ402" s="35"/>
      <c r="GWR402" s="35"/>
      <c r="GWS402" s="35"/>
      <c r="GWT402" s="35"/>
      <c r="GWU402" s="35"/>
      <c r="GWV402" s="35"/>
      <c r="GWW402" s="35"/>
      <c r="GWX402" s="35"/>
      <c r="GWY402" s="35"/>
      <c r="GWZ402" s="35"/>
      <c r="GXA402" s="35"/>
      <c r="GXB402" s="35"/>
      <c r="GXC402" s="35"/>
      <c r="GXD402" s="35"/>
      <c r="GXE402" s="35"/>
      <c r="GXF402" s="35"/>
      <c r="GXG402" s="35"/>
      <c r="GXH402" s="35"/>
      <c r="GXI402" s="35"/>
      <c r="GXJ402" s="35"/>
      <c r="GXK402" s="35"/>
      <c r="GXL402" s="35"/>
      <c r="GXM402" s="35"/>
      <c r="GXN402" s="35"/>
      <c r="GXO402" s="35"/>
      <c r="GXP402" s="35"/>
      <c r="GXQ402" s="35"/>
      <c r="GXR402" s="35"/>
      <c r="GXS402" s="35"/>
      <c r="GXT402" s="35"/>
      <c r="GXU402" s="35"/>
      <c r="GXV402" s="35"/>
      <c r="GXW402" s="35"/>
      <c r="GXX402" s="35"/>
      <c r="GXY402" s="35"/>
      <c r="GXZ402" s="35"/>
      <c r="GYA402" s="35"/>
      <c r="GYB402" s="35"/>
      <c r="GYC402" s="35"/>
      <c r="GYD402" s="35"/>
      <c r="GYE402" s="35"/>
      <c r="GYF402" s="35"/>
      <c r="GYG402" s="35"/>
      <c r="GYH402" s="35"/>
      <c r="GYI402" s="35"/>
      <c r="GYJ402" s="35"/>
      <c r="GYK402" s="35"/>
      <c r="GYL402" s="35"/>
      <c r="GYM402" s="35"/>
      <c r="GYN402" s="35"/>
      <c r="GYO402" s="35"/>
      <c r="GYP402" s="35"/>
      <c r="GYQ402" s="35"/>
      <c r="GYR402" s="35"/>
      <c r="GYS402" s="35"/>
      <c r="GYT402" s="35"/>
      <c r="GYU402" s="35"/>
      <c r="GYV402" s="35"/>
      <c r="GYW402" s="35"/>
      <c r="GYX402" s="35"/>
      <c r="GYY402" s="35"/>
      <c r="GYZ402" s="35"/>
      <c r="GZA402" s="35"/>
      <c r="GZB402" s="35"/>
      <c r="GZC402" s="35"/>
      <c r="GZD402" s="35"/>
      <c r="GZE402" s="35"/>
      <c r="GZF402" s="35"/>
      <c r="GZG402" s="35"/>
      <c r="GZH402" s="35"/>
      <c r="GZI402" s="35"/>
      <c r="GZJ402" s="35"/>
      <c r="GZK402" s="35"/>
      <c r="GZL402" s="35"/>
      <c r="GZM402" s="35"/>
      <c r="GZN402" s="35"/>
      <c r="GZO402" s="35"/>
      <c r="GZP402" s="35"/>
      <c r="GZQ402" s="35"/>
      <c r="GZR402" s="35"/>
      <c r="GZS402" s="35"/>
      <c r="GZT402" s="35"/>
      <c r="GZU402" s="35"/>
      <c r="GZV402" s="35"/>
      <c r="GZW402" s="35"/>
      <c r="GZX402" s="35"/>
      <c r="GZY402" s="35"/>
      <c r="GZZ402" s="35"/>
      <c r="HAA402" s="35"/>
      <c r="HAB402" s="35"/>
      <c r="HAC402" s="35"/>
      <c r="HAD402" s="35"/>
      <c r="HAE402" s="35"/>
      <c r="HAF402" s="35"/>
      <c r="HAG402" s="35"/>
      <c r="HAH402" s="35"/>
      <c r="HAI402" s="35"/>
      <c r="HAJ402" s="35"/>
      <c r="HAK402" s="35"/>
      <c r="HAL402" s="35"/>
      <c r="HAM402" s="35"/>
      <c r="HAN402" s="35"/>
      <c r="HAO402" s="35"/>
      <c r="HAP402" s="35"/>
      <c r="HAQ402" s="35"/>
      <c r="HAR402" s="35"/>
      <c r="HAS402" s="35"/>
      <c r="HAT402" s="35"/>
      <c r="HAU402" s="35"/>
      <c r="HAV402" s="35"/>
      <c r="HAW402" s="35"/>
      <c r="HAX402" s="35"/>
      <c r="HAY402" s="35"/>
      <c r="HAZ402" s="35"/>
      <c r="HBA402" s="35"/>
      <c r="HBB402" s="35"/>
      <c r="HBC402" s="35"/>
      <c r="HBD402" s="35"/>
      <c r="HBE402" s="35"/>
      <c r="HBF402" s="35"/>
      <c r="HBG402" s="35"/>
      <c r="HBH402" s="35"/>
      <c r="HBI402" s="35"/>
      <c r="HBJ402" s="35"/>
      <c r="HBK402" s="35"/>
      <c r="HBL402" s="35"/>
      <c r="HBM402" s="35"/>
      <c r="HBN402" s="35"/>
      <c r="HBO402" s="35"/>
      <c r="HBP402" s="35"/>
      <c r="HBQ402" s="35"/>
      <c r="HBR402" s="35"/>
      <c r="HBS402" s="35"/>
      <c r="HBT402" s="35"/>
      <c r="HBU402" s="35"/>
      <c r="HBV402" s="35"/>
      <c r="HBW402" s="35"/>
      <c r="HBX402" s="35"/>
      <c r="HBY402" s="35"/>
      <c r="HBZ402" s="35"/>
      <c r="HCA402" s="35"/>
      <c r="HCB402" s="35"/>
      <c r="HCC402" s="35"/>
      <c r="HCD402" s="35"/>
      <c r="HCE402" s="35"/>
      <c r="HCF402" s="35"/>
      <c r="HCG402" s="35"/>
      <c r="HCH402" s="35"/>
      <c r="HCI402" s="35"/>
      <c r="HCJ402" s="35"/>
      <c r="HCK402" s="35"/>
      <c r="HCL402" s="35"/>
      <c r="HCM402" s="35"/>
      <c r="HCN402" s="35"/>
      <c r="HCO402" s="35"/>
      <c r="HCP402" s="35"/>
      <c r="HCQ402" s="35"/>
      <c r="HCR402" s="35"/>
      <c r="HCS402" s="35"/>
      <c r="HCT402" s="35"/>
      <c r="HCU402" s="35"/>
      <c r="HCV402" s="35"/>
      <c r="HCW402" s="35"/>
      <c r="HCX402" s="35"/>
      <c r="HCY402" s="35"/>
      <c r="HCZ402" s="35"/>
      <c r="HDA402" s="35"/>
      <c r="HDB402" s="35"/>
      <c r="HDC402" s="35"/>
      <c r="HDD402" s="35"/>
      <c r="HDE402" s="35"/>
      <c r="HDF402" s="35"/>
      <c r="HDG402" s="35"/>
      <c r="HDH402" s="35"/>
      <c r="HDI402" s="35"/>
      <c r="HDJ402" s="35"/>
      <c r="HDK402" s="35"/>
      <c r="HDL402" s="35"/>
      <c r="HDM402" s="35"/>
      <c r="HDN402" s="35"/>
      <c r="HDO402" s="35"/>
      <c r="HDP402" s="35"/>
      <c r="HDQ402" s="35"/>
      <c r="HDR402" s="35"/>
      <c r="HDS402" s="35"/>
      <c r="HDT402" s="35"/>
      <c r="HDU402" s="35"/>
      <c r="HDV402" s="35"/>
      <c r="HDW402" s="35"/>
      <c r="HDX402" s="35"/>
      <c r="HDY402" s="35"/>
      <c r="HDZ402" s="35"/>
      <c r="HEA402" s="35"/>
      <c r="HEB402" s="35"/>
      <c r="HEC402" s="35"/>
      <c r="HED402" s="35"/>
      <c r="HEE402" s="35"/>
      <c r="HEF402" s="35"/>
      <c r="HEG402" s="35"/>
      <c r="HEH402" s="35"/>
      <c r="HEI402" s="35"/>
      <c r="HEJ402" s="35"/>
      <c r="HEK402" s="35"/>
      <c r="HEL402" s="35"/>
      <c r="HEM402" s="35"/>
      <c r="HEN402" s="35"/>
      <c r="HEO402" s="35"/>
      <c r="HEP402" s="35"/>
      <c r="HEQ402" s="35"/>
      <c r="HER402" s="35"/>
      <c r="HES402" s="35"/>
      <c r="HET402" s="35"/>
      <c r="HEU402" s="35"/>
      <c r="HEV402" s="35"/>
      <c r="HEW402" s="35"/>
      <c r="HEX402" s="35"/>
      <c r="HEY402" s="35"/>
      <c r="HEZ402" s="35"/>
      <c r="HFA402" s="35"/>
      <c r="HFB402" s="35"/>
      <c r="HFC402" s="35"/>
      <c r="HFD402" s="35"/>
      <c r="HFE402" s="35"/>
      <c r="HFF402" s="35"/>
      <c r="HFG402" s="35"/>
      <c r="HFH402" s="35"/>
      <c r="HFI402" s="35"/>
      <c r="HFJ402" s="35"/>
      <c r="HFK402" s="35"/>
      <c r="HFL402" s="35"/>
      <c r="HFM402" s="35"/>
      <c r="HFN402" s="35"/>
      <c r="HFO402" s="35"/>
      <c r="HFP402" s="35"/>
      <c r="HFQ402" s="35"/>
      <c r="HFR402" s="35"/>
      <c r="HFS402" s="35"/>
      <c r="HFT402" s="35"/>
      <c r="HFU402" s="35"/>
      <c r="HFV402" s="35"/>
      <c r="HFW402" s="35"/>
      <c r="HFX402" s="35"/>
      <c r="HFY402" s="35"/>
      <c r="HFZ402" s="35"/>
      <c r="HGA402" s="35"/>
      <c r="HGB402" s="35"/>
      <c r="HGC402" s="35"/>
      <c r="HGD402" s="35"/>
      <c r="HGE402" s="35"/>
      <c r="HGF402" s="35"/>
      <c r="HGG402" s="35"/>
      <c r="HGH402" s="35"/>
      <c r="HGI402" s="35"/>
      <c r="HGJ402" s="35"/>
      <c r="HGK402" s="35"/>
      <c r="HGL402" s="35"/>
      <c r="HGM402" s="35"/>
      <c r="HGN402" s="35"/>
      <c r="HGO402" s="35"/>
      <c r="HGP402" s="35"/>
      <c r="HGQ402" s="35"/>
      <c r="HGR402" s="35"/>
      <c r="HGS402" s="35"/>
      <c r="HGT402" s="35"/>
      <c r="HGU402" s="35"/>
      <c r="HGV402" s="35"/>
      <c r="HGW402" s="35"/>
      <c r="HGX402" s="35"/>
      <c r="HGY402" s="35"/>
      <c r="HGZ402" s="35"/>
      <c r="HHA402" s="35"/>
      <c r="HHB402" s="35"/>
      <c r="HHC402" s="35"/>
      <c r="HHD402" s="35"/>
      <c r="HHE402" s="35"/>
      <c r="HHF402" s="35"/>
      <c r="HHG402" s="35"/>
      <c r="HHH402" s="35"/>
      <c r="HHI402" s="35"/>
      <c r="HHJ402" s="35"/>
      <c r="HHK402" s="35"/>
      <c r="HHL402" s="35"/>
      <c r="HHM402" s="35"/>
      <c r="HHN402" s="35"/>
      <c r="HHO402" s="35"/>
      <c r="HHP402" s="35"/>
      <c r="HHQ402" s="35"/>
      <c r="HHR402" s="35"/>
      <c r="HHS402" s="35"/>
      <c r="HHT402" s="35"/>
      <c r="HHU402" s="35"/>
      <c r="HHV402" s="35"/>
      <c r="HHW402" s="35"/>
      <c r="HHX402" s="35"/>
      <c r="HHY402" s="35"/>
      <c r="HHZ402" s="35"/>
      <c r="HIA402" s="35"/>
      <c r="HIB402" s="35"/>
      <c r="HIC402" s="35"/>
      <c r="HID402" s="35"/>
      <c r="HIE402" s="35"/>
      <c r="HIF402" s="35"/>
      <c r="HIG402" s="35"/>
      <c r="HIH402" s="35"/>
      <c r="HII402" s="35"/>
      <c r="HIJ402" s="35"/>
      <c r="HIK402" s="35"/>
      <c r="HIL402" s="35"/>
      <c r="HIM402" s="35"/>
      <c r="HIN402" s="35"/>
      <c r="HIO402" s="35"/>
      <c r="HIP402" s="35"/>
      <c r="HIQ402" s="35"/>
      <c r="HIR402" s="35"/>
      <c r="HIS402" s="35"/>
      <c r="HIT402" s="35"/>
      <c r="HIU402" s="35"/>
      <c r="HIV402" s="35"/>
      <c r="HIW402" s="35"/>
      <c r="HIX402" s="35"/>
      <c r="HIY402" s="35"/>
      <c r="HIZ402" s="35"/>
      <c r="HJA402" s="35"/>
      <c r="HJB402" s="35"/>
      <c r="HJC402" s="35"/>
      <c r="HJD402" s="35"/>
      <c r="HJE402" s="35"/>
      <c r="HJF402" s="35"/>
      <c r="HJG402" s="35"/>
      <c r="HJH402" s="35"/>
      <c r="HJI402" s="35"/>
      <c r="HJJ402" s="35"/>
      <c r="HJK402" s="35"/>
      <c r="HJL402" s="35"/>
      <c r="HJM402" s="35"/>
      <c r="HJN402" s="35"/>
      <c r="HJO402" s="35"/>
      <c r="HJP402" s="35"/>
      <c r="HJQ402" s="35"/>
      <c r="HJR402" s="35"/>
      <c r="HJS402" s="35"/>
      <c r="HJT402" s="35"/>
      <c r="HJU402" s="35"/>
      <c r="HJV402" s="35"/>
      <c r="HJW402" s="35"/>
      <c r="HJX402" s="35"/>
      <c r="HJY402" s="35"/>
      <c r="HJZ402" s="35"/>
      <c r="HKA402" s="35"/>
      <c r="HKB402" s="35"/>
      <c r="HKC402" s="35"/>
      <c r="HKD402" s="35"/>
      <c r="HKE402" s="35"/>
      <c r="HKF402" s="35"/>
      <c r="HKG402" s="35"/>
      <c r="HKH402" s="35"/>
      <c r="HKI402" s="35"/>
      <c r="HKJ402" s="35"/>
      <c r="HKK402" s="35"/>
      <c r="HKL402" s="35"/>
      <c r="HKM402" s="35"/>
      <c r="HKN402" s="35"/>
      <c r="HKO402" s="35"/>
      <c r="HKP402" s="35"/>
      <c r="HKQ402" s="35"/>
      <c r="HKR402" s="35"/>
      <c r="HKS402" s="35"/>
      <c r="HKT402" s="35"/>
      <c r="HKU402" s="35"/>
      <c r="HKV402" s="35"/>
      <c r="HKW402" s="35"/>
      <c r="HKX402" s="35"/>
      <c r="HKY402" s="35"/>
      <c r="HKZ402" s="35"/>
      <c r="HLA402" s="35"/>
      <c r="HLB402" s="35"/>
      <c r="HLC402" s="35"/>
      <c r="HLD402" s="35"/>
      <c r="HLE402" s="35"/>
      <c r="HLF402" s="35"/>
      <c r="HLG402" s="35"/>
      <c r="HLH402" s="35"/>
      <c r="HLI402" s="35"/>
      <c r="HLJ402" s="35"/>
      <c r="HLK402" s="35"/>
      <c r="HLL402" s="35"/>
      <c r="HLM402" s="35"/>
      <c r="HLN402" s="35"/>
      <c r="HLO402" s="35"/>
      <c r="HLP402" s="35"/>
      <c r="HLQ402" s="35"/>
      <c r="HLR402" s="35"/>
      <c r="HLS402" s="35"/>
      <c r="HLT402" s="35"/>
      <c r="HLU402" s="35"/>
      <c r="HLV402" s="35"/>
      <c r="HLW402" s="35"/>
      <c r="HLX402" s="35"/>
      <c r="HLY402" s="35"/>
      <c r="HLZ402" s="35"/>
      <c r="HMA402" s="35"/>
      <c r="HMB402" s="35"/>
      <c r="HMC402" s="35"/>
      <c r="HMD402" s="35"/>
      <c r="HME402" s="35"/>
      <c r="HMF402" s="35"/>
      <c r="HMG402" s="35"/>
      <c r="HMH402" s="35"/>
      <c r="HMI402" s="35"/>
      <c r="HMJ402" s="35"/>
      <c r="HMK402" s="35"/>
      <c r="HML402" s="35"/>
      <c r="HMM402" s="35"/>
      <c r="HMN402" s="35"/>
      <c r="HMO402" s="35"/>
      <c r="HMP402" s="35"/>
      <c r="HMQ402" s="35"/>
      <c r="HMR402" s="35"/>
      <c r="HMS402" s="35"/>
      <c r="HMT402" s="35"/>
      <c r="HMU402" s="35"/>
      <c r="HMV402" s="35"/>
      <c r="HMW402" s="35"/>
      <c r="HMX402" s="35"/>
      <c r="HMY402" s="35"/>
      <c r="HMZ402" s="35"/>
      <c r="HNA402" s="35"/>
      <c r="HNB402" s="35"/>
      <c r="HNC402" s="35"/>
      <c r="HND402" s="35"/>
      <c r="HNE402" s="35"/>
      <c r="HNF402" s="35"/>
      <c r="HNG402" s="35"/>
      <c r="HNH402" s="35"/>
      <c r="HNI402" s="35"/>
      <c r="HNJ402" s="35"/>
      <c r="HNK402" s="35"/>
      <c r="HNL402" s="35"/>
      <c r="HNM402" s="35"/>
      <c r="HNN402" s="35"/>
      <c r="HNO402" s="35"/>
      <c r="HNP402" s="35"/>
      <c r="HNQ402" s="35"/>
      <c r="HNR402" s="35"/>
      <c r="HNS402" s="35"/>
      <c r="HNT402" s="35"/>
      <c r="HNU402" s="35"/>
      <c r="HNV402" s="35"/>
      <c r="HNW402" s="35"/>
      <c r="HNX402" s="35"/>
      <c r="HNY402" s="35"/>
      <c r="HNZ402" s="35"/>
      <c r="HOA402" s="35"/>
      <c r="HOB402" s="35"/>
      <c r="HOC402" s="35"/>
      <c r="HOD402" s="35"/>
      <c r="HOE402" s="35"/>
      <c r="HOF402" s="35"/>
      <c r="HOG402" s="35"/>
      <c r="HOH402" s="35"/>
      <c r="HOI402" s="35"/>
      <c r="HOJ402" s="35"/>
      <c r="HOK402" s="35"/>
      <c r="HOL402" s="35"/>
      <c r="HOM402" s="35"/>
      <c r="HON402" s="35"/>
      <c r="HOO402" s="35"/>
      <c r="HOP402" s="35"/>
      <c r="HOQ402" s="35"/>
      <c r="HOR402" s="35"/>
      <c r="HOS402" s="35"/>
      <c r="HOT402" s="35"/>
      <c r="HOU402" s="35"/>
      <c r="HOV402" s="35"/>
      <c r="HOW402" s="35"/>
      <c r="HOX402" s="35"/>
      <c r="HOY402" s="35"/>
      <c r="HOZ402" s="35"/>
      <c r="HPA402" s="35"/>
      <c r="HPB402" s="35"/>
      <c r="HPC402" s="35"/>
      <c r="HPD402" s="35"/>
      <c r="HPE402" s="35"/>
      <c r="HPF402" s="35"/>
      <c r="HPG402" s="35"/>
      <c r="HPH402" s="35"/>
      <c r="HPI402" s="35"/>
      <c r="HPJ402" s="35"/>
      <c r="HPK402" s="35"/>
      <c r="HPL402" s="35"/>
      <c r="HPM402" s="35"/>
      <c r="HPN402" s="35"/>
      <c r="HPO402" s="35"/>
      <c r="HPP402" s="35"/>
      <c r="HPQ402" s="35"/>
      <c r="HPR402" s="35"/>
      <c r="HPS402" s="35"/>
      <c r="HPT402" s="35"/>
      <c r="HPU402" s="35"/>
      <c r="HPV402" s="35"/>
      <c r="HPW402" s="35"/>
      <c r="HPX402" s="35"/>
      <c r="HPY402" s="35"/>
      <c r="HPZ402" s="35"/>
      <c r="HQA402" s="35"/>
      <c r="HQB402" s="35"/>
      <c r="HQC402" s="35"/>
      <c r="HQD402" s="35"/>
      <c r="HQE402" s="35"/>
      <c r="HQF402" s="35"/>
      <c r="HQG402" s="35"/>
      <c r="HQH402" s="35"/>
      <c r="HQI402" s="35"/>
      <c r="HQJ402" s="35"/>
      <c r="HQK402" s="35"/>
      <c r="HQL402" s="35"/>
      <c r="HQM402" s="35"/>
      <c r="HQN402" s="35"/>
      <c r="HQO402" s="35"/>
      <c r="HQP402" s="35"/>
      <c r="HQQ402" s="35"/>
      <c r="HQR402" s="35"/>
      <c r="HQS402" s="35"/>
      <c r="HQT402" s="35"/>
      <c r="HQU402" s="35"/>
      <c r="HQV402" s="35"/>
      <c r="HQW402" s="35"/>
      <c r="HQX402" s="35"/>
      <c r="HQY402" s="35"/>
      <c r="HQZ402" s="35"/>
      <c r="HRA402" s="35"/>
      <c r="HRB402" s="35"/>
      <c r="HRC402" s="35"/>
      <c r="HRD402" s="35"/>
      <c r="HRE402" s="35"/>
      <c r="HRF402" s="35"/>
      <c r="HRG402" s="35"/>
      <c r="HRH402" s="35"/>
      <c r="HRI402" s="35"/>
      <c r="HRJ402" s="35"/>
      <c r="HRK402" s="35"/>
      <c r="HRL402" s="35"/>
      <c r="HRM402" s="35"/>
      <c r="HRN402" s="35"/>
      <c r="HRO402" s="35"/>
      <c r="HRP402" s="35"/>
      <c r="HRQ402" s="35"/>
      <c r="HRR402" s="35"/>
      <c r="HRS402" s="35"/>
      <c r="HRT402" s="35"/>
      <c r="HRU402" s="35"/>
      <c r="HRV402" s="35"/>
      <c r="HRW402" s="35"/>
      <c r="HRX402" s="35"/>
      <c r="HRY402" s="35"/>
      <c r="HRZ402" s="35"/>
      <c r="HSA402" s="35"/>
      <c r="HSB402" s="35"/>
      <c r="HSC402" s="35"/>
      <c r="HSD402" s="35"/>
      <c r="HSE402" s="35"/>
      <c r="HSF402" s="35"/>
      <c r="HSG402" s="35"/>
      <c r="HSH402" s="35"/>
      <c r="HSI402" s="35"/>
      <c r="HSJ402" s="35"/>
      <c r="HSK402" s="35"/>
      <c r="HSL402" s="35"/>
      <c r="HSM402" s="35"/>
      <c r="HSN402" s="35"/>
      <c r="HSO402" s="35"/>
      <c r="HSP402" s="35"/>
      <c r="HSQ402" s="35"/>
      <c r="HSR402" s="35"/>
      <c r="HSS402" s="35"/>
      <c r="HST402" s="35"/>
      <c r="HSU402" s="35"/>
      <c r="HSV402" s="35"/>
      <c r="HSW402" s="35"/>
      <c r="HSX402" s="35"/>
      <c r="HSY402" s="35"/>
      <c r="HSZ402" s="35"/>
      <c r="HTA402" s="35"/>
      <c r="HTB402" s="35"/>
      <c r="HTC402" s="35"/>
      <c r="HTD402" s="35"/>
      <c r="HTE402" s="35"/>
      <c r="HTF402" s="35"/>
      <c r="HTG402" s="35"/>
      <c r="HTH402" s="35"/>
      <c r="HTI402" s="35"/>
      <c r="HTJ402" s="35"/>
      <c r="HTK402" s="35"/>
      <c r="HTL402" s="35"/>
      <c r="HTM402" s="35"/>
      <c r="HTN402" s="35"/>
      <c r="HTO402" s="35"/>
      <c r="HTP402" s="35"/>
      <c r="HTQ402" s="35"/>
      <c r="HTR402" s="35"/>
      <c r="HTS402" s="35"/>
      <c r="HTT402" s="35"/>
      <c r="HTU402" s="35"/>
      <c r="HTV402" s="35"/>
      <c r="HTW402" s="35"/>
      <c r="HTX402" s="35"/>
      <c r="HTY402" s="35"/>
      <c r="HTZ402" s="35"/>
      <c r="HUA402" s="35"/>
      <c r="HUB402" s="35"/>
      <c r="HUC402" s="35"/>
      <c r="HUD402" s="35"/>
      <c r="HUE402" s="35"/>
      <c r="HUF402" s="35"/>
      <c r="HUG402" s="35"/>
      <c r="HUH402" s="35"/>
      <c r="HUI402" s="35"/>
      <c r="HUJ402" s="35"/>
      <c r="HUK402" s="35"/>
      <c r="HUL402" s="35"/>
      <c r="HUM402" s="35"/>
      <c r="HUN402" s="35"/>
      <c r="HUO402" s="35"/>
      <c r="HUP402" s="35"/>
      <c r="HUQ402" s="35"/>
      <c r="HUR402" s="35"/>
      <c r="HUS402" s="35"/>
      <c r="HUT402" s="35"/>
      <c r="HUU402" s="35"/>
      <c r="HUV402" s="35"/>
      <c r="HUW402" s="35"/>
      <c r="HUX402" s="35"/>
      <c r="HUY402" s="35"/>
      <c r="HUZ402" s="35"/>
      <c r="HVA402" s="35"/>
      <c r="HVB402" s="35"/>
      <c r="HVC402" s="35"/>
      <c r="HVD402" s="35"/>
      <c r="HVE402" s="35"/>
      <c r="HVF402" s="35"/>
      <c r="HVG402" s="35"/>
      <c r="HVH402" s="35"/>
      <c r="HVI402" s="35"/>
      <c r="HVJ402" s="35"/>
      <c r="HVK402" s="35"/>
      <c r="HVL402" s="35"/>
      <c r="HVM402" s="35"/>
      <c r="HVN402" s="35"/>
      <c r="HVO402" s="35"/>
      <c r="HVP402" s="35"/>
      <c r="HVQ402" s="35"/>
      <c r="HVR402" s="35"/>
      <c r="HVS402" s="35"/>
      <c r="HVT402" s="35"/>
      <c r="HVU402" s="35"/>
      <c r="HVV402" s="35"/>
      <c r="HVW402" s="35"/>
      <c r="HVX402" s="35"/>
      <c r="HVY402" s="35"/>
      <c r="HVZ402" s="35"/>
      <c r="HWA402" s="35"/>
      <c r="HWB402" s="35"/>
      <c r="HWC402" s="35"/>
      <c r="HWD402" s="35"/>
      <c r="HWE402" s="35"/>
      <c r="HWF402" s="35"/>
      <c r="HWG402" s="35"/>
      <c r="HWH402" s="35"/>
      <c r="HWI402" s="35"/>
      <c r="HWJ402" s="35"/>
      <c r="HWK402" s="35"/>
      <c r="HWL402" s="35"/>
      <c r="HWM402" s="35"/>
      <c r="HWN402" s="35"/>
      <c r="HWO402" s="35"/>
      <c r="HWP402" s="35"/>
      <c r="HWQ402" s="35"/>
      <c r="HWR402" s="35"/>
      <c r="HWS402" s="35"/>
      <c r="HWT402" s="35"/>
      <c r="HWU402" s="35"/>
      <c r="HWV402" s="35"/>
      <c r="HWW402" s="35"/>
      <c r="HWX402" s="35"/>
      <c r="HWY402" s="35"/>
      <c r="HWZ402" s="35"/>
      <c r="HXA402" s="35"/>
      <c r="HXB402" s="35"/>
      <c r="HXC402" s="35"/>
      <c r="HXD402" s="35"/>
      <c r="HXE402" s="35"/>
      <c r="HXF402" s="35"/>
      <c r="HXG402" s="35"/>
      <c r="HXH402" s="35"/>
      <c r="HXI402" s="35"/>
      <c r="HXJ402" s="35"/>
      <c r="HXK402" s="35"/>
      <c r="HXL402" s="35"/>
      <c r="HXM402" s="35"/>
      <c r="HXN402" s="35"/>
      <c r="HXO402" s="35"/>
      <c r="HXP402" s="35"/>
      <c r="HXQ402" s="35"/>
      <c r="HXR402" s="35"/>
      <c r="HXS402" s="35"/>
      <c r="HXT402" s="35"/>
      <c r="HXU402" s="35"/>
      <c r="HXV402" s="35"/>
      <c r="HXW402" s="35"/>
      <c r="HXX402" s="35"/>
      <c r="HXY402" s="35"/>
      <c r="HXZ402" s="35"/>
      <c r="HYA402" s="35"/>
      <c r="HYB402" s="35"/>
      <c r="HYC402" s="35"/>
      <c r="HYD402" s="35"/>
      <c r="HYE402" s="35"/>
      <c r="HYF402" s="35"/>
      <c r="HYG402" s="35"/>
      <c r="HYH402" s="35"/>
      <c r="HYI402" s="35"/>
      <c r="HYJ402" s="35"/>
      <c r="HYK402" s="35"/>
      <c r="HYL402" s="35"/>
      <c r="HYM402" s="35"/>
      <c r="HYN402" s="35"/>
      <c r="HYO402" s="35"/>
      <c r="HYP402" s="35"/>
      <c r="HYQ402" s="35"/>
      <c r="HYR402" s="35"/>
      <c r="HYS402" s="35"/>
      <c r="HYT402" s="35"/>
      <c r="HYU402" s="35"/>
      <c r="HYV402" s="35"/>
      <c r="HYW402" s="35"/>
      <c r="HYX402" s="35"/>
      <c r="HYY402" s="35"/>
      <c r="HYZ402" s="35"/>
      <c r="HZA402" s="35"/>
      <c r="HZB402" s="35"/>
      <c r="HZC402" s="35"/>
      <c r="HZD402" s="35"/>
      <c r="HZE402" s="35"/>
      <c r="HZF402" s="35"/>
      <c r="HZG402" s="35"/>
      <c r="HZH402" s="35"/>
      <c r="HZI402" s="35"/>
      <c r="HZJ402" s="35"/>
      <c r="HZK402" s="35"/>
      <c r="HZL402" s="35"/>
      <c r="HZM402" s="35"/>
      <c r="HZN402" s="35"/>
      <c r="HZO402" s="35"/>
      <c r="HZP402" s="35"/>
      <c r="HZQ402" s="35"/>
      <c r="HZR402" s="35"/>
      <c r="HZS402" s="35"/>
      <c r="HZT402" s="35"/>
      <c r="HZU402" s="35"/>
      <c r="HZV402" s="35"/>
      <c r="HZW402" s="35"/>
      <c r="HZX402" s="35"/>
      <c r="HZY402" s="35"/>
      <c r="HZZ402" s="35"/>
      <c r="IAA402" s="35"/>
      <c r="IAB402" s="35"/>
      <c r="IAC402" s="35"/>
      <c r="IAD402" s="35"/>
      <c r="IAE402" s="35"/>
      <c r="IAF402" s="35"/>
      <c r="IAG402" s="35"/>
      <c r="IAH402" s="35"/>
      <c r="IAI402" s="35"/>
      <c r="IAJ402" s="35"/>
      <c r="IAK402" s="35"/>
      <c r="IAL402" s="35"/>
      <c r="IAM402" s="35"/>
      <c r="IAN402" s="35"/>
      <c r="IAO402" s="35"/>
      <c r="IAP402" s="35"/>
      <c r="IAQ402" s="35"/>
      <c r="IAR402" s="35"/>
      <c r="IAS402" s="35"/>
      <c r="IAT402" s="35"/>
      <c r="IAU402" s="35"/>
      <c r="IAV402" s="35"/>
      <c r="IAW402" s="35"/>
      <c r="IAX402" s="35"/>
      <c r="IAY402" s="35"/>
      <c r="IAZ402" s="35"/>
      <c r="IBA402" s="35"/>
      <c r="IBB402" s="35"/>
      <c r="IBC402" s="35"/>
      <c r="IBD402" s="35"/>
      <c r="IBE402" s="35"/>
      <c r="IBF402" s="35"/>
      <c r="IBG402" s="35"/>
      <c r="IBH402" s="35"/>
      <c r="IBI402" s="35"/>
      <c r="IBJ402" s="35"/>
      <c r="IBK402" s="35"/>
      <c r="IBL402" s="35"/>
      <c r="IBM402" s="35"/>
      <c r="IBN402" s="35"/>
      <c r="IBO402" s="35"/>
      <c r="IBP402" s="35"/>
      <c r="IBQ402" s="35"/>
      <c r="IBR402" s="35"/>
      <c r="IBS402" s="35"/>
      <c r="IBT402" s="35"/>
      <c r="IBU402" s="35"/>
      <c r="IBV402" s="35"/>
      <c r="IBW402" s="35"/>
      <c r="IBX402" s="35"/>
      <c r="IBY402" s="35"/>
      <c r="IBZ402" s="35"/>
      <c r="ICA402" s="35"/>
      <c r="ICB402" s="35"/>
      <c r="ICC402" s="35"/>
      <c r="ICD402" s="35"/>
      <c r="ICE402" s="35"/>
      <c r="ICF402" s="35"/>
      <c r="ICG402" s="35"/>
      <c r="ICH402" s="35"/>
      <c r="ICI402" s="35"/>
      <c r="ICJ402" s="35"/>
      <c r="ICK402" s="35"/>
      <c r="ICL402" s="35"/>
      <c r="ICM402" s="35"/>
      <c r="ICN402" s="35"/>
      <c r="ICO402" s="35"/>
      <c r="ICP402" s="35"/>
      <c r="ICQ402" s="35"/>
      <c r="ICR402" s="35"/>
      <c r="ICS402" s="35"/>
      <c r="ICT402" s="35"/>
      <c r="ICU402" s="35"/>
      <c r="ICV402" s="35"/>
      <c r="ICW402" s="35"/>
      <c r="ICX402" s="35"/>
      <c r="ICY402" s="35"/>
      <c r="ICZ402" s="35"/>
      <c r="IDA402" s="35"/>
      <c r="IDB402" s="35"/>
      <c r="IDC402" s="35"/>
      <c r="IDD402" s="35"/>
      <c r="IDE402" s="35"/>
      <c r="IDF402" s="35"/>
      <c r="IDG402" s="35"/>
      <c r="IDH402" s="35"/>
      <c r="IDI402" s="35"/>
      <c r="IDJ402" s="35"/>
      <c r="IDK402" s="35"/>
      <c r="IDL402" s="35"/>
      <c r="IDM402" s="35"/>
      <c r="IDN402" s="35"/>
      <c r="IDO402" s="35"/>
      <c r="IDP402" s="35"/>
      <c r="IDQ402" s="35"/>
      <c r="IDR402" s="35"/>
      <c r="IDS402" s="35"/>
      <c r="IDT402" s="35"/>
      <c r="IDU402" s="35"/>
      <c r="IDV402" s="35"/>
      <c r="IDW402" s="35"/>
      <c r="IDX402" s="35"/>
      <c r="IDY402" s="35"/>
      <c r="IDZ402" s="35"/>
      <c r="IEA402" s="35"/>
      <c r="IEB402" s="35"/>
      <c r="IEC402" s="35"/>
      <c r="IED402" s="35"/>
      <c r="IEE402" s="35"/>
      <c r="IEF402" s="35"/>
      <c r="IEG402" s="35"/>
      <c r="IEH402" s="35"/>
      <c r="IEI402" s="35"/>
      <c r="IEJ402" s="35"/>
      <c r="IEK402" s="35"/>
      <c r="IEL402" s="35"/>
      <c r="IEM402" s="35"/>
      <c r="IEN402" s="35"/>
      <c r="IEO402" s="35"/>
      <c r="IEP402" s="35"/>
      <c r="IEQ402" s="35"/>
      <c r="IER402" s="35"/>
      <c r="IES402" s="35"/>
      <c r="IET402" s="35"/>
      <c r="IEU402" s="35"/>
      <c r="IEV402" s="35"/>
      <c r="IEW402" s="35"/>
      <c r="IEX402" s="35"/>
      <c r="IEY402" s="35"/>
      <c r="IEZ402" s="35"/>
      <c r="IFA402" s="35"/>
      <c r="IFB402" s="35"/>
      <c r="IFC402" s="35"/>
      <c r="IFD402" s="35"/>
      <c r="IFE402" s="35"/>
      <c r="IFF402" s="35"/>
      <c r="IFG402" s="35"/>
      <c r="IFH402" s="35"/>
      <c r="IFI402" s="35"/>
      <c r="IFJ402" s="35"/>
      <c r="IFK402" s="35"/>
      <c r="IFL402" s="35"/>
      <c r="IFM402" s="35"/>
      <c r="IFN402" s="35"/>
      <c r="IFO402" s="35"/>
      <c r="IFP402" s="35"/>
      <c r="IFQ402" s="35"/>
      <c r="IFR402" s="35"/>
      <c r="IFS402" s="35"/>
      <c r="IFT402" s="35"/>
      <c r="IFU402" s="35"/>
      <c r="IFV402" s="35"/>
      <c r="IFW402" s="35"/>
      <c r="IFX402" s="35"/>
      <c r="IFY402" s="35"/>
      <c r="IFZ402" s="35"/>
      <c r="IGA402" s="35"/>
      <c r="IGB402" s="35"/>
      <c r="IGC402" s="35"/>
      <c r="IGD402" s="35"/>
      <c r="IGE402" s="35"/>
      <c r="IGF402" s="35"/>
      <c r="IGG402" s="35"/>
      <c r="IGH402" s="35"/>
      <c r="IGI402" s="35"/>
      <c r="IGJ402" s="35"/>
      <c r="IGK402" s="35"/>
      <c r="IGL402" s="35"/>
      <c r="IGM402" s="35"/>
      <c r="IGN402" s="35"/>
      <c r="IGO402" s="35"/>
      <c r="IGP402" s="35"/>
      <c r="IGQ402" s="35"/>
      <c r="IGR402" s="35"/>
      <c r="IGS402" s="35"/>
      <c r="IGT402" s="35"/>
      <c r="IGU402" s="35"/>
      <c r="IGV402" s="35"/>
      <c r="IGW402" s="35"/>
      <c r="IGX402" s="35"/>
      <c r="IGY402" s="35"/>
      <c r="IGZ402" s="35"/>
      <c r="IHA402" s="35"/>
      <c r="IHB402" s="35"/>
      <c r="IHC402" s="35"/>
      <c r="IHD402" s="35"/>
      <c r="IHE402" s="35"/>
      <c r="IHF402" s="35"/>
      <c r="IHG402" s="35"/>
      <c r="IHH402" s="35"/>
      <c r="IHI402" s="35"/>
      <c r="IHJ402" s="35"/>
      <c r="IHK402" s="35"/>
      <c r="IHL402" s="35"/>
      <c r="IHM402" s="35"/>
      <c r="IHN402" s="35"/>
      <c r="IHO402" s="35"/>
      <c r="IHP402" s="35"/>
      <c r="IHQ402" s="35"/>
      <c r="IHR402" s="35"/>
      <c r="IHS402" s="35"/>
      <c r="IHT402" s="35"/>
      <c r="IHU402" s="35"/>
      <c r="IHV402" s="35"/>
      <c r="IHW402" s="35"/>
      <c r="IHX402" s="35"/>
      <c r="IHY402" s="35"/>
      <c r="IHZ402" s="35"/>
      <c r="IIA402" s="35"/>
      <c r="IIB402" s="35"/>
      <c r="IIC402" s="35"/>
      <c r="IID402" s="35"/>
      <c r="IIE402" s="35"/>
      <c r="IIF402" s="35"/>
      <c r="IIG402" s="35"/>
      <c r="IIH402" s="35"/>
      <c r="III402" s="35"/>
      <c r="IIJ402" s="35"/>
      <c r="IIK402" s="35"/>
      <c r="IIL402" s="35"/>
      <c r="IIM402" s="35"/>
      <c r="IIN402" s="35"/>
      <c r="IIO402" s="35"/>
      <c r="IIP402" s="35"/>
      <c r="IIQ402" s="35"/>
      <c r="IIR402" s="35"/>
      <c r="IIS402" s="35"/>
      <c r="IIT402" s="35"/>
      <c r="IIU402" s="35"/>
      <c r="IIV402" s="35"/>
      <c r="IIW402" s="35"/>
      <c r="IIX402" s="35"/>
      <c r="IIY402" s="35"/>
      <c r="IIZ402" s="35"/>
      <c r="IJA402" s="35"/>
      <c r="IJB402" s="35"/>
      <c r="IJC402" s="35"/>
      <c r="IJD402" s="35"/>
      <c r="IJE402" s="35"/>
      <c r="IJF402" s="35"/>
      <c r="IJG402" s="35"/>
      <c r="IJH402" s="35"/>
      <c r="IJI402" s="35"/>
      <c r="IJJ402" s="35"/>
      <c r="IJK402" s="35"/>
      <c r="IJL402" s="35"/>
      <c r="IJM402" s="35"/>
      <c r="IJN402" s="35"/>
      <c r="IJO402" s="35"/>
      <c r="IJP402" s="35"/>
      <c r="IJQ402" s="35"/>
      <c r="IJR402" s="35"/>
      <c r="IJS402" s="35"/>
      <c r="IJT402" s="35"/>
      <c r="IJU402" s="35"/>
      <c r="IJV402" s="35"/>
      <c r="IJW402" s="35"/>
      <c r="IJX402" s="35"/>
      <c r="IJY402" s="35"/>
      <c r="IJZ402" s="35"/>
      <c r="IKA402" s="35"/>
      <c r="IKB402" s="35"/>
      <c r="IKC402" s="35"/>
      <c r="IKD402" s="35"/>
      <c r="IKE402" s="35"/>
      <c r="IKF402" s="35"/>
      <c r="IKG402" s="35"/>
      <c r="IKH402" s="35"/>
      <c r="IKI402" s="35"/>
      <c r="IKJ402" s="35"/>
      <c r="IKK402" s="35"/>
      <c r="IKL402" s="35"/>
      <c r="IKM402" s="35"/>
      <c r="IKN402" s="35"/>
      <c r="IKO402" s="35"/>
      <c r="IKP402" s="35"/>
      <c r="IKQ402" s="35"/>
      <c r="IKR402" s="35"/>
      <c r="IKS402" s="35"/>
      <c r="IKT402" s="35"/>
      <c r="IKU402" s="35"/>
      <c r="IKV402" s="35"/>
      <c r="IKW402" s="35"/>
      <c r="IKX402" s="35"/>
      <c r="IKY402" s="35"/>
      <c r="IKZ402" s="35"/>
      <c r="ILA402" s="35"/>
      <c r="ILB402" s="35"/>
      <c r="ILC402" s="35"/>
      <c r="ILD402" s="35"/>
      <c r="ILE402" s="35"/>
      <c r="ILF402" s="35"/>
      <c r="ILG402" s="35"/>
      <c r="ILH402" s="35"/>
      <c r="ILI402" s="35"/>
      <c r="ILJ402" s="35"/>
      <c r="ILK402" s="35"/>
      <c r="ILL402" s="35"/>
      <c r="ILM402" s="35"/>
      <c r="ILN402" s="35"/>
      <c r="ILO402" s="35"/>
      <c r="ILP402" s="35"/>
      <c r="ILQ402" s="35"/>
      <c r="ILR402" s="35"/>
      <c r="ILS402" s="35"/>
      <c r="ILT402" s="35"/>
      <c r="ILU402" s="35"/>
      <c r="ILV402" s="35"/>
      <c r="ILW402" s="35"/>
      <c r="ILX402" s="35"/>
      <c r="ILY402" s="35"/>
      <c r="ILZ402" s="35"/>
      <c r="IMA402" s="35"/>
      <c r="IMB402" s="35"/>
      <c r="IMC402" s="35"/>
      <c r="IMD402" s="35"/>
      <c r="IME402" s="35"/>
      <c r="IMF402" s="35"/>
      <c r="IMG402" s="35"/>
      <c r="IMH402" s="35"/>
      <c r="IMI402" s="35"/>
      <c r="IMJ402" s="35"/>
      <c r="IMK402" s="35"/>
      <c r="IML402" s="35"/>
      <c r="IMM402" s="35"/>
      <c r="IMN402" s="35"/>
      <c r="IMO402" s="35"/>
      <c r="IMP402" s="35"/>
      <c r="IMQ402" s="35"/>
      <c r="IMR402" s="35"/>
      <c r="IMS402" s="35"/>
      <c r="IMT402" s="35"/>
      <c r="IMU402" s="35"/>
      <c r="IMV402" s="35"/>
      <c r="IMW402" s="35"/>
      <c r="IMX402" s="35"/>
      <c r="IMY402" s="35"/>
      <c r="IMZ402" s="35"/>
      <c r="INA402" s="35"/>
      <c r="INB402" s="35"/>
      <c r="INC402" s="35"/>
      <c r="IND402" s="35"/>
      <c r="INE402" s="35"/>
      <c r="INF402" s="35"/>
      <c r="ING402" s="35"/>
      <c r="INH402" s="35"/>
      <c r="INI402" s="35"/>
      <c r="INJ402" s="35"/>
      <c r="INK402" s="35"/>
      <c r="INL402" s="35"/>
      <c r="INM402" s="35"/>
      <c r="INN402" s="35"/>
      <c r="INO402" s="35"/>
      <c r="INP402" s="35"/>
      <c r="INQ402" s="35"/>
      <c r="INR402" s="35"/>
      <c r="INS402" s="35"/>
      <c r="INT402" s="35"/>
      <c r="INU402" s="35"/>
      <c r="INV402" s="35"/>
      <c r="INW402" s="35"/>
      <c r="INX402" s="35"/>
      <c r="INY402" s="35"/>
      <c r="INZ402" s="35"/>
      <c r="IOA402" s="35"/>
      <c r="IOB402" s="35"/>
      <c r="IOC402" s="35"/>
      <c r="IOD402" s="35"/>
      <c r="IOE402" s="35"/>
      <c r="IOF402" s="35"/>
      <c r="IOG402" s="35"/>
      <c r="IOH402" s="35"/>
      <c r="IOI402" s="35"/>
      <c r="IOJ402" s="35"/>
      <c r="IOK402" s="35"/>
      <c r="IOL402" s="35"/>
      <c r="IOM402" s="35"/>
      <c r="ION402" s="35"/>
      <c r="IOO402" s="35"/>
      <c r="IOP402" s="35"/>
      <c r="IOQ402" s="35"/>
      <c r="IOR402" s="35"/>
      <c r="IOS402" s="35"/>
      <c r="IOT402" s="35"/>
      <c r="IOU402" s="35"/>
      <c r="IOV402" s="35"/>
      <c r="IOW402" s="35"/>
      <c r="IOX402" s="35"/>
      <c r="IOY402" s="35"/>
      <c r="IOZ402" s="35"/>
      <c r="IPA402" s="35"/>
      <c r="IPB402" s="35"/>
      <c r="IPC402" s="35"/>
      <c r="IPD402" s="35"/>
      <c r="IPE402" s="35"/>
      <c r="IPF402" s="35"/>
      <c r="IPG402" s="35"/>
      <c r="IPH402" s="35"/>
      <c r="IPI402" s="35"/>
      <c r="IPJ402" s="35"/>
      <c r="IPK402" s="35"/>
      <c r="IPL402" s="35"/>
      <c r="IPM402" s="35"/>
      <c r="IPN402" s="35"/>
      <c r="IPO402" s="35"/>
      <c r="IPP402" s="35"/>
      <c r="IPQ402" s="35"/>
      <c r="IPR402" s="35"/>
      <c r="IPS402" s="35"/>
      <c r="IPT402" s="35"/>
      <c r="IPU402" s="35"/>
      <c r="IPV402" s="35"/>
      <c r="IPW402" s="35"/>
      <c r="IPX402" s="35"/>
      <c r="IPY402" s="35"/>
      <c r="IPZ402" s="35"/>
      <c r="IQA402" s="35"/>
      <c r="IQB402" s="35"/>
      <c r="IQC402" s="35"/>
      <c r="IQD402" s="35"/>
      <c r="IQE402" s="35"/>
      <c r="IQF402" s="35"/>
      <c r="IQG402" s="35"/>
      <c r="IQH402" s="35"/>
      <c r="IQI402" s="35"/>
      <c r="IQJ402" s="35"/>
      <c r="IQK402" s="35"/>
      <c r="IQL402" s="35"/>
      <c r="IQM402" s="35"/>
      <c r="IQN402" s="35"/>
      <c r="IQO402" s="35"/>
      <c r="IQP402" s="35"/>
      <c r="IQQ402" s="35"/>
      <c r="IQR402" s="35"/>
      <c r="IQS402" s="35"/>
      <c r="IQT402" s="35"/>
      <c r="IQU402" s="35"/>
      <c r="IQV402" s="35"/>
      <c r="IQW402" s="35"/>
      <c r="IQX402" s="35"/>
      <c r="IQY402" s="35"/>
      <c r="IQZ402" s="35"/>
      <c r="IRA402" s="35"/>
      <c r="IRB402" s="35"/>
      <c r="IRC402" s="35"/>
      <c r="IRD402" s="35"/>
      <c r="IRE402" s="35"/>
      <c r="IRF402" s="35"/>
      <c r="IRG402" s="35"/>
      <c r="IRH402" s="35"/>
      <c r="IRI402" s="35"/>
      <c r="IRJ402" s="35"/>
      <c r="IRK402" s="35"/>
      <c r="IRL402" s="35"/>
      <c r="IRM402" s="35"/>
      <c r="IRN402" s="35"/>
      <c r="IRO402" s="35"/>
      <c r="IRP402" s="35"/>
      <c r="IRQ402" s="35"/>
      <c r="IRR402" s="35"/>
      <c r="IRS402" s="35"/>
      <c r="IRT402" s="35"/>
      <c r="IRU402" s="35"/>
      <c r="IRV402" s="35"/>
      <c r="IRW402" s="35"/>
      <c r="IRX402" s="35"/>
      <c r="IRY402" s="35"/>
      <c r="IRZ402" s="35"/>
      <c r="ISA402" s="35"/>
      <c r="ISB402" s="35"/>
      <c r="ISC402" s="35"/>
      <c r="ISD402" s="35"/>
      <c r="ISE402" s="35"/>
      <c r="ISF402" s="35"/>
      <c r="ISG402" s="35"/>
      <c r="ISH402" s="35"/>
      <c r="ISI402" s="35"/>
      <c r="ISJ402" s="35"/>
      <c r="ISK402" s="35"/>
      <c r="ISL402" s="35"/>
      <c r="ISM402" s="35"/>
      <c r="ISN402" s="35"/>
      <c r="ISO402" s="35"/>
      <c r="ISP402" s="35"/>
      <c r="ISQ402" s="35"/>
      <c r="ISR402" s="35"/>
      <c r="ISS402" s="35"/>
      <c r="IST402" s="35"/>
      <c r="ISU402" s="35"/>
      <c r="ISV402" s="35"/>
      <c r="ISW402" s="35"/>
      <c r="ISX402" s="35"/>
      <c r="ISY402" s="35"/>
      <c r="ISZ402" s="35"/>
      <c r="ITA402" s="35"/>
      <c r="ITB402" s="35"/>
      <c r="ITC402" s="35"/>
      <c r="ITD402" s="35"/>
      <c r="ITE402" s="35"/>
      <c r="ITF402" s="35"/>
      <c r="ITG402" s="35"/>
      <c r="ITH402" s="35"/>
      <c r="ITI402" s="35"/>
      <c r="ITJ402" s="35"/>
      <c r="ITK402" s="35"/>
      <c r="ITL402" s="35"/>
      <c r="ITM402" s="35"/>
      <c r="ITN402" s="35"/>
      <c r="ITO402" s="35"/>
      <c r="ITP402" s="35"/>
      <c r="ITQ402" s="35"/>
      <c r="ITR402" s="35"/>
      <c r="ITS402" s="35"/>
      <c r="ITT402" s="35"/>
      <c r="ITU402" s="35"/>
      <c r="ITV402" s="35"/>
      <c r="ITW402" s="35"/>
      <c r="ITX402" s="35"/>
      <c r="ITY402" s="35"/>
      <c r="ITZ402" s="35"/>
      <c r="IUA402" s="35"/>
      <c r="IUB402" s="35"/>
      <c r="IUC402" s="35"/>
      <c r="IUD402" s="35"/>
      <c r="IUE402" s="35"/>
      <c r="IUF402" s="35"/>
      <c r="IUG402" s="35"/>
      <c r="IUH402" s="35"/>
      <c r="IUI402" s="35"/>
      <c r="IUJ402" s="35"/>
      <c r="IUK402" s="35"/>
      <c r="IUL402" s="35"/>
      <c r="IUM402" s="35"/>
      <c r="IUN402" s="35"/>
      <c r="IUO402" s="35"/>
      <c r="IUP402" s="35"/>
      <c r="IUQ402" s="35"/>
      <c r="IUR402" s="35"/>
      <c r="IUS402" s="35"/>
      <c r="IUT402" s="35"/>
      <c r="IUU402" s="35"/>
      <c r="IUV402" s="35"/>
      <c r="IUW402" s="35"/>
      <c r="IUX402" s="35"/>
      <c r="IUY402" s="35"/>
      <c r="IUZ402" s="35"/>
      <c r="IVA402" s="35"/>
      <c r="IVB402" s="35"/>
      <c r="IVC402" s="35"/>
      <c r="IVD402" s="35"/>
      <c r="IVE402" s="35"/>
      <c r="IVF402" s="35"/>
      <c r="IVG402" s="35"/>
      <c r="IVH402" s="35"/>
      <c r="IVI402" s="35"/>
      <c r="IVJ402" s="35"/>
      <c r="IVK402" s="35"/>
      <c r="IVL402" s="35"/>
      <c r="IVM402" s="35"/>
      <c r="IVN402" s="35"/>
      <c r="IVO402" s="35"/>
      <c r="IVP402" s="35"/>
      <c r="IVQ402" s="35"/>
      <c r="IVR402" s="35"/>
      <c r="IVS402" s="35"/>
      <c r="IVT402" s="35"/>
      <c r="IVU402" s="35"/>
      <c r="IVV402" s="35"/>
      <c r="IVW402" s="35"/>
      <c r="IVX402" s="35"/>
      <c r="IVY402" s="35"/>
      <c r="IVZ402" s="35"/>
      <c r="IWA402" s="35"/>
      <c r="IWB402" s="35"/>
      <c r="IWC402" s="35"/>
      <c r="IWD402" s="35"/>
      <c r="IWE402" s="35"/>
      <c r="IWF402" s="35"/>
      <c r="IWG402" s="35"/>
      <c r="IWH402" s="35"/>
      <c r="IWI402" s="35"/>
      <c r="IWJ402" s="35"/>
      <c r="IWK402" s="35"/>
      <c r="IWL402" s="35"/>
      <c r="IWM402" s="35"/>
      <c r="IWN402" s="35"/>
      <c r="IWO402" s="35"/>
      <c r="IWP402" s="35"/>
      <c r="IWQ402" s="35"/>
      <c r="IWR402" s="35"/>
      <c r="IWS402" s="35"/>
      <c r="IWT402" s="35"/>
      <c r="IWU402" s="35"/>
      <c r="IWV402" s="35"/>
      <c r="IWW402" s="35"/>
      <c r="IWX402" s="35"/>
      <c r="IWY402" s="35"/>
      <c r="IWZ402" s="35"/>
      <c r="IXA402" s="35"/>
      <c r="IXB402" s="35"/>
      <c r="IXC402" s="35"/>
      <c r="IXD402" s="35"/>
      <c r="IXE402" s="35"/>
      <c r="IXF402" s="35"/>
      <c r="IXG402" s="35"/>
      <c r="IXH402" s="35"/>
      <c r="IXI402" s="35"/>
      <c r="IXJ402" s="35"/>
      <c r="IXK402" s="35"/>
      <c r="IXL402" s="35"/>
      <c r="IXM402" s="35"/>
      <c r="IXN402" s="35"/>
      <c r="IXO402" s="35"/>
      <c r="IXP402" s="35"/>
      <c r="IXQ402" s="35"/>
      <c r="IXR402" s="35"/>
      <c r="IXS402" s="35"/>
      <c r="IXT402" s="35"/>
      <c r="IXU402" s="35"/>
      <c r="IXV402" s="35"/>
      <c r="IXW402" s="35"/>
      <c r="IXX402" s="35"/>
      <c r="IXY402" s="35"/>
      <c r="IXZ402" s="35"/>
      <c r="IYA402" s="35"/>
      <c r="IYB402" s="35"/>
      <c r="IYC402" s="35"/>
      <c r="IYD402" s="35"/>
      <c r="IYE402" s="35"/>
      <c r="IYF402" s="35"/>
      <c r="IYG402" s="35"/>
      <c r="IYH402" s="35"/>
      <c r="IYI402" s="35"/>
      <c r="IYJ402" s="35"/>
      <c r="IYK402" s="35"/>
      <c r="IYL402" s="35"/>
      <c r="IYM402" s="35"/>
      <c r="IYN402" s="35"/>
      <c r="IYO402" s="35"/>
      <c r="IYP402" s="35"/>
      <c r="IYQ402" s="35"/>
      <c r="IYR402" s="35"/>
      <c r="IYS402" s="35"/>
      <c r="IYT402" s="35"/>
      <c r="IYU402" s="35"/>
      <c r="IYV402" s="35"/>
      <c r="IYW402" s="35"/>
      <c r="IYX402" s="35"/>
      <c r="IYY402" s="35"/>
      <c r="IYZ402" s="35"/>
      <c r="IZA402" s="35"/>
      <c r="IZB402" s="35"/>
      <c r="IZC402" s="35"/>
      <c r="IZD402" s="35"/>
      <c r="IZE402" s="35"/>
      <c r="IZF402" s="35"/>
      <c r="IZG402" s="35"/>
      <c r="IZH402" s="35"/>
      <c r="IZI402" s="35"/>
      <c r="IZJ402" s="35"/>
      <c r="IZK402" s="35"/>
      <c r="IZL402" s="35"/>
      <c r="IZM402" s="35"/>
      <c r="IZN402" s="35"/>
      <c r="IZO402" s="35"/>
      <c r="IZP402" s="35"/>
      <c r="IZQ402" s="35"/>
      <c r="IZR402" s="35"/>
      <c r="IZS402" s="35"/>
      <c r="IZT402" s="35"/>
      <c r="IZU402" s="35"/>
      <c r="IZV402" s="35"/>
      <c r="IZW402" s="35"/>
      <c r="IZX402" s="35"/>
      <c r="IZY402" s="35"/>
      <c r="IZZ402" s="35"/>
      <c r="JAA402" s="35"/>
      <c r="JAB402" s="35"/>
      <c r="JAC402" s="35"/>
      <c r="JAD402" s="35"/>
      <c r="JAE402" s="35"/>
      <c r="JAF402" s="35"/>
      <c r="JAG402" s="35"/>
      <c r="JAH402" s="35"/>
      <c r="JAI402" s="35"/>
      <c r="JAJ402" s="35"/>
      <c r="JAK402" s="35"/>
      <c r="JAL402" s="35"/>
      <c r="JAM402" s="35"/>
      <c r="JAN402" s="35"/>
      <c r="JAO402" s="35"/>
      <c r="JAP402" s="35"/>
      <c r="JAQ402" s="35"/>
      <c r="JAR402" s="35"/>
      <c r="JAS402" s="35"/>
      <c r="JAT402" s="35"/>
      <c r="JAU402" s="35"/>
      <c r="JAV402" s="35"/>
      <c r="JAW402" s="35"/>
      <c r="JAX402" s="35"/>
      <c r="JAY402" s="35"/>
      <c r="JAZ402" s="35"/>
      <c r="JBA402" s="35"/>
      <c r="JBB402" s="35"/>
      <c r="JBC402" s="35"/>
      <c r="JBD402" s="35"/>
      <c r="JBE402" s="35"/>
      <c r="JBF402" s="35"/>
      <c r="JBG402" s="35"/>
      <c r="JBH402" s="35"/>
      <c r="JBI402" s="35"/>
      <c r="JBJ402" s="35"/>
      <c r="JBK402" s="35"/>
      <c r="JBL402" s="35"/>
      <c r="JBM402" s="35"/>
      <c r="JBN402" s="35"/>
      <c r="JBO402" s="35"/>
      <c r="JBP402" s="35"/>
      <c r="JBQ402" s="35"/>
      <c r="JBR402" s="35"/>
      <c r="JBS402" s="35"/>
      <c r="JBT402" s="35"/>
      <c r="JBU402" s="35"/>
      <c r="JBV402" s="35"/>
      <c r="JBW402" s="35"/>
      <c r="JBX402" s="35"/>
      <c r="JBY402" s="35"/>
      <c r="JBZ402" s="35"/>
      <c r="JCA402" s="35"/>
      <c r="JCB402" s="35"/>
      <c r="JCC402" s="35"/>
      <c r="JCD402" s="35"/>
      <c r="JCE402" s="35"/>
      <c r="JCF402" s="35"/>
      <c r="JCG402" s="35"/>
      <c r="JCH402" s="35"/>
      <c r="JCI402" s="35"/>
      <c r="JCJ402" s="35"/>
      <c r="JCK402" s="35"/>
      <c r="JCL402" s="35"/>
      <c r="JCM402" s="35"/>
      <c r="JCN402" s="35"/>
      <c r="JCO402" s="35"/>
      <c r="JCP402" s="35"/>
      <c r="JCQ402" s="35"/>
      <c r="JCR402" s="35"/>
      <c r="JCS402" s="35"/>
      <c r="JCT402" s="35"/>
      <c r="JCU402" s="35"/>
      <c r="JCV402" s="35"/>
      <c r="JCW402" s="35"/>
      <c r="JCX402" s="35"/>
      <c r="JCY402" s="35"/>
      <c r="JCZ402" s="35"/>
      <c r="JDA402" s="35"/>
      <c r="JDB402" s="35"/>
      <c r="JDC402" s="35"/>
      <c r="JDD402" s="35"/>
      <c r="JDE402" s="35"/>
      <c r="JDF402" s="35"/>
      <c r="JDG402" s="35"/>
      <c r="JDH402" s="35"/>
      <c r="JDI402" s="35"/>
      <c r="JDJ402" s="35"/>
      <c r="JDK402" s="35"/>
      <c r="JDL402" s="35"/>
      <c r="JDM402" s="35"/>
      <c r="JDN402" s="35"/>
      <c r="JDO402" s="35"/>
      <c r="JDP402" s="35"/>
      <c r="JDQ402" s="35"/>
      <c r="JDR402" s="35"/>
      <c r="JDS402" s="35"/>
      <c r="JDT402" s="35"/>
      <c r="JDU402" s="35"/>
      <c r="JDV402" s="35"/>
      <c r="JDW402" s="35"/>
      <c r="JDX402" s="35"/>
      <c r="JDY402" s="35"/>
      <c r="JDZ402" s="35"/>
      <c r="JEA402" s="35"/>
      <c r="JEB402" s="35"/>
      <c r="JEC402" s="35"/>
      <c r="JED402" s="35"/>
      <c r="JEE402" s="35"/>
      <c r="JEF402" s="35"/>
      <c r="JEG402" s="35"/>
      <c r="JEH402" s="35"/>
      <c r="JEI402" s="35"/>
      <c r="JEJ402" s="35"/>
      <c r="JEK402" s="35"/>
      <c r="JEL402" s="35"/>
      <c r="JEM402" s="35"/>
      <c r="JEN402" s="35"/>
      <c r="JEO402" s="35"/>
      <c r="JEP402" s="35"/>
      <c r="JEQ402" s="35"/>
      <c r="JER402" s="35"/>
      <c r="JES402" s="35"/>
      <c r="JET402" s="35"/>
      <c r="JEU402" s="35"/>
      <c r="JEV402" s="35"/>
      <c r="JEW402" s="35"/>
      <c r="JEX402" s="35"/>
      <c r="JEY402" s="35"/>
      <c r="JEZ402" s="35"/>
      <c r="JFA402" s="35"/>
      <c r="JFB402" s="35"/>
      <c r="JFC402" s="35"/>
      <c r="JFD402" s="35"/>
      <c r="JFE402" s="35"/>
      <c r="JFF402" s="35"/>
      <c r="JFG402" s="35"/>
      <c r="JFH402" s="35"/>
      <c r="JFI402" s="35"/>
      <c r="JFJ402" s="35"/>
      <c r="JFK402" s="35"/>
      <c r="JFL402" s="35"/>
      <c r="JFM402" s="35"/>
      <c r="JFN402" s="35"/>
      <c r="JFO402" s="35"/>
      <c r="JFP402" s="35"/>
      <c r="JFQ402" s="35"/>
      <c r="JFR402" s="35"/>
      <c r="JFS402" s="35"/>
      <c r="JFT402" s="35"/>
      <c r="JFU402" s="35"/>
      <c r="JFV402" s="35"/>
      <c r="JFW402" s="35"/>
      <c r="JFX402" s="35"/>
      <c r="JFY402" s="35"/>
      <c r="JFZ402" s="35"/>
      <c r="JGA402" s="35"/>
      <c r="JGB402" s="35"/>
      <c r="JGC402" s="35"/>
      <c r="JGD402" s="35"/>
      <c r="JGE402" s="35"/>
      <c r="JGF402" s="35"/>
      <c r="JGG402" s="35"/>
      <c r="JGH402" s="35"/>
      <c r="JGI402" s="35"/>
      <c r="JGJ402" s="35"/>
      <c r="JGK402" s="35"/>
      <c r="JGL402" s="35"/>
      <c r="JGM402" s="35"/>
      <c r="JGN402" s="35"/>
      <c r="JGO402" s="35"/>
      <c r="JGP402" s="35"/>
      <c r="JGQ402" s="35"/>
      <c r="JGR402" s="35"/>
      <c r="JGS402" s="35"/>
      <c r="JGT402" s="35"/>
      <c r="JGU402" s="35"/>
      <c r="JGV402" s="35"/>
      <c r="JGW402" s="35"/>
      <c r="JGX402" s="35"/>
      <c r="JGY402" s="35"/>
      <c r="JGZ402" s="35"/>
      <c r="JHA402" s="35"/>
      <c r="JHB402" s="35"/>
      <c r="JHC402" s="35"/>
      <c r="JHD402" s="35"/>
      <c r="JHE402" s="35"/>
      <c r="JHF402" s="35"/>
      <c r="JHG402" s="35"/>
      <c r="JHH402" s="35"/>
      <c r="JHI402" s="35"/>
      <c r="JHJ402" s="35"/>
      <c r="JHK402" s="35"/>
      <c r="JHL402" s="35"/>
      <c r="JHM402" s="35"/>
      <c r="JHN402" s="35"/>
      <c r="JHO402" s="35"/>
      <c r="JHP402" s="35"/>
      <c r="JHQ402" s="35"/>
      <c r="JHR402" s="35"/>
      <c r="JHS402" s="35"/>
      <c r="JHT402" s="35"/>
      <c r="JHU402" s="35"/>
      <c r="JHV402" s="35"/>
      <c r="JHW402" s="35"/>
      <c r="JHX402" s="35"/>
      <c r="JHY402" s="35"/>
      <c r="JHZ402" s="35"/>
      <c r="JIA402" s="35"/>
      <c r="JIB402" s="35"/>
      <c r="JIC402" s="35"/>
      <c r="JID402" s="35"/>
      <c r="JIE402" s="35"/>
      <c r="JIF402" s="35"/>
      <c r="JIG402" s="35"/>
      <c r="JIH402" s="35"/>
      <c r="JII402" s="35"/>
      <c r="JIJ402" s="35"/>
      <c r="JIK402" s="35"/>
      <c r="JIL402" s="35"/>
      <c r="JIM402" s="35"/>
      <c r="JIN402" s="35"/>
      <c r="JIO402" s="35"/>
      <c r="JIP402" s="35"/>
      <c r="JIQ402" s="35"/>
      <c r="JIR402" s="35"/>
      <c r="JIS402" s="35"/>
      <c r="JIT402" s="35"/>
      <c r="JIU402" s="35"/>
      <c r="JIV402" s="35"/>
      <c r="JIW402" s="35"/>
      <c r="JIX402" s="35"/>
      <c r="JIY402" s="35"/>
      <c r="JIZ402" s="35"/>
      <c r="JJA402" s="35"/>
      <c r="JJB402" s="35"/>
      <c r="JJC402" s="35"/>
      <c r="JJD402" s="35"/>
      <c r="JJE402" s="35"/>
      <c r="JJF402" s="35"/>
      <c r="JJG402" s="35"/>
      <c r="JJH402" s="35"/>
      <c r="JJI402" s="35"/>
      <c r="JJJ402" s="35"/>
      <c r="JJK402" s="35"/>
      <c r="JJL402" s="35"/>
      <c r="JJM402" s="35"/>
      <c r="JJN402" s="35"/>
      <c r="JJO402" s="35"/>
      <c r="JJP402" s="35"/>
      <c r="JJQ402" s="35"/>
      <c r="JJR402" s="35"/>
      <c r="JJS402" s="35"/>
      <c r="JJT402" s="35"/>
      <c r="JJU402" s="35"/>
      <c r="JJV402" s="35"/>
      <c r="JJW402" s="35"/>
      <c r="JJX402" s="35"/>
      <c r="JJY402" s="35"/>
      <c r="JJZ402" s="35"/>
      <c r="JKA402" s="35"/>
      <c r="JKB402" s="35"/>
      <c r="JKC402" s="35"/>
      <c r="JKD402" s="35"/>
      <c r="JKE402" s="35"/>
      <c r="JKF402" s="35"/>
      <c r="JKG402" s="35"/>
      <c r="JKH402" s="35"/>
      <c r="JKI402" s="35"/>
      <c r="JKJ402" s="35"/>
      <c r="JKK402" s="35"/>
      <c r="JKL402" s="35"/>
      <c r="JKM402" s="35"/>
      <c r="JKN402" s="35"/>
      <c r="JKO402" s="35"/>
      <c r="JKP402" s="35"/>
      <c r="JKQ402" s="35"/>
      <c r="JKR402" s="35"/>
      <c r="JKS402" s="35"/>
      <c r="JKT402" s="35"/>
      <c r="JKU402" s="35"/>
      <c r="JKV402" s="35"/>
      <c r="JKW402" s="35"/>
      <c r="JKX402" s="35"/>
      <c r="JKY402" s="35"/>
      <c r="JKZ402" s="35"/>
      <c r="JLA402" s="35"/>
      <c r="JLB402" s="35"/>
      <c r="JLC402" s="35"/>
      <c r="JLD402" s="35"/>
      <c r="JLE402" s="35"/>
      <c r="JLF402" s="35"/>
      <c r="JLG402" s="35"/>
      <c r="JLH402" s="35"/>
      <c r="JLI402" s="35"/>
      <c r="JLJ402" s="35"/>
      <c r="JLK402" s="35"/>
      <c r="JLL402" s="35"/>
      <c r="JLM402" s="35"/>
      <c r="JLN402" s="35"/>
      <c r="JLO402" s="35"/>
      <c r="JLP402" s="35"/>
      <c r="JLQ402" s="35"/>
      <c r="JLR402" s="35"/>
      <c r="JLS402" s="35"/>
      <c r="JLT402" s="35"/>
      <c r="JLU402" s="35"/>
      <c r="JLV402" s="35"/>
      <c r="JLW402" s="35"/>
      <c r="JLX402" s="35"/>
      <c r="JLY402" s="35"/>
      <c r="JLZ402" s="35"/>
      <c r="JMA402" s="35"/>
      <c r="JMB402" s="35"/>
      <c r="JMC402" s="35"/>
      <c r="JMD402" s="35"/>
      <c r="JME402" s="35"/>
      <c r="JMF402" s="35"/>
      <c r="JMG402" s="35"/>
      <c r="JMH402" s="35"/>
      <c r="JMI402" s="35"/>
      <c r="JMJ402" s="35"/>
      <c r="JMK402" s="35"/>
      <c r="JML402" s="35"/>
      <c r="JMM402" s="35"/>
      <c r="JMN402" s="35"/>
      <c r="JMO402" s="35"/>
      <c r="JMP402" s="35"/>
      <c r="JMQ402" s="35"/>
      <c r="JMR402" s="35"/>
      <c r="JMS402" s="35"/>
      <c r="JMT402" s="35"/>
      <c r="JMU402" s="35"/>
      <c r="JMV402" s="35"/>
      <c r="JMW402" s="35"/>
      <c r="JMX402" s="35"/>
      <c r="JMY402" s="35"/>
      <c r="JMZ402" s="35"/>
      <c r="JNA402" s="35"/>
      <c r="JNB402" s="35"/>
      <c r="JNC402" s="35"/>
      <c r="JND402" s="35"/>
      <c r="JNE402" s="35"/>
      <c r="JNF402" s="35"/>
      <c r="JNG402" s="35"/>
      <c r="JNH402" s="35"/>
      <c r="JNI402" s="35"/>
      <c r="JNJ402" s="35"/>
      <c r="JNK402" s="35"/>
      <c r="JNL402" s="35"/>
      <c r="JNM402" s="35"/>
      <c r="JNN402" s="35"/>
      <c r="JNO402" s="35"/>
      <c r="JNP402" s="35"/>
      <c r="JNQ402" s="35"/>
      <c r="JNR402" s="35"/>
      <c r="JNS402" s="35"/>
      <c r="JNT402" s="35"/>
      <c r="JNU402" s="35"/>
      <c r="JNV402" s="35"/>
      <c r="JNW402" s="35"/>
      <c r="JNX402" s="35"/>
      <c r="JNY402" s="35"/>
      <c r="JNZ402" s="35"/>
      <c r="JOA402" s="35"/>
      <c r="JOB402" s="35"/>
      <c r="JOC402" s="35"/>
      <c r="JOD402" s="35"/>
      <c r="JOE402" s="35"/>
      <c r="JOF402" s="35"/>
      <c r="JOG402" s="35"/>
      <c r="JOH402" s="35"/>
      <c r="JOI402" s="35"/>
      <c r="JOJ402" s="35"/>
      <c r="JOK402" s="35"/>
      <c r="JOL402" s="35"/>
      <c r="JOM402" s="35"/>
      <c r="JON402" s="35"/>
      <c r="JOO402" s="35"/>
      <c r="JOP402" s="35"/>
      <c r="JOQ402" s="35"/>
      <c r="JOR402" s="35"/>
      <c r="JOS402" s="35"/>
      <c r="JOT402" s="35"/>
      <c r="JOU402" s="35"/>
      <c r="JOV402" s="35"/>
      <c r="JOW402" s="35"/>
      <c r="JOX402" s="35"/>
      <c r="JOY402" s="35"/>
      <c r="JOZ402" s="35"/>
      <c r="JPA402" s="35"/>
      <c r="JPB402" s="35"/>
      <c r="JPC402" s="35"/>
      <c r="JPD402" s="35"/>
      <c r="JPE402" s="35"/>
      <c r="JPF402" s="35"/>
      <c r="JPG402" s="35"/>
      <c r="JPH402" s="35"/>
      <c r="JPI402" s="35"/>
      <c r="JPJ402" s="35"/>
      <c r="JPK402" s="35"/>
      <c r="JPL402" s="35"/>
      <c r="JPM402" s="35"/>
      <c r="JPN402" s="35"/>
      <c r="JPO402" s="35"/>
      <c r="JPP402" s="35"/>
      <c r="JPQ402" s="35"/>
      <c r="JPR402" s="35"/>
      <c r="JPS402" s="35"/>
      <c r="JPT402" s="35"/>
      <c r="JPU402" s="35"/>
      <c r="JPV402" s="35"/>
      <c r="JPW402" s="35"/>
      <c r="JPX402" s="35"/>
      <c r="JPY402" s="35"/>
      <c r="JPZ402" s="35"/>
      <c r="JQA402" s="35"/>
      <c r="JQB402" s="35"/>
      <c r="JQC402" s="35"/>
      <c r="JQD402" s="35"/>
      <c r="JQE402" s="35"/>
      <c r="JQF402" s="35"/>
      <c r="JQG402" s="35"/>
      <c r="JQH402" s="35"/>
      <c r="JQI402" s="35"/>
      <c r="JQJ402" s="35"/>
      <c r="JQK402" s="35"/>
      <c r="JQL402" s="35"/>
      <c r="JQM402" s="35"/>
      <c r="JQN402" s="35"/>
      <c r="JQO402" s="35"/>
      <c r="JQP402" s="35"/>
      <c r="JQQ402" s="35"/>
      <c r="JQR402" s="35"/>
      <c r="JQS402" s="35"/>
      <c r="JQT402" s="35"/>
      <c r="JQU402" s="35"/>
      <c r="JQV402" s="35"/>
      <c r="JQW402" s="35"/>
      <c r="JQX402" s="35"/>
      <c r="JQY402" s="35"/>
      <c r="JQZ402" s="35"/>
      <c r="JRA402" s="35"/>
      <c r="JRB402" s="35"/>
      <c r="JRC402" s="35"/>
      <c r="JRD402" s="35"/>
      <c r="JRE402" s="35"/>
      <c r="JRF402" s="35"/>
      <c r="JRG402" s="35"/>
      <c r="JRH402" s="35"/>
      <c r="JRI402" s="35"/>
      <c r="JRJ402" s="35"/>
      <c r="JRK402" s="35"/>
      <c r="JRL402" s="35"/>
      <c r="JRM402" s="35"/>
      <c r="JRN402" s="35"/>
      <c r="JRO402" s="35"/>
      <c r="JRP402" s="35"/>
      <c r="JRQ402" s="35"/>
      <c r="JRR402" s="35"/>
      <c r="JRS402" s="35"/>
      <c r="JRT402" s="35"/>
      <c r="JRU402" s="35"/>
      <c r="JRV402" s="35"/>
      <c r="JRW402" s="35"/>
      <c r="JRX402" s="35"/>
      <c r="JRY402" s="35"/>
      <c r="JRZ402" s="35"/>
      <c r="JSA402" s="35"/>
      <c r="JSB402" s="35"/>
      <c r="JSC402" s="35"/>
      <c r="JSD402" s="35"/>
      <c r="JSE402" s="35"/>
      <c r="JSF402" s="35"/>
      <c r="JSG402" s="35"/>
      <c r="JSH402" s="35"/>
      <c r="JSI402" s="35"/>
      <c r="JSJ402" s="35"/>
      <c r="JSK402" s="35"/>
      <c r="JSL402" s="35"/>
      <c r="JSM402" s="35"/>
      <c r="JSN402" s="35"/>
      <c r="JSO402" s="35"/>
      <c r="JSP402" s="35"/>
      <c r="JSQ402" s="35"/>
      <c r="JSR402" s="35"/>
      <c r="JSS402" s="35"/>
      <c r="JST402" s="35"/>
      <c r="JSU402" s="35"/>
      <c r="JSV402" s="35"/>
      <c r="JSW402" s="35"/>
      <c r="JSX402" s="35"/>
      <c r="JSY402" s="35"/>
      <c r="JSZ402" s="35"/>
      <c r="JTA402" s="35"/>
      <c r="JTB402" s="35"/>
      <c r="JTC402" s="35"/>
      <c r="JTD402" s="35"/>
      <c r="JTE402" s="35"/>
      <c r="JTF402" s="35"/>
      <c r="JTG402" s="35"/>
      <c r="JTH402" s="35"/>
      <c r="JTI402" s="35"/>
      <c r="JTJ402" s="35"/>
      <c r="JTK402" s="35"/>
      <c r="JTL402" s="35"/>
      <c r="JTM402" s="35"/>
      <c r="JTN402" s="35"/>
      <c r="JTO402" s="35"/>
      <c r="JTP402" s="35"/>
      <c r="JTQ402" s="35"/>
      <c r="JTR402" s="35"/>
      <c r="JTS402" s="35"/>
      <c r="JTT402" s="35"/>
      <c r="JTU402" s="35"/>
      <c r="JTV402" s="35"/>
      <c r="JTW402" s="35"/>
      <c r="JTX402" s="35"/>
      <c r="JTY402" s="35"/>
      <c r="JTZ402" s="35"/>
      <c r="JUA402" s="35"/>
      <c r="JUB402" s="35"/>
      <c r="JUC402" s="35"/>
      <c r="JUD402" s="35"/>
      <c r="JUE402" s="35"/>
      <c r="JUF402" s="35"/>
      <c r="JUG402" s="35"/>
      <c r="JUH402" s="35"/>
      <c r="JUI402" s="35"/>
      <c r="JUJ402" s="35"/>
      <c r="JUK402" s="35"/>
      <c r="JUL402" s="35"/>
      <c r="JUM402" s="35"/>
      <c r="JUN402" s="35"/>
      <c r="JUO402" s="35"/>
      <c r="JUP402" s="35"/>
      <c r="JUQ402" s="35"/>
      <c r="JUR402" s="35"/>
      <c r="JUS402" s="35"/>
      <c r="JUT402" s="35"/>
      <c r="JUU402" s="35"/>
      <c r="JUV402" s="35"/>
      <c r="JUW402" s="35"/>
      <c r="JUX402" s="35"/>
      <c r="JUY402" s="35"/>
      <c r="JUZ402" s="35"/>
      <c r="JVA402" s="35"/>
      <c r="JVB402" s="35"/>
      <c r="JVC402" s="35"/>
      <c r="JVD402" s="35"/>
      <c r="JVE402" s="35"/>
      <c r="JVF402" s="35"/>
      <c r="JVG402" s="35"/>
      <c r="JVH402" s="35"/>
      <c r="JVI402" s="35"/>
      <c r="JVJ402" s="35"/>
      <c r="JVK402" s="35"/>
      <c r="JVL402" s="35"/>
      <c r="JVM402" s="35"/>
      <c r="JVN402" s="35"/>
      <c r="JVO402" s="35"/>
      <c r="JVP402" s="35"/>
      <c r="JVQ402" s="35"/>
      <c r="JVR402" s="35"/>
      <c r="JVS402" s="35"/>
      <c r="JVT402" s="35"/>
      <c r="JVU402" s="35"/>
      <c r="JVV402" s="35"/>
      <c r="JVW402" s="35"/>
      <c r="JVX402" s="35"/>
      <c r="JVY402" s="35"/>
      <c r="JVZ402" s="35"/>
      <c r="JWA402" s="35"/>
      <c r="JWB402" s="35"/>
      <c r="JWC402" s="35"/>
      <c r="JWD402" s="35"/>
      <c r="JWE402" s="35"/>
      <c r="JWF402" s="35"/>
      <c r="JWG402" s="35"/>
      <c r="JWH402" s="35"/>
      <c r="JWI402" s="35"/>
      <c r="JWJ402" s="35"/>
      <c r="JWK402" s="35"/>
      <c r="JWL402" s="35"/>
      <c r="JWM402" s="35"/>
      <c r="JWN402" s="35"/>
      <c r="JWO402" s="35"/>
      <c r="JWP402" s="35"/>
      <c r="JWQ402" s="35"/>
      <c r="JWR402" s="35"/>
      <c r="JWS402" s="35"/>
      <c r="JWT402" s="35"/>
      <c r="JWU402" s="35"/>
      <c r="JWV402" s="35"/>
      <c r="JWW402" s="35"/>
      <c r="JWX402" s="35"/>
      <c r="JWY402" s="35"/>
      <c r="JWZ402" s="35"/>
      <c r="JXA402" s="35"/>
      <c r="JXB402" s="35"/>
      <c r="JXC402" s="35"/>
      <c r="JXD402" s="35"/>
      <c r="JXE402" s="35"/>
      <c r="JXF402" s="35"/>
      <c r="JXG402" s="35"/>
      <c r="JXH402" s="35"/>
      <c r="JXI402" s="35"/>
      <c r="JXJ402" s="35"/>
      <c r="JXK402" s="35"/>
      <c r="JXL402" s="35"/>
      <c r="JXM402" s="35"/>
      <c r="JXN402" s="35"/>
      <c r="JXO402" s="35"/>
      <c r="JXP402" s="35"/>
      <c r="JXQ402" s="35"/>
      <c r="JXR402" s="35"/>
      <c r="JXS402" s="35"/>
      <c r="JXT402" s="35"/>
      <c r="JXU402" s="35"/>
      <c r="JXV402" s="35"/>
      <c r="JXW402" s="35"/>
      <c r="JXX402" s="35"/>
      <c r="JXY402" s="35"/>
      <c r="JXZ402" s="35"/>
      <c r="JYA402" s="35"/>
      <c r="JYB402" s="35"/>
      <c r="JYC402" s="35"/>
      <c r="JYD402" s="35"/>
      <c r="JYE402" s="35"/>
      <c r="JYF402" s="35"/>
      <c r="JYG402" s="35"/>
      <c r="JYH402" s="35"/>
      <c r="JYI402" s="35"/>
      <c r="JYJ402" s="35"/>
      <c r="JYK402" s="35"/>
      <c r="JYL402" s="35"/>
      <c r="JYM402" s="35"/>
      <c r="JYN402" s="35"/>
      <c r="JYO402" s="35"/>
      <c r="JYP402" s="35"/>
      <c r="JYQ402" s="35"/>
      <c r="JYR402" s="35"/>
      <c r="JYS402" s="35"/>
      <c r="JYT402" s="35"/>
      <c r="JYU402" s="35"/>
      <c r="JYV402" s="35"/>
      <c r="JYW402" s="35"/>
      <c r="JYX402" s="35"/>
      <c r="JYY402" s="35"/>
      <c r="JYZ402" s="35"/>
      <c r="JZA402" s="35"/>
      <c r="JZB402" s="35"/>
      <c r="JZC402" s="35"/>
      <c r="JZD402" s="35"/>
      <c r="JZE402" s="35"/>
      <c r="JZF402" s="35"/>
      <c r="JZG402" s="35"/>
      <c r="JZH402" s="35"/>
      <c r="JZI402" s="35"/>
      <c r="JZJ402" s="35"/>
      <c r="JZK402" s="35"/>
      <c r="JZL402" s="35"/>
      <c r="JZM402" s="35"/>
      <c r="JZN402" s="35"/>
      <c r="JZO402" s="35"/>
      <c r="JZP402" s="35"/>
      <c r="JZQ402" s="35"/>
      <c r="JZR402" s="35"/>
      <c r="JZS402" s="35"/>
      <c r="JZT402" s="35"/>
      <c r="JZU402" s="35"/>
      <c r="JZV402" s="35"/>
      <c r="JZW402" s="35"/>
      <c r="JZX402" s="35"/>
      <c r="JZY402" s="35"/>
      <c r="JZZ402" s="35"/>
      <c r="KAA402" s="35"/>
      <c r="KAB402" s="35"/>
      <c r="KAC402" s="35"/>
      <c r="KAD402" s="35"/>
      <c r="KAE402" s="35"/>
      <c r="KAF402" s="35"/>
      <c r="KAG402" s="35"/>
      <c r="KAH402" s="35"/>
      <c r="KAI402" s="35"/>
      <c r="KAJ402" s="35"/>
      <c r="KAK402" s="35"/>
      <c r="KAL402" s="35"/>
      <c r="KAM402" s="35"/>
      <c r="KAN402" s="35"/>
      <c r="KAO402" s="35"/>
      <c r="KAP402" s="35"/>
      <c r="KAQ402" s="35"/>
      <c r="KAR402" s="35"/>
      <c r="KAS402" s="35"/>
      <c r="KAT402" s="35"/>
      <c r="KAU402" s="35"/>
      <c r="KAV402" s="35"/>
      <c r="KAW402" s="35"/>
      <c r="KAX402" s="35"/>
      <c r="KAY402" s="35"/>
      <c r="KAZ402" s="35"/>
      <c r="KBA402" s="35"/>
      <c r="KBB402" s="35"/>
      <c r="KBC402" s="35"/>
      <c r="KBD402" s="35"/>
      <c r="KBE402" s="35"/>
      <c r="KBF402" s="35"/>
      <c r="KBG402" s="35"/>
      <c r="KBH402" s="35"/>
      <c r="KBI402" s="35"/>
      <c r="KBJ402" s="35"/>
      <c r="KBK402" s="35"/>
      <c r="KBL402" s="35"/>
      <c r="KBM402" s="35"/>
      <c r="KBN402" s="35"/>
      <c r="KBO402" s="35"/>
      <c r="KBP402" s="35"/>
      <c r="KBQ402" s="35"/>
      <c r="KBR402" s="35"/>
      <c r="KBS402" s="35"/>
      <c r="KBT402" s="35"/>
      <c r="KBU402" s="35"/>
      <c r="KBV402" s="35"/>
      <c r="KBW402" s="35"/>
      <c r="KBX402" s="35"/>
      <c r="KBY402" s="35"/>
      <c r="KBZ402" s="35"/>
      <c r="KCA402" s="35"/>
      <c r="KCB402" s="35"/>
      <c r="KCC402" s="35"/>
      <c r="KCD402" s="35"/>
      <c r="KCE402" s="35"/>
      <c r="KCF402" s="35"/>
      <c r="KCG402" s="35"/>
      <c r="KCH402" s="35"/>
      <c r="KCI402" s="35"/>
      <c r="KCJ402" s="35"/>
      <c r="KCK402" s="35"/>
      <c r="KCL402" s="35"/>
      <c r="KCM402" s="35"/>
      <c r="KCN402" s="35"/>
      <c r="KCO402" s="35"/>
      <c r="KCP402" s="35"/>
      <c r="KCQ402" s="35"/>
      <c r="KCR402" s="35"/>
      <c r="KCS402" s="35"/>
      <c r="KCT402" s="35"/>
      <c r="KCU402" s="35"/>
      <c r="KCV402" s="35"/>
      <c r="KCW402" s="35"/>
      <c r="KCX402" s="35"/>
      <c r="KCY402" s="35"/>
      <c r="KCZ402" s="35"/>
      <c r="KDA402" s="35"/>
      <c r="KDB402" s="35"/>
      <c r="KDC402" s="35"/>
      <c r="KDD402" s="35"/>
      <c r="KDE402" s="35"/>
      <c r="KDF402" s="35"/>
      <c r="KDG402" s="35"/>
      <c r="KDH402" s="35"/>
      <c r="KDI402" s="35"/>
      <c r="KDJ402" s="35"/>
      <c r="KDK402" s="35"/>
      <c r="KDL402" s="35"/>
      <c r="KDM402" s="35"/>
      <c r="KDN402" s="35"/>
      <c r="KDO402" s="35"/>
      <c r="KDP402" s="35"/>
      <c r="KDQ402" s="35"/>
      <c r="KDR402" s="35"/>
      <c r="KDS402" s="35"/>
      <c r="KDT402" s="35"/>
      <c r="KDU402" s="35"/>
      <c r="KDV402" s="35"/>
      <c r="KDW402" s="35"/>
      <c r="KDX402" s="35"/>
      <c r="KDY402" s="35"/>
      <c r="KDZ402" s="35"/>
      <c r="KEA402" s="35"/>
      <c r="KEB402" s="35"/>
      <c r="KEC402" s="35"/>
      <c r="KED402" s="35"/>
      <c r="KEE402" s="35"/>
      <c r="KEF402" s="35"/>
      <c r="KEG402" s="35"/>
      <c r="KEH402" s="35"/>
      <c r="KEI402" s="35"/>
      <c r="KEJ402" s="35"/>
      <c r="KEK402" s="35"/>
      <c r="KEL402" s="35"/>
      <c r="KEM402" s="35"/>
      <c r="KEN402" s="35"/>
      <c r="KEO402" s="35"/>
      <c r="KEP402" s="35"/>
      <c r="KEQ402" s="35"/>
      <c r="KER402" s="35"/>
      <c r="KES402" s="35"/>
      <c r="KET402" s="35"/>
      <c r="KEU402" s="35"/>
      <c r="KEV402" s="35"/>
      <c r="KEW402" s="35"/>
      <c r="KEX402" s="35"/>
      <c r="KEY402" s="35"/>
      <c r="KEZ402" s="35"/>
      <c r="KFA402" s="35"/>
      <c r="KFB402" s="35"/>
      <c r="KFC402" s="35"/>
      <c r="KFD402" s="35"/>
      <c r="KFE402" s="35"/>
      <c r="KFF402" s="35"/>
      <c r="KFG402" s="35"/>
      <c r="KFH402" s="35"/>
      <c r="KFI402" s="35"/>
      <c r="KFJ402" s="35"/>
      <c r="KFK402" s="35"/>
      <c r="KFL402" s="35"/>
      <c r="KFM402" s="35"/>
      <c r="KFN402" s="35"/>
      <c r="KFO402" s="35"/>
      <c r="KFP402" s="35"/>
      <c r="KFQ402" s="35"/>
      <c r="KFR402" s="35"/>
      <c r="KFS402" s="35"/>
      <c r="KFT402" s="35"/>
      <c r="KFU402" s="35"/>
      <c r="KFV402" s="35"/>
      <c r="KFW402" s="35"/>
      <c r="KFX402" s="35"/>
      <c r="KFY402" s="35"/>
      <c r="KFZ402" s="35"/>
      <c r="KGA402" s="35"/>
      <c r="KGB402" s="35"/>
      <c r="KGC402" s="35"/>
      <c r="KGD402" s="35"/>
      <c r="KGE402" s="35"/>
      <c r="KGF402" s="35"/>
      <c r="KGG402" s="35"/>
      <c r="KGH402" s="35"/>
      <c r="KGI402" s="35"/>
      <c r="KGJ402" s="35"/>
      <c r="KGK402" s="35"/>
      <c r="KGL402" s="35"/>
      <c r="KGM402" s="35"/>
      <c r="KGN402" s="35"/>
      <c r="KGO402" s="35"/>
      <c r="KGP402" s="35"/>
      <c r="KGQ402" s="35"/>
      <c r="KGR402" s="35"/>
      <c r="KGS402" s="35"/>
      <c r="KGT402" s="35"/>
      <c r="KGU402" s="35"/>
      <c r="KGV402" s="35"/>
      <c r="KGW402" s="35"/>
      <c r="KGX402" s="35"/>
      <c r="KGY402" s="35"/>
      <c r="KGZ402" s="35"/>
      <c r="KHA402" s="35"/>
      <c r="KHB402" s="35"/>
      <c r="KHC402" s="35"/>
      <c r="KHD402" s="35"/>
      <c r="KHE402" s="35"/>
      <c r="KHF402" s="35"/>
      <c r="KHG402" s="35"/>
      <c r="KHH402" s="35"/>
      <c r="KHI402" s="35"/>
      <c r="KHJ402" s="35"/>
      <c r="KHK402" s="35"/>
      <c r="KHL402" s="35"/>
      <c r="KHM402" s="35"/>
      <c r="KHN402" s="35"/>
      <c r="KHO402" s="35"/>
      <c r="KHP402" s="35"/>
      <c r="KHQ402" s="35"/>
      <c r="KHR402" s="35"/>
      <c r="KHS402" s="35"/>
      <c r="KHT402" s="35"/>
      <c r="KHU402" s="35"/>
      <c r="KHV402" s="35"/>
      <c r="KHW402" s="35"/>
      <c r="KHX402" s="35"/>
      <c r="KHY402" s="35"/>
      <c r="KHZ402" s="35"/>
      <c r="KIA402" s="35"/>
      <c r="KIB402" s="35"/>
      <c r="KIC402" s="35"/>
      <c r="KID402" s="35"/>
      <c r="KIE402" s="35"/>
      <c r="KIF402" s="35"/>
      <c r="KIG402" s="35"/>
      <c r="KIH402" s="35"/>
      <c r="KII402" s="35"/>
      <c r="KIJ402" s="35"/>
      <c r="KIK402" s="35"/>
      <c r="KIL402" s="35"/>
      <c r="KIM402" s="35"/>
      <c r="KIN402" s="35"/>
      <c r="KIO402" s="35"/>
      <c r="KIP402" s="35"/>
      <c r="KIQ402" s="35"/>
      <c r="KIR402" s="35"/>
      <c r="KIS402" s="35"/>
      <c r="KIT402" s="35"/>
      <c r="KIU402" s="35"/>
      <c r="KIV402" s="35"/>
      <c r="KIW402" s="35"/>
      <c r="KIX402" s="35"/>
      <c r="KIY402" s="35"/>
      <c r="KIZ402" s="35"/>
      <c r="KJA402" s="35"/>
      <c r="KJB402" s="35"/>
      <c r="KJC402" s="35"/>
      <c r="KJD402" s="35"/>
      <c r="KJE402" s="35"/>
      <c r="KJF402" s="35"/>
      <c r="KJG402" s="35"/>
      <c r="KJH402" s="35"/>
      <c r="KJI402" s="35"/>
      <c r="KJJ402" s="35"/>
      <c r="KJK402" s="35"/>
      <c r="KJL402" s="35"/>
      <c r="KJM402" s="35"/>
      <c r="KJN402" s="35"/>
      <c r="KJO402" s="35"/>
      <c r="KJP402" s="35"/>
      <c r="KJQ402" s="35"/>
      <c r="KJR402" s="35"/>
      <c r="KJS402" s="35"/>
      <c r="KJT402" s="35"/>
      <c r="KJU402" s="35"/>
      <c r="KJV402" s="35"/>
      <c r="KJW402" s="35"/>
      <c r="KJX402" s="35"/>
      <c r="KJY402" s="35"/>
      <c r="KJZ402" s="35"/>
      <c r="KKA402" s="35"/>
      <c r="KKB402" s="35"/>
      <c r="KKC402" s="35"/>
      <c r="KKD402" s="35"/>
      <c r="KKE402" s="35"/>
      <c r="KKF402" s="35"/>
      <c r="KKG402" s="35"/>
      <c r="KKH402" s="35"/>
      <c r="KKI402" s="35"/>
      <c r="KKJ402" s="35"/>
      <c r="KKK402" s="35"/>
      <c r="KKL402" s="35"/>
      <c r="KKM402" s="35"/>
      <c r="KKN402" s="35"/>
      <c r="KKO402" s="35"/>
      <c r="KKP402" s="35"/>
      <c r="KKQ402" s="35"/>
      <c r="KKR402" s="35"/>
      <c r="KKS402" s="35"/>
      <c r="KKT402" s="35"/>
      <c r="KKU402" s="35"/>
      <c r="KKV402" s="35"/>
      <c r="KKW402" s="35"/>
      <c r="KKX402" s="35"/>
      <c r="KKY402" s="35"/>
      <c r="KKZ402" s="35"/>
      <c r="KLA402" s="35"/>
      <c r="KLB402" s="35"/>
      <c r="KLC402" s="35"/>
      <c r="KLD402" s="35"/>
      <c r="KLE402" s="35"/>
      <c r="KLF402" s="35"/>
      <c r="KLG402" s="35"/>
      <c r="KLH402" s="35"/>
      <c r="KLI402" s="35"/>
      <c r="KLJ402" s="35"/>
      <c r="KLK402" s="35"/>
      <c r="KLL402" s="35"/>
      <c r="KLM402" s="35"/>
      <c r="KLN402" s="35"/>
      <c r="KLO402" s="35"/>
      <c r="KLP402" s="35"/>
      <c r="KLQ402" s="35"/>
      <c r="KLR402" s="35"/>
      <c r="KLS402" s="35"/>
      <c r="KLT402" s="35"/>
      <c r="KLU402" s="35"/>
      <c r="KLV402" s="35"/>
      <c r="KLW402" s="35"/>
      <c r="KLX402" s="35"/>
      <c r="KLY402" s="35"/>
      <c r="KLZ402" s="35"/>
      <c r="KMA402" s="35"/>
      <c r="KMB402" s="35"/>
      <c r="KMC402" s="35"/>
      <c r="KMD402" s="35"/>
      <c r="KME402" s="35"/>
      <c r="KMF402" s="35"/>
      <c r="KMG402" s="35"/>
      <c r="KMH402" s="35"/>
      <c r="KMI402" s="35"/>
      <c r="KMJ402" s="35"/>
      <c r="KMK402" s="35"/>
      <c r="KML402" s="35"/>
      <c r="KMM402" s="35"/>
      <c r="KMN402" s="35"/>
      <c r="KMO402" s="35"/>
      <c r="KMP402" s="35"/>
      <c r="KMQ402" s="35"/>
      <c r="KMR402" s="35"/>
      <c r="KMS402" s="35"/>
      <c r="KMT402" s="35"/>
      <c r="KMU402" s="35"/>
      <c r="KMV402" s="35"/>
      <c r="KMW402" s="35"/>
      <c r="KMX402" s="35"/>
      <c r="KMY402" s="35"/>
      <c r="KMZ402" s="35"/>
      <c r="KNA402" s="35"/>
      <c r="KNB402" s="35"/>
      <c r="KNC402" s="35"/>
      <c r="KND402" s="35"/>
      <c r="KNE402" s="35"/>
      <c r="KNF402" s="35"/>
      <c r="KNG402" s="35"/>
      <c r="KNH402" s="35"/>
      <c r="KNI402" s="35"/>
      <c r="KNJ402" s="35"/>
      <c r="KNK402" s="35"/>
      <c r="KNL402" s="35"/>
      <c r="KNM402" s="35"/>
      <c r="KNN402" s="35"/>
      <c r="KNO402" s="35"/>
      <c r="KNP402" s="35"/>
      <c r="KNQ402" s="35"/>
      <c r="KNR402" s="35"/>
      <c r="KNS402" s="35"/>
      <c r="KNT402" s="35"/>
      <c r="KNU402" s="35"/>
      <c r="KNV402" s="35"/>
      <c r="KNW402" s="35"/>
      <c r="KNX402" s="35"/>
      <c r="KNY402" s="35"/>
      <c r="KNZ402" s="35"/>
      <c r="KOA402" s="35"/>
      <c r="KOB402" s="35"/>
      <c r="KOC402" s="35"/>
      <c r="KOD402" s="35"/>
      <c r="KOE402" s="35"/>
      <c r="KOF402" s="35"/>
      <c r="KOG402" s="35"/>
      <c r="KOH402" s="35"/>
      <c r="KOI402" s="35"/>
      <c r="KOJ402" s="35"/>
      <c r="KOK402" s="35"/>
      <c r="KOL402" s="35"/>
      <c r="KOM402" s="35"/>
      <c r="KON402" s="35"/>
      <c r="KOO402" s="35"/>
      <c r="KOP402" s="35"/>
      <c r="KOQ402" s="35"/>
      <c r="KOR402" s="35"/>
      <c r="KOS402" s="35"/>
      <c r="KOT402" s="35"/>
      <c r="KOU402" s="35"/>
      <c r="KOV402" s="35"/>
      <c r="KOW402" s="35"/>
      <c r="KOX402" s="35"/>
      <c r="KOY402" s="35"/>
      <c r="KOZ402" s="35"/>
      <c r="KPA402" s="35"/>
      <c r="KPB402" s="35"/>
      <c r="KPC402" s="35"/>
      <c r="KPD402" s="35"/>
      <c r="KPE402" s="35"/>
      <c r="KPF402" s="35"/>
      <c r="KPG402" s="35"/>
      <c r="KPH402" s="35"/>
      <c r="KPI402" s="35"/>
      <c r="KPJ402" s="35"/>
      <c r="KPK402" s="35"/>
      <c r="KPL402" s="35"/>
      <c r="KPM402" s="35"/>
      <c r="KPN402" s="35"/>
      <c r="KPO402" s="35"/>
      <c r="KPP402" s="35"/>
      <c r="KPQ402" s="35"/>
      <c r="KPR402" s="35"/>
      <c r="KPS402" s="35"/>
      <c r="KPT402" s="35"/>
      <c r="KPU402" s="35"/>
      <c r="KPV402" s="35"/>
      <c r="KPW402" s="35"/>
      <c r="KPX402" s="35"/>
      <c r="KPY402" s="35"/>
      <c r="KPZ402" s="35"/>
      <c r="KQA402" s="35"/>
      <c r="KQB402" s="35"/>
      <c r="KQC402" s="35"/>
      <c r="KQD402" s="35"/>
      <c r="KQE402" s="35"/>
      <c r="KQF402" s="35"/>
      <c r="KQG402" s="35"/>
      <c r="KQH402" s="35"/>
      <c r="KQI402" s="35"/>
      <c r="KQJ402" s="35"/>
      <c r="KQK402" s="35"/>
      <c r="KQL402" s="35"/>
      <c r="KQM402" s="35"/>
      <c r="KQN402" s="35"/>
      <c r="KQO402" s="35"/>
      <c r="KQP402" s="35"/>
      <c r="KQQ402" s="35"/>
      <c r="KQR402" s="35"/>
      <c r="KQS402" s="35"/>
      <c r="KQT402" s="35"/>
      <c r="KQU402" s="35"/>
      <c r="KQV402" s="35"/>
      <c r="KQW402" s="35"/>
      <c r="KQX402" s="35"/>
      <c r="KQY402" s="35"/>
      <c r="KQZ402" s="35"/>
      <c r="KRA402" s="35"/>
      <c r="KRB402" s="35"/>
      <c r="KRC402" s="35"/>
      <c r="KRD402" s="35"/>
      <c r="KRE402" s="35"/>
      <c r="KRF402" s="35"/>
      <c r="KRG402" s="35"/>
      <c r="KRH402" s="35"/>
      <c r="KRI402" s="35"/>
      <c r="KRJ402" s="35"/>
      <c r="KRK402" s="35"/>
      <c r="KRL402" s="35"/>
      <c r="KRM402" s="35"/>
      <c r="KRN402" s="35"/>
      <c r="KRO402" s="35"/>
      <c r="KRP402" s="35"/>
      <c r="KRQ402" s="35"/>
      <c r="KRR402" s="35"/>
      <c r="KRS402" s="35"/>
      <c r="KRT402" s="35"/>
      <c r="KRU402" s="35"/>
      <c r="KRV402" s="35"/>
      <c r="KRW402" s="35"/>
      <c r="KRX402" s="35"/>
      <c r="KRY402" s="35"/>
      <c r="KRZ402" s="35"/>
      <c r="KSA402" s="35"/>
      <c r="KSB402" s="35"/>
      <c r="KSC402" s="35"/>
      <c r="KSD402" s="35"/>
      <c r="KSE402" s="35"/>
      <c r="KSF402" s="35"/>
      <c r="KSG402" s="35"/>
      <c r="KSH402" s="35"/>
      <c r="KSI402" s="35"/>
      <c r="KSJ402" s="35"/>
      <c r="KSK402" s="35"/>
      <c r="KSL402" s="35"/>
      <c r="KSM402" s="35"/>
      <c r="KSN402" s="35"/>
      <c r="KSO402" s="35"/>
      <c r="KSP402" s="35"/>
      <c r="KSQ402" s="35"/>
      <c r="KSR402" s="35"/>
      <c r="KSS402" s="35"/>
      <c r="KST402" s="35"/>
      <c r="KSU402" s="35"/>
      <c r="KSV402" s="35"/>
      <c r="KSW402" s="35"/>
      <c r="KSX402" s="35"/>
      <c r="KSY402" s="35"/>
      <c r="KSZ402" s="35"/>
      <c r="KTA402" s="35"/>
      <c r="KTB402" s="35"/>
      <c r="KTC402" s="35"/>
      <c r="KTD402" s="35"/>
      <c r="KTE402" s="35"/>
      <c r="KTF402" s="35"/>
      <c r="KTG402" s="35"/>
      <c r="KTH402" s="35"/>
      <c r="KTI402" s="35"/>
      <c r="KTJ402" s="35"/>
      <c r="KTK402" s="35"/>
      <c r="KTL402" s="35"/>
      <c r="KTM402" s="35"/>
      <c r="KTN402" s="35"/>
      <c r="KTO402" s="35"/>
      <c r="KTP402" s="35"/>
      <c r="KTQ402" s="35"/>
      <c r="KTR402" s="35"/>
      <c r="KTS402" s="35"/>
      <c r="KTT402" s="35"/>
      <c r="KTU402" s="35"/>
      <c r="KTV402" s="35"/>
      <c r="KTW402" s="35"/>
      <c r="KTX402" s="35"/>
      <c r="KTY402" s="35"/>
      <c r="KTZ402" s="35"/>
      <c r="KUA402" s="35"/>
      <c r="KUB402" s="35"/>
      <c r="KUC402" s="35"/>
      <c r="KUD402" s="35"/>
      <c r="KUE402" s="35"/>
      <c r="KUF402" s="35"/>
      <c r="KUG402" s="35"/>
      <c r="KUH402" s="35"/>
      <c r="KUI402" s="35"/>
      <c r="KUJ402" s="35"/>
      <c r="KUK402" s="35"/>
      <c r="KUL402" s="35"/>
      <c r="KUM402" s="35"/>
      <c r="KUN402" s="35"/>
      <c r="KUO402" s="35"/>
      <c r="KUP402" s="35"/>
      <c r="KUQ402" s="35"/>
      <c r="KUR402" s="35"/>
      <c r="KUS402" s="35"/>
      <c r="KUT402" s="35"/>
      <c r="KUU402" s="35"/>
      <c r="KUV402" s="35"/>
      <c r="KUW402" s="35"/>
      <c r="KUX402" s="35"/>
      <c r="KUY402" s="35"/>
      <c r="KUZ402" s="35"/>
      <c r="KVA402" s="35"/>
      <c r="KVB402" s="35"/>
      <c r="KVC402" s="35"/>
      <c r="KVD402" s="35"/>
      <c r="KVE402" s="35"/>
      <c r="KVF402" s="35"/>
      <c r="KVG402" s="35"/>
      <c r="KVH402" s="35"/>
      <c r="KVI402" s="35"/>
      <c r="KVJ402" s="35"/>
      <c r="KVK402" s="35"/>
      <c r="KVL402" s="35"/>
      <c r="KVM402" s="35"/>
      <c r="KVN402" s="35"/>
      <c r="KVO402" s="35"/>
      <c r="KVP402" s="35"/>
      <c r="KVQ402" s="35"/>
      <c r="KVR402" s="35"/>
      <c r="KVS402" s="35"/>
      <c r="KVT402" s="35"/>
      <c r="KVU402" s="35"/>
      <c r="KVV402" s="35"/>
      <c r="KVW402" s="35"/>
      <c r="KVX402" s="35"/>
      <c r="KVY402" s="35"/>
      <c r="KVZ402" s="35"/>
      <c r="KWA402" s="35"/>
      <c r="KWB402" s="35"/>
      <c r="KWC402" s="35"/>
      <c r="KWD402" s="35"/>
      <c r="KWE402" s="35"/>
      <c r="KWF402" s="35"/>
      <c r="KWG402" s="35"/>
      <c r="KWH402" s="35"/>
      <c r="KWI402" s="35"/>
      <c r="KWJ402" s="35"/>
      <c r="KWK402" s="35"/>
      <c r="KWL402" s="35"/>
      <c r="KWM402" s="35"/>
      <c r="KWN402" s="35"/>
      <c r="KWO402" s="35"/>
      <c r="KWP402" s="35"/>
      <c r="KWQ402" s="35"/>
      <c r="KWR402" s="35"/>
      <c r="KWS402" s="35"/>
      <c r="KWT402" s="35"/>
      <c r="KWU402" s="35"/>
      <c r="KWV402" s="35"/>
      <c r="KWW402" s="35"/>
      <c r="KWX402" s="35"/>
      <c r="KWY402" s="35"/>
      <c r="KWZ402" s="35"/>
      <c r="KXA402" s="35"/>
      <c r="KXB402" s="35"/>
      <c r="KXC402" s="35"/>
      <c r="KXD402" s="35"/>
      <c r="KXE402" s="35"/>
      <c r="KXF402" s="35"/>
      <c r="KXG402" s="35"/>
      <c r="KXH402" s="35"/>
      <c r="KXI402" s="35"/>
      <c r="KXJ402" s="35"/>
      <c r="KXK402" s="35"/>
      <c r="KXL402" s="35"/>
      <c r="KXM402" s="35"/>
      <c r="KXN402" s="35"/>
      <c r="KXO402" s="35"/>
      <c r="KXP402" s="35"/>
      <c r="KXQ402" s="35"/>
      <c r="KXR402" s="35"/>
      <c r="KXS402" s="35"/>
      <c r="KXT402" s="35"/>
      <c r="KXU402" s="35"/>
      <c r="KXV402" s="35"/>
      <c r="KXW402" s="35"/>
      <c r="KXX402" s="35"/>
      <c r="KXY402" s="35"/>
      <c r="KXZ402" s="35"/>
      <c r="KYA402" s="35"/>
      <c r="KYB402" s="35"/>
      <c r="KYC402" s="35"/>
      <c r="KYD402" s="35"/>
      <c r="KYE402" s="35"/>
      <c r="KYF402" s="35"/>
      <c r="KYG402" s="35"/>
      <c r="KYH402" s="35"/>
      <c r="KYI402" s="35"/>
      <c r="KYJ402" s="35"/>
      <c r="KYK402" s="35"/>
      <c r="KYL402" s="35"/>
      <c r="KYM402" s="35"/>
      <c r="KYN402" s="35"/>
      <c r="KYO402" s="35"/>
      <c r="KYP402" s="35"/>
      <c r="KYQ402" s="35"/>
      <c r="KYR402" s="35"/>
      <c r="KYS402" s="35"/>
      <c r="KYT402" s="35"/>
      <c r="KYU402" s="35"/>
      <c r="KYV402" s="35"/>
      <c r="KYW402" s="35"/>
      <c r="KYX402" s="35"/>
      <c r="KYY402" s="35"/>
      <c r="KYZ402" s="35"/>
      <c r="KZA402" s="35"/>
      <c r="KZB402" s="35"/>
      <c r="KZC402" s="35"/>
      <c r="KZD402" s="35"/>
      <c r="KZE402" s="35"/>
      <c r="KZF402" s="35"/>
      <c r="KZG402" s="35"/>
      <c r="KZH402" s="35"/>
      <c r="KZI402" s="35"/>
      <c r="KZJ402" s="35"/>
      <c r="KZK402" s="35"/>
      <c r="KZL402" s="35"/>
      <c r="KZM402" s="35"/>
      <c r="KZN402" s="35"/>
      <c r="KZO402" s="35"/>
      <c r="KZP402" s="35"/>
      <c r="KZQ402" s="35"/>
      <c r="KZR402" s="35"/>
      <c r="KZS402" s="35"/>
      <c r="KZT402" s="35"/>
      <c r="KZU402" s="35"/>
      <c r="KZV402" s="35"/>
      <c r="KZW402" s="35"/>
      <c r="KZX402" s="35"/>
      <c r="KZY402" s="35"/>
      <c r="KZZ402" s="35"/>
      <c r="LAA402" s="35"/>
      <c r="LAB402" s="35"/>
      <c r="LAC402" s="35"/>
      <c r="LAD402" s="35"/>
      <c r="LAE402" s="35"/>
      <c r="LAF402" s="35"/>
      <c r="LAG402" s="35"/>
      <c r="LAH402" s="35"/>
      <c r="LAI402" s="35"/>
      <c r="LAJ402" s="35"/>
      <c r="LAK402" s="35"/>
      <c r="LAL402" s="35"/>
      <c r="LAM402" s="35"/>
      <c r="LAN402" s="35"/>
      <c r="LAO402" s="35"/>
      <c r="LAP402" s="35"/>
      <c r="LAQ402" s="35"/>
      <c r="LAR402" s="35"/>
      <c r="LAS402" s="35"/>
      <c r="LAT402" s="35"/>
      <c r="LAU402" s="35"/>
      <c r="LAV402" s="35"/>
      <c r="LAW402" s="35"/>
      <c r="LAX402" s="35"/>
      <c r="LAY402" s="35"/>
      <c r="LAZ402" s="35"/>
      <c r="LBA402" s="35"/>
      <c r="LBB402" s="35"/>
      <c r="LBC402" s="35"/>
      <c r="LBD402" s="35"/>
      <c r="LBE402" s="35"/>
      <c r="LBF402" s="35"/>
      <c r="LBG402" s="35"/>
      <c r="LBH402" s="35"/>
      <c r="LBI402" s="35"/>
      <c r="LBJ402" s="35"/>
      <c r="LBK402" s="35"/>
      <c r="LBL402" s="35"/>
      <c r="LBM402" s="35"/>
      <c r="LBN402" s="35"/>
      <c r="LBO402" s="35"/>
      <c r="LBP402" s="35"/>
      <c r="LBQ402" s="35"/>
      <c r="LBR402" s="35"/>
      <c r="LBS402" s="35"/>
      <c r="LBT402" s="35"/>
      <c r="LBU402" s="35"/>
      <c r="LBV402" s="35"/>
      <c r="LBW402" s="35"/>
      <c r="LBX402" s="35"/>
      <c r="LBY402" s="35"/>
      <c r="LBZ402" s="35"/>
      <c r="LCA402" s="35"/>
      <c r="LCB402" s="35"/>
      <c r="LCC402" s="35"/>
      <c r="LCD402" s="35"/>
      <c r="LCE402" s="35"/>
      <c r="LCF402" s="35"/>
      <c r="LCG402" s="35"/>
      <c r="LCH402" s="35"/>
      <c r="LCI402" s="35"/>
      <c r="LCJ402" s="35"/>
      <c r="LCK402" s="35"/>
      <c r="LCL402" s="35"/>
      <c r="LCM402" s="35"/>
      <c r="LCN402" s="35"/>
      <c r="LCO402" s="35"/>
      <c r="LCP402" s="35"/>
      <c r="LCQ402" s="35"/>
      <c r="LCR402" s="35"/>
      <c r="LCS402" s="35"/>
      <c r="LCT402" s="35"/>
      <c r="LCU402" s="35"/>
      <c r="LCV402" s="35"/>
      <c r="LCW402" s="35"/>
      <c r="LCX402" s="35"/>
      <c r="LCY402" s="35"/>
      <c r="LCZ402" s="35"/>
      <c r="LDA402" s="35"/>
      <c r="LDB402" s="35"/>
      <c r="LDC402" s="35"/>
      <c r="LDD402" s="35"/>
      <c r="LDE402" s="35"/>
      <c r="LDF402" s="35"/>
      <c r="LDG402" s="35"/>
      <c r="LDH402" s="35"/>
      <c r="LDI402" s="35"/>
      <c r="LDJ402" s="35"/>
      <c r="LDK402" s="35"/>
      <c r="LDL402" s="35"/>
      <c r="LDM402" s="35"/>
      <c r="LDN402" s="35"/>
      <c r="LDO402" s="35"/>
      <c r="LDP402" s="35"/>
      <c r="LDQ402" s="35"/>
      <c r="LDR402" s="35"/>
      <c r="LDS402" s="35"/>
      <c r="LDT402" s="35"/>
      <c r="LDU402" s="35"/>
      <c r="LDV402" s="35"/>
      <c r="LDW402" s="35"/>
      <c r="LDX402" s="35"/>
      <c r="LDY402" s="35"/>
      <c r="LDZ402" s="35"/>
      <c r="LEA402" s="35"/>
      <c r="LEB402" s="35"/>
      <c r="LEC402" s="35"/>
      <c r="LED402" s="35"/>
      <c r="LEE402" s="35"/>
      <c r="LEF402" s="35"/>
      <c r="LEG402" s="35"/>
      <c r="LEH402" s="35"/>
      <c r="LEI402" s="35"/>
      <c r="LEJ402" s="35"/>
      <c r="LEK402" s="35"/>
      <c r="LEL402" s="35"/>
      <c r="LEM402" s="35"/>
      <c r="LEN402" s="35"/>
      <c r="LEO402" s="35"/>
      <c r="LEP402" s="35"/>
      <c r="LEQ402" s="35"/>
      <c r="LER402" s="35"/>
      <c r="LES402" s="35"/>
      <c r="LET402" s="35"/>
      <c r="LEU402" s="35"/>
      <c r="LEV402" s="35"/>
      <c r="LEW402" s="35"/>
      <c r="LEX402" s="35"/>
      <c r="LEY402" s="35"/>
      <c r="LEZ402" s="35"/>
      <c r="LFA402" s="35"/>
      <c r="LFB402" s="35"/>
      <c r="LFC402" s="35"/>
      <c r="LFD402" s="35"/>
      <c r="LFE402" s="35"/>
      <c r="LFF402" s="35"/>
      <c r="LFG402" s="35"/>
      <c r="LFH402" s="35"/>
      <c r="LFI402" s="35"/>
      <c r="LFJ402" s="35"/>
      <c r="LFK402" s="35"/>
      <c r="LFL402" s="35"/>
      <c r="LFM402" s="35"/>
      <c r="LFN402" s="35"/>
      <c r="LFO402" s="35"/>
      <c r="LFP402" s="35"/>
      <c r="LFQ402" s="35"/>
      <c r="LFR402" s="35"/>
      <c r="LFS402" s="35"/>
      <c r="LFT402" s="35"/>
      <c r="LFU402" s="35"/>
      <c r="LFV402" s="35"/>
      <c r="LFW402" s="35"/>
      <c r="LFX402" s="35"/>
      <c r="LFY402" s="35"/>
      <c r="LFZ402" s="35"/>
      <c r="LGA402" s="35"/>
      <c r="LGB402" s="35"/>
      <c r="LGC402" s="35"/>
      <c r="LGD402" s="35"/>
      <c r="LGE402" s="35"/>
      <c r="LGF402" s="35"/>
      <c r="LGG402" s="35"/>
      <c r="LGH402" s="35"/>
      <c r="LGI402" s="35"/>
      <c r="LGJ402" s="35"/>
      <c r="LGK402" s="35"/>
      <c r="LGL402" s="35"/>
      <c r="LGM402" s="35"/>
      <c r="LGN402" s="35"/>
      <c r="LGO402" s="35"/>
      <c r="LGP402" s="35"/>
      <c r="LGQ402" s="35"/>
      <c r="LGR402" s="35"/>
      <c r="LGS402" s="35"/>
      <c r="LGT402" s="35"/>
      <c r="LGU402" s="35"/>
      <c r="LGV402" s="35"/>
      <c r="LGW402" s="35"/>
      <c r="LGX402" s="35"/>
      <c r="LGY402" s="35"/>
      <c r="LGZ402" s="35"/>
      <c r="LHA402" s="35"/>
      <c r="LHB402" s="35"/>
      <c r="LHC402" s="35"/>
      <c r="LHD402" s="35"/>
      <c r="LHE402" s="35"/>
      <c r="LHF402" s="35"/>
      <c r="LHG402" s="35"/>
      <c r="LHH402" s="35"/>
      <c r="LHI402" s="35"/>
      <c r="LHJ402" s="35"/>
      <c r="LHK402" s="35"/>
      <c r="LHL402" s="35"/>
      <c r="LHM402" s="35"/>
      <c r="LHN402" s="35"/>
      <c r="LHO402" s="35"/>
      <c r="LHP402" s="35"/>
      <c r="LHQ402" s="35"/>
      <c r="LHR402" s="35"/>
      <c r="LHS402" s="35"/>
      <c r="LHT402" s="35"/>
      <c r="LHU402" s="35"/>
      <c r="LHV402" s="35"/>
      <c r="LHW402" s="35"/>
      <c r="LHX402" s="35"/>
      <c r="LHY402" s="35"/>
      <c r="LHZ402" s="35"/>
      <c r="LIA402" s="35"/>
      <c r="LIB402" s="35"/>
      <c r="LIC402" s="35"/>
      <c r="LID402" s="35"/>
      <c r="LIE402" s="35"/>
      <c r="LIF402" s="35"/>
      <c r="LIG402" s="35"/>
      <c r="LIH402" s="35"/>
      <c r="LII402" s="35"/>
      <c r="LIJ402" s="35"/>
      <c r="LIK402" s="35"/>
      <c r="LIL402" s="35"/>
      <c r="LIM402" s="35"/>
      <c r="LIN402" s="35"/>
      <c r="LIO402" s="35"/>
      <c r="LIP402" s="35"/>
      <c r="LIQ402" s="35"/>
      <c r="LIR402" s="35"/>
      <c r="LIS402" s="35"/>
      <c r="LIT402" s="35"/>
      <c r="LIU402" s="35"/>
      <c r="LIV402" s="35"/>
      <c r="LIW402" s="35"/>
      <c r="LIX402" s="35"/>
      <c r="LIY402" s="35"/>
      <c r="LIZ402" s="35"/>
      <c r="LJA402" s="35"/>
      <c r="LJB402" s="35"/>
      <c r="LJC402" s="35"/>
      <c r="LJD402" s="35"/>
      <c r="LJE402" s="35"/>
      <c r="LJF402" s="35"/>
      <c r="LJG402" s="35"/>
      <c r="LJH402" s="35"/>
      <c r="LJI402" s="35"/>
      <c r="LJJ402" s="35"/>
      <c r="LJK402" s="35"/>
      <c r="LJL402" s="35"/>
      <c r="LJM402" s="35"/>
      <c r="LJN402" s="35"/>
      <c r="LJO402" s="35"/>
      <c r="LJP402" s="35"/>
      <c r="LJQ402" s="35"/>
      <c r="LJR402" s="35"/>
      <c r="LJS402" s="35"/>
      <c r="LJT402" s="35"/>
      <c r="LJU402" s="35"/>
      <c r="LJV402" s="35"/>
      <c r="LJW402" s="35"/>
      <c r="LJX402" s="35"/>
      <c r="LJY402" s="35"/>
      <c r="LJZ402" s="35"/>
      <c r="LKA402" s="35"/>
      <c r="LKB402" s="35"/>
      <c r="LKC402" s="35"/>
      <c r="LKD402" s="35"/>
      <c r="LKE402" s="35"/>
      <c r="LKF402" s="35"/>
      <c r="LKG402" s="35"/>
      <c r="LKH402" s="35"/>
      <c r="LKI402" s="35"/>
      <c r="LKJ402" s="35"/>
      <c r="LKK402" s="35"/>
      <c r="LKL402" s="35"/>
      <c r="LKM402" s="35"/>
      <c r="LKN402" s="35"/>
      <c r="LKO402" s="35"/>
      <c r="LKP402" s="35"/>
      <c r="LKQ402" s="35"/>
      <c r="LKR402" s="35"/>
      <c r="LKS402" s="35"/>
      <c r="LKT402" s="35"/>
      <c r="LKU402" s="35"/>
      <c r="LKV402" s="35"/>
      <c r="LKW402" s="35"/>
      <c r="LKX402" s="35"/>
      <c r="LKY402" s="35"/>
      <c r="LKZ402" s="35"/>
      <c r="LLA402" s="35"/>
      <c r="LLB402" s="35"/>
      <c r="LLC402" s="35"/>
      <c r="LLD402" s="35"/>
      <c r="LLE402" s="35"/>
      <c r="LLF402" s="35"/>
      <c r="LLG402" s="35"/>
      <c r="LLH402" s="35"/>
      <c r="LLI402" s="35"/>
      <c r="LLJ402" s="35"/>
      <c r="LLK402" s="35"/>
      <c r="LLL402" s="35"/>
      <c r="LLM402" s="35"/>
      <c r="LLN402" s="35"/>
      <c r="LLO402" s="35"/>
      <c r="LLP402" s="35"/>
      <c r="LLQ402" s="35"/>
      <c r="LLR402" s="35"/>
      <c r="LLS402" s="35"/>
      <c r="LLT402" s="35"/>
      <c r="LLU402" s="35"/>
      <c r="LLV402" s="35"/>
      <c r="LLW402" s="35"/>
      <c r="LLX402" s="35"/>
      <c r="LLY402" s="35"/>
      <c r="LLZ402" s="35"/>
      <c r="LMA402" s="35"/>
      <c r="LMB402" s="35"/>
      <c r="LMC402" s="35"/>
      <c r="LMD402" s="35"/>
      <c r="LME402" s="35"/>
      <c r="LMF402" s="35"/>
      <c r="LMG402" s="35"/>
      <c r="LMH402" s="35"/>
      <c r="LMI402" s="35"/>
      <c r="LMJ402" s="35"/>
      <c r="LMK402" s="35"/>
      <c r="LML402" s="35"/>
      <c r="LMM402" s="35"/>
      <c r="LMN402" s="35"/>
      <c r="LMO402" s="35"/>
      <c r="LMP402" s="35"/>
      <c r="LMQ402" s="35"/>
      <c r="LMR402" s="35"/>
      <c r="LMS402" s="35"/>
      <c r="LMT402" s="35"/>
      <c r="LMU402" s="35"/>
      <c r="LMV402" s="35"/>
      <c r="LMW402" s="35"/>
      <c r="LMX402" s="35"/>
      <c r="LMY402" s="35"/>
      <c r="LMZ402" s="35"/>
      <c r="LNA402" s="35"/>
      <c r="LNB402" s="35"/>
      <c r="LNC402" s="35"/>
      <c r="LND402" s="35"/>
      <c r="LNE402" s="35"/>
      <c r="LNF402" s="35"/>
      <c r="LNG402" s="35"/>
      <c r="LNH402" s="35"/>
      <c r="LNI402" s="35"/>
      <c r="LNJ402" s="35"/>
      <c r="LNK402" s="35"/>
      <c r="LNL402" s="35"/>
      <c r="LNM402" s="35"/>
      <c r="LNN402" s="35"/>
      <c r="LNO402" s="35"/>
      <c r="LNP402" s="35"/>
      <c r="LNQ402" s="35"/>
      <c r="LNR402" s="35"/>
      <c r="LNS402" s="35"/>
      <c r="LNT402" s="35"/>
      <c r="LNU402" s="35"/>
      <c r="LNV402" s="35"/>
      <c r="LNW402" s="35"/>
      <c r="LNX402" s="35"/>
      <c r="LNY402" s="35"/>
      <c r="LNZ402" s="35"/>
      <c r="LOA402" s="35"/>
      <c r="LOB402" s="35"/>
      <c r="LOC402" s="35"/>
      <c r="LOD402" s="35"/>
      <c r="LOE402" s="35"/>
      <c r="LOF402" s="35"/>
      <c r="LOG402" s="35"/>
      <c r="LOH402" s="35"/>
      <c r="LOI402" s="35"/>
      <c r="LOJ402" s="35"/>
      <c r="LOK402" s="35"/>
      <c r="LOL402" s="35"/>
      <c r="LOM402" s="35"/>
      <c r="LON402" s="35"/>
      <c r="LOO402" s="35"/>
      <c r="LOP402" s="35"/>
      <c r="LOQ402" s="35"/>
      <c r="LOR402" s="35"/>
      <c r="LOS402" s="35"/>
      <c r="LOT402" s="35"/>
      <c r="LOU402" s="35"/>
      <c r="LOV402" s="35"/>
      <c r="LOW402" s="35"/>
      <c r="LOX402" s="35"/>
      <c r="LOY402" s="35"/>
      <c r="LOZ402" s="35"/>
      <c r="LPA402" s="35"/>
      <c r="LPB402" s="35"/>
      <c r="LPC402" s="35"/>
      <c r="LPD402" s="35"/>
      <c r="LPE402" s="35"/>
      <c r="LPF402" s="35"/>
      <c r="LPG402" s="35"/>
      <c r="LPH402" s="35"/>
      <c r="LPI402" s="35"/>
      <c r="LPJ402" s="35"/>
      <c r="LPK402" s="35"/>
      <c r="LPL402" s="35"/>
      <c r="LPM402" s="35"/>
      <c r="LPN402" s="35"/>
      <c r="LPO402" s="35"/>
      <c r="LPP402" s="35"/>
      <c r="LPQ402" s="35"/>
      <c r="LPR402" s="35"/>
      <c r="LPS402" s="35"/>
      <c r="LPT402" s="35"/>
      <c r="LPU402" s="35"/>
      <c r="LPV402" s="35"/>
      <c r="LPW402" s="35"/>
      <c r="LPX402" s="35"/>
      <c r="LPY402" s="35"/>
      <c r="LPZ402" s="35"/>
      <c r="LQA402" s="35"/>
      <c r="LQB402" s="35"/>
      <c r="LQC402" s="35"/>
      <c r="LQD402" s="35"/>
      <c r="LQE402" s="35"/>
      <c r="LQF402" s="35"/>
      <c r="LQG402" s="35"/>
      <c r="LQH402" s="35"/>
      <c r="LQI402" s="35"/>
      <c r="LQJ402" s="35"/>
      <c r="LQK402" s="35"/>
      <c r="LQL402" s="35"/>
      <c r="LQM402" s="35"/>
      <c r="LQN402" s="35"/>
      <c r="LQO402" s="35"/>
      <c r="LQP402" s="35"/>
      <c r="LQQ402" s="35"/>
      <c r="LQR402" s="35"/>
      <c r="LQS402" s="35"/>
      <c r="LQT402" s="35"/>
      <c r="LQU402" s="35"/>
      <c r="LQV402" s="35"/>
      <c r="LQW402" s="35"/>
      <c r="LQX402" s="35"/>
      <c r="LQY402" s="35"/>
      <c r="LQZ402" s="35"/>
      <c r="LRA402" s="35"/>
      <c r="LRB402" s="35"/>
      <c r="LRC402" s="35"/>
      <c r="LRD402" s="35"/>
      <c r="LRE402" s="35"/>
      <c r="LRF402" s="35"/>
      <c r="LRG402" s="35"/>
      <c r="LRH402" s="35"/>
      <c r="LRI402" s="35"/>
      <c r="LRJ402" s="35"/>
      <c r="LRK402" s="35"/>
      <c r="LRL402" s="35"/>
      <c r="LRM402" s="35"/>
      <c r="LRN402" s="35"/>
      <c r="LRO402" s="35"/>
      <c r="LRP402" s="35"/>
      <c r="LRQ402" s="35"/>
      <c r="LRR402" s="35"/>
      <c r="LRS402" s="35"/>
      <c r="LRT402" s="35"/>
      <c r="LRU402" s="35"/>
      <c r="LRV402" s="35"/>
      <c r="LRW402" s="35"/>
      <c r="LRX402" s="35"/>
      <c r="LRY402" s="35"/>
      <c r="LRZ402" s="35"/>
      <c r="LSA402" s="35"/>
      <c r="LSB402" s="35"/>
      <c r="LSC402" s="35"/>
      <c r="LSD402" s="35"/>
      <c r="LSE402" s="35"/>
      <c r="LSF402" s="35"/>
      <c r="LSG402" s="35"/>
      <c r="LSH402" s="35"/>
      <c r="LSI402" s="35"/>
      <c r="LSJ402" s="35"/>
      <c r="LSK402" s="35"/>
      <c r="LSL402" s="35"/>
      <c r="LSM402" s="35"/>
      <c r="LSN402" s="35"/>
      <c r="LSO402" s="35"/>
      <c r="LSP402" s="35"/>
      <c r="LSQ402" s="35"/>
      <c r="LSR402" s="35"/>
      <c r="LSS402" s="35"/>
      <c r="LST402" s="35"/>
      <c r="LSU402" s="35"/>
      <c r="LSV402" s="35"/>
      <c r="LSW402" s="35"/>
      <c r="LSX402" s="35"/>
      <c r="LSY402" s="35"/>
      <c r="LSZ402" s="35"/>
      <c r="LTA402" s="35"/>
      <c r="LTB402" s="35"/>
      <c r="LTC402" s="35"/>
      <c r="LTD402" s="35"/>
      <c r="LTE402" s="35"/>
      <c r="LTF402" s="35"/>
      <c r="LTG402" s="35"/>
      <c r="LTH402" s="35"/>
      <c r="LTI402" s="35"/>
      <c r="LTJ402" s="35"/>
      <c r="LTK402" s="35"/>
      <c r="LTL402" s="35"/>
      <c r="LTM402" s="35"/>
      <c r="LTN402" s="35"/>
      <c r="LTO402" s="35"/>
      <c r="LTP402" s="35"/>
      <c r="LTQ402" s="35"/>
      <c r="LTR402" s="35"/>
      <c r="LTS402" s="35"/>
      <c r="LTT402" s="35"/>
      <c r="LTU402" s="35"/>
      <c r="LTV402" s="35"/>
      <c r="LTW402" s="35"/>
      <c r="LTX402" s="35"/>
      <c r="LTY402" s="35"/>
      <c r="LTZ402" s="35"/>
      <c r="LUA402" s="35"/>
      <c r="LUB402" s="35"/>
      <c r="LUC402" s="35"/>
      <c r="LUD402" s="35"/>
      <c r="LUE402" s="35"/>
      <c r="LUF402" s="35"/>
      <c r="LUG402" s="35"/>
      <c r="LUH402" s="35"/>
      <c r="LUI402" s="35"/>
      <c r="LUJ402" s="35"/>
      <c r="LUK402" s="35"/>
      <c r="LUL402" s="35"/>
      <c r="LUM402" s="35"/>
      <c r="LUN402" s="35"/>
      <c r="LUO402" s="35"/>
      <c r="LUP402" s="35"/>
      <c r="LUQ402" s="35"/>
      <c r="LUR402" s="35"/>
      <c r="LUS402" s="35"/>
      <c r="LUT402" s="35"/>
      <c r="LUU402" s="35"/>
      <c r="LUV402" s="35"/>
      <c r="LUW402" s="35"/>
      <c r="LUX402" s="35"/>
      <c r="LUY402" s="35"/>
      <c r="LUZ402" s="35"/>
      <c r="LVA402" s="35"/>
      <c r="LVB402" s="35"/>
      <c r="LVC402" s="35"/>
      <c r="LVD402" s="35"/>
      <c r="LVE402" s="35"/>
      <c r="LVF402" s="35"/>
      <c r="LVG402" s="35"/>
      <c r="LVH402" s="35"/>
      <c r="LVI402" s="35"/>
      <c r="LVJ402" s="35"/>
      <c r="LVK402" s="35"/>
      <c r="LVL402" s="35"/>
      <c r="LVM402" s="35"/>
      <c r="LVN402" s="35"/>
      <c r="LVO402" s="35"/>
      <c r="LVP402" s="35"/>
      <c r="LVQ402" s="35"/>
      <c r="LVR402" s="35"/>
      <c r="LVS402" s="35"/>
      <c r="LVT402" s="35"/>
      <c r="LVU402" s="35"/>
      <c r="LVV402" s="35"/>
      <c r="LVW402" s="35"/>
      <c r="LVX402" s="35"/>
      <c r="LVY402" s="35"/>
      <c r="LVZ402" s="35"/>
      <c r="LWA402" s="35"/>
      <c r="LWB402" s="35"/>
      <c r="LWC402" s="35"/>
      <c r="LWD402" s="35"/>
      <c r="LWE402" s="35"/>
      <c r="LWF402" s="35"/>
      <c r="LWG402" s="35"/>
      <c r="LWH402" s="35"/>
      <c r="LWI402" s="35"/>
      <c r="LWJ402" s="35"/>
      <c r="LWK402" s="35"/>
      <c r="LWL402" s="35"/>
      <c r="LWM402" s="35"/>
      <c r="LWN402" s="35"/>
      <c r="LWO402" s="35"/>
      <c r="LWP402" s="35"/>
      <c r="LWQ402" s="35"/>
      <c r="LWR402" s="35"/>
      <c r="LWS402" s="35"/>
      <c r="LWT402" s="35"/>
      <c r="LWU402" s="35"/>
      <c r="LWV402" s="35"/>
      <c r="LWW402" s="35"/>
      <c r="LWX402" s="35"/>
      <c r="LWY402" s="35"/>
      <c r="LWZ402" s="35"/>
      <c r="LXA402" s="35"/>
      <c r="LXB402" s="35"/>
      <c r="LXC402" s="35"/>
      <c r="LXD402" s="35"/>
      <c r="LXE402" s="35"/>
      <c r="LXF402" s="35"/>
      <c r="LXG402" s="35"/>
      <c r="LXH402" s="35"/>
      <c r="LXI402" s="35"/>
      <c r="LXJ402" s="35"/>
      <c r="LXK402" s="35"/>
      <c r="LXL402" s="35"/>
      <c r="LXM402" s="35"/>
      <c r="LXN402" s="35"/>
      <c r="LXO402" s="35"/>
      <c r="LXP402" s="35"/>
      <c r="LXQ402" s="35"/>
      <c r="LXR402" s="35"/>
      <c r="LXS402" s="35"/>
      <c r="LXT402" s="35"/>
      <c r="LXU402" s="35"/>
      <c r="LXV402" s="35"/>
      <c r="LXW402" s="35"/>
      <c r="LXX402" s="35"/>
      <c r="LXY402" s="35"/>
      <c r="LXZ402" s="35"/>
      <c r="LYA402" s="35"/>
      <c r="LYB402" s="35"/>
      <c r="LYC402" s="35"/>
      <c r="LYD402" s="35"/>
      <c r="LYE402" s="35"/>
      <c r="LYF402" s="35"/>
      <c r="LYG402" s="35"/>
      <c r="LYH402" s="35"/>
      <c r="LYI402" s="35"/>
      <c r="LYJ402" s="35"/>
      <c r="LYK402" s="35"/>
      <c r="LYL402" s="35"/>
      <c r="LYM402" s="35"/>
      <c r="LYN402" s="35"/>
      <c r="LYO402" s="35"/>
      <c r="LYP402" s="35"/>
      <c r="LYQ402" s="35"/>
      <c r="LYR402" s="35"/>
      <c r="LYS402" s="35"/>
      <c r="LYT402" s="35"/>
      <c r="LYU402" s="35"/>
      <c r="LYV402" s="35"/>
      <c r="LYW402" s="35"/>
      <c r="LYX402" s="35"/>
      <c r="LYY402" s="35"/>
      <c r="LYZ402" s="35"/>
      <c r="LZA402" s="35"/>
      <c r="LZB402" s="35"/>
      <c r="LZC402" s="35"/>
      <c r="LZD402" s="35"/>
      <c r="LZE402" s="35"/>
      <c r="LZF402" s="35"/>
      <c r="LZG402" s="35"/>
      <c r="LZH402" s="35"/>
      <c r="LZI402" s="35"/>
      <c r="LZJ402" s="35"/>
      <c r="LZK402" s="35"/>
      <c r="LZL402" s="35"/>
      <c r="LZM402" s="35"/>
      <c r="LZN402" s="35"/>
      <c r="LZO402" s="35"/>
      <c r="LZP402" s="35"/>
      <c r="LZQ402" s="35"/>
      <c r="LZR402" s="35"/>
      <c r="LZS402" s="35"/>
      <c r="LZT402" s="35"/>
      <c r="LZU402" s="35"/>
      <c r="LZV402" s="35"/>
      <c r="LZW402" s="35"/>
      <c r="LZX402" s="35"/>
      <c r="LZY402" s="35"/>
      <c r="LZZ402" s="35"/>
      <c r="MAA402" s="35"/>
      <c r="MAB402" s="35"/>
      <c r="MAC402" s="35"/>
      <c r="MAD402" s="35"/>
      <c r="MAE402" s="35"/>
      <c r="MAF402" s="35"/>
      <c r="MAG402" s="35"/>
      <c r="MAH402" s="35"/>
      <c r="MAI402" s="35"/>
      <c r="MAJ402" s="35"/>
      <c r="MAK402" s="35"/>
      <c r="MAL402" s="35"/>
      <c r="MAM402" s="35"/>
      <c r="MAN402" s="35"/>
      <c r="MAO402" s="35"/>
      <c r="MAP402" s="35"/>
      <c r="MAQ402" s="35"/>
      <c r="MAR402" s="35"/>
      <c r="MAS402" s="35"/>
      <c r="MAT402" s="35"/>
      <c r="MAU402" s="35"/>
      <c r="MAV402" s="35"/>
      <c r="MAW402" s="35"/>
      <c r="MAX402" s="35"/>
      <c r="MAY402" s="35"/>
      <c r="MAZ402" s="35"/>
      <c r="MBA402" s="35"/>
      <c r="MBB402" s="35"/>
      <c r="MBC402" s="35"/>
      <c r="MBD402" s="35"/>
      <c r="MBE402" s="35"/>
      <c r="MBF402" s="35"/>
      <c r="MBG402" s="35"/>
      <c r="MBH402" s="35"/>
      <c r="MBI402" s="35"/>
      <c r="MBJ402" s="35"/>
      <c r="MBK402" s="35"/>
      <c r="MBL402" s="35"/>
      <c r="MBM402" s="35"/>
      <c r="MBN402" s="35"/>
      <c r="MBO402" s="35"/>
      <c r="MBP402" s="35"/>
      <c r="MBQ402" s="35"/>
      <c r="MBR402" s="35"/>
      <c r="MBS402" s="35"/>
      <c r="MBT402" s="35"/>
      <c r="MBU402" s="35"/>
      <c r="MBV402" s="35"/>
      <c r="MBW402" s="35"/>
      <c r="MBX402" s="35"/>
      <c r="MBY402" s="35"/>
      <c r="MBZ402" s="35"/>
      <c r="MCA402" s="35"/>
      <c r="MCB402" s="35"/>
      <c r="MCC402" s="35"/>
      <c r="MCD402" s="35"/>
      <c r="MCE402" s="35"/>
      <c r="MCF402" s="35"/>
      <c r="MCG402" s="35"/>
      <c r="MCH402" s="35"/>
      <c r="MCI402" s="35"/>
      <c r="MCJ402" s="35"/>
      <c r="MCK402" s="35"/>
      <c r="MCL402" s="35"/>
      <c r="MCM402" s="35"/>
      <c r="MCN402" s="35"/>
      <c r="MCO402" s="35"/>
      <c r="MCP402" s="35"/>
      <c r="MCQ402" s="35"/>
      <c r="MCR402" s="35"/>
      <c r="MCS402" s="35"/>
      <c r="MCT402" s="35"/>
      <c r="MCU402" s="35"/>
      <c r="MCV402" s="35"/>
      <c r="MCW402" s="35"/>
      <c r="MCX402" s="35"/>
      <c r="MCY402" s="35"/>
      <c r="MCZ402" s="35"/>
      <c r="MDA402" s="35"/>
      <c r="MDB402" s="35"/>
      <c r="MDC402" s="35"/>
      <c r="MDD402" s="35"/>
      <c r="MDE402" s="35"/>
      <c r="MDF402" s="35"/>
      <c r="MDG402" s="35"/>
      <c r="MDH402" s="35"/>
      <c r="MDI402" s="35"/>
      <c r="MDJ402" s="35"/>
      <c r="MDK402" s="35"/>
      <c r="MDL402" s="35"/>
      <c r="MDM402" s="35"/>
      <c r="MDN402" s="35"/>
      <c r="MDO402" s="35"/>
      <c r="MDP402" s="35"/>
      <c r="MDQ402" s="35"/>
      <c r="MDR402" s="35"/>
      <c r="MDS402" s="35"/>
      <c r="MDT402" s="35"/>
      <c r="MDU402" s="35"/>
      <c r="MDV402" s="35"/>
      <c r="MDW402" s="35"/>
      <c r="MDX402" s="35"/>
      <c r="MDY402" s="35"/>
      <c r="MDZ402" s="35"/>
      <c r="MEA402" s="35"/>
      <c r="MEB402" s="35"/>
      <c r="MEC402" s="35"/>
      <c r="MED402" s="35"/>
      <c r="MEE402" s="35"/>
      <c r="MEF402" s="35"/>
      <c r="MEG402" s="35"/>
      <c r="MEH402" s="35"/>
      <c r="MEI402" s="35"/>
      <c r="MEJ402" s="35"/>
      <c r="MEK402" s="35"/>
      <c r="MEL402" s="35"/>
      <c r="MEM402" s="35"/>
      <c r="MEN402" s="35"/>
      <c r="MEO402" s="35"/>
      <c r="MEP402" s="35"/>
      <c r="MEQ402" s="35"/>
      <c r="MER402" s="35"/>
      <c r="MES402" s="35"/>
      <c r="MET402" s="35"/>
      <c r="MEU402" s="35"/>
      <c r="MEV402" s="35"/>
      <c r="MEW402" s="35"/>
      <c r="MEX402" s="35"/>
      <c r="MEY402" s="35"/>
      <c r="MEZ402" s="35"/>
      <c r="MFA402" s="35"/>
      <c r="MFB402" s="35"/>
      <c r="MFC402" s="35"/>
      <c r="MFD402" s="35"/>
      <c r="MFE402" s="35"/>
      <c r="MFF402" s="35"/>
      <c r="MFG402" s="35"/>
      <c r="MFH402" s="35"/>
      <c r="MFI402" s="35"/>
      <c r="MFJ402" s="35"/>
      <c r="MFK402" s="35"/>
      <c r="MFL402" s="35"/>
      <c r="MFM402" s="35"/>
      <c r="MFN402" s="35"/>
      <c r="MFO402" s="35"/>
      <c r="MFP402" s="35"/>
      <c r="MFQ402" s="35"/>
      <c r="MFR402" s="35"/>
      <c r="MFS402" s="35"/>
      <c r="MFT402" s="35"/>
      <c r="MFU402" s="35"/>
      <c r="MFV402" s="35"/>
      <c r="MFW402" s="35"/>
      <c r="MFX402" s="35"/>
      <c r="MFY402" s="35"/>
      <c r="MFZ402" s="35"/>
      <c r="MGA402" s="35"/>
      <c r="MGB402" s="35"/>
      <c r="MGC402" s="35"/>
      <c r="MGD402" s="35"/>
      <c r="MGE402" s="35"/>
      <c r="MGF402" s="35"/>
      <c r="MGG402" s="35"/>
      <c r="MGH402" s="35"/>
      <c r="MGI402" s="35"/>
      <c r="MGJ402" s="35"/>
      <c r="MGK402" s="35"/>
      <c r="MGL402" s="35"/>
      <c r="MGM402" s="35"/>
      <c r="MGN402" s="35"/>
      <c r="MGO402" s="35"/>
      <c r="MGP402" s="35"/>
      <c r="MGQ402" s="35"/>
      <c r="MGR402" s="35"/>
      <c r="MGS402" s="35"/>
      <c r="MGT402" s="35"/>
      <c r="MGU402" s="35"/>
      <c r="MGV402" s="35"/>
      <c r="MGW402" s="35"/>
      <c r="MGX402" s="35"/>
      <c r="MGY402" s="35"/>
      <c r="MGZ402" s="35"/>
      <c r="MHA402" s="35"/>
      <c r="MHB402" s="35"/>
      <c r="MHC402" s="35"/>
      <c r="MHD402" s="35"/>
      <c r="MHE402" s="35"/>
      <c r="MHF402" s="35"/>
      <c r="MHG402" s="35"/>
      <c r="MHH402" s="35"/>
      <c r="MHI402" s="35"/>
      <c r="MHJ402" s="35"/>
      <c r="MHK402" s="35"/>
      <c r="MHL402" s="35"/>
      <c r="MHM402" s="35"/>
      <c r="MHN402" s="35"/>
      <c r="MHO402" s="35"/>
      <c r="MHP402" s="35"/>
      <c r="MHQ402" s="35"/>
      <c r="MHR402" s="35"/>
      <c r="MHS402" s="35"/>
      <c r="MHT402" s="35"/>
      <c r="MHU402" s="35"/>
      <c r="MHV402" s="35"/>
      <c r="MHW402" s="35"/>
      <c r="MHX402" s="35"/>
      <c r="MHY402" s="35"/>
      <c r="MHZ402" s="35"/>
      <c r="MIA402" s="35"/>
      <c r="MIB402" s="35"/>
      <c r="MIC402" s="35"/>
      <c r="MID402" s="35"/>
      <c r="MIE402" s="35"/>
      <c r="MIF402" s="35"/>
      <c r="MIG402" s="35"/>
      <c r="MIH402" s="35"/>
      <c r="MII402" s="35"/>
      <c r="MIJ402" s="35"/>
      <c r="MIK402" s="35"/>
      <c r="MIL402" s="35"/>
      <c r="MIM402" s="35"/>
      <c r="MIN402" s="35"/>
      <c r="MIO402" s="35"/>
      <c r="MIP402" s="35"/>
      <c r="MIQ402" s="35"/>
      <c r="MIR402" s="35"/>
      <c r="MIS402" s="35"/>
      <c r="MIT402" s="35"/>
      <c r="MIU402" s="35"/>
      <c r="MIV402" s="35"/>
      <c r="MIW402" s="35"/>
      <c r="MIX402" s="35"/>
      <c r="MIY402" s="35"/>
      <c r="MIZ402" s="35"/>
      <c r="MJA402" s="35"/>
      <c r="MJB402" s="35"/>
      <c r="MJC402" s="35"/>
      <c r="MJD402" s="35"/>
      <c r="MJE402" s="35"/>
      <c r="MJF402" s="35"/>
      <c r="MJG402" s="35"/>
      <c r="MJH402" s="35"/>
      <c r="MJI402" s="35"/>
      <c r="MJJ402" s="35"/>
      <c r="MJK402" s="35"/>
      <c r="MJL402" s="35"/>
      <c r="MJM402" s="35"/>
      <c r="MJN402" s="35"/>
      <c r="MJO402" s="35"/>
      <c r="MJP402" s="35"/>
      <c r="MJQ402" s="35"/>
      <c r="MJR402" s="35"/>
      <c r="MJS402" s="35"/>
      <c r="MJT402" s="35"/>
      <c r="MJU402" s="35"/>
      <c r="MJV402" s="35"/>
      <c r="MJW402" s="35"/>
      <c r="MJX402" s="35"/>
      <c r="MJY402" s="35"/>
      <c r="MJZ402" s="35"/>
      <c r="MKA402" s="35"/>
      <c r="MKB402" s="35"/>
      <c r="MKC402" s="35"/>
      <c r="MKD402" s="35"/>
      <c r="MKE402" s="35"/>
      <c r="MKF402" s="35"/>
      <c r="MKG402" s="35"/>
      <c r="MKH402" s="35"/>
      <c r="MKI402" s="35"/>
      <c r="MKJ402" s="35"/>
      <c r="MKK402" s="35"/>
      <c r="MKL402" s="35"/>
      <c r="MKM402" s="35"/>
      <c r="MKN402" s="35"/>
      <c r="MKO402" s="35"/>
      <c r="MKP402" s="35"/>
      <c r="MKQ402" s="35"/>
      <c r="MKR402" s="35"/>
      <c r="MKS402" s="35"/>
      <c r="MKT402" s="35"/>
      <c r="MKU402" s="35"/>
      <c r="MKV402" s="35"/>
      <c r="MKW402" s="35"/>
      <c r="MKX402" s="35"/>
      <c r="MKY402" s="35"/>
      <c r="MKZ402" s="35"/>
      <c r="MLA402" s="35"/>
      <c r="MLB402" s="35"/>
      <c r="MLC402" s="35"/>
      <c r="MLD402" s="35"/>
      <c r="MLE402" s="35"/>
      <c r="MLF402" s="35"/>
      <c r="MLG402" s="35"/>
      <c r="MLH402" s="35"/>
      <c r="MLI402" s="35"/>
      <c r="MLJ402" s="35"/>
      <c r="MLK402" s="35"/>
      <c r="MLL402" s="35"/>
      <c r="MLM402" s="35"/>
      <c r="MLN402" s="35"/>
      <c r="MLO402" s="35"/>
      <c r="MLP402" s="35"/>
      <c r="MLQ402" s="35"/>
      <c r="MLR402" s="35"/>
      <c r="MLS402" s="35"/>
      <c r="MLT402" s="35"/>
      <c r="MLU402" s="35"/>
      <c r="MLV402" s="35"/>
      <c r="MLW402" s="35"/>
      <c r="MLX402" s="35"/>
      <c r="MLY402" s="35"/>
      <c r="MLZ402" s="35"/>
      <c r="MMA402" s="35"/>
      <c r="MMB402" s="35"/>
      <c r="MMC402" s="35"/>
      <c r="MMD402" s="35"/>
      <c r="MME402" s="35"/>
      <c r="MMF402" s="35"/>
      <c r="MMG402" s="35"/>
      <c r="MMH402" s="35"/>
      <c r="MMI402" s="35"/>
      <c r="MMJ402" s="35"/>
      <c r="MMK402" s="35"/>
      <c r="MML402" s="35"/>
      <c r="MMM402" s="35"/>
      <c r="MMN402" s="35"/>
      <c r="MMO402" s="35"/>
      <c r="MMP402" s="35"/>
      <c r="MMQ402" s="35"/>
      <c r="MMR402" s="35"/>
      <c r="MMS402" s="35"/>
      <c r="MMT402" s="35"/>
      <c r="MMU402" s="35"/>
      <c r="MMV402" s="35"/>
      <c r="MMW402" s="35"/>
      <c r="MMX402" s="35"/>
      <c r="MMY402" s="35"/>
      <c r="MMZ402" s="35"/>
      <c r="MNA402" s="35"/>
      <c r="MNB402" s="35"/>
      <c r="MNC402" s="35"/>
      <c r="MND402" s="35"/>
      <c r="MNE402" s="35"/>
      <c r="MNF402" s="35"/>
      <c r="MNG402" s="35"/>
      <c r="MNH402" s="35"/>
      <c r="MNI402" s="35"/>
      <c r="MNJ402" s="35"/>
      <c r="MNK402" s="35"/>
      <c r="MNL402" s="35"/>
      <c r="MNM402" s="35"/>
      <c r="MNN402" s="35"/>
      <c r="MNO402" s="35"/>
      <c r="MNP402" s="35"/>
      <c r="MNQ402" s="35"/>
      <c r="MNR402" s="35"/>
      <c r="MNS402" s="35"/>
      <c r="MNT402" s="35"/>
      <c r="MNU402" s="35"/>
      <c r="MNV402" s="35"/>
      <c r="MNW402" s="35"/>
      <c r="MNX402" s="35"/>
      <c r="MNY402" s="35"/>
      <c r="MNZ402" s="35"/>
      <c r="MOA402" s="35"/>
      <c r="MOB402" s="35"/>
      <c r="MOC402" s="35"/>
      <c r="MOD402" s="35"/>
      <c r="MOE402" s="35"/>
      <c r="MOF402" s="35"/>
      <c r="MOG402" s="35"/>
      <c r="MOH402" s="35"/>
      <c r="MOI402" s="35"/>
      <c r="MOJ402" s="35"/>
      <c r="MOK402" s="35"/>
      <c r="MOL402" s="35"/>
      <c r="MOM402" s="35"/>
      <c r="MON402" s="35"/>
      <c r="MOO402" s="35"/>
      <c r="MOP402" s="35"/>
      <c r="MOQ402" s="35"/>
      <c r="MOR402" s="35"/>
      <c r="MOS402" s="35"/>
      <c r="MOT402" s="35"/>
      <c r="MOU402" s="35"/>
      <c r="MOV402" s="35"/>
      <c r="MOW402" s="35"/>
      <c r="MOX402" s="35"/>
      <c r="MOY402" s="35"/>
      <c r="MOZ402" s="35"/>
      <c r="MPA402" s="35"/>
      <c r="MPB402" s="35"/>
      <c r="MPC402" s="35"/>
      <c r="MPD402" s="35"/>
      <c r="MPE402" s="35"/>
      <c r="MPF402" s="35"/>
      <c r="MPG402" s="35"/>
      <c r="MPH402" s="35"/>
      <c r="MPI402" s="35"/>
      <c r="MPJ402" s="35"/>
      <c r="MPK402" s="35"/>
      <c r="MPL402" s="35"/>
      <c r="MPM402" s="35"/>
      <c r="MPN402" s="35"/>
      <c r="MPO402" s="35"/>
      <c r="MPP402" s="35"/>
      <c r="MPQ402" s="35"/>
      <c r="MPR402" s="35"/>
      <c r="MPS402" s="35"/>
      <c r="MPT402" s="35"/>
      <c r="MPU402" s="35"/>
      <c r="MPV402" s="35"/>
      <c r="MPW402" s="35"/>
      <c r="MPX402" s="35"/>
      <c r="MPY402" s="35"/>
      <c r="MPZ402" s="35"/>
      <c r="MQA402" s="35"/>
      <c r="MQB402" s="35"/>
      <c r="MQC402" s="35"/>
      <c r="MQD402" s="35"/>
      <c r="MQE402" s="35"/>
      <c r="MQF402" s="35"/>
      <c r="MQG402" s="35"/>
      <c r="MQH402" s="35"/>
      <c r="MQI402" s="35"/>
      <c r="MQJ402" s="35"/>
      <c r="MQK402" s="35"/>
      <c r="MQL402" s="35"/>
      <c r="MQM402" s="35"/>
      <c r="MQN402" s="35"/>
      <c r="MQO402" s="35"/>
      <c r="MQP402" s="35"/>
      <c r="MQQ402" s="35"/>
      <c r="MQR402" s="35"/>
      <c r="MQS402" s="35"/>
      <c r="MQT402" s="35"/>
      <c r="MQU402" s="35"/>
      <c r="MQV402" s="35"/>
      <c r="MQW402" s="35"/>
      <c r="MQX402" s="35"/>
      <c r="MQY402" s="35"/>
      <c r="MQZ402" s="35"/>
      <c r="MRA402" s="35"/>
      <c r="MRB402" s="35"/>
      <c r="MRC402" s="35"/>
      <c r="MRD402" s="35"/>
      <c r="MRE402" s="35"/>
      <c r="MRF402" s="35"/>
      <c r="MRG402" s="35"/>
      <c r="MRH402" s="35"/>
      <c r="MRI402" s="35"/>
      <c r="MRJ402" s="35"/>
      <c r="MRK402" s="35"/>
      <c r="MRL402" s="35"/>
      <c r="MRM402" s="35"/>
      <c r="MRN402" s="35"/>
      <c r="MRO402" s="35"/>
      <c r="MRP402" s="35"/>
      <c r="MRQ402" s="35"/>
      <c r="MRR402" s="35"/>
      <c r="MRS402" s="35"/>
      <c r="MRT402" s="35"/>
      <c r="MRU402" s="35"/>
      <c r="MRV402" s="35"/>
      <c r="MRW402" s="35"/>
      <c r="MRX402" s="35"/>
      <c r="MRY402" s="35"/>
      <c r="MRZ402" s="35"/>
      <c r="MSA402" s="35"/>
      <c r="MSB402" s="35"/>
      <c r="MSC402" s="35"/>
      <c r="MSD402" s="35"/>
      <c r="MSE402" s="35"/>
      <c r="MSF402" s="35"/>
      <c r="MSG402" s="35"/>
      <c r="MSH402" s="35"/>
      <c r="MSI402" s="35"/>
      <c r="MSJ402" s="35"/>
      <c r="MSK402" s="35"/>
      <c r="MSL402" s="35"/>
      <c r="MSM402" s="35"/>
      <c r="MSN402" s="35"/>
      <c r="MSO402" s="35"/>
      <c r="MSP402" s="35"/>
      <c r="MSQ402" s="35"/>
      <c r="MSR402" s="35"/>
      <c r="MSS402" s="35"/>
      <c r="MST402" s="35"/>
      <c r="MSU402" s="35"/>
      <c r="MSV402" s="35"/>
      <c r="MSW402" s="35"/>
      <c r="MSX402" s="35"/>
      <c r="MSY402" s="35"/>
      <c r="MSZ402" s="35"/>
      <c r="MTA402" s="35"/>
      <c r="MTB402" s="35"/>
      <c r="MTC402" s="35"/>
      <c r="MTD402" s="35"/>
      <c r="MTE402" s="35"/>
      <c r="MTF402" s="35"/>
      <c r="MTG402" s="35"/>
      <c r="MTH402" s="35"/>
      <c r="MTI402" s="35"/>
      <c r="MTJ402" s="35"/>
      <c r="MTK402" s="35"/>
      <c r="MTL402" s="35"/>
      <c r="MTM402" s="35"/>
      <c r="MTN402" s="35"/>
      <c r="MTO402" s="35"/>
      <c r="MTP402" s="35"/>
      <c r="MTQ402" s="35"/>
      <c r="MTR402" s="35"/>
      <c r="MTS402" s="35"/>
      <c r="MTT402" s="35"/>
      <c r="MTU402" s="35"/>
      <c r="MTV402" s="35"/>
      <c r="MTW402" s="35"/>
      <c r="MTX402" s="35"/>
      <c r="MTY402" s="35"/>
      <c r="MTZ402" s="35"/>
      <c r="MUA402" s="35"/>
      <c r="MUB402" s="35"/>
      <c r="MUC402" s="35"/>
      <c r="MUD402" s="35"/>
      <c r="MUE402" s="35"/>
      <c r="MUF402" s="35"/>
      <c r="MUG402" s="35"/>
      <c r="MUH402" s="35"/>
      <c r="MUI402" s="35"/>
      <c r="MUJ402" s="35"/>
      <c r="MUK402" s="35"/>
      <c r="MUL402" s="35"/>
      <c r="MUM402" s="35"/>
      <c r="MUN402" s="35"/>
      <c r="MUO402" s="35"/>
      <c r="MUP402" s="35"/>
      <c r="MUQ402" s="35"/>
      <c r="MUR402" s="35"/>
      <c r="MUS402" s="35"/>
      <c r="MUT402" s="35"/>
      <c r="MUU402" s="35"/>
      <c r="MUV402" s="35"/>
      <c r="MUW402" s="35"/>
      <c r="MUX402" s="35"/>
      <c r="MUY402" s="35"/>
      <c r="MUZ402" s="35"/>
      <c r="MVA402" s="35"/>
      <c r="MVB402" s="35"/>
      <c r="MVC402" s="35"/>
      <c r="MVD402" s="35"/>
      <c r="MVE402" s="35"/>
      <c r="MVF402" s="35"/>
      <c r="MVG402" s="35"/>
      <c r="MVH402" s="35"/>
      <c r="MVI402" s="35"/>
      <c r="MVJ402" s="35"/>
      <c r="MVK402" s="35"/>
      <c r="MVL402" s="35"/>
      <c r="MVM402" s="35"/>
      <c r="MVN402" s="35"/>
      <c r="MVO402" s="35"/>
      <c r="MVP402" s="35"/>
      <c r="MVQ402" s="35"/>
      <c r="MVR402" s="35"/>
      <c r="MVS402" s="35"/>
      <c r="MVT402" s="35"/>
      <c r="MVU402" s="35"/>
      <c r="MVV402" s="35"/>
      <c r="MVW402" s="35"/>
      <c r="MVX402" s="35"/>
      <c r="MVY402" s="35"/>
      <c r="MVZ402" s="35"/>
      <c r="MWA402" s="35"/>
      <c r="MWB402" s="35"/>
      <c r="MWC402" s="35"/>
      <c r="MWD402" s="35"/>
      <c r="MWE402" s="35"/>
      <c r="MWF402" s="35"/>
      <c r="MWG402" s="35"/>
      <c r="MWH402" s="35"/>
      <c r="MWI402" s="35"/>
      <c r="MWJ402" s="35"/>
      <c r="MWK402" s="35"/>
      <c r="MWL402" s="35"/>
      <c r="MWM402" s="35"/>
      <c r="MWN402" s="35"/>
      <c r="MWO402" s="35"/>
      <c r="MWP402" s="35"/>
      <c r="MWQ402" s="35"/>
      <c r="MWR402" s="35"/>
      <c r="MWS402" s="35"/>
      <c r="MWT402" s="35"/>
      <c r="MWU402" s="35"/>
      <c r="MWV402" s="35"/>
      <c r="MWW402" s="35"/>
      <c r="MWX402" s="35"/>
      <c r="MWY402" s="35"/>
      <c r="MWZ402" s="35"/>
      <c r="MXA402" s="35"/>
      <c r="MXB402" s="35"/>
      <c r="MXC402" s="35"/>
      <c r="MXD402" s="35"/>
      <c r="MXE402" s="35"/>
      <c r="MXF402" s="35"/>
      <c r="MXG402" s="35"/>
      <c r="MXH402" s="35"/>
      <c r="MXI402" s="35"/>
      <c r="MXJ402" s="35"/>
      <c r="MXK402" s="35"/>
      <c r="MXL402" s="35"/>
      <c r="MXM402" s="35"/>
      <c r="MXN402" s="35"/>
      <c r="MXO402" s="35"/>
      <c r="MXP402" s="35"/>
      <c r="MXQ402" s="35"/>
      <c r="MXR402" s="35"/>
      <c r="MXS402" s="35"/>
      <c r="MXT402" s="35"/>
      <c r="MXU402" s="35"/>
      <c r="MXV402" s="35"/>
      <c r="MXW402" s="35"/>
      <c r="MXX402" s="35"/>
      <c r="MXY402" s="35"/>
      <c r="MXZ402" s="35"/>
      <c r="MYA402" s="35"/>
      <c r="MYB402" s="35"/>
      <c r="MYC402" s="35"/>
      <c r="MYD402" s="35"/>
      <c r="MYE402" s="35"/>
      <c r="MYF402" s="35"/>
      <c r="MYG402" s="35"/>
      <c r="MYH402" s="35"/>
      <c r="MYI402" s="35"/>
      <c r="MYJ402" s="35"/>
      <c r="MYK402" s="35"/>
      <c r="MYL402" s="35"/>
      <c r="MYM402" s="35"/>
      <c r="MYN402" s="35"/>
      <c r="MYO402" s="35"/>
      <c r="MYP402" s="35"/>
      <c r="MYQ402" s="35"/>
      <c r="MYR402" s="35"/>
      <c r="MYS402" s="35"/>
      <c r="MYT402" s="35"/>
      <c r="MYU402" s="35"/>
      <c r="MYV402" s="35"/>
      <c r="MYW402" s="35"/>
      <c r="MYX402" s="35"/>
      <c r="MYY402" s="35"/>
      <c r="MYZ402" s="35"/>
      <c r="MZA402" s="35"/>
      <c r="MZB402" s="35"/>
      <c r="MZC402" s="35"/>
      <c r="MZD402" s="35"/>
      <c r="MZE402" s="35"/>
      <c r="MZF402" s="35"/>
      <c r="MZG402" s="35"/>
      <c r="MZH402" s="35"/>
      <c r="MZI402" s="35"/>
      <c r="MZJ402" s="35"/>
      <c r="MZK402" s="35"/>
      <c r="MZL402" s="35"/>
      <c r="MZM402" s="35"/>
      <c r="MZN402" s="35"/>
      <c r="MZO402" s="35"/>
      <c r="MZP402" s="35"/>
      <c r="MZQ402" s="35"/>
      <c r="MZR402" s="35"/>
      <c r="MZS402" s="35"/>
      <c r="MZT402" s="35"/>
      <c r="MZU402" s="35"/>
      <c r="MZV402" s="35"/>
      <c r="MZW402" s="35"/>
      <c r="MZX402" s="35"/>
      <c r="MZY402" s="35"/>
      <c r="MZZ402" s="35"/>
      <c r="NAA402" s="35"/>
      <c r="NAB402" s="35"/>
      <c r="NAC402" s="35"/>
      <c r="NAD402" s="35"/>
      <c r="NAE402" s="35"/>
      <c r="NAF402" s="35"/>
      <c r="NAG402" s="35"/>
      <c r="NAH402" s="35"/>
      <c r="NAI402" s="35"/>
      <c r="NAJ402" s="35"/>
      <c r="NAK402" s="35"/>
      <c r="NAL402" s="35"/>
      <c r="NAM402" s="35"/>
      <c r="NAN402" s="35"/>
      <c r="NAO402" s="35"/>
      <c r="NAP402" s="35"/>
      <c r="NAQ402" s="35"/>
      <c r="NAR402" s="35"/>
      <c r="NAS402" s="35"/>
      <c r="NAT402" s="35"/>
      <c r="NAU402" s="35"/>
      <c r="NAV402" s="35"/>
      <c r="NAW402" s="35"/>
      <c r="NAX402" s="35"/>
      <c r="NAY402" s="35"/>
      <c r="NAZ402" s="35"/>
      <c r="NBA402" s="35"/>
      <c r="NBB402" s="35"/>
      <c r="NBC402" s="35"/>
      <c r="NBD402" s="35"/>
      <c r="NBE402" s="35"/>
      <c r="NBF402" s="35"/>
      <c r="NBG402" s="35"/>
      <c r="NBH402" s="35"/>
      <c r="NBI402" s="35"/>
      <c r="NBJ402" s="35"/>
      <c r="NBK402" s="35"/>
      <c r="NBL402" s="35"/>
      <c r="NBM402" s="35"/>
      <c r="NBN402" s="35"/>
      <c r="NBO402" s="35"/>
      <c r="NBP402" s="35"/>
      <c r="NBQ402" s="35"/>
      <c r="NBR402" s="35"/>
      <c r="NBS402" s="35"/>
      <c r="NBT402" s="35"/>
      <c r="NBU402" s="35"/>
      <c r="NBV402" s="35"/>
      <c r="NBW402" s="35"/>
      <c r="NBX402" s="35"/>
      <c r="NBY402" s="35"/>
      <c r="NBZ402" s="35"/>
      <c r="NCA402" s="35"/>
      <c r="NCB402" s="35"/>
      <c r="NCC402" s="35"/>
      <c r="NCD402" s="35"/>
      <c r="NCE402" s="35"/>
      <c r="NCF402" s="35"/>
      <c r="NCG402" s="35"/>
      <c r="NCH402" s="35"/>
      <c r="NCI402" s="35"/>
      <c r="NCJ402" s="35"/>
      <c r="NCK402" s="35"/>
      <c r="NCL402" s="35"/>
      <c r="NCM402" s="35"/>
      <c r="NCN402" s="35"/>
      <c r="NCO402" s="35"/>
      <c r="NCP402" s="35"/>
      <c r="NCQ402" s="35"/>
      <c r="NCR402" s="35"/>
      <c r="NCS402" s="35"/>
      <c r="NCT402" s="35"/>
      <c r="NCU402" s="35"/>
      <c r="NCV402" s="35"/>
      <c r="NCW402" s="35"/>
      <c r="NCX402" s="35"/>
      <c r="NCY402" s="35"/>
      <c r="NCZ402" s="35"/>
      <c r="NDA402" s="35"/>
      <c r="NDB402" s="35"/>
      <c r="NDC402" s="35"/>
      <c r="NDD402" s="35"/>
      <c r="NDE402" s="35"/>
      <c r="NDF402" s="35"/>
      <c r="NDG402" s="35"/>
      <c r="NDH402" s="35"/>
      <c r="NDI402" s="35"/>
      <c r="NDJ402" s="35"/>
      <c r="NDK402" s="35"/>
      <c r="NDL402" s="35"/>
      <c r="NDM402" s="35"/>
      <c r="NDN402" s="35"/>
      <c r="NDO402" s="35"/>
      <c r="NDP402" s="35"/>
      <c r="NDQ402" s="35"/>
      <c r="NDR402" s="35"/>
      <c r="NDS402" s="35"/>
      <c r="NDT402" s="35"/>
      <c r="NDU402" s="35"/>
      <c r="NDV402" s="35"/>
      <c r="NDW402" s="35"/>
      <c r="NDX402" s="35"/>
      <c r="NDY402" s="35"/>
      <c r="NDZ402" s="35"/>
      <c r="NEA402" s="35"/>
      <c r="NEB402" s="35"/>
      <c r="NEC402" s="35"/>
      <c r="NED402" s="35"/>
      <c r="NEE402" s="35"/>
      <c r="NEF402" s="35"/>
      <c r="NEG402" s="35"/>
      <c r="NEH402" s="35"/>
      <c r="NEI402" s="35"/>
      <c r="NEJ402" s="35"/>
      <c r="NEK402" s="35"/>
      <c r="NEL402" s="35"/>
      <c r="NEM402" s="35"/>
      <c r="NEN402" s="35"/>
      <c r="NEO402" s="35"/>
      <c r="NEP402" s="35"/>
      <c r="NEQ402" s="35"/>
      <c r="NER402" s="35"/>
      <c r="NES402" s="35"/>
      <c r="NET402" s="35"/>
      <c r="NEU402" s="35"/>
      <c r="NEV402" s="35"/>
      <c r="NEW402" s="35"/>
      <c r="NEX402" s="35"/>
      <c r="NEY402" s="35"/>
      <c r="NEZ402" s="35"/>
      <c r="NFA402" s="35"/>
      <c r="NFB402" s="35"/>
      <c r="NFC402" s="35"/>
      <c r="NFD402" s="35"/>
      <c r="NFE402" s="35"/>
      <c r="NFF402" s="35"/>
      <c r="NFG402" s="35"/>
      <c r="NFH402" s="35"/>
      <c r="NFI402" s="35"/>
      <c r="NFJ402" s="35"/>
      <c r="NFK402" s="35"/>
      <c r="NFL402" s="35"/>
      <c r="NFM402" s="35"/>
      <c r="NFN402" s="35"/>
      <c r="NFO402" s="35"/>
      <c r="NFP402" s="35"/>
      <c r="NFQ402" s="35"/>
      <c r="NFR402" s="35"/>
      <c r="NFS402" s="35"/>
      <c r="NFT402" s="35"/>
      <c r="NFU402" s="35"/>
      <c r="NFV402" s="35"/>
      <c r="NFW402" s="35"/>
      <c r="NFX402" s="35"/>
      <c r="NFY402" s="35"/>
      <c r="NFZ402" s="35"/>
      <c r="NGA402" s="35"/>
      <c r="NGB402" s="35"/>
      <c r="NGC402" s="35"/>
      <c r="NGD402" s="35"/>
      <c r="NGE402" s="35"/>
      <c r="NGF402" s="35"/>
      <c r="NGG402" s="35"/>
      <c r="NGH402" s="35"/>
      <c r="NGI402" s="35"/>
      <c r="NGJ402" s="35"/>
      <c r="NGK402" s="35"/>
      <c r="NGL402" s="35"/>
      <c r="NGM402" s="35"/>
      <c r="NGN402" s="35"/>
      <c r="NGO402" s="35"/>
      <c r="NGP402" s="35"/>
      <c r="NGQ402" s="35"/>
      <c r="NGR402" s="35"/>
      <c r="NGS402" s="35"/>
      <c r="NGT402" s="35"/>
      <c r="NGU402" s="35"/>
      <c r="NGV402" s="35"/>
      <c r="NGW402" s="35"/>
      <c r="NGX402" s="35"/>
      <c r="NGY402" s="35"/>
      <c r="NGZ402" s="35"/>
      <c r="NHA402" s="35"/>
      <c r="NHB402" s="35"/>
      <c r="NHC402" s="35"/>
      <c r="NHD402" s="35"/>
      <c r="NHE402" s="35"/>
      <c r="NHF402" s="35"/>
      <c r="NHG402" s="35"/>
      <c r="NHH402" s="35"/>
      <c r="NHI402" s="35"/>
      <c r="NHJ402" s="35"/>
      <c r="NHK402" s="35"/>
      <c r="NHL402" s="35"/>
      <c r="NHM402" s="35"/>
      <c r="NHN402" s="35"/>
      <c r="NHO402" s="35"/>
      <c r="NHP402" s="35"/>
      <c r="NHQ402" s="35"/>
      <c r="NHR402" s="35"/>
      <c r="NHS402" s="35"/>
      <c r="NHT402" s="35"/>
      <c r="NHU402" s="35"/>
      <c r="NHV402" s="35"/>
      <c r="NHW402" s="35"/>
      <c r="NHX402" s="35"/>
      <c r="NHY402" s="35"/>
      <c r="NHZ402" s="35"/>
      <c r="NIA402" s="35"/>
      <c r="NIB402" s="35"/>
      <c r="NIC402" s="35"/>
      <c r="NID402" s="35"/>
      <c r="NIE402" s="35"/>
      <c r="NIF402" s="35"/>
      <c r="NIG402" s="35"/>
      <c r="NIH402" s="35"/>
      <c r="NII402" s="35"/>
      <c r="NIJ402" s="35"/>
      <c r="NIK402" s="35"/>
      <c r="NIL402" s="35"/>
      <c r="NIM402" s="35"/>
      <c r="NIN402" s="35"/>
      <c r="NIO402" s="35"/>
      <c r="NIP402" s="35"/>
      <c r="NIQ402" s="35"/>
      <c r="NIR402" s="35"/>
      <c r="NIS402" s="35"/>
      <c r="NIT402" s="35"/>
      <c r="NIU402" s="35"/>
      <c r="NIV402" s="35"/>
      <c r="NIW402" s="35"/>
      <c r="NIX402" s="35"/>
      <c r="NIY402" s="35"/>
      <c r="NIZ402" s="35"/>
      <c r="NJA402" s="35"/>
      <c r="NJB402" s="35"/>
      <c r="NJC402" s="35"/>
      <c r="NJD402" s="35"/>
      <c r="NJE402" s="35"/>
      <c r="NJF402" s="35"/>
      <c r="NJG402" s="35"/>
      <c r="NJH402" s="35"/>
      <c r="NJI402" s="35"/>
      <c r="NJJ402" s="35"/>
      <c r="NJK402" s="35"/>
      <c r="NJL402" s="35"/>
      <c r="NJM402" s="35"/>
      <c r="NJN402" s="35"/>
      <c r="NJO402" s="35"/>
      <c r="NJP402" s="35"/>
      <c r="NJQ402" s="35"/>
      <c r="NJR402" s="35"/>
      <c r="NJS402" s="35"/>
      <c r="NJT402" s="35"/>
      <c r="NJU402" s="35"/>
      <c r="NJV402" s="35"/>
      <c r="NJW402" s="35"/>
      <c r="NJX402" s="35"/>
      <c r="NJY402" s="35"/>
      <c r="NJZ402" s="35"/>
      <c r="NKA402" s="35"/>
      <c r="NKB402" s="35"/>
      <c r="NKC402" s="35"/>
      <c r="NKD402" s="35"/>
      <c r="NKE402" s="35"/>
      <c r="NKF402" s="35"/>
      <c r="NKG402" s="35"/>
      <c r="NKH402" s="35"/>
      <c r="NKI402" s="35"/>
      <c r="NKJ402" s="35"/>
      <c r="NKK402" s="35"/>
      <c r="NKL402" s="35"/>
      <c r="NKM402" s="35"/>
      <c r="NKN402" s="35"/>
      <c r="NKO402" s="35"/>
      <c r="NKP402" s="35"/>
      <c r="NKQ402" s="35"/>
      <c r="NKR402" s="35"/>
      <c r="NKS402" s="35"/>
      <c r="NKT402" s="35"/>
      <c r="NKU402" s="35"/>
      <c r="NKV402" s="35"/>
      <c r="NKW402" s="35"/>
      <c r="NKX402" s="35"/>
      <c r="NKY402" s="35"/>
      <c r="NKZ402" s="35"/>
      <c r="NLA402" s="35"/>
      <c r="NLB402" s="35"/>
      <c r="NLC402" s="35"/>
      <c r="NLD402" s="35"/>
      <c r="NLE402" s="35"/>
      <c r="NLF402" s="35"/>
      <c r="NLG402" s="35"/>
      <c r="NLH402" s="35"/>
      <c r="NLI402" s="35"/>
      <c r="NLJ402" s="35"/>
      <c r="NLK402" s="35"/>
      <c r="NLL402" s="35"/>
      <c r="NLM402" s="35"/>
      <c r="NLN402" s="35"/>
      <c r="NLO402" s="35"/>
      <c r="NLP402" s="35"/>
      <c r="NLQ402" s="35"/>
      <c r="NLR402" s="35"/>
      <c r="NLS402" s="35"/>
      <c r="NLT402" s="35"/>
      <c r="NLU402" s="35"/>
      <c r="NLV402" s="35"/>
      <c r="NLW402" s="35"/>
      <c r="NLX402" s="35"/>
      <c r="NLY402" s="35"/>
      <c r="NLZ402" s="35"/>
      <c r="NMA402" s="35"/>
      <c r="NMB402" s="35"/>
      <c r="NMC402" s="35"/>
      <c r="NMD402" s="35"/>
      <c r="NME402" s="35"/>
      <c r="NMF402" s="35"/>
      <c r="NMG402" s="35"/>
      <c r="NMH402" s="35"/>
      <c r="NMI402" s="35"/>
      <c r="NMJ402" s="35"/>
      <c r="NMK402" s="35"/>
      <c r="NML402" s="35"/>
      <c r="NMM402" s="35"/>
      <c r="NMN402" s="35"/>
      <c r="NMO402" s="35"/>
      <c r="NMP402" s="35"/>
      <c r="NMQ402" s="35"/>
      <c r="NMR402" s="35"/>
      <c r="NMS402" s="35"/>
      <c r="NMT402" s="35"/>
      <c r="NMU402" s="35"/>
      <c r="NMV402" s="35"/>
      <c r="NMW402" s="35"/>
      <c r="NMX402" s="35"/>
      <c r="NMY402" s="35"/>
      <c r="NMZ402" s="35"/>
      <c r="NNA402" s="35"/>
      <c r="NNB402" s="35"/>
      <c r="NNC402" s="35"/>
      <c r="NND402" s="35"/>
      <c r="NNE402" s="35"/>
      <c r="NNF402" s="35"/>
      <c r="NNG402" s="35"/>
      <c r="NNH402" s="35"/>
      <c r="NNI402" s="35"/>
      <c r="NNJ402" s="35"/>
      <c r="NNK402" s="35"/>
      <c r="NNL402" s="35"/>
      <c r="NNM402" s="35"/>
      <c r="NNN402" s="35"/>
      <c r="NNO402" s="35"/>
      <c r="NNP402" s="35"/>
      <c r="NNQ402" s="35"/>
      <c r="NNR402" s="35"/>
      <c r="NNS402" s="35"/>
      <c r="NNT402" s="35"/>
      <c r="NNU402" s="35"/>
      <c r="NNV402" s="35"/>
      <c r="NNW402" s="35"/>
      <c r="NNX402" s="35"/>
      <c r="NNY402" s="35"/>
      <c r="NNZ402" s="35"/>
      <c r="NOA402" s="35"/>
      <c r="NOB402" s="35"/>
      <c r="NOC402" s="35"/>
      <c r="NOD402" s="35"/>
      <c r="NOE402" s="35"/>
      <c r="NOF402" s="35"/>
      <c r="NOG402" s="35"/>
      <c r="NOH402" s="35"/>
      <c r="NOI402" s="35"/>
      <c r="NOJ402" s="35"/>
      <c r="NOK402" s="35"/>
      <c r="NOL402" s="35"/>
      <c r="NOM402" s="35"/>
      <c r="NON402" s="35"/>
      <c r="NOO402" s="35"/>
      <c r="NOP402" s="35"/>
      <c r="NOQ402" s="35"/>
      <c r="NOR402" s="35"/>
      <c r="NOS402" s="35"/>
      <c r="NOT402" s="35"/>
      <c r="NOU402" s="35"/>
      <c r="NOV402" s="35"/>
      <c r="NOW402" s="35"/>
      <c r="NOX402" s="35"/>
      <c r="NOY402" s="35"/>
      <c r="NOZ402" s="35"/>
      <c r="NPA402" s="35"/>
      <c r="NPB402" s="35"/>
      <c r="NPC402" s="35"/>
      <c r="NPD402" s="35"/>
      <c r="NPE402" s="35"/>
      <c r="NPF402" s="35"/>
      <c r="NPG402" s="35"/>
      <c r="NPH402" s="35"/>
      <c r="NPI402" s="35"/>
      <c r="NPJ402" s="35"/>
      <c r="NPK402" s="35"/>
      <c r="NPL402" s="35"/>
      <c r="NPM402" s="35"/>
      <c r="NPN402" s="35"/>
      <c r="NPO402" s="35"/>
      <c r="NPP402" s="35"/>
      <c r="NPQ402" s="35"/>
      <c r="NPR402" s="35"/>
      <c r="NPS402" s="35"/>
      <c r="NPT402" s="35"/>
      <c r="NPU402" s="35"/>
      <c r="NPV402" s="35"/>
      <c r="NPW402" s="35"/>
      <c r="NPX402" s="35"/>
      <c r="NPY402" s="35"/>
      <c r="NPZ402" s="35"/>
      <c r="NQA402" s="35"/>
      <c r="NQB402" s="35"/>
      <c r="NQC402" s="35"/>
      <c r="NQD402" s="35"/>
      <c r="NQE402" s="35"/>
      <c r="NQF402" s="35"/>
      <c r="NQG402" s="35"/>
      <c r="NQH402" s="35"/>
      <c r="NQI402" s="35"/>
      <c r="NQJ402" s="35"/>
      <c r="NQK402" s="35"/>
      <c r="NQL402" s="35"/>
      <c r="NQM402" s="35"/>
      <c r="NQN402" s="35"/>
      <c r="NQO402" s="35"/>
      <c r="NQP402" s="35"/>
      <c r="NQQ402" s="35"/>
      <c r="NQR402" s="35"/>
      <c r="NQS402" s="35"/>
      <c r="NQT402" s="35"/>
      <c r="NQU402" s="35"/>
      <c r="NQV402" s="35"/>
      <c r="NQW402" s="35"/>
      <c r="NQX402" s="35"/>
      <c r="NQY402" s="35"/>
      <c r="NQZ402" s="35"/>
      <c r="NRA402" s="35"/>
      <c r="NRB402" s="35"/>
      <c r="NRC402" s="35"/>
      <c r="NRD402" s="35"/>
      <c r="NRE402" s="35"/>
      <c r="NRF402" s="35"/>
      <c r="NRG402" s="35"/>
      <c r="NRH402" s="35"/>
      <c r="NRI402" s="35"/>
      <c r="NRJ402" s="35"/>
      <c r="NRK402" s="35"/>
      <c r="NRL402" s="35"/>
      <c r="NRM402" s="35"/>
      <c r="NRN402" s="35"/>
      <c r="NRO402" s="35"/>
      <c r="NRP402" s="35"/>
      <c r="NRQ402" s="35"/>
      <c r="NRR402" s="35"/>
      <c r="NRS402" s="35"/>
      <c r="NRT402" s="35"/>
      <c r="NRU402" s="35"/>
      <c r="NRV402" s="35"/>
      <c r="NRW402" s="35"/>
      <c r="NRX402" s="35"/>
      <c r="NRY402" s="35"/>
      <c r="NRZ402" s="35"/>
      <c r="NSA402" s="35"/>
      <c r="NSB402" s="35"/>
      <c r="NSC402" s="35"/>
      <c r="NSD402" s="35"/>
      <c r="NSE402" s="35"/>
      <c r="NSF402" s="35"/>
      <c r="NSG402" s="35"/>
      <c r="NSH402" s="35"/>
      <c r="NSI402" s="35"/>
      <c r="NSJ402" s="35"/>
      <c r="NSK402" s="35"/>
      <c r="NSL402" s="35"/>
      <c r="NSM402" s="35"/>
      <c r="NSN402" s="35"/>
      <c r="NSO402" s="35"/>
      <c r="NSP402" s="35"/>
      <c r="NSQ402" s="35"/>
      <c r="NSR402" s="35"/>
      <c r="NSS402" s="35"/>
      <c r="NST402" s="35"/>
      <c r="NSU402" s="35"/>
      <c r="NSV402" s="35"/>
      <c r="NSW402" s="35"/>
      <c r="NSX402" s="35"/>
      <c r="NSY402" s="35"/>
      <c r="NSZ402" s="35"/>
      <c r="NTA402" s="35"/>
      <c r="NTB402" s="35"/>
      <c r="NTC402" s="35"/>
      <c r="NTD402" s="35"/>
      <c r="NTE402" s="35"/>
      <c r="NTF402" s="35"/>
      <c r="NTG402" s="35"/>
      <c r="NTH402" s="35"/>
      <c r="NTI402" s="35"/>
      <c r="NTJ402" s="35"/>
      <c r="NTK402" s="35"/>
      <c r="NTL402" s="35"/>
      <c r="NTM402" s="35"/>
      <c r="NTN402" s="35"/>
      <c r="NTO402" s="35"/>
      <c r="NTP402" s="35"/>
      <c r="NTQ402" s="35"/>
      <c r="NTR402" s="35"/>
      <c r="NTS402" s="35"/>
      <c r="NTT402" s="35"/>
      <c r="NTU402" s="35"/>
      <c r="NTV402" s="35"/>
      <c r="NTW402" s="35"/>
      <c r="NTX402" s="35"/>
      <c r="NTY402" s="35"/>
      <c r="NTZ402" s="35"/>
      <c r="NUA402" s="35"/>
      <c r="NUB402" s="35"/>
      <c r="NUC402" s="35"/>
      <c r="NUD402" s="35"/>
      <c r="NUE402" s="35"/>
      <c r="NUF402" s="35"/>
      <c r="NUG402" s="35"/>
      <c r="NUH402" s="35"/>
      <c r="NUI402" s="35"/>
      <c r="NUJ402" s="35"/>
      <c r="NUK402" s="35"/>
      <c r="NUL402" s="35"/>
      <c r="NUM402" s="35"/>
      <c r="NUN402" s="35"/>
      <c r="NUO402" s="35"/>
      <c r="NUP402" s="35"/>
      <c r="NUQ402" s="35"/>
      <c r="NUR402" s="35"/>
      <c r="NUS402" s="35"/>
      <c r="NUT402" s="35"/>
      <c r="NUU402" s="35"/>
      <c r="NUV402" s="35"/>
      <c r="NUW402" s="35"/>
      <c r="NUX402" s="35"/>
      <c r="NUY402" s="35"/>
      <c r="NUZ402" s="35"/>
      <c r="NVA402" s="35"/>
      <c r="NVB402" s="35"/>
      <c r="NVC402" s="35"/>
      <c r="NVD402" s="35"/>
      <c r="NVE402" s="35"/>
      <c r="NVF402" s="35"/>
      <c r="NVG402" s="35"/>
      <c r="NVH402" s="35"/>
      <c r="NVI402" s="35"/>
      <c r="NVJ402" s="35"/>
      <c r="NVK402" s="35"/>
      <c r="NVL402" s="35"/>
      <c r="NVM402" s="35"/>
      <c r="NVN402" s="35"/>
      <c r="NVO402" s="35"/>
      <c r="NVP402" s="35"/>
      <c r="NVQ402" s="35"/>
      <c r="NVR402" s="35"/>
      <c r="NVS402" s="35"/>
      <c r="NVT402" s="35"/>
      <c r="NVU402" s="35"/>
      <c r="NVV402" s="35"/>
      <c r="NVW402" s="35"/>
      <c r="NVX402" s="35"/>
      <c r="NVY402" s="35"/>
      <c r="NVZ402" s="35"/>
      <c r="NWA402" s="35"/>
      <c r="NWB402" s="35"/>
      <c r="NWC402" s="35"/>
      <c r="NWD402" s="35"/>
      <c r="NWE402" s="35"/>
      <c r="NWF402" s="35"/>
      <c r="NWG402" s="35"/>
      <c r="NWH402" s="35"/>
      <c r="NWI402" s="35"/>
      <c r="NWJ402" s="35"/>
      <c r="NWK402" s="35"/>
      <c r="NWL402" s="35"/>
      <c r="NWM402" s="35"/>
      <c r="NWN402" s="35"/>
      <c r="NWO402" s="35"/>
      <c r="NWP402" s="35"/>
      <c r="NWQ402" s="35"/>
      <c r="NWR402" s="35"/>
      <c r="NWS402" s="35"/>
      <c r="NWT402" s="35"/>
      <c r="NWU402" s="35"/>
      <c r="NWV402" s="35"/>
      <c r="NWW402" s="35"/>
      <c r="NWX402" s="35"/>
      <c r="NWY402" s="35"/>
      <c r="NWZ402" s="35"/>
      <c r="NXA402" s="35"/>
      <c r="NXB402" s="35"/>
      <c r="NXC402" s="35"/>
      <c r="NXD402" s="35"/>
      <c r="NXE402" s="35"/>
      <c r="NXF402" s="35"/>
      <c r="NXG402" s="35"/>
      <c r="NXH402" s="35"/>
      <c r="NXI402" s="35"/>
      <c r="NXJ402" s="35"/>
      <c r="NXK402" s="35"/>
      <c r="NXL402" s="35"/>
      <c r="NXM402" s="35"/>
      <c r="NXN402" s="35"/>
      <c r="NXO402" s="35"/>
      <c r="NXP402" s="35"/>
      <c r="NXQ402" s="35"/>
      <c r="NXR402" s="35"/>
      <c r="NXS402" s="35"/>
      <c r="NXT402" s="35"/>
      <c r="NXU402" s="35"/>
      <c r="NXV402" s="35"/>
      <c r="NXW402" s="35"/>
      <c r="NXX402" s="35"/>
      <c r="NXY402" s="35"/>
      <c r="NXZ402" s="35"/>
      <c r="NYA402" s="35"/>
      <c r="NYB402" s="35"/>
      <c r="NYC402" s="35"/>
      <c r="NYD402" s="35"/>
      <c r="NYE402" s="35"/>
      <c r="NYF402" s="35"/>
      <c r="NYG402" s="35"/>
      <c r="NYH402" s="35"/>
      <c r="NYI402" s="35"/>
      <c r="NYJ402" s="35"/>
      <c r="NYK402" s="35"/>
      <c r="NYL402" s="35"/>
      <c r="NYM402" s="35"/>
      <c r="NYN402" s="35"/>
      <c r="NYO402" s="35"/>
      <c r="NYP402" s="35"/>
      <c r="NYQ402" s="35"/>
      <c r="NYR402" s="35"/>
      <c r="NYS402" s="35"/>
      <c r="NYT402" s="35"/>
      <c r="NYU402" s="35"/>
      <c r="NYV402" s="35"/>
      <c r="NYW402" s="35"/>
      <c r="NYX402" s="35"/>
      <c r="NYY402" s="35"/>
      <c r="NYZ402" s="35"/>
      <c r="NZA402" s="35"/>
      <c r="NZB402" s="35"/>
      <c r="NZC402" s="35"/>
      <c r="NZD402" s="35"/>
      <c r="NZE402" s="35"/>
      <c r="NZF402" s="35"/>
      <c r="NZG402" s="35"/>
      <c r="NZH402" s="35"/>
      <c r="NZI402" s="35"/>
      <c r="NZJ402" s="35"/>
      <c r="NZK402" s="35"/>
      <c r="NZL402" s="35"/>
      <c r="NZM402" s="35"/>
      <c r="NZN402" s="35"/>
      <c r="NZO402" s="35"/>
      <c r="NZP402" s="35"/>
      <c r="NZQ402" s="35"/>
      <c r="NZR402" s="35"/>
      <c r="NZS402" s="35"/>
      <c r="NZT402" s="35"/>
      <c r="NZU402" s="35"/>
      <c r="NZV402" s="35"/>
      <c r="NZW402" s="35"/>
      <c r="NZX402" s="35"/>
      <c r="NZY402" s="35"/>
      <c r="NZZ402" s="35"/>
      <c r="OAA402" s="35"/>
      <c r="OAB402" s="35"/>
      <c r="OAC402" s="35"/>
      <c r="OAD402" s="35"/>
      <c r="OAE402" s="35"/>
      <c r="OAF402" s="35"/>
      <c r="OAG402" s="35"/>
      <c r="OAH402" s="35"/>
      <c r="OAI402" s="35"/>
      <c r="OAJ402" s="35"/>
      <c r="OAK402" s="35"/>
      <c r="OAL402" s="35"/>
      <c r="OAM402" s="35"/>
      <c r="OAN402" s="35"/>
      <c r="OAO402" s="35"/>
      <c r="OAP402" s="35"/>
      <c r="OAQ402" s="35"/>
      <c r="OAR402" s="35"/>
      <c r="OAS402" s="35"/>
      <c r="OAT402" s="35"/>
      <c r="OAU402" s="35"/>
      <c r="OAV402" s="35"/>
      <c r="OAW402" s="35"/>
      <c r="OAX402" s="35"/>
      <c r="OAY402" s="35"/>
      <c r="OAZ402" s="35"/>
      <c r="OBA402" s="35"/>
      <c r="OBB402" s="35"/>
      <c r="OBC402" s="35"/>
      <c r="OBD402" s="35"/>
      <c r="OBE402" s="35"/>
      <c r="OBF402" s="35"/>
      <c r="OBG402" s="35"/>
      <c r="OBH402" s="35"/>
      <c r="OBI402" s="35"/>
      <c r="OBJ402" s="35"/>
      <c r="OBK402" s="35"/>
      <c r="OBL402" s="35"/>
      <c r="OBM402" s="35"/>
      <c r="OBN402" s="35"/>
      <c r="OBO402" s="35"/>
      <c r="OBP402" s="35"/>
      <c r="OBQ402" s="35"/>
      <c r="OBR402" s="35"/>
      <c r="OBS402" s="35"/>
      <c r="OBT402" s="35"/>
      <c r="OBU402" s="35"/>
      <c r="OBV402" s="35"/>
      <c r="OBW402" s="35"/>
      <c r="OBX402" s="35"/>
      <c r="OBY402" s="35"/>
      <c r="OBZ402" s="35"/>
      <c r="OCA402" s="35"/>
      <c r="OCB402" s="35"/>
      <c r="OCC402" s="35"/>
      <c r="OCD402" s="35"/>
      <c r="OCE402" s="35"/>
      <c r="OCF402" s="35"/>
      <c r="OCG402" s="35"/>
      <c r="OCH402" s="35"/>
      <c r="OCI402" s="35"/>
      <c r="OCJ402" s="35"/>
      <c r="OCK402" s="35"/>
      <c r="OCL402" s="35"/>
      <c r="OCM402" s="35"/>
      <c r="OCN402" s="35"/>
      <c r="OCO402" s="35"/>
      <c r="OCP402" s="35"/>
      <c r="OCQ402" s="35"/>
      <c r="OCR402" s="35"/>
      <c r="OCS402" s="35"/>
      <c r="OCT402" s="35"/>
      <c r="OCU402" s="35"/>
      <c r="OCV402" s="35"/>
      <c r="OCW402" s="35"/>
      <c r="OCX402" s="35"/>
      <c r="OCY402" s="35"/>
      <c r="OCZ402" s="35"/>
      <c r="ODA402" s="35"/>
      <c r="ODB402" s="35"/>
      <c r="ODC402" s="35"/>
      <c r="ODD402" s="35"/>
      <c r="ODE402" s="35"/>
      <c r="ODF402" s="35"/>
      <c r="ODG402" s="35"/>
      <c r="ODH402" s="35"/>
      <c r="ODI402" s="35"/>
      <c r="ODJ402" s="35"/>
      <c r="ODK402" s="35"/>
      <c r="ODL402" s="35"/>
      <c r="ODM402" s="35"/>
      <c r="ODN402" s="35"/>
      <c r="ODO402" s="35"/>
      <c r="ODP402" s="35"/>
      <c r="ODQ402" s="35"/>
      <c r="ODR402" s="35"/>
      <c r="ODS402" s="35"/>
      <c r="ODT402" s="35"/>
      <c r="ODU402" s="35"/>
      <c r="ODV402" s="35"/>
      <c r="ODW402" s="35"/>
      <c r="ODX402" s="35"/>
      <c r="ODY402" s="35"/>
      <c r="ODZ402" s="35"/>
      <c r="OEA402" s="35"/>
      <c r="OEB402" s="35"/>
      <c r="OEC402" s="35"/>
      <c r="OED402" s="35"/>
      <c r="OEE402" s="35"/>
      <c r="OEF402" s="35"/>
      <c r="OEG402" s="35"/>
      <c r="OEH402" s="35"/>
      <c r="OEI402" s="35"/>
      <c r="OEJ402" s="35"/>
      <c r="OEK402" s="35"/>
      <c r="OEL402" s="35"/>
      <c r="OEM402" s="35"/>
      <c r="OEN402" s="35"/>
      <c r="OEO402" s="35"/>
      <c r="OEP402" s="35"/>
      <c r="OEQ402" s="35"/>
      <c r="OER402" s="35"/>
      <c r="OES402" s="35"/>
      <c r="OET402" s="35"/>
      <c r="OEU402" s="35"/>
      <c r="OEV402" s="35"/>
      <c r="OEW402" s="35"/>
      <c r="OEX402" s="35"/>
      <c r="OEY402" s="35"/>
      <c r="OEZ402" s="35"/>
      <c r="OFA402" s="35"/>
      <c r="OFB402" s="35"/>
      <c r="OFC402" s="35"/>
      <c r="OFD402" s="35"/>
      <c r="OFE402" s="35"/>
      <c r="OFF402" s="35"/>
      <c r="OFG402" s="35"/>
      <c r="OFH402" s="35"/>
      <c r="OFI402" s="35"/>
      <c r="OFJ402" s="35"/>
      <c r="OFK402" s="35"/>
      <c r="OFL402" s="35"/>
      <c r="OFM402" s="35"/>
      <c r="OFN402" s="35"/>
      <c r="OFO402" s="35"/>
      <c r="OFP402" s="35"/>
      <c r="OFQ402" s="35"/>
      <c r="OFR402" s="35"/>
      <c r="OFS402" s="35"/>
      <c r="OFT402" s="35"/>
      <c r="OFU402" s="35"/>
      <c r="OFV402" s="35"/>
      <c r="OFW402" s="35"/>
      <c r="OFX402" s="35"/>
      <c r="OFY402" s="35"/>
      <c r="OFZ402" s="35"/>
      <c r="OGA402" s="35"/>
      <c r="OGB402" s="35"/>
      <c r="OGC402" s="35"/>
      <c r="OGD402" s="35"/>
      <c r="OGE402" s="35"/>
      <c r="OGF402" s="35"/>
      <c r="OGG402" s="35"/>
      <c r="OGH402" s="35"/>
      <c r="OGI402" s="35"/>
      <c r="OGJ402" s="35"/>
      <c r="OGK402" s="35"/>
      <c r="OGL402" s="35"/>
      <c r="OGM402" s="35"/>
      <c r="OGN402" s="35"/>
      <c r="OGO402" s="35"/>
      <c r="OGP402" s="35"/>
      <c r="OGQ402" s="35"/>
      <c r="OGR402" s="35"/>
      <c r="OGS402" s="35"/>
      <c r="OGT402" s="35"/>
      <c r="OGU402" s="35"/>
      <c r="OGV402" s="35"/>
      <c r="OGW402" s="35"/>
      <c r="OGX402" s="35"/>
      <c r="OGY402" s="35"/>
      <c r="OGZ402" s="35"/>
      <c r="OHA402" s="35"/>
      <c r="OHB402" s="35"/>
      <c r="OHC402" s="35"/>
      <c r="OHD402" s="35"/>
      <c r="OHE402" s="35"/>
      <c r="OHF402" s="35"/>
      <c r="OHG402" s="35"/>
      <c r="OHH402" s="35"/>
      <c r="OHI402" s="35"/>
      <c r="OHJ402" s="35"/>
      <c r="OHK402" s="35"/>
      <c r="OHL402" s="35"/>
      <c r="OHM402" s="35"/>
      <c r="OHN402" s="35"/>
      <c r="OHO402" s="35"/>
      <c r="OHP402" s="35"/>
      <c r="OHQ402" s="35"/>
      <c r="OHR402" s="35"/>
      <c r="OHS402" s="35"/>
      <c r="OHT402" s="35"/>
      <c r="OHU402" s="35"/>
      <c r="OHV402" s="35"/>
      <c r="OHW402" s="35"/>
      <c r="OHX402" s="35"/>
      <c r="OHY402" s="35"/>
      <c r="OHZ402" s="35"/>
      <c r="OIA402" s="35"/>
      <c r="OIB402" s="35"/>
      <c r="OIC402" s="35"/>
      <c r="OID402" s="35"/>
      <c r="OIE402" s="35"/>
      <c r="OIF402" s="35"/>
      <c r="OIG402" s="35"/>
      <c r="OIH402" s="35"/>
      <c r="OII402" s="35"/>
      <c r="OIJ402" s="35"/>
      <c r="OIK402" s="35"/>
      <c r="OIL402" s="35"/>
      <c r="OIM402" s="35"/>
      <c r="OIN402" s="35"/>
      <c r="OIO402" s="35"/>
      <c r="OIP402" s="35"/>
      <c r="OIQ402" s="35"/>
      <c r="OIR402" s="35"/>
      <c r="OIS402" s="35"/>
      <c r="OIT402" s="35"/>
      <c r="OIU402" s="35"/>
      <c r="OIV402" s="35"/>
      <c r="OIW402" s="35"/>
      <c r="OIX402" s="35"/>
      <c r="OIY402" s="35"/>
      <c r="OIZ402" s="35"/>
      <c r="OJA402" s="35"/>
      <c r="OJB402" s="35"/>
      <c r="OJC402" s="35"/>
      <c r="OJD402" s="35"/>
      <c r="OJE402" s="35"/>
      <c r="OJF402" s="35"/>
      <c r="OJG402" s="35"/>
      <c r="OJH402" s="35"/>
      <c r="OJI402" s="35"/>
      <c r="OJJ402" s="35"/>
      <c r="OJK402" s="35"/>
      <c r="OJL402" s="35"/>
      <c r="OJM402" s="35"/>
      <c r="OJN402" s="35"/>
      <c r="OJO402" s="35"/>
      <c r="OJP402" s="35"/>
      <c r="OJQ402" s="35"/>
      <c r="OJR402" s="35"/>
      <c r="OJS402" s="35"/>
      <c r="OJT402" s="35"/>
      <c r="OJU402" s="35"/>
      <c r="OJV402" s="35"/>
      <c r="OJW402" s="35"/>
      <c r="OJX402" s="35"/>
      <c r="OJY402" s="35"/>
      <c r="OJZ402" s="35"/>
      <c r="OKA402" s="35"/>
      <c r="OKB402" s="35"/>
      <c r="OKC402" s="35"/>
      <c r="OKD402" s="35"/>
      <c r="OKE402" s="35"/>
      <c r="OKF402" s="35"/>
      <c r="OKG402" s="35"/>
      <c r="OKH402" s="35"/>
      <c r="OKI402" s="35"/>
      <c r="OKJ402" s="35"/>
      <c r="OKK402" s="35"/>
      <c r="OKL402" s="35"/>
      <c r="OKM402" s="35"/>
      <c r="OKN402" s="35"/>
      <c r="OKO402" s="35"/>
      <c r="OKP402" s="35"/>
      <c r="OKQ402" s="35"/>
      <c r="OKR402" s="35"/>
      <c r="OKS402" s="35"/>
      <c r="OKT402" s="35"/>
      <c r="OKU402" s="35"/>
      <c r="OKV402" s="35"/>
      <c r="OKW402" s="35"/>
      <c r="OKX402" s="35"/>
      <c r="OKY402" s="35"/>
      <c r="OKZ402" s="35"/>
      <c r="OLA402" s="35"/>
      <c r="OLB402" s="35"/>
      <c r="OLC402" s="35"/>
      <c r="OLD402" s="35"/>
      <c r="OLE402" s="35"/>
      <c r="OLF402" s="35"/>
      <c r="OLG402" s="35"/>
      <c r="OLH402" s="35"/>
      <c r="OLI402" s="35"/>
      <c r="OLJ402" s="35"/>
      <c r="OLK402" s="35"/>
      <c r="OLL402" s="35"/>
      <c r="OLM402" s="35"/>
      <c r="OLN402" s="35"/>
      <c r="OLO402" s="35"/>
      <c r="OLP402" s="35"/>
      <c r="OLQ402" s="35"/>
      <c r="OLR402" s="35"/>
      <c r="OLS402" s="35"/>
      <c r="OLT402" s="35"/>
      <c r="OLU402" s="35"/>
      <c r="OLV402" s="35"/>
      <c r="OLW402" s="35"/>
      <c r="OLX402" s="35"/>
      <c r="OLY402" s="35"/>
      <c r="OLZ402" s="35"/>
      <c r="OMA402" s="35"/>
      <c r="OMB402" s="35"/>
      <c r="OMC402" s="35"/>
      <c r="OMD402" s="35"/>
      <c r="OME402" s="35"/>
      <c r="OMF402" s="35"/>
      <c r="OMG402" s="35"/>
      <c r="OMH402" s="35"/>
      <c r="OMI402" s="35"/>
      <c r="OMJ402" s="35"/>
      <c r="OMK402" s="35"/>
      <c r="OML402" s="35"/>
      <c r="OMM402" s="35"/>
      <c r="OMN402" s="35"/>
      <c r="OMO402" s="35"/>
      <c r="OMP402" s="35"/>
      <c r="OMQ402" s="35"/>
      <c r="OMR402" s="35"/>
      <c r="OMS402" s="35"/>
      <c r="OMT402" s="35"/>
      <c r="OMU402" s="35"/>
      <c r="OMV402" s="35"/>
      <c r="OMW402" s="35"/>
      <c r="OMX402" s="35"/>
      <c r="OMY402" s="35"/>
      <c r="OMZ402" s="35"/>
      <c r="ONA402" s="35"/>
      <c r="ONB402" s="35"/>
      <c r="ONC402" s="35"/>
      <c r="OND402" s="35"/>
      <c r="ONE402" s="35"/>
      <c r="ONF402" s="35"/>
      <c r="ONG402" s="35"/>
      <c r="ONH402" s="35"/>
      <c r="ONI402" s="35"/>
      <c r="ONJ402" s="35"/>
      <c r="ONK402" s="35"/>
      <c r="ONL402" s="35"/>
      <c r="ONM402" s="35"/>
      <c r="ONN402" s="35"/>
      <c r="ONO402" s="35"/>
      <c r="ONP402" s="35"/>
      <c r="ONQ402" s="35"/>
      <c r="ONR402" s="35"/>
      <c r="ONS402" s="35"/>
      <c r="ONT402" s="35"/>
      <c r="ONU402" s="35"/>
      <c r="ONV402" s="35"/>
      <c r="ONW402" s="35"/>
      <c r="ONX402" s="35"/>
      <c r="ONY402" s="35"/>
      <c r="ONZ402" s="35"/>
      <c r="OOA402" s="35"/>
      <c r="OOB402" s="35"/>
      <c r="OOC402" s="35"/>
      <c r="OOD402" s="35"/>
      <c r="OOE402" s="35"/>
      <c r="OOF402" s="35"/>
      <c r="OOG402" s="35"/>
      <c r="OOH402" s="35"/>
      <c r="OOI402" s="35"/>
      <c r="OOJ402" s="35"/>
      <c r="OOK402" s="35"/>
      <c r="OOL402" s="35"/>
      <c r="OOM402" s="35"/>
      <c r="OON402" s="35"/>
      <c r="OOO402" s="35"/>
      <c r="OOP402" s="35"/>
      <c r="OOQ402" s="35"/>
      <c r="OOR402" s="35"/>
      <c r="OOS402" s="35"/>
      <c r="OOT402" s="35"/>
      <c r="OOU402" s="35"/>
      <c r="OOV402" s="35"/>
      <c r="OOW402" s="35"/>
      <c r="OOX402" s="35"/>
      <c r="OOY402" s="35"/>
      <c r="OOZ402" s="35"/>
      <c r="OPA402" s="35"/>
      <c r="OPB402" s="35"/>
      <c r="OPC402" s="35"/>
      <c r="OPD402" s="35"/>
      <c r="OPE402" s="35"/>
      <c r="OPF402" s="35"/>
      <c r="OPG402" s="35"/>
      <c r="OPH402" s="35"/>
      <c r="OPI402" s="35"/>
      <c r="OPJ402" s="35"/>
      <c r="OPK402" s="35"/>
      <c r="OPL402" s="35"/>
      <c r="OPM402" s="35"/>
      <c r="OPN402" s="35"/>
      <c r="OPO402" s="35"/>
      <c r="OPP402" s="35"/>
      <c r="OPQ402" s="35"/>
      <c r="OPR402" s="35"/>
      <c r="OPS402" s="35"/>
      <c r="OPT402" s="35"/>
      <c r="OPU402" s="35"/>
      <c r="OPV402" s="35"/>
      <c r="OPW402" s="35"/>
      <c r="OPX402" s="35"/>
      <c r="OPY402" s="35"/>
      <c r="OPZ402" s="35"/>
      <c r="OQA402" s="35"/>
      <c r="OQB402" s="35"/>
      <c r="OQC402" s="35"/>
      <c r="OQD402" s="35"/>
      <c r="OQE402" s="35"/>
      <c r="OQF402" s="35"/>
      <c r="OQG402" s="35"/>
      <c r="OQH402" s="35"/>
      <c r="OQI402" s="35"/>
      <c r="OQJ402" s="35"/>
      <c r="OQK402" s="35"/>
      <c r="OQL402" s="35"/>
      <c r="OQM402" s="35"/>
      <c r="OQN402" s="35"/>
      <c r="OQO402" s="35"/>
      <c r="OQP402" s="35"/>
      <c r="OQQ402" s="35"/>
      <c r="OQR402" s="35"/>
      <c r="OQS402" s="35"/>
      <c r="OQT402" s="35"/>
      <c r="OQU402" s="35"/>
      <c r="OQV402" s="35"/>
      <c r="OQW402" s="35"/>
      <c r="OQX402" s="35"/>
      <c r="OQY402" s="35"/>
      <c r="OQZ402" s="35"/>
      <c r="ORA402" s="35"/>
      <c r="ORB402" s="35"/>
      <c r="ORC402" s="35"/>
      <c r="ORD402" s="35"/>
      <c r="ORE402" s="35"/>
      <c r="ORF402" s="35"/>
      <c r="ORG402" s="35"/>
      <c r="ORH402" s="35"/>
      <c r="ORI402" s="35"/>
      <c r="ORJ402" s="35"/>
      <c r="ORK402" s="35"/>
      <c r="ORL402" s="35"/>
      <c r="ORM402" s="35"/>
      <c r="ORN402" s="35"/>
      <c r="ORO402" s="35"/>
      <c r="ORP402" s="35"/>
      <c r="ORQ402" s="35"/>
      <c r="ORR402" s="35"/>
      <c r="ORS402" s="35"/>
      <c r="ORT402" s="35"/>
      <c r="ORU402" s="35"/>
      <c r="ORV402" s="35"/>
      <c r="ORW402" s="35"/>
      <c r="ORX402" s="35"/>
      <c r="ORY402" s="35"/>
      <c r="ORZ402" s="35"/>
      <c r="OSA402" s="35"/>
      <c r="OSB402" s="35"/>
      <c r="OSC402" s="35"/>
      <c r="OSD402" s="35"/>
      <c r="OSE402" s="35"/>
      <c r="OSF402" s="35"/>
      <c r="OSG402" s="35"/>
      <c r="OSH402" s="35"/>
      <c r="OSI402" s="35"/>
      <c r="OSJ402" s="35"/>
      <c r="OSK402" s="35"/>
      <c r="OSL402" s="35"/>
      <c r="OSM402" s="35"/>
      <c r="OSN402" s="35"/>
      <c r="OSO402" s="35"/>
      <c r="OSP402" s="35"/>
      <c r="OSQ402" s="35"/>
      <c r="OSR402" s="35"/>
      <c r="OSS402" s="35"/>
      <c r="OST402" s="35"/>
      <c r="OSU402" s="35"/>
      <c r="OSV402" s="35"/>
      <c r="OSW402" s="35"/>
      <c r="OSX402" s="35"/>
      <c r="OSY402" s="35"/>
      <c r="OSZ402" s="35"/>
      <c r="OTA402" s="35"/>
      <c r="OTB402" s="35"/>
      <c r="OTC402" s="35"/>
      <c r="OTD402" s="35"/>
      <c r="OTE402" s="35"/>
      <c r="OTF402" s="35"/>
      <c r="OTG402" s="35"/>
      <c r="OTH402" s="35"/>
      <c r="OTI402" s="35"/>
      <c r="OTJ402" s="35"/>
      <c r="OTK402" s="35"/>
      <c r="OTL402" s="35"/>
      <c r="OTM402" s="35"/>
      <c r="OTN402" s="35"/>
      <c r="OTO402" s="35"/>
      <c r="OTP402" s="35"/>
      <c r="OTQ402" s="35"/>
      <c r="OTR402" s="35"/>
      <c r="OTS402" s="35"/>
      <c r="OTT402" s="35"/>
      <c r="OTU402" s="35"/>
      <c r="OTV402" s="35"/>
      <c r="OTW402" s="35"/>
      <c r="OTX402" s="35"/>
      <c r="OTY402" s="35"/>
      <c r="OTZ402" s="35"/>
      <c r="OUA402" s="35"/>
      <c r="OUB402" s="35"/>
      <c r="OUC402" s="35"/>
      <c r="OUD402" s="35"/>
      <c r="OUE402" s="35"/>
      <c r="OUF402" s="35"/>
      <c r="OUG402" s="35"/>
      <c r="OUH402" s="35"/>
      <c r="OUI402" s="35"/>
      <c r="OUJ402" s="35"/>
      <c r="OUK402" s="35"/>
      <c r="OUL402" s="35"/>
      <c r="OUM402" s="35"/>
      <c r="OUN402" s="35"/>
      <c r="OUO402" s="35"/>
      <c r="OUP402" s="35"/>
      <c r="OUQ402" s="35"/>
      <c r="OUR402" s="35"/>
      <c r="OUS402" s="35"/>
      <c r="OUT402" s="35"/>
      <c r="OUU402" s="35"/>
      <c r="OUV402" s="35"/>
      <c r="OUW402" s="35"/>
      <c r="OUX402" s="35"/>
      <c r="OUY402" s="35"/>
      <c r="OUZ402" s="35"/>
      <c r="OVA402" s="35"/>
      <c r="OVB402" s="35"/>
      <c r="OVC402" s="35"/>
      <c r="OVD402" s="35"/>
      <c r="OVE402" s="35"/>
      <c r="OVF402" s="35"/>
      <c r="OVG402" s="35"/>
      <c r="OVH402" s="35"/>
      <c r="OVI402" s="35"/>
      <c r="OVJ402" s="35"/>
      <c r="OVK402" s="35"/>
      <c r="OVL402" s="35"/>
      <c r="OVM402" s="35"/>
      <c r="OVN402" s="35"/>
      <c r="OVO402" s="35"/>
      <c r="OVP402" s="35"/>
      <c r="OVQ402" s="35"/>
      <c r="OVR402" s="35"/>
      <c r="OVS402" s="35"/>
      <c r="OVT402" s="35"/>
      <c r="OVU402" s="35"/>
      <c r="OVV402" s="35"/>
      <c r="OVW402" s="35"/>
      <c r="OVX402" s="35"/>
      <c r="OVY402" s="35"/>
      <c r="OVZ402" s="35"/>
      <c r="OWA402" s="35"/>
      <c r="OWB402" s="35"/>
      <c r="OWC402" s="35"/>
      <c r="OWD402" s="35"/>
      <c r="OWE402" s="35"/>
      <c r="OWF402" s="35"/>
      <c r="OWG402" s="35"/>
      <c r="OWH402" s="35"/>
      <c r="OWI402" s="35"/>
      <c r="OWJ402" s="35"/>
      <c r="OWK402" s="35"/>
      <c r="OWL402" s="35"/>
      <c r="OWM402" s="35"/>
      <c r="OWN402" s="35"/>
      <c r="OWO402" s="35"/>
      <c r="OWP402" s="35"/>
      <c r="OWQ402" s="35"/>
      <c r="OWR402" s="35"/>
      <c r="OWS402" s="35"/>
      <c r="OWT402" s="35"/>
      <c r="OWU402" s="35"/>
      <c r="OWV402" s="35"/>
      <c r="OWW402" s="35"/>
      <c r="OWX402" s="35"/>
      <c r="OWY402" s="35"/>
      <c r="OWZ402" s="35"/>
      <c r="OXA402" s="35"/>
      <c r="OXB402" s="35"/>
      <c r="OXC402" s="35"/>
      <c r="OXD402" s="35"/>
      <c r="OXE402" s="35"/>
      <c r="OXF402" s="35"/>
      <c r="OXG402" s="35"/>
      <c r="OXH402" s="35"/>
      <c r="OXI402" s="35"/>
      <c r="OXJ402" s="35"/>
      <c r="OXK402" s="35"/>
      <c r="OXL402" s="35"/>
      <c r="OXM402" s="35"/>
      <c r="OXN402" s="35"/>
      <c r="OXO402" s="35"/>
      <c r="OXP402" s="35"/>
      <c r="OXQ402" s="35"/>
      <c r="OXR402" s="35"/>
      <c r="OXS402" s="35"/>
      <c r="OXT402" s="35"/>
      <c r="OXU402" s="35"/>
      <c r="OXV402" s="35"/>
      <c r="OXW402" s="35"/>
      <c r="OXX402" s="35"/>
      <c r="OXY402" s="35"/>
      <c r="OXZ402" s="35"/>
      <c r="OYA402" s="35"/>
      <c r="OYB402" s="35"/>
      <c r="OYC402" s="35"/>
      <c r="OYD402" s="35"/>
      <c r="OYE402" s="35"/>
      <c r="OYF402" s="35"/>
      <c r="OYG402" s="35"/>
      <c r="OYH402" s="35"/>
      <c r="OYI402" s="35"/>
      <c r="OYJ402" s="35"/>
      <c r="OYK402" s="35"/>
      <c r="OYL402" s="35"/>
      <c r="OYM402" s="35"/>
      <c r="OYN402" s="35"/>
      <c r="OYO402" s="35"/>
      <c r="OYP402" s="35"/>
      <c r="OYQ402" s="35"/>
      <c r="OYR402" s="35"/>
      <c r="OYS402" s="35"/>
      <c r="OYT402" s="35"/>
      <c r="OYU402" s="35"/>
      <c r="OYV402" s="35"/>
      <c r="OYW402" s="35"/>
      <c r="OYX402" s="35"/>
      <c r="OYY402" s="35"/>
      <c r="OYZ402" s="35"/>
      <c r="OZA402" s="35"/>
      <c r="OZB402" s="35"/>
      <c r="OZC402" s="35"/>
      <c r="OZD402" s="35"/>
      <c r="OZE402" s="35"/>
      <c r="OZF402" s="35"/>
      <c r="OZG402" s="35"/>
      <c r="OZH402" s="35"/>
      <c r="OZI402" s="35"/>
      <c r="OZJ402" s="35"/>
      <c r="OZK402" s="35"/>
      <c r="OZL402" s="35"/>
      <c r="OZM402" s="35"/>
      <c r="OZN402" s="35"/>
      <c r="OZO402" s="35"/>
      <c r="OZP402" s="35"/>
      <c r="OZQ402" s="35"/>
      <c r="OZR402" s="35"/>
      <c r="OZS402" s="35"/>
      <c r="OZT402" s="35"/>
      <c r="OZU402" s="35"/>
      <c r="OZV402" s="35"/>
      <c r="OZW402" s="35"/>
      <c r="OZX402" s="35"/>
      <c r="OZY402" s="35"/>
      <c r="OZZ402" s="35"/>
      <c r="PAA402" s="35"/>
      <c r="PAB402" s="35"/>
      <c r="PAC402" s="35"/>
      <c r="PAD402" s="35"/>
      <c r="PAE402" s="35"/>
      <c r="PAF402" s="35"/>
      <c r="PAG402" s="35"/>
      <c r="PAH402" s="35"/>
      <c r="PAI402" s="35"/>
      <c r="PAJ402" s="35"/>
      <c r="PAK402" s="35"/>
      <c r="PAL402" s="35"/>
      <c r="PAM402" s="35"/>
      <c r="PAN402" s="35"/>
      <c r="PAO402" s="35"/>
      <c r="PAP402" s="35"/>
      <c r="PAQ402" s="35"/>
      <c r="PAR402" s="35"/>
      <c r="PAS402" s="35"/>
      <c r="PAT402" s="35"/>
      <c r="PAU402" s="35"/>
      <c r="PAV402" s="35"/>
      <c r="PAW402" s="35"/>
      <c r="PAX402" s="35"/>
      <c r="PAY402" s="35"/>
      <c r="PAZ402" s="35"/>
      <c r="PBA402" s="35"/>
      <c r="PBB402" s="35"/>
      <c r="PBC402" s="35"/>
      <c r="PBD402" s="35"/>
      <c r="PBE402" s="35"/>
      <c r="PBF402" s="35"/>
      <c r="PBG402" s="35"/>
      <c r="PBH402" s="35"/>
      <c r="PBI402" s="35"/>
      <c r="PBJ402" s="35"/>
      <c r="PBK402" s="35"/>
      <c r="PBL402" s="35"/>
      <c r="PBM402" s="35"/>
      <c r="PBN402" s="35"/>
      <c r="PBO402" s="35"/>
      <c r="PBP402" s="35"/>
      <c r="PBQ402" s="35"/>
      <c r="PBR402" s="35"/>
      <c r="PBS402" s="35"/>
      <c r="PBT402" s="35"/>
      <c r="PBU402" s="35"/>
      <c r="PBV402" s="35"/>
      <c r="PBW402" s="35"/>
      <c r="PBX402" s="35"/>
      <c r="PBY402" s="35"/>
      <c r="PBZ402" s="35"/>
      <c r="PCA402" s="35"/>
      <c r="PCB402" s="35"/>
      <c r="PCC402" s="35"/>
      <c r="PCD402" s="35"/>
      <c r="PCE402" s="35"/>
      <c r="PCF402" s="35"/>
      <c r="PCG402" s="35"/>
      <c r="PCH402" s="35"/>
      <c r="PCI402" s="35"/>
      <c r="PCJ402" s="35"/>
      <c r="PCK402" s="35"/>
      <c r="PCL402" s="35"/>
      <c r="PCM402" s="35"/>
      <c r="PCN402" s="35"/>
      <c r="PCO402" s="35"/>
      <c r="PCP402" s="35"/>
      <c r="PCQ402" s="35"/>
      <c r="PCR402" s="35"/>
      <c r="PCS402" s="35"/>
      <c r="PCT402" s="35"/>
      <c r="PCU402" s="35"/>
      <c r="PCV402" s="35"/>
      <c r="PCW402" s="35"/>
      <c r="PCX402" s="35"/>
      <c r="PCY402" s="35"/>
      <c r="PCZ402" s="35"/>
      <c r="PDA402" s="35"/>
      <c r="PDB402" s="35"/>
      <c r="PDC402" s="35"/>
      <c r="PDD402" s="35"/>
      <c r="PDE402" s="35"/>
      <c r="PDF402" s="35"/>
      <c r="PDG402" s="35"/>
      <c r="PDH402" s="35"/>
      <c r="PDI402" s="35"/>
      <c r="PDJ402" s="35"/>
      <c r="PDK402" s="35"/>
      <c r="PDL402" s="35"/>
      <c r="PDM402" s="35"/>
      <c r="PDN402" s="35"/>
      <c r="PDO402" s="35"/>
      <c r="PDP402" s="35"/>
      <c r="PDQ402" s="35"/>
      <c r="PDR402" s="35"/>
      <c r="PDS402" s="35"/>
      <c r="PDT402" s="35"/>
      <c r="PDU402" s="35"/>
      <c r="PDV402" s="35"/>
      <c r="PDW402" s="35"/>
      <c r="PDX402" s="35"/>
      <c r="PDY402" s="35"/>
      <c r="PDZ402" s="35"/>
      <c r="PEA402" s="35"/>
      <c r="PEB402" s="35"/>
      <c r="PEC402" s="35"/>
      <c r="PED402" s="35"/>
      <c r="PEE402" s="35"/>
      <c r="PEF402" s="35"/>
      <c r="PEG402" s="35"/>
      <c r="PEH402" s="35"/>
      <c r="PEI402" s="35"/>
      <c r="PEJ402" s="35"/>
      <c r="PEK402" s="35"/>
      <c r="PEL402" s="35"/>
      <c r="PEM402" s="35"/>
      <c r="PEN402" s="35"/>
      <c r="PEO402" s="35"/>
      <c r="PEP402" s="35"/>
      <c r="PEQ402" s="35"/>
      <c r="PER402" s="35"/>
      <c r="PES402" s="35"/>
      <c r="PET402" s="35"/>
      <c r="PEU402" s="35"/>
      <c r="PEV402" s="35"/>
      <c r="PEW402" s="35"/>
      <c r="PEX402" s="35"/>
      <c r="PEY402" s="35"/>
      <c r="PEZ402" s="35"/>
      <c r="PFA402" s="35"/>
      <c r="PFB402" s="35"/>
      <c r="PFC402" s="35"/>
      <c r="PFD402" s="35"/>
      <c r="PFE402" s="35"/>
      <c r="PFF402" s="35"/>
      <c r="PFG402" s="35"/>
      <c r="PFH402" s="35"/>
      <c r="PFI402" s="35"/>
      <c r="PFJ402" s="35"/>
      <c r="PFK402" s="35"/>
      <c r="PFL402" s="35"/>
      <c r="PFM402" s="35"/>
      <c r="PFN402" s="35"/>
      <c r="PFO402" s="35"/>
      <c r="PFP402" s="35"/>
      <c r="PFQ402" s="35"/>
      <c r="PFR402" s="35"/>
      <c r="PFS402" s="35"/>
      <c r="PFT402" s="35"/>
      <c r="PFU402" s="35"/>
      <c r="PFV402" s="35"/>
      <c r="PFW402" s="35"/>
      <c r="PFX402" s="35"/>
      <c r="PFY402" s="35"/>
      <c r="PFZ402" s="35"/>
      <c r="PGA402" s="35"/>
      <c r="PGB402" s="35"/>
      <c r="PGC402" s="35"/>
      <c r="PGD402" s="35"/>
      <c r="PGE402" s="35"/>
      <c r="PGF402" s="35"/>
      <c r="PGG402" s="35"/>
      <c r="PGH402" s="35"/>
      <c r="PGI402" s="35"/>
      <c r="PGJ402" s="35"/>
      <c r="PGK402" s="35"/>
      <c r="PGL402" s="35"/>
      <c r="PGM402" s="35"/>
      <c r="PGN402" s="35"/>
      <c r="PGO402" s="35"/>
      <c r="PGP402" s="35"/>
      <c r="PGQ402" s="35"/>
      <c r="PGR402" s="35"/>
      <c r="PGS402" s="35"/>
      <c r="PGT402" s="35"/>
      <c r="PGU402" s="35"/>
      <c r="PGV402" s="35"/>
      <c r="PGW402" s="35"/>
      <c r="PGX402" s="35"/>
      <c r="PGY402" s="35"/>
      <c r="PGZ402" s="35"/>
      <c r="PHA402" s="35"/>
      <c r="PHB402" s="35"/>
      <c r="PHC402" s="35"/>
      <c r="PHD402" s="35"/>
      <c r="PHE402" s="35"/>
      <c r="PHF402" s="35"/>
      <c r="PHG402" s="35"/>
      <c r="PHH402" s="35"/>
      <c r="PHI402" s="35"/>
      <c r="PHJ402" s="35"/>
      <c r="PHK402" s="35"/>
      <c r="PHL402" s="35"/>
      <c r="PHM402" s="35"/>
      <c r="PHN402" s="35"/>
      <c r="PHO402" s="35"/>
      <c r="PHP402" s="35"/>
      <c r="PHQ402" s="35"/>
      <c r="PHR402" s="35"/>
      <c r="PHS402" s="35"/>
      <c r="PHT402" s="35"/>
      <c r="PHU402" s="35"/>
      <c r="PHV402" s="35"/>
      <c r="PHW402" s="35"/>
      <c r="PHX402" s="35"/>
      <c r="PHY402" s="35"/>
      <c r="PHZ402" s="35"/>
      <c r="PIA402" s="35"/>
      <c r="PIB402" s="35"/>
      <c r="PIC402" s="35"/>
      <c r="PID402" s="35"/>
      <c r="PIE402" s="35"/>
      <c r="PIF402" s="35"/>
      <c r="PIG402" s="35"/>
      <c r="PIH402" s="35"/>
      <c r="PII402" s="35"/>
      <c r="PIJ402" s="35"/>
      <c r="PIK402" s="35"/>
      <c r="PIL402" s="35"/>
      <c r="PIM402" s="35"/>
      <c r="PIN402" s="35"/>
      <c r="PIO402" s="35"/>
      <c r="PIP402" s="35"/>
      <c r="PIQ402" s="35"/>
      <c r="PIR402" s="35"/>
      <c r="PIS402" s="35"/>
      <c r="PIT402" s="35"/>
      <c r="PIU402" s="35"/>
      <c r="PIV402" s="35"/>
      <c r="PIW402" s="35"/>
      <c r="PIX402" s="35"/>
      <c r="PIY402" s="35"/>
      <c r="PIZ402" s="35"/>
      <c r="PJA402" s="35"/>
      <c r="PJB402" s="35"/>
      <c r="PJC402" s="35"/>
      <c r="PJD402" s="35"/>
      <c r="PJE402" s="35"/>
      <c r="PJF402" s="35"/>
      <c r="PJG402" s="35"/>
      <c r="PJH402" s="35"/>
      <c r="PJI402" s="35"/>
      <c r="PJJ402" s="35"/>
      <c r="PJK402" s="35"/>
      <c r="PJL402" s="35"/>
      <c r="PJM402" s="35"/>
      <c r="PJN402" s="35"/>
      <c r="PJO402" s="35"/>
      <c r="PJP402" s="35"/>
      <c r="PJQ402" s="35"/>
      <c r="PJR402" s="35"/>
      <c r="PJS402" s="35"/>
      <c r="PJT402" s="35"/>
      <c r="PJU402" s="35"/>
      <c r="PJV402" s="35"/>
      <c r="PJW402" s="35"/>
      <c r="PJX402" s="35"/>
      <c r="PJY402" s="35"/>
      <c r="PJZ402" s="35"/>
      <c r="PKA402" s="35"/>
      <c r="PKB402" s="35"/>
      <c r="PKC402" s="35"/>
      <c r="PKD402" s="35"/>
      <c r="PKE402" s="35"/>
      <c r="PKF402" s="35"/>
      <c r="PKG402" s="35"/>
      <c r="PKH402" s="35"/>
      <c r="PKI402" s="35"/>
      <c r="PKJ402" s="35"/>
      <c r="PKK402" s="35"/>
      <c r="PKL402" s="35"/>
      <c r="PKM402" s="35"/>
      <c r="PKN402" s="35"/>
      <c r="PKO402" s="35"/>
      <c r="PKP402" s="35"/>
      <c r="PKQ402" s="35"/>
      <c r="PKR402" s="35"/>
      <c r="PKS402" s="35"/>
      <c r="PKT402" s="35"/>
      <c r="PKU402" s="35"/>
      <c r="PKV402" s="35"/>
      <c r="PKW402" s="35"/>
      <c r="PKX402" s="35"/>
      <c r="PKY402" s="35"/>
      <c r="PKZ402" s="35"/>
      <c r="PLA402" s="35"/>
      <c r="PLB402" s="35"/>
      <c r="PLC402" s="35"/>
      <c r="PLD402" s="35"/>
      <c r="PLE402" s="35"/>
      <c r="PLF402" s="35"/>
      <c r="PLG402" s="35"/>
      <c r="PLH402" s="35"/>
      <c r="PLI402" s="35"/>
      <c r="PLJ402" s="35"/>
      <c r="PLK402" s="35"/>
      <c r="PLL402" s="35"/>
      <c r="PLM402" s="35"/>
      <c r="PLN402" s="35"/>
      <c r="PLO402" s="35"/>
      <c r="PLP402" s="35"/>
      <c r="PLQ402" s="35"/>
      <c r="PLR402" s="35"/>
      <c r="PLS402" s="35"/>
      <c r="PLT402" s="35"/>
      <c r="PLU402" s="35"/>
      <c r="PLV402" s="35"/>
      <c r="PLW402" s="35"/>
      <c r="PLX402" s="35"/>
      <c r="PLY402" s="35"/>
      <c r="PLZ402" s="35"/>
      <c r="PMA402" s="35"/>
      <c r="PMB402" s="35"/>
      <c r="PMC402" s="35"/>
      <c r="PMD402" s="35"/>
      <c r="PME402" s="35"/>
      <c r="PMF402" s="35"/>
      <c r="PMG402" s="35"/>
      <c r="PMH402" s="35"/>
      <c r="PMI402" s="35"/>
      <c r="PMJ402" s="35"/>
      <c r="PMK402" s="35"/>
      <c r="PML402" s="35"/>
      <c r="PMM402" s="35"/>
      <c r="PMN402" s="35"/>
      <c r="PMO402" s="35"/>
      <c r="PMP402" s="35"/>
      <c r="PMQ402" s="35"/>
      <c r="PMR402" s="35"/>
      <c r="PMS402" s="35"/>
      <c r="PMT402" s="35"/>
      <c r="PMU402" s="35"/>
      <c r="PMV402" s="35"/>
      <c r="PMW402" s="35"/>
      <c r="PMX402" s="35"/>
      <c r="PMY402" s="35"/>
      <c r="PMZ402" s="35"/>
      <c r="PNA402" s="35"/>
      <c r="PNB402" s="35"/>
      <c r="PNC402" s="35"/>
      <c r="PND402" s="35"/>
      <c r="PNE402" s="35"/>
      <c r="PNF402" s="35"/>
      <c r="PNG402" s="35"/>
      <c r="PNH402" s="35"/>
      <c r="PNI402" s="35"/>
      <c r="PNJ402" s="35"/>
      <c r="PNK402" s="35"/>
      <c r="PNL402" s="35"/>
      <c r="PNM402" s="35"/>
      <c r="PNN402" s="35"/>
      <c r="PNO402" s="35"/>
      <c r="PNP402" s="35"/>
      <c r="PNQ402" s="35"/>
      <c r="PNR402" s="35"/>
      <c r="PNS402" s="35"/>
      <c r="PNT402" s="35"/>
      <c r="PNU402" s="35"/>
      <c r="PNV402" s="35"/>
      <c r="PNW402" s="35"/>
      <c r="PNX402" s="35"/>
      <c r="PNY402" s="35"/>
      <c r="PNZ402" s="35"/>
      <c r="POA402" s="35"/>
      <c r="POB402" s="35"/>
      <c r="POC402" s="35"/>
      <c r="POD402" s="35"/>
      <c r="POE402" s="35"/>
      <c r="POF402" s="35"/>
      <c r="POG402" s="35"/>
      <c r="POH402" s="35"/>
      <c r="POI402" s="35"/>
      <c r="POJ402" s="35"/>
      <c r="POK402" s="35"/>
      <c r="POL402" s="35"/>
      <c r="POM402" s="35"/>
      <c r="PON402" s="35"/>
      <c r="POO402" s="35"/>
      <c r="POP402" s="35"/>
      <c r="POQ402" s="35"/>
      <c r="POR402" s="35"/>
      <c r="POS402" s="35"/>
      <c r="POT402" s="35"/>
      <c r="POU402" s="35"/>
      <c r="POV402" s="35"/>
      <c r="POW402" s="35"/>
      <c r="POX402" s="35"/>
      <c r="POY402" s="35"/>
      <c r="POZ402" s="35"/>
      <c r="PPA402" s="35"/>
      <c r="PPB402" s="35"/>
      <c r="PPC402" s="35"/>
      <c r="PPD402" s="35"/>
      <c r="PPE402" s="35"/>
      <c r="PPF402" s="35"/>
      <c r="PPG402" s="35"/>
      <c r="PPH402" s="35"/>
      <c r="PPI402" s="35"/>
      <c r="PPJ402" s="35"/>
      <c r="PPK402" s="35"/>
      <c r="PPL402" s="35"/>
      <c r="PPM402" s="35"/>
      <c r="PPN402" s="35"/>
      <c r="PPO402" s="35"/>
      <c r="PPP402" s="35"/>
      <c r="PPQ402" s="35"/>
      <c r="PPR402" s="35"/>
      <c r="PPS402" s="35"/>
      <c r="PPT402" s="35"/>
      <c r="PPU402" s="35"/>
      <c r="PPV402" s="35"/>
      <c r="PPW402" s="35"/>
      <c r="PPX402" s="35"/>
      <c r="PPY402" s="35"/>
      <c r="PPZ402" s="35"/>
      <c r="PQA402" s="35"/>
      <c r="PQB402" s="35"/>
      <c r="PQC402" s="35"/>
      <c r="PQD402" s="35"/>
      <c r="PQE402" s="35"/>
      <c r="PQF402" s="35"/>
      <c r="PQG402" s="35"/>
      <c r="PQH402" s="35"/>
      <c r="PQI402" s="35"/>
      <c r="PQJ402" s="35"/>
      <c r="PQK402" s="35"/>
      <c r="PQL402" s="35"/>
      <c r="PQM402" s="35"/>
      <c r="PQN402" s="35"/>
      <c r="PQO402" s="35"/>
      <c r="PQP402" s="35"/>
      <c r="PQQ402" s="35"/>
      <c r="PQR402" s="35"/>
      <c r="PQS402" s="35"/>
      <c r="PQT402" s="35"/>
      <c r="PQU402" s="35"/>
      <c r="PQV402" s="35"/>
      <c r="PQW402" s="35"/>
      <c r="PQX402" s="35"/>
      <c r="PQY402" s="35"/>
      <c r="PQZ402" s="35"/>
      <c r="PRA402" s="35"/>
      <c r="PRB402" s="35"/>
      <c r="PRC402" s="35"/>
      <c r="PRD402" s="35"/>
      <c r="PRE402" s="35"/>
      <c r="PRF402" s="35"/>
      <c r="PRG402" s="35"/>
      <c r="PRH402" s="35"/>
      <c r="PRI402" s="35"/>
      <c r="PRJ402" s="35"/>
      <c r="PRK402" s="35"/>
      <c r="PRL402" s="35"/>
      <c r="PRM402" s="35"/>
      <c r="PRN402" s="35"/>
      <c r="PRO402" s="35"/>
      <c r="PRP402" s="35"/>
      <c r="PRQ402" s="35"/>
      <c r="PRR402" s="35"/>
      <c r="PRS402" s="35"/>
      <c r="PRT402" s="35"/>
      <c r="PRU402" s="35"/>
      <c r="PRV402" s="35"/>
      <c r="PRW402" s="35"/>
      <c r="PRX402" s="35"/>
      <c r="PRY402" s="35"/>
      <c r="PRZ402" s="35"/>
      <c r="PSA402" s="35"/>
      <c r="PSB402" s="35"/>
      <c r="PSC402" s="35"/>
      <c r="PSD402" s="35"/>
      <c r="PSE402" s="35"/>
      <c r="PSF402" s="35"/>
      <c r="PSG402" s="35"/>
      <c r="PSH402" s="35"/>
      <c r="PSI402" s="35"/>
      <c r="PSJ402" s="35"/>
      <c r="PSK402" s="35"/>
      <c r="PSL402" s="35"/>
      <c r="PSM402" s="35"/>
      <c r="PSN402" s="35"/>
      <c r="PSO402" s="35"/>
      <c r="PSP402" s="35"/>
      <c r="PSQ402" s="35"/>
      <c r="PSR402" s="35"/>
      <c r="PSS402" s="35"/>
      <c r="PST402" s="35"/>
      <c r="PSU402" s="35"/>
      <c r="PSV402" s="35"/>
      <c r="PSW402" s="35"/>
      <c r="PSX402" s="35"/>
      <c r="PSY402" s="35"/>
      <c r="PSZ402" s="35"/>
      <c r="PTA402" s="35"/>
      <c r="PTB402" s="35"/>
      <c r="PTC402" s="35"/>
      <c r="PTD402" s="35"/>
      <c r="PTE402" s="35"/>
      <c r="PTF402" s="35"/>
      <c r="PTG402" s="35"/>
      <c r="PTH402" s="35"/>
      <c r="PTI402" s="35"/>
      <c r="PTJ402" s="35"/>
      <c r="PTK402" s="35"/>
      <c r="PTL402" s="35"/>
      <c r="PTM402" s="35"/>
      <c r="PTN402" s="35"/>
      <c r="PTO402" s="35"/>
      <c r="PTP402" s="35"/>
      <c r="PTQ402" s="35"/>
      <c r="PTR402" s="35"/>
      <c r="PTS402" s="35"/>
      <c r="PTT402" s="35"/>
      <c r="PTU402" s="35"/>
      <c r="PTV402" s="35"/>
      <c r="PTW402" s="35"/>
      <c r="PTX402" s="35"/>
      <c r="PTY402" s="35"/>
      <c r="PTZ402" s="35"/>
      <c r="PUA402" s="35"/>
      <c r="PUB402" s="35"/>
      <c r="PUC402" s="35"/>
      <c r="PUD402" s="35"/>
      <c r="PUE402" s="35"/>
      <c r="PUF402" s="35"/>
      <c r="PUG402" s="35"/>
      <c r="PUH402" s="35"/>
      <c r="PUI402" s="35"/>
      <c r="PUJ402" s="35"/>
      <c r="PUK402" s="35"/>
      <c r="PUL402" s="35"/>
      <c r="PUM402" s="35"/>
      <c r="PUN402" s="35"/>
      <c r="PUO402" s="35"/>
      <c r="PUP402" s="35"/>
      <c r="PUQ402" s="35"/>
      <c r="PUR402" s="35"/>
      <c r="PUS402" s="35"/>
      <c r="PUT402" s="35"/>
      <c r="PUU402" s="35"/>
      <c r="PUV402" s="35"/>
      <c r="PUW402" s="35"/>
      <c r="PUX402" s="35"/>
      <c r="PUY402" s="35"/>
      <c r="PUZ402" s="35"/>
      <c r="PVA402" s="35"/>
      <c r="PVB402" s="35"/>
      <c r="PVC402" s="35"/>
      <c r="PVD402" s="35"/>
      <c r="PVE402" s="35"/>
      <c r="PVF402" s="35"/>
      <c r="PVG402" s="35"/>
      <c r="PVH402" s="35"/>
      <c r="PVI402" s="35"/>
      <c r="PVJ402" s="35"/>
      <c r="PVK402" s="35"/>
      <c r="PVL402" s="35"/>
      <c r="PVM402" s="35"/>
      <c r="PVN402" s="35"/>
      <c r="PVO402" s="35"/>
      <c r="PVP402" s="35"/>
      <c r="PVQ402" s="35"/>
      <c r="PVR402" s="35"/>
      <c r="PVS402" s="35"/>
      <c r="PVT402" s="35"/>
      <c r="PVU402" s="35"/>
      <c r="PVV402" s="35"/>
      <c r="PVW402" s="35"/>
      <c r="PVX402" s="35"/>
      <c r="PVY402" s="35"/>
      <c r="PVZ402" s="35"/>
      <c r="PWA402" s="35"/>
      <c r="PWB402" s="35"/>
      <c r="PWC402" s="35"/>
      <c r="PWD402" s="35"/>
      <c r="PWE402" s="35"/>
      <c r="PWF402" s="35"/>
      <c r="PWG402" s="35"/>
      <c r="PWH402" s="35"/>
      <c r="PWI402" s="35"/>
      <c r="PWJ402" s="35"/>
      <c r="PWK402" s="35"/>
      <c r="PWL402" s="35"/>
      <c r="PWM402" s="35"/>
      <c r="PWN402" s="35"/>
      <c r="PWO402" s="35"/>
      <c r="PWP402" s="35"/>
      <c r="PWQ402" s="35"/>
      <c r="PWR402" s="35"/>
      <c r="PWS402" s="35"/>
      <c r="PWT402" s="35"/>
      <c r="PWU402" s="35"/>
      <c r="PWV402" s="35"/>
      <c r="PWW402" s="35"/>
      <c r="PWX402" s="35"/>
      <c r="PWY402" s="35"/>
      <c r="PWZ402" s="35"/>
      <c r="PXA402" s="35"/>
      <c r="PXB402" s="35"/>
      <c r="PXC402" s="35"/>
      <c r="PXD402" s="35"/>
      <c r="PXE402" s="35"/>
      <c r="PXF402" s="35"/>
      <c r="PXG402" s="35"/>
      <c r="PXH402" s="35"/>
      <c r="PXI402" s="35"/>
      <c r="PXJ402" s="35"/>
      <c r="PXK402" s="35"/>
      <c r="PXL402" s="35"/>
      <c r="PXM402" s="35"/>
      <c r="PXN402" s="35"/>
      <c r="PXO402" s="35"/>
      <c r="PXP402" s="35"/>
      <c r="PXQ402" s="35"/>
      <c r="PXR402" s="35"/>
      <c r="PXS402" s="35"/>
      <c r="PXT402" s="35"/>
      <c r="PXU402" s="35"/>
      <c r="PXV402" s="35"/>
      <c r="PXW402" s="35"/>
      <c r="PXX402" s="35"/>
      <c r="PXY402" s="35"/>
      <c r="PXZ402" s="35"/>
      <c r="PYA402" s="35"/>
      <c r="PYB402" s="35"/>
      <c r="PYC402" s="35"/>
      <c r="PYD402" s="35"/>
      <c r="PYE402" s="35"/>
      <c r="PYF402" s="35"/>
      <c r="PYG402" s="35"/>
      <c r="PYH402" s="35"/>
      <c r="PYI402" s="35"/>
      <c r="PYJ402" s="35"/>
      <c r="PYK402" s="35"/>
      <c r="PYL402" s="35"/>
      <c r="PYM402" s="35"/>
      <c r="PYN402" s="35"/>
      <c r="PYO402" s="35"/>
      <c r="PYP402" s="35"/>
      <c r="PYQ402" s="35"/>
      <c r="PYR402" s="35"/>
      <c r="PYS402" s="35"/>
      <c r="PYT402" s="35"/>
      <c r="PYU402" s="35"/>
      <c r="PYV402" s="35"/>
      <c r="PYW402" s="35"/>
      <c r="PYX402" s="35"/>
      <c r="PYY402" s="35"/>
      <c r="PYZ402" s="35"/>
      <c r="PZA402" s="35"/>
      <c r="PZB402" s="35"/>
      <c r="PZC402" s="35"/>
      <c r="PZD402" s="35"/>
      <c r="PZE402" s="35"/>
      <c r="PZF402" s="35"/>
      <c r="PZG402" s="35"/>
      <c r="PZH402" s="35"/>
      <c r="PZI402" s="35"/>
      <c r="PZJ402" s="35"/>
      <c r="PZK402" s="35"/>
      <c r="PZL402" s="35"/>
      <c r="PZM402" s="35"/>
      <c r="PZN402" s="35"/>
      <c r="PZO402" s="35"/>
      <c r="PZP402" s="35"/>
      <c r="PZQ402" s="35"/>
      <c r="PZR402" s="35"/>
      <c r="PZS402" s="35"/>
      <c r="PZT402" s="35"/>
      <c r="PZU402" s="35"/>
      <c r="PZV402" s="35"/>
      <c r="PZW402" s="35"/>
      <c r="PZX402" s="35"/>
      <c r="PZY402" s="35"/>
      <c r="PZZ402" s="35"/>
      <c r="QAA402" s="35"/>
      <c r="QAB402" s="35"/>
      <c r="QAC402" s="35"/>
      <c r="QAD402" s="35"/>
      <c r="QAE402" s="35"/>
      <c r="QAF402" s="35"/>
      <c r="QAG402" s="35"/>
      <c r="QAH402" s="35"/>
      <c r="QAI402" s="35"/>
      <c r="QAJ402" s="35"/>
      <c r="QAK402" s="35"/>
      <c r="QAL402" s="35"/>
      <c r="QAM402" s="35"/>
      <c r="QAN402" s="35"/>
      <c r="QAO402" s="35"/>
      <c r="QAP402" s="35"/>
      <c r="QAQ402" s="35"/>
      <c r="QAR402" s="35"/>
      <c r="QAS402" s="35"/>
      <c r="QAT402" s="35"/>
      <c r="QAU402" s="35"/>
      <c r="QAV402" s="35"/>
      <c r="QAW402" s="35"/>
      <c r="QAX402" s="35"/>
      <c r="QAY402" s="35"/>
      <c r="QAZ402" s="35"/>
      <c r="QBA402" s="35"/>
      <c r="QBB402" s="35"/>
      <c r="QBC402" s="35"/>
      <c r="QBD402" s="35"/>
      <c r="QBE402" s="35"/>
      <c r="QBF402" s="35"/>
      <c r="QBG402" s="35"/>
      <c r="QBH402" s="35"/>
      <c r="QBI402" s="35"/>
      <c r="QBJ402" s="35"/>
      <c r="QBK402" s="35"/>
      <c r="QBL402" s="35"/>
      <c r="QBM402" s="35"/>
      <c r="QBN402" s="35"/>
      <c r="QBO402" s="35"/>
      <c r="QBP402" s="35"/>
      <c r="QBQ402" s="35"/>
      <c r="QBR402" s="35"/>
      <c r="QBS402" s="35"/>
      <c r="QBT402" s="35"/>
      <c r="QBU402" s="35"/>
      <c r="QBV402" s="35"/>
      <c r="QBW402" s="35"/>
      <c r="QBX402" s="35"/>
      <c r="QBY402" s="35"/>
      <c r="QBZ402" s="35"/>
      <c r="QCA402" s="35"/>
      <c r="QCB402" s="35"/>
      <c r="QCC402" s="35"/>
      <c r="QCD402" s="35"/>
      <c r="QCE402" s="35"/>
      <c r="QCF402" s="35"/>
      <c r="QCG402" s="35"/>
      <c r="QCH402" s="35"/>
      <c r="QCI402" s="35"/>
      <c r="QCJ402" s="35"/>
      <c r="QCK402" s="35"/>
      <c r="QCL402" s="35"/>
      <c r="QCM402" s="35"/>
      <c r="QCN402" s="35"/>
      <c r="QCO402" s="35"/>
      <c r="QCP402" s="35"/>
      <c r="QCQ402" s="35"/>
      <c r="QCR402" s="35"/>
      <c r="QCS402" s="35"/>
      <c r="QCT402" s="35"/>
      <c r="QCU402" s="35"/>
      <c r="QCV402" s="35"/>
      <c r="QCW402" s="35"/>
      <c r="QCX402" s="35"/>
      <c r="QCY402" s="35"/>
      <c r="QCZ402" s="35"/>
      <c r="QDA402" s="35"/>
      <c r="QDB402" s="35"/>
      <c r="QDC402" s="35"/>
      <c r="QDD402" s="35"/>
      <c r="QDE402" s="35"/>
      <c r="QDF402" s="35"/>
      <c r="QDG402" s="35"/>
      <c r="QDH402" s="35"/>
      <c r="QDI402" s="35"/>
      <c r="QDJ402" s="35"/>
      <c r="QDK402" s="35"/>
      <c r="QDL402" s="35"/>
      <c r="QDM402" s="35"/>
      <c r="QDN402" s="35"/>
      <c r="QDO402" s="35"/>
      <c r="QDP402" s="35"/>
      <c r="QDQ402" s="35"/>
      <c r="QDR402" s="35"/>
      <c r="QDS402" s="35"/>
      <c r="QDT402" s="35"/>
      <c r="QDU402" s="35"/>
      <c r="QDV402" s="35"/>
      <c r="QDW402" s="35"/>
      <c r="QDX402" s="35"/>
      <c r="QDY402" s="35"/>
      <c r="QDZ402" s="35"/>
      <c r="QEA402" s="35"/>
      <c r="QEB402" s="35"/>
      <c r="QEC402" s="35"/>
      <c r="QED402" s="35"/>
      <c r="QEE402" s="35"/>
      <c r="QEF402" s="35"/>
      <c r="QEG402" s="35"/>
      <c r="QEH402" s="35"/>
      <c r="QEI402" s="35"/>
      <c r="QEJ402" s="35"/>
      <c r="QEK402" s="35"/>
      <c r="QEL402" s="35"/>
      <c r="QEM402" s="35"/>
      <c r="QEN402" s="35"/>
      <c r="QEO402" s="35"/>
      <c r="QEP402" s="35"/>
      <c r="QEQ402" s="35"/>
      <c r="QER402" s="35"/>
      <c r="QES402" s="35"/>
      <c r="QET402" s="35"/>
      <c r="QEU402" s="35"/>
      <c r="QEV402" s="35"/>
      <c r="QEW402" s="35"/>
      <c r="QEX402" s="35"/>
      <c r="QEY402" s="35"/>
      <c r="QEZ402" s="35"/>
      <c r="QFA402" s="35"/>
      <c r="QFB402" s="35"/>
      <c r="QFC402" s="35"/>
      <c r="QFD402" s="35"/>
      <c r="QFE402" s="35"/>
      <c r="QFF402" s="35"/>
      <c r="QFG402" s="35"/>
      <c r="QFH402" s="35"/>
      <c r="QFI402" s="35"/>
      <c r="QFJ402" s="35"/>
      <c r="QFK402" s="35"/>
      <c r="QFL402" s="35"/>
      <c r="QFM402" s="35"/>
      <c r="QFN402" s="35"/>
      <c r="QFO402" s="35"/>
      <c r="QFP402" s="35"/>
      <c r="QFQ402" s="35"/>
      <c r="QFR402" s="35"/>
      <c r="QFS402" s="35"/>
      <c r="QFT402" s="35"/>
      <c r="QFU402" s="35"/>
      <c r="QFV402" s="35"/>
      <c r="QFW402" s="35"/>
      <c r="QFX402" s="35"/>
      <c r="QFY402" s="35"/>
      <c r="QFZ402" s="35"/>
      <c r="QGA402" s="35"/>
      <c r="QGB402" s="35"/>
      <c r="QGC402" s="35"/>
      <c r="QGD402" s="35"/>
      <c r="QGE402" s="35"/>
      <c r="QGF402" s="35"/>
      <c r="QGG402" s="35"/>
      <c r="QGH402" s="35"/>
      <c r="QGI402" s="35"/>
      <c r="QGJ402" s="35"/>
      <c r="QGK402" s="35"/>
      <c r="QGL402" s="35"/>
      <c r="QGM402" s="35"/>
      <c r="QGN402" s="35"/>
      <c r="QGO402" s="35"/>
      <c r="QGP402" s="35"/>
      <c r="QGQ402" s="35"/>
      <c r="QGR402" s="35"/>
      <c r="QGS402" s="35"/>
      <c r="QGT402" s="35"/>
      <c r="QGU402" s="35"/>
      <c r="QGV402" s="35"/>
      <c r="QGW402" s="35"/>
      <c r="QGX402" s="35"/>
      <c r="QGY402" s="35"/>
      <c r="QGZ402" s="35"/>
      <c r="QHA402" s="35"/>
      <c r="QHB402" s="35"/>
      <c r="QHC402" s="35"/>
      <c r="QHD402" s="35"/>
      <c r="QHE402" s="35"/>
      <c r="QHF402" s="35"/>
      <c r="QHG402" s="35"/>
      <c r="QHH402" s="35"/>
      <c r="QHI402" s="35"/>
      <c r="QHJ402" s="35"/>
      <c r="QHK402" s="35"/>
      <c r="QHL402" s="35"/>
      <c r="QHM402" s="35"/>
      <c r="QHN402" s="35"/>
      <c r="QHO402" s="35"/>
      <c r="QHP402" s="35"/>
      <c r="QHQ402" s="35"/>
      <c r="QHR402" s="35"/>
      <c r="QHS402" s="35"/>
      <c r="QHT402" s="35"/>
      <c r="QHU402" s="35"/>
      <c r="QHV402" s="35"/>
      <c r="QHW402" s="35"/>
      <c r="QHX402" s="35"/>
      <c r="QHY402" s="35"/>
      <c r="QHZ402" s="35"/>
      <c r="QIA402" s="35"/>
      <c r="QIB402" s="35"/>
      <c r="QIC402" s="35"/>
      <c r="QID402" s="35"/>
      <c r="QIE402" s="35"/>
      <c r="QIF402" s="35"/>
      <c r="QIG402" s="35"/>
      <c r="QIH402" s="35"/>
      <c r="QII402" s="35"/>
      <c r="QIJ402" s="35"/>
      <c r="QIK402" s="35"/>
      <c r="QIL402" s="35"/>
      <c r="QIM402" s="35"/>
      <c r="QIN402" s="35"/>
      <c r="QIO402" s="35"/>
      <c r="QIP402" s="35"/>
      <c r="QIQ402" s="35"/>
      <c r="QIR402" s="35"/>
      <c r="QIS402" s="35"/>
      <c r="QIT402" s="35"/>
      <c r="QIU402" s="35"/>
      <c r="QIV402" s="35"/>
      <c r="QIW402" s="35"/>
      <c r="QIX402" s="35"/>
      <c r="QIY402" s="35"/>
      <c r="QIZ402" s="35"/>
      <c r="QJA402" s="35"/>
      <c r="QJB402" s="35"/>
      <c r="QJC402" s="35"/>
      <c r="QJD402" s="35"/>
      <c r="QJE402" s="35"/>
      <c r="QJF402" s="35"/>
      <c r="QJG402" s="35"/>
      <c r="QJH402" s="35"/>
      <c r="QJI402" s="35"/>
      <c r="QJJ402" s="35"/>
      <c r="QJK402" s="35"/>
      <c r="QJL402" s="35"/>
      <c r="QJM402" s="35"/>
      <c r="QJN402" s="35"/>
      <c r="QJO402" s="35"/>
      <c r="QJP402" s="35"/>
      <c r="QJQ402" s="35"/>
      <c r="QJR402" s="35"/>
      <c r="QJS402" s="35"/>
      <c r="QJT402" s="35"/>
      <c r="QJU402" s="35"/>
      <c r="QJV402" s="35"/>
      <c r="QJW402" s="35"/>
      <c r="QJX402" s="35"/>
      <c r="QJY402" s="35"/>
      <c r="QJZ402" s="35"/>
      <c r="QKA402" s="35"/>
      <c r="QKB402" s="35"/>
      <c r="QKC402" s="35"/>
      <c r="QKD402" s="35"/>
      <c r="QKE402" s="35"/>
      <c r="QKF402" s="35"/>
      <c r="QKG402" s="35"/>
      <c r="QKH402" s="35"/>
      <c r="QKI402" s="35"/>
      <c r="QKJ402" s="35"/>
      <c r="QKK402" s="35"/>
      <c r="QKL402" s="35"/>
      <c r="QKM402" s="35"/>
      <c r="QKN402" s="35"/>
      <c r="QKO402" s="35"/>
      <c r="QKP402" s="35"/>
      <c r="QKQ402" s="35"/>
      <c r="QKR402" s="35"/>
      <c r="QKS402" s="35"/>
      <c r="QKT402" s="35"/>
      <c r="QKU402" s="35"/>
      <c r="QKV402" s="35"/>
      <c r="QKW402" s="35"/>
      <c r="QKX402" s="35"/>
      <c r="QKY402" s="35"/>
      <c r="QKZ402" s="35"/>
      <c r="QLA402" s="35"/>
      <c r="QLB402" s="35"/>
      <c r="QLC402" s="35"/>
      <c r="QLD402" s="35"/>
      <c r="QLE402" s="35"/>
      <c r="QLF402" s="35"/>
      <c r="QLG402" s="35"/>
      <c r="QLH402" s="35"/>
      <c r="QLI402" s="35"/>
      <c r="QLJ402" s="35"/>
      <c r="QLK402" s="35"/>
      <c r="QLL402" s="35"/>
      <c r="QLM402" s="35"/>
      <c r="QLN402" s="35"/>
      <c r="QLO402" s="35"/>
      <c r="QLP402" s="35"/>
      <c r="QLQ402" s="35"/>
      <c r="QLR402" s="35"/>
      <c r="QLS402" s="35"/>
      <c r="QLT402" s="35"/>
      <c r="QLU402" s="35"/>
      <c r="QLV402" s="35"/>
      <c r="QLW402" s="35"/>
      <c r="QLX402" s="35"/>
      <c r="QLY402" s="35"/>
      <c r="QLZ402" s="35"/>
      <c r="QMA402" s="35"/>
      <c r="QMB402" s="35"/>
      <c r="QMC402" s="35"/>
      <c r="QMD402" s="35"/>
      <c r="QME402" s="35"/>
      <c r="QMF402" s="35"/>
      <c r="QMG402" s="35"/>
      <c r="QMH402" s="35"/>
      <c r="QMI402" s="35"/>
      <c r="QMJ402" s="35"/>
      <c r="QMK402" s="35"/>
      <c r="QML402" s="35"/>
      <c r="QMM402" s="35"/>
      <c r="QMN402" s="35"/>
      <c r="QMO402" s="35"/>
      <c r="QMP402" s="35"/>
      <c r="QMQ402" s="35"/>
      <c r="QMR402" s="35"/>
      <c r="QMS402" s="35"/>
      <c r="QMT402" s="35"/>
      <c r="QMU402" s="35"/>
      <c r="QMV402" s="35"/>
      <c r="QMW402" s="35"/>
      <c r="QMX402" s="35"/>
      <c r="QMY402" s="35"/>
      <c r="QMZ402" s="35"/>
      <c r="QNA402" s="35"/>
      <c r="QNB402" s="35"/>
      <c r="QNC402" s="35"/>
      <c r="QND402" s="35"/>
      <c r="QNE402" s="35"/>
      <c r="QNF402" s="35"/>
      <c r="QNG402" s="35"/>
      <c r="QNH402" s="35"/>
      <c r="QNI402" s="35"/>
      <c r="QNJ402" s="35"/>
      <c r="QNK402" s="35"/>
      <c r="QNL402" s="35"/>
      <c r="QNM402" s="35"/>
      <c r="QNN402" s="35"/>
      <c r="QNO402" s="35"/>
      <c r="QNP402" s="35"/>
      <c r="QNQ402" s="35"/>
      <c r="QNR402" s="35"/>
      <c r="QNS402" s="35"/>
      <c r="QNT402" s="35"/>
      <c r="QNU402" s="35"/>
      <c r="QNV402" s="35"/>
      <c r="QNW402" s="35"/>
      <c r="QNX402" s="35"/>
      <c r="QNY402" s="35"/>
      <c r="QNZ402" s="35"/>
      <c r="QOA402" s="35"/>
      <c r="QOB402" s="35"/>
      <c r="QOC402" s="35"/>
      <c r="QOD402" s="35"/>
      <c r="QOE402" s="35"/>
      <c r="QOF402" s="35"/>
      <c r="QOG402" s="35"/>
      <c r="QOH402" s="35"/>
      <c r="QOI402" s="35"/>
      <c r="QOJ402" s="35"/>
      <c r="QOK402" s="35"/>
      <c r="QOL402" s="35"/>
      <c r="QOM402" s="35"/>
      <c r="QON402" s="35"/>
      <c r="QOO402" s="35"/>
      <c r="QOP402" s="35"/>
      <c r="QOQ402" s="35"/>
      <c r="QOR402" s="35"/>
      <c r="QOS402" s="35"/>
      <c r="QOT402" s="35"/>
      <c r="QOU402" s="35"/>
      <c r="QOV402" s="35"/>
      <c r="QOW402" s="35"/>
      <c r="QOX402" s="35"/>
      <c r="QOY402" s="35"/>
      <c r="QOZ402" s="35"/>
      <c r="QPA402" s="35"/>
      <c r="QPB402" s="35"/>
      <c r="QPC402" s="35"/>
      <c r="QPD402" s="35"/>
      <c r="QPE402" s="35"/>
      <c r="QPF402" s="35"/>
      <c r="QPG402" s="35"/>
      <c r="QPH402" s="35"/>
      <c r="QPI402" s="35"/>
      <c r="QPJ402" s="35"/>
      <c r="QPK402" s="35"/>
      <c r="QPL402" s="35"/>
      <c r="QPM402" s="35"/>
      <c r="QPN402" s="35"/>
      <c r="QPO402" s="35"/>
      <c r="QPP402" s="35"/>
      <c r="QPQ402" s="35"/>
      <c r="QPR402" s="35"/>
      <c r="QPS402" s="35"/>
      <c r="QPT402" s="35"/>
      <c r="QPU402" s="35"/>
      <c r="QPV402" s="35"/>
      <c r="QPW402" s="35"/>
      <c r="QPX402" s="35"/>
      <c r="QPY402" s="35"/>
      <c r="QPZ402" s="35"/>
      <c r="QQA402" s="35"/>
      <c r="QQB402" s="35"/>
      <c r="QQC402" s="35"/>
      <c r="QQD402" s="35"/>
      <c r="QQE402" s="35"/>
      <c r="QQF402" s="35"/>
      <c r="QQG402" s="35"/>
      <c r="QQH402" s="35"/>
      <c r="QQI402" s="35"/>
      <c r="QQJ402" s="35"/>
      <c r="QQK402" s="35"/>
      <c r="QQL402" s="35"/>
      <c r="QQM402" s="35"/>
      <c r="QQN402" s="35"/>
      <c r="QQO402" s="35"/>
      <c r="QQP402" s="35"/>
      <c r="QQQ402" s="35"/>
      <c r="QQR402" s="35"/>
      <c r="QQS402" s="35"/>
      <c r="QQT402" s="35"/>
      <c r="QQU402" s="35"/>
      <c r="QQV402" s="35"/>
      <c r="QQW402" s="35"/>
      <c r="QQX402" s="35"/>
      <c r="QQY402" s="35"/>
      <c r="QQZ402" s="35"/>
      <c r="QRA402" s="35"/>
      <c r="QRB402" s="35"/>
      <c r="QRC402" s="35"/>
      <c r="QRD402" s="35"/>
      <c r="QRE402" s="35"/>
      <c r="QRF402" s="35"/>
      <c r="QRG402" s="35"/>
      <c r="QRH402" s="35"/>
      <c r="QRI402" s="35"/>
      <c r="QRJ402" s="35"/>
      <c r="QRK402" s="35"/>
      <c r="QRL402" s="35"/>
      <c r="QRM402" s="35"/>
      <c r="QRN402" s="35"/>
      <c r="QRO402" s="35"/>
      <c r="QRP402" s="35"/>
      <c r="QRQ402" s="35"/>
      <c r="QRR402" s="35"/>
      <c r="QRS402" s="35"/>
      <c r="QRT402" s="35"/>
      <c r="QRU402" s="35"/>
      <c r="QRV402" s="35"/>
      <c r="QRW402" s="35"/>
      <c r="QRX402" s="35"/>
      <c r="QRY402" s="35"/>
      <c r="QRZ402" s="35"/>
      <c r="QSA402" s="35"/>
      <c r="QSB402" s="35"/>
      <c r="QSC402" s="35"/>
      <c r="QSD402" s="35"/>
      <c r="QSE402" s="35"/>
      <c r="QSF402" s="35"/>
      <c r="QSG402" s="35"/>
      <c r="QSH402" s="35"/>
      <c r="QSI402" s="35"/>
      <c r="QSJ402" s="35"/>
      <c r="QSK402" s="35"/>
      <c r="QSL402" s="35"/>
      <c r="QSM402" s="35"/>
      <c r="QSN402" s="35"/>
      <c r="QSO402" s="35"/>
      <c r="QSP402" s="35"/>
      <c r="QSQ402" s="35"/>
      <c r="QSR402" s="35"/>
      <c r="QSS402" s="35"/>
      <c r="QST402" s="35"/>
      <c r="QSU402" s="35"/>
      <c r="QSV402" s="35"/>
      <c r="QSW402" s="35"/>
      <c r="QSX402" s="35"/>
      <c r="QSY402" s="35"/>
      <c r="QSZ402" s="35"/>
      <c r="QTA402" s="35"/>
      <c r="QTB402" s="35"/>
      <c r="QTC402" s="35"/>
      <c r="QTD402" s="35"/>
      <c r="QTE402" s="35"/>
      <c r="QTF402" s="35"/>
      <c r="QTG402" s="35"/>
      <c r="QTH402" s="35"/>
      <c r="QTI402" s="35"/>
      <c r="QTJ402" s="35"/>
      <c r="QTK402" s="35"/>
      <c r="QTL402" s="35"/>
      <c r="QTM402" s="35"/>
      <c r="QTN402" s="35"/>
      <c r="QTO402" s="35"/>
      <c r="QTP402" s="35"/>
      <c r="QTQ402" s="35"/>
      <c r="QTR402" s="35"/>
      <c r="QTS402" s="35"/>
      <c r="QTT402" s="35"/>
      <c r="QTU402" s="35"/>
      <c r="QTV402" s="35"/>
      <c r="QTW402" s="35"/>
      <c r="QTX402" s="35"/>
      <c r="QTY402" s="35"/>
      <c r="QTZ402" s="35"/>
      <c r="QUA402" s="35"/>
      <c r="QUB402" s="35"/>
      <c r="QUC402" s="35"/>
      <c r="QUD402" s="35"/>
      <c r="QUE402" s="35"/>
      <c r="QUF402" s="35"/>
      <c r="QUG402" s="35"/>
      <c r="QUH402" s="35"/>
      <c r="QUI402" s="35"/>
      <c r="QUJ402" s="35"/>
      <c r="QUK402" s="35"/>
      <c r="QUL402" s="35"/>
      <c r="QUM402" s="35"/>
      <c r="QUN402" s="35"/>
      <c r="QUO402" s="35"/>
      <c r="QUP402" s="35"/>
      <c r="QUQ402" s="35"/>
      <c r="QUR402" s="35"/>
      <c r="QUS402" s="35"/>
      <c r="QUT402" s="35"/>
      <c r="QUU402" s="35"/>
      <c r="QUV402" s="35"/>
      <c r="QUW402" s="35"/>
      <c r="QUX402" s="35"/>
      <c r="QUY402" s="35"/>
      <c r="QUZ402" s="35"/>
      <c r="QVA402" s="35"/>
      <c r="QVB402" s="35"/>
      <c r="QVC402" s="35"/>
      <c r="QVD402" s="35"/>
      <c r="QVE402" s="35"/>
      <c r="QVF402" s="35"/>
      <c r="QVG402" s="35"/>
      <c r="QVH402" s="35"/>
      <c r="QVI402" s="35"/>
      <c r="QVJ402" s="35"/>
      <c r="QVK402" s="35"/>
      <c r="QVL402" s="35"/>
      <c r="QVM402" s="35"/>
      <c r="QVN402" s="35"/>
      <c r="QVO402" s="35"/>
      <c r="QVP402" s="35"/>
      <c r="QVQ402" s="35"/>
      <c r="QVR402" s="35"/>
      <c r="QVS402" s="35"/>
      <c r="QVT402" s="35"/>
      <c r="QVU402" s="35"/>
      <c r="QVV402" s="35"/>
      <c r="QVW402" s="35"/>
      <c r="QVX402" s="35"/>
      <c r="QVY402" s="35"/>
      <c r="QVZ402" s="35"/>
      <c r="QWA402" s="35"/>
      <c r="QWB402" s="35"/>
      <c r="QWC402" s="35"/>
      <c r="QWD402" s="35"/>
      <c r="QWE402" s="35"/>
      <c r="QWF402" s="35"/>
      <c r="QWG402" s="35"/>
      <c r="QWH402" s="35"/>
      <c r="QWI402" s="35"/>
      <c r="QWJ402" s="35"/>
      <c r="QWK402" s="35"/>
      <c r="QWL402" s="35"/>
      <c r="QWM402" s="35"/>
      <c r="QWN402" s="35"/>
      <c r="QWO402" s="35"/>
      <c r="QWP402" s="35"/>
      <c r="QWQ402" s="35"/>
      <c r="QWR402" s="35"/>
      <c r="QWS402" s="35"/>
      <c r="QWT402" s="35"/>
      <c r="QWU402" s="35"/>
      <c r="QWV402" s="35"/>
      <c r="QWW402" s="35"/>
      <c r="QWX402" s="35"/>
      <c r="QWY402" s="35"/>
      <c r="QWZ402" s="35"/>
      <c r="QXA402" s="35"/>
      <c r="QXB402" s="35"/>
      <c r="QXC402" s="35"/>
      <c r="QXD402" s="35"/>
      <c r="QXE402" s="35"/>
      <c r="QXF402" s="35"/>
      <c r="QXG402" s="35"/>
      <c r="QXH402" s="35"/>
      <c r="QXI402" s="35"/>
      <c r="QXJ402" s="35"/>
      <c r="QXK402" s="35"/>
      <c r="QXL402" s="35"/>
      <c r="QXM402" s="35"/>
      <c r="QXN402" s="35"/>
      <c r="QXO402" s="35"/>
      <c r="QXP402" s="35"/>
      <c r="QXQ402" s="35"/>
      <c r="QXR402" s="35"/>
      <c r="QXS402" s="35"/>
      <c r="QXT402" s="35"/>
      <c r="QXU402" s="35"/>
      <c r="QXV402" s="35"/>
      <c r="QXW402" s="35"/>
      <c r="QXX402" s="35"/>
      <c r="QXY402" s="35"/>
      <c r="QXZ402" s="35"/>
      <c r="QYA402" s="35"/>
      <c r="QYB402" s="35"/>
      <c r="QYC402" s="35"/>
      <c r="QYD402" s="35"/>
      <c r="QYE402" s="35"/>
      <c r="QYF402" s="35"/>
      <c r="QYG402" s="35"/>
      <c r="QYH402" s="35"/>
      <c r="QYI402" s="35"/>
      <c r="QYJ402" s="35"/>
      <c r="QYK402" s="35"/>
      <c r="QYL402" s="35"/>
      <c r="QYM402" s="35"/>
      <c r="QYN402" s="35"/>
      <c r="QYO402" s="35"/>
      <c r="QYP402" s="35"/>
      <c r="QYQ402" s="35"/>
      <c r="QYR402" s="35"/>
      <c r="QYS402" s="35"/>
      <c r="QYT402" s="35"/>
      <c r="QYU402" s="35"/>
      <c r="QYV402" s="35"/>
      <c r="QYW402" s="35"/>
      <c r="QYX402" s="35"/>
      <c r="QYY402" s="35"/>
      <c r="QYZ402" s="35"/>
      <c r="QZA402" s="35"/>
      <c r="QZB402" s="35"/>
      <c r="QZC402" s="35"/>
      <c r="QZD402" s="35"/>
      <c r="QZE402" s="35"/>
      <c r="QZF402" s="35"/>
      <c r="QZG402" s="35"/>
      <c r="QZH402" s="35"/>
      <c r="QZI402" s="35"/>
      <c r="QZJ402" s="35"/>
      <c r="QZK402" s="35"/>
      <c r="QZL402" s="35"/>
      <c r="QZM402" s="35"/>
      <c r="QZN402" s="35"/>
      <c r="QZO402" s="35"/>
      <c r="QZP402" s="35"/>
      <c r="QZQ402" s="35"/>
      <c r="QZR402" s="35"/>
      <c r="QZS402" s="35"/>
      <c r="QZT402" s="35"/>
      <c r="QZU402" s="35"/>
      <c r="QZV402" s="35"/>
      <c r="QZW402" s="35"/>
      <c r="QZX402" s="35"/>
      <c r="QZY402" s="35"/>
      <c r="QZZ402" s="35"/>
      <c r="RAA402" s="35"/>
      <c r="RAB402" s="35"/>
      <c r="RAC402" s="35"/>
      <c r="RAD402" s="35"/>
      <c r="RAE402" s="35"/>
      <c r="RAF402" s="35"/>
      <c r="RAG402" s="35"/>
      <c r="RAH402" s="35"/>
      <c r="RAI402" s="35"/>
      <c r="RAJ402" s="35"/>
      <c r="RAK402" s="35"/>
      <c r="RAL402" s="35"/>
      <c r="RAM402" s="35"/>
      <c r="RAN402" s="35"/>
      <c r="RAO402" s="35"/>
      <c r="RAP402" s="35"/>
      <c r="RAQ402" s="35"/>
      <c r="RAR402" s="35"/>
      <c r="RAS402" s="35"/>
      <c r="RAT402" s="35"/>
      <c r="RAU402" s="35"/>
      <c r="RAV402" s="35"/>
      <c r="RAW402" s="35"/>
      <c r="RAX402" s="35"/>
      <c r="RAY402" s="35"/>
      <c r="RAZ402" s="35"/>
      <c r="RBA402" s="35"/>
      <c r="RBB402" s="35"/>
      <c r="RBC402" s="35"/>
      <c r="RBD402" s="35"/>
      <c r="RBE402" s="35"/>
      <c r="RBF402" s="35"/>
      <c r="RBG402" s="35"/>
      <c r="RBH402" s="35"/>
      <c r="RBI402" s="35"/>
      <c r="RBJ402" s="35"/>
      <c r="RBK402" s="35"/>
      <c r="RBL402" s="35"/>
      <c r="RBM402" s="35"/>
      <c r="RBN402" s="35"/>
      <c r="RBO402" s="35"/>
      <c r="RBP402" s="35"/>
      <c r="RBQ402" s="35"/>
      <c r="RBR402" s="35"/>
      <c r="RBS402" s="35"/>
      <c r="RBT402" s="35"/>
      <c r="RBU402" s="35"/>
      <c r="RBV402" s="35"/>
      <c r="RBW402" s="35"/>
      <c r="RBX402" s="35"/>
      <c r="RBY402" s="35"/>
      <c r="RBZ402" s="35"/>
      <c r="RCA402" s="35"/>
      <c r="RCB402" s="35"/>
      <c r="RCC402" s="35"/>
      <c r="RCD402" s="35"/>
      <c r="RCE402" s="35"/>
      <c r="RCF402" s="35"/>
      <c r="RCG402" s="35"/>
      <c r="RCH402" s="35"/>
      <c r="RCI402" s="35"/>
      <c r="RCJ402" s="35"/>
      <c r="RCK402" s="35"/>
      <c r="RCL402" s="35"/>
      <c r="RCM402" s="35"/>
      <c r="RCN402" s="35"/>
      <c r="RCO402" s="35"/>
      <c r="RCP402" s="35"/>
      <c r="RCQ402" s="35"/>
      <c r="RCR402" s="35"/>
      <c r="RCS402" s="35"/>
      <c r="RCT402" s="35"/>
      <c r="RCU402" s="35"/>
      <c r="RCV402" s="35"/>
      <c r="RCW402" s="35"/>
      <c r="RCX402" s="35"/>
      <c r="RCY402" s="35"/>
      <c r="RCZ402" s="35"/>
      <c r="RDA402" s="35"/>
      <c r="RDB402" s="35"/>
      <c r="RDC402" s="35"/>
      <c r="RDD402" s="35"/>
      <c r="RDE402" s="35"/>
      <c r="RDF402" s="35"/>
      <c r="RDG402" s="35"/>
      <c r="RDH402" s="35"/>
      <c r="RDI402" s="35"/>
      <c r="RDJ402" s="35"/>
      <c r="RDK402" s="35"/>
      <c r="RDL402" s="35"/>
      <c r="RDM402" s="35"/>
      <c r="RDN402" s="35"/>
      <c r="RDO402" s="35"/>
      <c r="RDP402" s="35"/>
      <c r="RDQ402" s="35"/>
      <c r="RDR402" s="35"/>
      <c r="RDS402" s="35"/>
      <c r="RDT402" s="35"/>
      <c r="RDU402" s="35"/>
      <c r="RDV402" s="35"/>
      <c r="RDW402" s="35"/>
      <c r="RDX402" s="35"/>
      <c r="RDY402" s="35"/>
      <c r="RDZ402" s="35"/>
      <c r="REA402" s="35"/>
      <c r="REB402" s="35"/>
      <c r="REC402" s="35"/>
      <c r="RED402" s="35"/>
      <c r="REE402" s="35"/>
      <c r="REF402" s="35"/>
      <c r="REG402" s="35"/>
      <c r="REH402" s="35"/>
      <c r="REI402" s="35"/>
      <c r="REJ402" s="35"/>
      <c r="REK402" s="35"/>
      <c r="REL402" s="35"/>
      <c r="REM402" s="35"/>
      <c r="REN402" s="35"/>
      <c r="REO402" s="35"/>
      <c r="REP402" s="35"/>
      <c r="REQ402" s="35"/>
      <c r="RER402" s="35"/>
      <c r="RES402" s="35"/>
      <c r="RET402" s="35"/>
      <c r="REU402" s="35"/>
      <c r="REV402" s="35"/>
      <c r="REW402" s="35"/>
      <c r="REX402" s="35"/>
      <c r="REY402" s="35"/>
      <c r="REZ402" s="35"/>
      <c r="RFA402" s="35"/>
      <c r="RFB402" s="35"/>
      <c r="RFC402" s="35"/>
      <c r="RFD402" s="35"/>
      <c r="RFE402" s="35"/>
      <c r="RFF402" s="35"/>
      <c r="RFG402" s="35"/>
      <c r="RFH402" s="35"/>
      <c r="RFI402" s="35"/>
      <c r="RFJ402" s="35"/>
      <c r="RFK402" s="35"/>
      <c r="RFL402" s="35"/>
      <c r="RFM402" s="35"/>
      <c r="RFN402" s="35"/>
      <c r="RFO402" s="35"/>
      <c r="RFP402" s="35"/>
      <c r="RFQ402" s="35"/>
      <c r="RFR402" s="35"/>
      <c r="RFS402" s="35"/>
      <c r="RFT402" s="35"/>
      <c r="RFU402" s="35"/>
      <c r="RFV402" s="35"/>
      <c r="RFW402" s="35"/>
      <c r="RFX402" s="35"/>
      <c r="RFY402" s="35"/>
      <c r="RFZ402" s="35"/>
      <c r="RGA402" s="35"/>
      <c r="RGB402" s="35"/>
      <c r="RGC402" s="35"/>
      <c r="RGD402" s="35"/>
      <c r="RGE402" s="35"/>
      <c r="RGF402" s="35"/>
      <c r="RGG402" s="35"/>
      <c r="RGH402" s="35"/>
      <c r="RGI402" s="35"/>
      <c r="RGJ402" s="35"/>
      <c r="RGK402" s="35"/>
      <c r="RGL402" s="35"/>
      <c r="RGM402" s="35"/>
      <c r="RGN402" s="35"/>
      <c r="RGO402" s="35"/>
      <c r="RGP402" s="35"/>
      <c r="RGQ402" s="35"/>
      <c r="RGR402" s="35"/>
      <c r="RGS402" s="35"/>
      <c r="RGT402" s="35"/>
      <c r="RGU402" s="35"/>
      <c r="RGV402" s="35"/>
      <c r="RGW402" s="35"/>
      <c r="RGX402" s="35"/>
      <c r="RGY402" s="35"/>
      <c r="RGZ402" s="35"/>
      <c r="RHA402" s="35"/>
      <c r="RHB402" s="35"/>
      <c r="RHC402" s="35"/>
      <c r="RHD402" s="35"/>
      <c r="RHE402" s="35"/>
      <c r="RHF402" s="35"/>
      <c r="RHG402" s="35"/>
      <c r="RHH402" s="35"/>
      <c r="RHI402" s="35"/>
      <c r="RHJ402" s="35"/>
      <c r="RHK402" s="35"/>
      <c r="RHL402" s="35"/>
      <c r="RHM402" s="35"/>
      <c r="RHN402" s="35"/>
      <c r="RHO402" s="35"/>
      <c r="RHP402" s="35"/>
      <c r="RHQ402" s="35"/>
      <c r="RHR402" s="35"/>
      <c r="RHS402" s="35"/>
      <c r="RHT402" s="35"/>
      <c r="RHU402" s="35"/>
      <c r="RHV402" s="35"/>
      <c r="RHW402" s="35"/>
      <c r="RHX402" s="35"/>
      <c r="RHY402" s="35"/>
      <c r="RHZ402" s="35"/>
      <c r="RIA402" s="35"/>
      <c r="RIB402" s="35"/>
      <c r="RIC402" s="35"/>
      <c r="RID402" s="35"/>
      <c r="RIE402" s="35"/>
      <c r="RIF402" s="35"/>
      <c r="RIG402" s="35"/>
      <c r="RIH402" s="35"/>
      <c r="RII402" s="35"/>
      <c r="RIJ402" s="35"/>
      <c r="RIK402" s="35"/>
      <c r="RIL402" s="35"/>
      <c r="RIM402" s="35"/>
      <c r="RIN402" s="35"/>
      <c r="RIO402" s="35"/>
      <c r="RIP402" s="35"/>
      <c r="RIQ402" s="35"/>
      <c r="RIR402" s="35"/>
      <c r="RIS402" s="35"/>
      <c r="RIT402" s="35"/>
      <c r="RIU402" s="35"/>
      <c r="RIV402" s="35"/>
      <c r="RIW402" s="35"/>
      <c r="RIX402" s="35"/>
      <c r="RIY402" s="35"/>
      <c r="RIZ402" s="35"/>
      <c r="RJA402" s="35"/>
      <c r="RJB402" s="35"/>
      <c r="RJC402" s="35"/>
      <c r="RJD402" s="35"/>
      <c r="RJE402" s="35"/>
      <c r="RJF402" s="35"/>
      <c r="RJG402" s="35"/>
      <c r="RJH402" s="35"/>
      <c r="RJI402" s="35"/>
      <c r="RJJ402" s="35"/>
      <c r="RJK402" s="35"/>
      <c r="RJL402" s="35"/>
      <c r="RJM402" s="35"/>
      <c r="RJN402" s="35"/>
      <c r="RJO402" s="35"/>
      <c r="RJP402" s="35"/>
      <c r="RJQ402" s="35"/>
      <c r="RJR402" s="35"/>
      <c r="RJS402" s="35"/>
      <c r="RJT402" s="35"/>
      <c r="RJU402" s="35"/>
      <c r="RJV402" s="35"/>
      <c r="RJW402" s="35"/>
      <c r="RJX402" s="35"/>
      <c r="RJY402" s="35"/>
      <c r="RJZ402" s="35"/>
      <c r="RKA402" s="35"/>
      <c r="RKB402" s="35"/>
      <c r="RKC402" s="35"/>
      <c r="RKD402" s="35"/>
      <c r="RKE402" s="35"/>
      <c r="RKF402" s="35"/>
      <c r="RKG402" s="35"/>
      <c r="RKH402" s="35"/>
      <c r="RKI402" s="35"/>
      <c r="RKJ402" s="35"/>
      <c r="RKK402" s="35"/>
      <c r="RKL402" s="35"/>
      <c r="RKM402" s="35"/>
      <c r="RKN402" s="35"/>
      <c r="RKO402" s="35"/>
      <c r="RKP402" s="35"/>
      <c r="RKQ402" s="35"/>
      <c r="RKR402" s="35"/>
      <c r="RKS402" s="35"/>
      <c r="RKT402" s="35"/>
      <c r="RKU402" s="35"/>
      <c r="RKV402" s="35"/>
      <c r="RKW402" s="35"/>
      <c r="RKX402" s="35"/>
      <c r="RKY402" s="35"/>
      <c r="RKZ402" s="35"/>
      <c r="RLA402" s="35"/>
      <c r="RLB402" s="35"/>
      <c r="RLC402" s="35"/>
      <c r="RLD402" s="35"/>
      <c r="RLE402" s="35"/>
      <c r="RLF402" s="35"/>
      <c r="RLG402" s="35"/>
      <c r="RLH402" s="35"/>
      <c r="RLI402" s="35"/>
      <c r="RLJ402" s="35"/>
      <c r="RLK402" s="35"/>
      <c r="RLL402" s="35"/>
      <c r="RLM402" s="35"/>
      <c r="RLN402" s="35"/>
      <c r="RLO402" s="35"/>
      <c r="RLP402" s="35"/>
      <c r="RLQ402" s="35"/>
      <c r="RLR402" s="35"/>
      <c r="RLS402" s="35"/>
      <c r="RLT402" s="35"/>
      <c r="RLU402" s="35"/>
      <c r="RLV402" s="35"/>
      <c r="RLW402" s="35"/>
      <c r="RLX402" s="35"/>
      <c r="RLY402" s="35"/>
      <c r="RLZ402" s="35"/>
      <c r="RMA402" s="35"/>
      <c r="RMB402" s="35"/>
      <c r="RMC402" s="35"/>
      <c r="RMD402" s="35"/>
      <c r="RME402" s="35"/>
      <c r="RMF402" s="35"/>
      <c r="RMG402" s="35"/>
      <c r="RMH402" s="35"/>
      <c r="RMI402" s="35"/>
      <c r="RMJ402" s="35"/>
      <c r="RMK402" s="35"/>
      <c r="RML402" s="35"/>
      <c r="RMM402" s="35"/>
      <c r="RMN402" s="35"/>
      <c r="RMO402" s="35"/>
      <c r="RMP402" s="35"/>
      <c r="RMQ402" s="35"/>
      <c r="RMR402" s="35"/>
      <c r="RMS402" s="35"/>
      <c r="RMT402" s="35"/>
      <c r="RMU402" s="35"/>
      <c r="RMV402" s="35"/>
      <c r="RMW402" s="35"/>
      <c r="RMX402" s="35"/>
      <c r="RMY402" s="35"/>
      <c r="RMZ402" s="35"/>
      <c r="RNA402" s="35"/>
      <c r="RNB402" s="35"/>
      <c r="RNC402" s="35"/>
      <c r="RND402" s="35"/>
      <c r="RNE402" s="35"/>
      <c r="RNF402" s="35"/>
      <c r="RNG402" s="35"/>
      <c r="RNH402" s="35"/>
      <c r="RNI402" s="35"/>
      <c r="RNJ402" s="35"/>
      <c r="RNK402" s="35"/>
      <c r="RNL402" s="35"/>
      <c r="RNM402" s="35"/>
      <c r="RNN402" s="35"/>
      <c r="RNO402" s="35"/>
      <c r="RNP402" s="35"/>
      <c r="RNQ402" s="35"/>
      <c r="RNR402" s="35"/>
      <c r="RNS402" s="35"/>
      <c r="RNT402" s="35"/>
      <c r="RNU402" s="35"/>
      <c r="RNV402" s="35"/>
      <c r="RNW402" s="35"/>
      <c r="RNX402" s="35"/>
      <c r="RNY402" s="35"/>
      <c r="RNZ402" s="35"/>
      <c r="ROA402" s="35"/>
      <c r="ROB402" s="35"/>
      <c r="ROC402" s="35"/>
      <c r="ROD402" s="35"/>
      <c r="ROE402" s="35"/>
      <c r="ROF402" s="35"/>
      <c r="ROG402" s="35"/>
      <c r="ROH402" s="35"/>
      <c r="ROI402" s="35"/>
      <c r="ROJ402" s="35"/>
      <c r="ROK402" s="35"/>
      <c r="ROL402" s="35"/>
      <c r="ROM402" s="35"/>
      <c r="RON402" s="35"/>
      <c r="ROO402" s="35"/>
      <c r="ROP402" s="35"/>
      <c r="ROQ402" s="35"/>
      <c r="ROR402" s="35"/>
      <c r="ROS402" s="35"/>
      <c r="ROT402" s="35"/>
      <c r="ROU402" s="35"/>
      <c r="ROV402" s="35"/>
      <c r="ROW402" s="35"/>
      <c r="ROX402" s="35"/>
      <c r="ROY402" s="35"/>
      <c r="ROZ402" s="35"/>
      <c r="RPA402" s="35"/>
      <c r="RPB402" s="35"/>
      <c r="RPC402" s="35"/>
      <c r="RPD402" s="35"/>
      <c r="RPE402" s="35"/>
      <c r="RPF402" s="35"/>
      <c r="RPG402" s="35"/>
      <c r="RPH402" s="35"/>
      <c r="RPI402" s="35"/>
      <c r="RPJ402" s="35"/>
      <c r="RPK402" s="35"/>
      <c r="RPL402" s="35"/>
      <c r="RPM402" s="35"/>
      <c r="RPN402" s="35"/>
      <c r="RPO402" s="35"/>
      <c r="RPP402" s="35"/>
      <c r="RPQ402" s="35"/>
      <c r="RPR402" s="35"/>
      <c r="RPS402" s="35"/>
      <c r="RPT402" s="35"/>
      <c r="RPU402" s="35"/>
      <c r="RPV402" s="35"/>
      <c r="RPW402" s="35"/>
      <c r="RPX402" s="35"/>
      <c r="RPY402" s="35"/>
      <c r="RPZ402" s="35"/>
      <c r="RQA402" s="35"/>
      <c r="RQB402" s="35"/>
      <c r="RQC402" s="35"/>
      <c r="RQD402" s="35"/>
      <c r="RQE402" s="35"/>
      <c r="RQF402" s="35"/>
      <c r="RQG402" s="35"/>
      <c r="RQH402" s="35"/>
      <c r="RQI402" s="35"/>
      <c r="RQJ402" s="35"/>
      <c r="RQK402" s="35"/>
      <c r="RQL402" s="35"/>
      <c r="RQM402" s="35"/>
      <c r="RQN402" s="35"/>
      <c r="RQO402" s="35"/>
      <c r="RQP402" s="35"/>
      <c r="RQQ402" s="35"/>
      <c r="RQR402" s="35"/>
      <c r="RQS402" s="35"/>
      <c r="RQT402" s="35"/>
      <c r="RQU402" s="35"/>
      <c r="RQV402" s="35"/>
      <c r="RQW402" s="35"/>
      <c r="RQX402" s="35"/>
      <c r="RQY402" s="35"/>
      <c r="RQZ402" s="35"/>
      <c r="RRA402" s="35"/>
      <c r="RRB402" s="35"/>
      <c r="RRC402" s="35"/>
      <c r="RRD402" s="35"/>
      <c r="RRE402" s="35"/>
      <c r="RRF402" s="35"/>
      <c r="RRG402" s="35"/>
      <c r="RRH402" s="35"/>
      <c r="RRI402" s="35"/>
      <c r="RRJ402" s="35"/>
      <c r="RRK402" s="35"/>
      <c r="RRL402" s="35"/>
      <c r="RRM402" s="35"/>
      <c r="RRN402" s="35"/>
      <c r="RRO402" s="35"/>
      <c r="RRP402" s="35"/>
      <c r="RRQ402" s="35"/>
      <c r="RRR402" s="35"/>
      <c r="RRS402" s="35"/>
      <c r="RRT402" s="35"/>
      <c r="RRU402" s="35"/>
      <c r="RRV402" s="35"/>
      <c r="RRW402" s="35"/>
      <c r="RRX402" s="35"/>
      <c r="RRY402" s="35"/>
      <c r="RRZ402" s="35"/>
      <c r="RSA402" s="35"/>
      <c r="RSB402" s="35"/>
      <c r="RSC402" s="35"/>
      <c r="RSD402" s="35"/>
      <c r="RSE402" s="35"/>
      <c r="RSF402" s="35"/>
      <c r="RSG402" s="35"/>
      <c r="RSH402" s="35"/>
      <c r="RSI402" s="35"/>
      <c r="RSJ402" s="35"/>
      <c r="RSK402" s="35"/>
      <c r="RSL402" s="35"/>
      <c r="RSM402" s="35"/>
      <c r="RSN402" s="35"/>
      <c r="RSO402" s="35"/>
      <c r="RSP402" s="35"/>
      <c r="RSQ402" s="35"/>
      <c r="RSR402" s="35"/>
      <c r="RSS402" s="35"/>
      <c r="RST402" s="35"/>
      <c r="RSU402" s="35"/>
      <c r="RSV402" s="35"/>
      <c r="RSW402" s="35"/>
      <c r="RSX402" s="35"/>
      <c r="RSY402" s="35"/>
      <c r="RSZ402" s="35"/>
      <c r="RTA402" s="35"/>
      <c r="RTB402" s="35"/>
      <c r="RTC402" s="35"/>
      <c r="RTD402" s="35"/>
      <c r="RTE402" s="35"/>
      <c r="RTF402" s="35"/>
      <c r="RTG402" s="35"/>
      <c r="RTH402" s="35"/>
      <c r="RTI402" s="35"/>
      <c r="RTJ402" s="35"/>
      <c r="RTK402" s="35"/>
      <c r="RTL402" s="35"/>
      <c r="RTM402" s="35"/>
      <c r="RTN402" s="35"/>
      <c r="RTO402" s="35"/>
      <c r="RTP402" s="35"/>
      <c r="RTQ402" s="35"/>
      <c r="RTR402" s="35"/>
      <c r="RTS402" s="35"/>
      <c r="RTT402" s="35"/>
      <c r="RTU402" s="35"/>
      <c r="RTV402" s="35"/>
      <c r="RTW402" s="35"/>
      <c r="RTX402" s="35"/>
      <c r="RTY402" s="35"/>
      <c r="RTZ402" s="35"/>
      <c r="RUA402" s="35"/>
      <c r="RUB402" s="35"/>
      <c r="RUC402" s="35"/>
      <c r="RUD402" s="35"/>
      <c r="RUE402" s="35"/>
      <c r="RUF402" s="35"/>
      <c r="RUG402" s="35"/>
      <c r="RUH402" s="35"/>
      <c r="RUI402" s="35"/>
      <c r="RUJ402" s="35"/>
      <c r="RUK402" s="35"/>
      <c r="RUL402" s="35"/>
      <c r="RUM402" s="35"/>
      <c r="RUN402" s="35"/>
      <c r="RUO402" s="35"/>
      <c r="RUP402" s="35"/>
      <c r="RUQ402" s="35"/>
      <c r="RUR402" s="35"/>
      <c r="RUS402" s="35"/>
      <c r="RUT402" s="35"/>
      <c r="RUU402" s="35"/>
      <c r="RUV402" s="35"/>
      <c r="RUW402" s="35"/>
      <c r="RUX402" s="35"/>
      <c r="RUY402" s="35"/>
      <c r="RUZ402" s="35"/>
      <c r="RVA402" s="35"/>
      <c r="RVB402" s="35"/>
      <c r="RVC402" s="35"/>
      <c r="RVD402" s="35"/>
      <c r="RVE402" s="35"/>
      <c r="RVF402" s="35"/>
      <c r="RVG402" s="35"/>
      <c r="RVH402" s="35"/>
      <c r="RVI402" s="35"/>
      <c r="RVJ402" s="35"/>
      <c r="RVK402" s="35"/>
      <c r="RVL402" s="35"/>
      <c r="RVM402" s="35"/>
      <c r="RVN402" s="35"/>
      <c r="RVO402" s="35"/>
      <c r="RVP402" s="35"/>
      <c r="RVQ402" s="35"/>
      <c r="RVR402" s="35"/>
      <c r="RVS402" s="35"/>
      <c r="RVT402" s="35"/>
      <c r="RVU402" s="35"/>
      <c r="RVV402" s="35"/>
      <c r="RVW402" s="35"/>
      <c r="RVX402" s="35"/>
      <c r="RVY402" s="35"/>
      <c r="RVZ402" s="35"/>
      <c r="RWA402" s="35"/>
      <c r="RWB402" s="35"/>
      <c r="RWC402" s="35"/>
      <c r="RWD402" s="35"/>
      <c r="RWE402" s="35"/>
      <c r="RWF402" s="35"/>
      <c r="RWG402" s="35"/>
      <c r="RWH402" s="35"/>
      <c r="RWI402" s="35"/>
      <c r="RWJ402" s="35"/>
      <c r="RWK402" s="35"/>
      <c r="RWL402" s="35"/>
      <c r="RWM402" s="35"/>
      <c r="RWN402" s="35"/>
      <c r="RWO402" s="35"/>
      <c r="RWP402" s="35"/>
      <c r="RWQ402" s="35"/>
      <c r="RWR402" s="35"/>
      <c r="RWS402" s="35"/>
      <c r="RWT402" s="35"/>
      <c r="RWU402" s="35"/>
      <c r="RWV402" s="35"/>
      <c r="RWW402" s="35"/>
      <c r="RWX402" s="35"/>
      <c r="RWY402" s="35"/>
      <c r="RWZ402" s="35"/>
      <c r="RXA402" s="35"/>
      <c r="RXB402" s="35"/>
      <c r="RXC402" s="35"/>
      <c r="RXD402" s="35"/>
      <c r="RXE402" s="35"/>
      <c r="RXF402" s="35"/>
      <c r="RXG402" s="35"/>
      <c r="RXH402" s="35"/>
      <c r="RXI402" s="35"/>
      <c r="RXJ402" s="35"/>
      <c r="RXK402" s="35"/>
      <c r="RXL402" s="35"/>
      <c r="RXM402" s="35"/>
      <c r="RXN402" s="35"/>
      <c r="RXO402" s="35"/>
      <c r="RXP402" s="35"/>
      <c r="RXQ402" s="35"/>
      <c r="RXR402" s="35"/>
      <c r="RXS402" s="35"/>
      <c r="RXT402" s="35"/>
      <c r="RXU402" s="35"/>
      <c r="RXV402" s="35"/>
      <c r="RXW402" s="35"/>
      <c r="RXX402" s="35"/>
      <c r="RXY402" s="35"/>
      <c r="RXZ402" s="35"/>
      <c r="RYA402" s="35"/>
      <c r="RYB402" s="35"/>
      <c r="RYC402" s="35"/>
      <c r="RYD402" s="35"/>
      <c r="RYE402" s="35"/>
      <c r="RYF402" s="35"/>
      <c r="RYG402" s="35"/>
      <c r="RYH402" s="35"/>
      <c r="RYI402" s="35"/>
      <c r="RYJ402" s="35"/>
      <c r="RYK402" s="35"/>
      <c r="RYL402" s="35"/>
      <c r="RYM402" s="35"/>
      <c r="RYN402" s="35"/>
      <c r="RYO402" s="35"/>
      <c r="RYP402" s="35"/>
      <c r="RYQ402" s="35"/>
      <c r="RYR402" s="35"/>
      <c r="RYS402" s="35"/>
      <c r="RYT402" s="35"/>
      <c r="RYU402" s="35"/>
      <c r="RYV402" s="35"/>
      <c r="RYW402" s="35"/>
      <c r="RYX402" s="35"/>
      <c r="RYY402" s="35"/>
      <c r="RYZ402" s="35"/>
      <c r="RZA402" s="35"/>
      <c r="RZB402" s="35"/>
      <c r="RZC402" s="35"/>
      <c r="RZD402" s="35"/>
      <c r="RZE402" s="35"/>
      <c r="RZF402" s="35"/>
      <c r="RZG402" s="35"/>
      <c r="RZH402" s="35"/>
      <c r="RZI402" s="35"/>
      <c r="RZJ402" s="35"/>
      <c r="RZK402" s="35"/>
      <c r="RZL402" s="35"/>
      <c r="RZM402" s="35"/>
      <c r="RZN402" s="35"/>
      <c r="RZO402" s="35"/>
      <c r="RZP402" s="35"/>
      <c r="RZQ402" s="35"/>
      <c r="RZR402" s="35"/>
      <c r="RZS402" s="35"/>
      <c r="RZT402" s="35"/>
      <c r="RZU402" s="35"/>
      <c r="RZV402" s="35"/>
      <c r="RZW402" s="35"/>
      <c r="RZX402" s="35"/>
      <c r="RZY402" s="35"/>
      <c r="RZZ402" s="35"/>
      <c r="SAA402" s="35"/>
      <c r="SAB402" s="35"/>
      <c r="SAC402" s="35"/>
      <c r="SAD402" s="35"/>
      <c r="SAE402" s="35"/>
      <c r="SAF402" s="35"/>
      <c r="SAG402" s="35"/>
      <c r="SAH402" s="35"/>
      <c r="SAI402" s="35"/>
      <c r="SAJ402" s="35"/>
      <c r="SAK402" s="35"/>
      <c r="SAL402" s="35"/>
      <c r="SAM402" s="35"/>
      <c r="SAN402" s="35"/>
      <c r="SAO402" s="35"/>
      <c r="SAP402" s="35"/>
      <c r="SAQ402" s="35"/>
      <c r="SAR402" s="35"/>
      <c r="SAS402" s="35"/>
      <c r="SAT402" s="35"/>
      <c r="SAU402" s="35"/>
      <c r="SAV402" s="35"/>
      <c r="SAW402" s="35"/>
      <c r="SAX402" s="35"/>
      <c r="SAY402" s="35"/>
      <c r="SAZ402" s="35"/>
      <c r="SBA402" s="35"/>
      <c r="SBB402" s="35"/>
      <c r="SBC402" s="35"/>
      <c r="SBD402" s="35"/>
      <c r="SBE402" s="35"/>
      <c r="SBF402" s="35"/>
      <c r="SBG402" s="35"/>
      <c r="SBH402" s="35"/>
      <c r="SBI402" s="35"/>
      <c r="SBJ402" s="35"/>
      <c r="SBK402" s="35"/>
      <c r="SBL402" s="35"/>
      <c r="SBM402" s="35"/>
      <c r="SBN402" s="35"/>
      <c r="SBO402" s="35"/>
      <c r="SBP402" s="35"/>
      <c r="SBQ402" s="35"/>
      <c r="SBR402" s="35"/>
      <c r="SBS402" s="35"/>
      <c r="SBT402" s="35"/>
      <c r="SBU402" s="35"/>
      <c r="SBV402" s="35"/>
      <c r="SBW402" s="35"/>
      <c r="SBX402" s="35"/>
      <c r="SBY402" s="35"/>
      <c r="SBZ402" s="35"/>
      <c r="SCA402" s="35"/>
      <c r="SCB402" s="35"/>
      <c r="SCC402" s="35"/>
      <c r="SCD402" s="35"/>
      <c r="SCE402" s="35"/>
      <c r="SCF402" s="35"/>
      <c r="SCG402" s="35"/>
      <c r="SCH402" s="35"/>
      <c r="SCI402" s="35"/>
      <c r="SCJ402" s="35"/>
      <c r="SCK402" s="35"/>
      <c r="SCL402" s="35"/>
      <c r="SCM402" s="35"/>
      <c r="SCN402" s="35"/>
      <c r="SCO402" s="35"/>
      <c r="SCP402" s="35"/>
      <c r="SCQ402" s="35"/>
      <c r="SCR402" s="35"/>
      <c r="SCS402" s="35"/>
      <c r="SCT402" s="35"/>
      <c r="SCU402" s="35"/>
      <c r="SCV402" s="35"/>
      <c r="SCW402" s="35"/>
      <c r="SCX402" s="35"/>
      <c r="SCY402" s="35"/>
      <c r="SCZ402" s="35"/>
      <c r="SDA402" s="35"/>
      <c r="SDB402" s="35"/>
      <c r="SDC402" s="35"/>
      <c r="SDD402" s="35"/>
      <c r="SDE402" s="35"/>
      <c r="SDF402" s="35"/>
      <c r="SDG402" s="35"/>
      <c r="SDH402" s="35"/>
      <c r="SDI402" s="35"/>
      <c r="SDJ402" s="35"/>
      <c r="SDK402" s="35"/>
      <c r="SDL402" s="35"/>
      <c r="SDM402" s="35"/>
      <c r="SDN402" s="35"/>
      <c r="SDO402" s="35"/>
      <c r="SDP402" s="35"/>
      <c r="SDQ402" s="35"/>
      <c r="SDR402" s="35"/>
      <c r="SDS402" s="35"/>
      <c r="SDT402" s="35"/>
      <c r="SDU402" s="35"/>
      <c r="SDV402" s="35"/>
      <c r="SDW402" s="35"/>
      <c r="SDX402" s="35"/>
      <c r="SDY402" s="35"/>
      <c r="SDZ402" s="35"/>
      <c r="SEA402" s="35"/>
      <c r="SEB402" s="35"/>
      <c r="SEC402" s="35"/>
      <c r="SED402" s="35"/>
      <c r="SEE402" s="35"/>
      <c r="SEF402" s="35"/>
      <c r="SEG402" s="35"/>
      <c r="SEH402" s="35"/>
      <c r="SEI402" s="35"/>
      <c r="SEJ402" s="35"/>
      <c r="SEK402" s="35"/>
      <c r="SEL402" s="35"/>
      <c r="SEM402" s="35"/>
      <c r="SEN402" s="35"/>
      <c r="SEO402" s="35"/>
      <c r="SEP402" s="35"/>
      <c r="SEQ402" s="35"/>
      <c r="SER402" s="35"/>
      <c r="SES402" s="35"/>
      <c r="SET402" s="35"/>
      <c r="SEU402" s="35"/>
      <c r="SEV402" s="35"/>
      <c r="SEW402" s="35"/>
      <c r="SEX402" s="35"/>
      <c r="SEY402" s="35"/>
      <c r="SEZ402" s="35"/>
      <c r="SFA402" s="35"/>
      <c r="SFB402" s="35"/>
      <c r="SFC402" s="35"/>
      <c r="SFD402" s="35"/>
      <c r="SFE402" s="35"/>
      <c r="SFF402" s="35"/>
      <c r="SFG402" s="35"/>
      <c r="SFH402" s="35"/>
      <c r="SFI402" s="35"/>
      <c r="SFJ402" s="35"/>
      <c r="SFK402" s="35"/>
      <c r="SFL402" s="35"/>
      <c r="SFM402" s="35"/>
      <c r="SFN402" s="35"/>
      <c r="SFO402" s="35"/>
      <c r="SFP402" s="35"/>
      <c r="SFQ402" s="35"/>
      <c r="SFR402" s="35"/>
      <c r="SFS402" s="35"/>
      <c r="SFT402" s="35"/>
      <c r="SFU402" s="35"/>
      <c r="SFV402" s="35"/>
      <c r="SFW402" s="35"/>
      <c r="SFX402" s="35"/>
      <c r="SFY402" s="35"/>
      <c r="SFZ402" s="35"/>
      <c r="SGA402" s="35"/>
      <c r="SGB402" s="35"/>
      <c r="SGC402" s="35"/>
      <c r="SGD402" s="35"/>
      <c r="SGE402" s="35"/>
      <c r="SGF402" s="35"/>
      <c r="SGG402" s="35"/>
      <c r="SGH402" s="35"/>
      <c r="SGI402" s="35"/>
      <c r="SGJ402" s="35"/>
      <c r="SGK402" s="35"/>
      <c r="SGL402" s="35"/>
      <c r="SGM402" s="35"/>
      <c r="SGN402" s="35"/>
      <c r="SGO402" s="35"/>
      <c r="SGP402" s="35"/>
      <c r="SGQ402" s="35"/>
      <c r="SGR402" s="35"/>
      <c r="SGS402" s="35"/>
      <c r="SGT402" s="35"/>
      <c r="SGU402" s="35"/>
      <c r="SGV402" s="35"/>
      <c r="SGW402" s="35"/>
      <c r="SGX402" s="35"/>
      <c r="SGY402" s="35"/>
      <c r="SGZ402" s="35"/>
      <c r="SHA402" s="35"/>
      <c r="SHB402" s="35"/>
      <c r="SHC402" s="35"/>
      <c r="SHD402" s="35"/>
      <c r="SHE402" s="35"/>
      <c r="SHF402" s="35"/>
      <c r="SHG402" s="35"/>
      <c r="SHH402" s="35"/>
      <c r="SHI402" s="35"/>
      <c r="SHJ402" s="35"/>
      <c r="SHK402" s="35"/>
      <c r="SHL402" s="35"/>
      <c r="SHM402" s="35"/>
      <c r="SHN402" s="35"/>
      <c r="SHO402" s="35"/>
      <c r="SHP402" s="35"/>
      <c r="SHQ402" s="35"/>
      <c r="SHR402" s="35"/>
      <c r="SHS402" s="35"/>
      <c r="SHT402" s="35"/>
      <c r="SHU402" s="35"/>
      <c r="SHV402" s="35"/>
      <c r="SHW402" s="35"/>
      <c r="SHX402" s="35"/>
      <c r="SHY402" s="35"/>
      <c r="SHZ402" s="35"/>
      <c r="SIA402" s="35"/>
      <c r="SIB402" s="35"/>
      <c r="SIC402" s="35"/>
      <c r="SID402" s="35"/>
      <c r="SIE402" s="35"/>
      <c r="SIF402" s="35"/>
      <c r="SIG402" s="35"/>
      <c r="SIH402" s="35"/>
      <c r="SII402" s="35"/>
      <c r="SIJ402" s="35"/>
      <c r="SIK402" s="35"/>
      <c r="SIL402" s="35"/>
      <c r="SIM402" s="35"/>
      <c r="SIN402" s="35"/>
      <c r="SIO402" s="35"/>
      <c r="SIP402" s="35"/>
      <c r="SIQ402" s="35"/>
      <c r="SIR402" s="35"/>
      <c r="SIS402" s="35"/>
      <c r="SIT402" s="35"/>
      <c r="SIU402" s="35"/>
      <c r="SIV402" s="35"/>
      <c r="SIW402" s="35"/>
      <c r="SIX402" s="35"/>
      <c r="SIY402" s="35"/>
      <c r="SIZ402" s="35"/>
      <c r="SJA402" s="35"/>
      <c r="SJB402" s="35"/>
      <c r="SJC402" s="35"/>
      <c r="SJD402" s="35"/>
      <c r="SJE402" s="35"/>
      <c r="SJF402" s="35"/>
      <c r="SJG402" s="35"/>
      <c r="SJH402" s="35"/>
      <c r="SJI402" s="35"/>
      <c r="SJJ402" s="35"/>
      <c r="SJK402" s="35"/>
      <c r="SJL402" s="35"/>
      <c r="SJM402" s="35"/>
      <c r="SJN402" s="35"/>
      <c r="SJO402" s="35"/>
      <c r="SJP402" s="35"/>
      <c r="SJQ402" s="35"/>
      <c r="SJR402" s="35"/>
      <c r="SJS402" s="35"/>
      <c r="SJT402" s="35"/>
      <c r="SJU402" s="35"/>
      <c r="SJV402" s="35"/>
      <c r="SJW402" s="35"/>
      <c r="SJX402" s="35"/>
      <c r="SJY402" s="35"/>
      <c r="SJZ402" s="35"/>
      <c r="SKA402" s="35"/>
      <c r="SKB402" s="35"/>
      <c r="SKC402" s="35"/>
      <c r="SKD402" s="35"/>
      <c r="SKE402" s="35"/>
      <c r="SKF402" s="35"/>
      <c r="SKG402" s="35"/>
      <c r="SKH402" s="35"/>
      <c r="SKI402" s="35"/>
      <c r="SKJ402" s="35"/>
      <c r="SKK402" s="35"/>
      <c r="SKL402" s="35"/>
      <c r="SKM402" s="35"/>
      <c r="SKN402" s="35"/>
      <c r="SKO402" s="35"/>
      <c r="SKP402" s="35"/>
      <c r="SKQ402" s="35"/>
      <c r="SKR402" s="35"/>
      <c r="SKS402" s="35"/>
      <c r="SKT402" s="35"/>
      <c r="SKU402" s="35"/>
      <c r="SKV402" s="35"/>
      <c r="SKW402" s="35"/>
      <c r="SKX402" s="35"/>
      <c r="SKY402" s="35"/>
      <c r="SKZ402" s="35"/>
      <c r="SLA402" s="35"/>
      <c r="SLB402" s="35"/>
      <c r="SLC402" s="35"/>
      <c r="SLD402" s="35"/>
      <c r="SLE402" s="35"/>
      <c r="SLF402" s="35"/>
      <c r="SLG402" s="35"/>
      <c r="SLH402" s="35"/>
      <c r="SLI402" s="35"/>
      <c r="SLJ402" s="35"/>
      <c r="SLK402" s="35"/>
      <c r="SLL402" s="35"/>
      <c r="SLM402" s="35"/>
      <c r="SLN402" s="35"/>
      <c r="SLO402" s="35"/>
      <c r="SLP402" s="35"/>
      <c r="SLQ402" s="35"/>
      <c r="SLR402" s="35"/>
      <c r="SLS402" s="35"/>
      <c r="SLT402" s="35"/>
      <c r="SLU402" s="35"/>
      <c r="SLV402" s="35"/>
      <c r="SLW402" s="35"/>
      <c r="SLX402" s="35"/>
      <c r="SLY402" s="35"/>
      <c r="SLZ402" s="35"/>
      <c r="SMA402" s="35"/>
      <c r="SMB402" s="35"/>
      <c r="SMC402" s="35"/>
      <c r="SMD402" s="35"/>
      <c r="SME402" s="35"/>
      <c r="SMF402" s="35"/>
      <c r="SMG402" s="35"/>
      <c r="SMH402" s="35"/>
      <c r="SMI402" s="35"/>
      <c r="SMJ402" s="35"/>
      <c r="SMK402" s="35"/>
      <c r="SML402" s="35"/>
      <c r="SMM402" s="35"/>
      <c r="SMN402" s="35"/>
      <c r="SMO402" s="35"/>
      <c r="SMP402" s="35"/>
      <c r="SMQ402" s="35"/>
      <c r="SMR402" s="35"/>
      <c r="SMS402" s="35"/>
      <c r="SMT402" s="35"/>
      <c r="SMU402" s="35"/>
      <c r="SMV402" s="35"/>
      <c r="SMW402" s="35"/>
      <c r="SMX402" s="35"/>
      <c r="SMY402" s="35"/>
      <c r="SMZ402" s="35"/>
      <c r="SNA402" s="35"/>
      <c r="SNB402" s="35"/>
      <c r="SNC402" s="35"/>
      <c r="SND402" s="35"/>
      <c r="SNE402" s="35"/>
      <c r="SNF402" s="35"/>
      <c r="SNG402" s="35"/>
      <c r="SNH402" s="35"/>
      <c r="SNI402" s="35"/>
      <c r="SNJ402" s="35"/>
      <c r="SNK402" s="35"/>
      <c r="SNL402" s="35"/>
      <c r="SNM402" s="35"/>
      <c r="SNN402" s="35"/>
      <c r="SNO402" s="35"/>
      <c r="SNP402" s="35"/>
      <c r="SNQ402" s="35"/>
      <c r="SNR402" s="35"/>
      <c r="SNS402" s="35"/>
      <c r="SNT402" s="35"/>
      <c r="SNU402" s="35"/>
      <c r="SNV402" s="35"/>
      <c r="SNW402" s="35"/>
      <c r="SNX402" s="35"/>
      <c r="SNY402" s="35"/>
      <c r="SNZ402" s="35"/>
      <c r="SOA402" s="35"/>
      <c r="SOB402" s="35"/>
      <c r="SOC402" s="35"/>
      <c r="SOD402" s="35"/>
      <c r="SOE402" s="35"/>
      <c r="SOF402" s="35"/>
      <c r="SOG402" s="35"/>
      <c r="SOH402" s="35"/>
      <c r="SOI402" s="35"/>
      <c r="SOJ402" s="35"/>
      <c r="SOK402" s="35"/>
      <c r="SOL402" s="35"/>
      <c r="SOM402" s="35"/>
      <c r="SON402" s="35"/>
      <c r="SOO402" s="35"/>
      <c r="SOP402" s="35"/>
      <c r="SOQ402" s="35"/>
      <c r="SOR402" s="35"/>
      <c r="SOS402" s="35"/>
      <c r="SOT402" s="35"/>
      <c r="SOU402" s="35"/>
      <c r="SOV402" s="35"/>
      <c r="SOW402" s="35"/>
      <c r="SOX402" s="35"/>
      <c r="SOY402" s="35"/>
      <c r="SOZ402" s="35"/>
      <c r="SPA402" s="35"/>
      <c r="SPB402" s="35"/>
      <c r="SPC402" s="35"/>
      <c r="SPD402" s="35"/>
      <c r="SPE402" s="35"/>
      <c r="SPF402" s="35"/>
      <c r="SPG402" s="35"/>
      <c r="SPH402" s="35"/>
      <c r="SPI402" s="35"/>
      <c r="SPJ402" s="35"/>
      <c r="SPK402" s="35"/>
      <c r="SPL402" s="35"/>
      <c r="SPM402" s="35"/>
      <c r="SPN402" s="35"/>
      <c r="SPO402" s="35"/>
      <c r="SPP402" s="35"/>
      <c r="SPQ402" s="35"/>
      <c r="SPR402" s="35"/>
      <c r="SPS402" s="35"/>
      <c r="SPT402" s="35"/>
      <c r="SPU402" s="35"/>
      <c r="SPV402" s="35"/>
      <c r="SPW402" s="35"/>
      <c r="SPX402" s="35"/>
      <c r="SPY402" s="35"/>
      <c r="SPZ402" s="35"/>
      <c r="SQA402" s="35"/>
      <c r="SQB402" s="35"/>
      <c r="SQC402" s="35"/>
      <c r="SQD402" s="35"/>
      <c r="SQE402" s="35"/>
      <c r="SQF402" s="35"/>
      <c r="SQG402" s="35"/>
      <c r="SQH402" s="35"/>
      <c r="SQI402" s="35"/>
      <c r="SQJ402" s="35"/>
      <c r="SQK402" s="35"/>
      <c r="SQL402" s="35"/>
      <c r="SQM402" s="35"/>
      <c r="SQN402" s="35"/>
      <c r="SQO402" s="35"/>
      <c r="SQP402" s="35"/>
      <c r="SQQ402" s="35"/>
      <c r="SQR402" s="35"/>
      <c r="SQS402" s="35"/>
      <c r="SQT402" s="35"/>
      <c r="SQU402" s="35"/>
      <c r="SQV402" s="35"/>
      <c r="SQW402" s="35"/>
      <c r="SQX402" s="35"/>
      <c r="SQY402" s="35"/>
      <c r="SQZ402" s="35"/>
      <c r="SRA402" s="35"/>
      <c r="SRB402" s="35"/>
      <c r="SRC402" s="35"/>
      <c r="SRD402" s="35"/>
      <c r="SRE402" s="35"/>
      <c r="SRF402" s="35"/>
      <c r="SRG402" s="35"/>
      <c r="SRH402" s="35"/>
      <c r="SRI402" s="35"/>
      <c r="SRJ402" s="35"/>
      <c r="SRK402" s="35"/>
      <c r="SRL402" s="35"/>
      <c r="SRM402" s="35"/>
      <c r="SRN402" s="35"/>
      <c r="SRO402" s="35"/>
      <c r="SRP402" s="35"/>
      <c r="SRQ402" s="35"/>
      <c r="SRR402" s="35"/>
      <c r="SRS402" s="35"/>
      <c r="SRT402" s="35"/>
      <c r="SRU402" s="35"/>
      <c r="SRV402" s="35"/>
      <c r="SRW402" s="35"/>
      <c r="SRX402" s="35"/>
      <c r="SRY402" s="35"/>
      <c r="SRZ402" s="35"/>
      <c r="SSA402" s="35"/>
      <c r="SSB402" s="35"/>
      <c r="SSC402" s="35"/>
      <c r="SSD402" s="35"/>
      <c r="SSE402" s="35"/>
      <c r="SSF402" s="35"/>
      <c r="SSG402" s="35"/>
      <c r="SSH402" s="35"/>
      <c r="SSI402" s="35"/>
      <c r="SSJ402" s="35"/>
      <c r="SSK402" s="35"/>
      <c r="SSL402" s="35"/>
      <c r="SSM402" s="35"/>
      <c r="SSN402" s="35"/>
      <c r="SSO402" s="35"/>
      <c r="SSP402" s="35"/>
      <c r="SSQ402" s="35"/>
      <c r="SSR402" s="35"/>
      <c r="SSS402" s="35"/>
      <c r="SST402" s="35"/>
      <c r="SSU402" s="35"/>
      <c r="SSV402" s="35"/>
      <c r="SSW402" s="35"/>
      <c r="SSX402" s="35"/>
      <c r="SSY402" s="35"/>
      <c r="SSZ402" s="35"/>
      <c r="STA402" s="35"/>
      <c r="STB402" s="35"/>
      <c r="STC402" s="35"/>
      <c r="STD402" s="35"/>
      <c r="STE402" s="35"/>
      <c r="STF402" s="35"/>
      <c r="STG402" s="35"/>
      <c r="STH402" s="35"/>
      <c r="STI402" s="35"/>
      <c r="STJ402" s="35"/>
      <c r="STK402" s="35"/>
      <c r="STL402" s="35"/>
      <c r="STM402" s="35"/>
      <c r="STN402" s="35"/>
      <c r="STO402" s="35"/>
      <c r="STP402" s="35"/>
      <c r="STQ402" s="35"/>
      <c r="STR402" s="35"/>
      <c r="STS402" s="35"/>
      <c r="STT402" s="35"/>
      <c r="STU402" s="35"/>
      <c r="STV402" s="35"/>
      <c r="STW402" s="35"/>
      <c r="STX402" s="35"/>
      <c r="STY402" s="35"/>
      <c r="STZ402" s="35"/>
      <c r="SUA402" s="35"/>
      <c r="SUB402" s="35"/>
      <c r="SUC402" s="35"/>
      <c r="SUD402" s="35"/>
      <c r="SUE402" s="35"/>
      <c r="SUF402" s="35"/>
      <c r="SUG402" s="35"/>
      <c r="SUH402" s="35"/>
      <c r="SUI402" s="35"/>
      <c r="SUJ402" s="35"/>
      <c r="SUK402" s="35"/>
      <c r="SUL402" s="35"/>
      <c r="SUM402" s="35"/>
      <c r="SUN402" s="35"/>
      <c r="SUO402" s="35"/>
      <c r="SUP402" s="35"/>
      <c r="SUQ402" s="35"/>
      <c r="SUR402" s="35"/>
      <c r="SUS402" s="35"/>
      <c r="SUT402" s="35"/>
      <c r="SUU402" s="35"/>
      <c r="SUV402" s="35"/>
      <c r="SUW402" s="35"/>
      <c r="SUX402" s="35"/>
      <c r="SUY402" s="35"/>
      <c r="SUZ402" s="35"/>
      <c r="SVA402" s="35"/>
      <c r="SVB402" s="35"/>
      <c r="SVC402" s="35"/>
      <c r="SVD402" s="35"/>
      <c r="SVE402" s="35"/>
      <c r="SVF402" s="35"/>
      <c r="SVG402" s="35"/>
      <c r="SVH402" s="35"/>
      <c r="SVI402" s="35"/>
      <c r="SVJ402" s="35"/>
      <c r="SVK402" s="35"/>
      <c r="SVL402" s="35"/>
      <c r="SVM402" s="35"/>
      <c r="SVN402" s="35"/>
      <c r="SVO402" s="35"/>
      <c r="SVP402" s="35"/>
      <c r="SVQ402" s="35"/>
      <c r="SVR402" s="35"/>
      <c r="SVS402" s="35"/>
      <c r="SVT402" s="35"/>
      <c r="SVU402" s="35"/>
      <c r="SVV402" s="35"/>
      <c r="SVW402" s="35"/>
      <c r="SVX402" s="35"/>
      <c r="SVY402" s="35"/>
      <c r="SVZ402" s="35"/>
      <c r="SWA402" s="35"/>
      <c r="SWB402" s="35"/>
      <c r="SWC402" s="35"/>
      <c r="SWD402" s="35"/>
      <c r="SWE402" s="35"/>
      <c r="SWF402" s="35"/>
      <c r="SWG402" s="35"/>
      <c r="SWH402" s="35"/>
      <c r="SWI402" s="35"/>
      <c r="SWJ402" s="35"/>
      <c r="SWK402" s="35"/>
      <c r="SWL402" s="35"/>
      <c r="SWM402" s="35"/>
      <c r="SWN402" s="35"/>
      <c r="SWO402" s="35"/>
      <c r="SWP402" s="35"/>
      <c r="SWQ402" s="35"/>
      <c r="SWR402" s="35"/>
      <c r="SWS402" s="35"/>
      <c r="SWT402" s="35"/>
      <c r="SWU402" s="35"/>
      <c r="SWV402" s="35"/>
      <c r="SWW402" s="35"/>
      <c r="SWX402" s="35"/>
      <c r="SWY402" s="35"/>
      <c r="SWZ402" s="35"/>
      <c r="SXA402" s="35"/>
      <c r="SXB402" s="35"/>
      <c r="SXC402" s="35"/>
      <c r="SXD402" s="35"/>
      <c r="SXE402" s="35"/>
      <c r="SXF402" s="35"/>
      <c r="SXG402" s="35"/>
      <c r="SXH402" s="35"/>
      <c r="SXI402" s="35"/>
      <c r="SXJ402" s="35"/>
      <c r="SXK402" s="35"/>
      <c r="SXL402" s="35"/>
      <c r="SXM402" s="35"/>
      <c r="SXN402" s="35"/>
      <c r="SXO402" s="35"/>
      <c r="SXP402" s="35"/>
      <c r="SXQ402" s="35"/>
      <c r="SXR402" s="35"/>
      <c r="SXS402" s="35"/>
      <c r="SXT402" s="35"/>
      <c r="SXU402" s="35"/>
      <c r="SXV402" s="35"/>
      <c r="SXW402" s="35"/>
      <c r="SXX402" s="35"/>
      <c r="SXY402" s="35"/>
      <c r="SXZ402" s="35"/>
      <c r="SYA402" s="35"/>
      <c r="SYB402" s="35"/>
      <c r="SYC402" s="35"/>
      <c r="SYD402" s="35"/>
      <c r="SYE402" s="35"/>
      <c r="SYF402" s="35"/>
      <c r="SYG402" s="35"/>
      <c r="SYH402" s="35"/>
      <c r="SYI402" s="35"/>
      <c r="SYJ402" s="35"/>
      <c r="SYK402" s="35"/>
      <c r="SYL402" s="35"/>
      <c r="SYM402" s="35"/>
      <c r="SYN402" s="35"/>
      <c r="SYO402" s="35"/>
      <c r="SYP402" s="35"/>
      <c r="SYQ402" s="35"/>
      <c r="SYR402" s="35"/>
      <c r="SYS402" s="35"/>
      <c r="SYT402" s="35"/>
      <c r="SYU402" s="35"/>
      <c r="SYV402" s="35"/>
      <c r="SYW402" s="35"/>
      <c r="SYX402" s="35"/>
      <c r="SYY402" s="35"/>
      <c r="SYZ402" s="35"/>
      <c r="SZA402" s="35"/>
      <c r="SZB402" s="35"/>
      <c r="SZC402" s="35"/>
      <c r="SZD402" s="35"/>
      <c r="SZE402" s="35"/>
      <c r="SZF402" s="35"/>
      <c r="SZG402" s="35"/>
      <c r="SZH402" s="35"/>
      <c r="SZI402" s="35"/>
      <c r="SZJ402" s="35"/>
      <c r="SZK402" s="35"/>
      <c r="SZL402" s="35"/>
      <c r="SZM402" s="35"/>
      <c r="SZN402" s="35"/>
      <c r="SZO402" s="35"/>
      <c r="SZP402" s="35"/>
      <c r="SZQ402" s="35"/>
      <c r="SZR402" s="35"/>
      <c r="SZS402" s="35"/>
      <c r="SZT402" s="35"/>
      <c r="SZU402" s="35"/>
      <c r="SZV402" s="35"/>
      <c r="SZW402" s="35"/>
      <c r="SZX402" s="35"/>
      <c r="SZY402" s="35"/>
      <c r="SZZ402" s="35"/>
      <c r="TAA402" s="35"/>
      <c r="TAB402" s="35"/>
      <c r="TAC402" s="35"/>
      <c r="TAD402" s="35"/>
      <c r="TAE402" s="35"/>
      <c r="TAF402" s="35"/>
      <c r="TAG402" s="35"/>
      <c r="TAH402" s="35"/>
      <c r="TAI402" s="35"/>
      <c r="TAJ402" s="35"/>
      <c r="TAK402" s="35"/>
      <c r="TAL402" s="35"/>
      <c r="TAM402" s="35"/>
      <c r="TAN402" s="35"/>
      <c r="TAO402" s="35"/>
      <c r="TAP402" s="35"/>
      <c r="TAQ402" s="35"/>
      <c r="TAR402" s="35"/>
      <c r="TAS402" s="35"/>
      <c r="TAT402" s="35"/>
      <c r="TAU402" s="35"/>
      <c r="TAV402" s="35"/>
      <c r="TAW402" s="35"/>
      <c r="TAX402" s="35"/>
      <c r="TAY402" s="35"/>
      <c r="TAZ402" s="35"/>
      <c r="TBA402" s="35"/>
      <c r="TBB402" s="35"/>
      <c r="TBC402" s="35"/>
      <c r="TBD402" s="35"/>
      <c r="TBE402" s="35"/>
      <c r="TBF402" s="35"/>
      <c r="TBG402" s="35"/>
      <c r="TBH402" s="35"/>
      <c r="TBI402" s="35"/>
      <c r="TBJ402" s="35"/>
      <c r="TBK402" s="35"/>
      <c r="TBL402" s="35"/>
      <c r="TBM402" s="35"/>
      <c r="TBN402" s="35"/>
      <c r="TBO402" s="35"/>
      <c r="TBP402" s="35"/>
      <c r="TBQ402" s="35"/>
      <c r="TBR402" s="35"/>
      <c r="TBS402" s="35"/>
      <c r="TBT402" s="35"/>
      <c r="TBU402" s="35"/>
      <c r="TBV402" s="35"/>
      <c r="TBW402" s="35"/>
      <c r="TBX402" s="35"/>
      <c r="TBY402" s="35"/>
      <c r="TBZ402" s="35"/>
      <c r="TCA402" s="35"/>
      <c r="TCB402" s="35"/>
      <c r="TCC402" s="35"/>
      <c r="TCD402" s="35"/>
      <c r="TCE402" s="35"/>
      <c r="TCF402" s="35"/>
      <c r="TCG402" s="35"/>
      <c r="TCH402" s="35"/>
      <c r="TCI402" s="35"/>
      <c r="TCJ402" s="35"/>
      <c r="TCK402" s="35"/>
      <c r="TCL402" s="35"/>
      <c r="TCM402" s="35"/>
      <c r="TCN402" s="35"/>
      <c r="TCO402" s="35"/>
      <c r="TCP402" s="35"/>
      <c r="TCQ402" s="35"/>
      <c r="TCR402" s="35"/>
      <c r="TCS402" s="35"/>
      <c r="TCT402" s="35"/>
      <c r="TCU402" s="35"/>
      <c r="TCV402" s="35"/>
      <c r="TCW402" s="35"/>
      <c r="TCX402" s="35"/>
      <c r="TCY402" s="35"/>
      <c r="TCZ402" s="35"/>
      <c r="TDA402" s="35"/>
      <c r="TDB402" s="35"/>
      <c r="TDC402" s="35"/>
      <c r="TDD402" s="35"/>
      <c r="TDE402" s="35"/>
      <c r="TDF402" s="35"/>
      <c r="TDG402" s="35"/>
      <c r="TDH402" s="35"/>
      <c r="TDI402" s="35"/>
      <c r="TDJ402" s="35"/>
      <c r="TDK402" s="35"/>
      <c r="TDL402" s="35"/>
      <c r="TDM402" s="35"/>
      <c r="TDN402" s="35"/>
      <c r="TDO402" s="35"/>
      <c r="TDP402" s="35"/>
      <c r="TDQ402" s="35"/>
      <c r="TDR402" s="35"/>
      <c r="TDS402" s="35"/>
      <c r="TDT402" s="35"/>
      <c r="TDU402" s="35"/>
      <c r="TDV402" s="35"/>
      <c r="TDW402" s="35"/>
      <c r="TDX402" s="35"/>
      <c r="TDY402" s="35"/>
      <c r="TDZ402" s="35"/>
      <c r="TEA402" s="35"/>
      <c r="TEB402" s="35"/>
      <c r="TEC402" s="35"/>
      <c r="TED402" s="35"/>
      <c r="TEE402" s="35"/>
      <c r="TEF402" s="35"/>
      <c r="TEG402" s="35"/>
      <c r="TEH402" s="35"/>
      <c r="TEI402" s="35"/>
      <c r="TEJ402" s="35"/>
      <c r="TEK402" s="35"/>
      <c r="TEL402" s="35"/>
      <c r="TEM402" s="35"/>
      <c r="TEN402" s="35"/>
      <c r="TEO402" s="35"/>
      <c r="TEP402" s="35"/>
      <c r="TEQ402" s="35"/>
      <c r="TER402" s="35"/>
      <c r="TES402" s="35"/>
      <c r="TET402" s="35"/>
      <c r="TEU402" s="35"/>
      <c r="TEV402" s="35"/>
      <c r="TEW402" s="35"/>
      <c r="TEX402" s="35"/>
      <c r="TEY402" s="35"/>
      <c r="TEZ402" s="35"/>
      <c r="TFA402" s="35"/>
      <c r="TFB402" s="35"/>
      <c r="TFC402" s="35"/>
      <c r="TFD402" s="35"/>
      <c r="TFE402" s="35"/>
      <c r="TFF402" s="35"/>
      <c r="TFG402" s="35"/>
      <c r="TFH402" s="35"/>
      <c r="TFI402" s="35"/>
      <c r="TFJ402" s="35"/>
      <c r="TFK402" s="35"/>
      <c r="TFL402" s="35"/>
      <c r="TFM402" s="35"/>
      <c r="TFN402" s="35"/>
      <c r="TFO402" s="35"/>
      <c r="TFP402" s="35"/>
      <c r="TFQ402" s="35"/>
      <c r="TFR402" s="35"/>
      <c r="TFS402" s="35"/>
      <c r="TFT402" s="35"/>
      <c r="TFU402" s="35"/>
      <c r="TFV402" s="35"/>
      <c r="TFW402" s="35"/>
      <c r="TFX402" s="35"/>
      <c r="TFY402" s="35"/>
      <c r="TFZ402" s="35"/>
      <c r="TGA402" s="35"/>
      <c r="TGB402" s="35"/>
      <c r="TGC402" s="35"/>
      <c r="TGD402" s="35"/>
      <c r="TGE402" s="35"/>
      <c r="TGF402" s="35"/>
      <c r="TGG402" s="35"/>
      <c r="TGH402" s="35"/>
      <c r="TGI402" s="35"/>
      <c r="TGJ402" s="35"/>
      <c r="TGK402" s="35"/>
      <c r="TGL402" s="35"/>
      <c r="TGM402" s="35"/>
      <c r="TGN402" s="35"/>
      <c r="TGO402" s="35"/>
      <c r="TGP402" s="35"/>
      <c r="TGQ402" s="35"/>
      <c r="TGR402" s="35"/>
      <c r="TGS402" s="35"/>
      <c r="TGT402" s="35"/>
      <c r="TGU402" s="35"/>
      <c r="TGV402" s="35"/>
      <c r="TGW402" s="35"/>
      <c r="TGX402" s="35"/>
      <c r="TGY402" s="35"/>
      <c r="TGZ402" s="35"/>
      <c r="THA402" s="35"/>
      <c r="THB402" s="35"/>
      <c r="THC402" s="35"/>
      <c r="THD402" s="35"/>
      <c r="THE402" s="35"/>
      <c r="THF402" s="35"/>
      <c r="THG402" s="35"/>
      <c r="THH402" s="35"/>
      <c r="THI402" s="35"/>
      <c r="THJ402" s="35"/>
      <c r="THK402" s="35"/>
      <c r="THL402" s="35"/>
      <c r="THM402" s="35"/>
      <c r="THN402" s="35"/>
      <c r="THO402" s="35"/>
      <c r="THP402" s="35"/>
      <c r="THQ402" s="35"/>
      <c r="THR402" s="35"/>
      <c r="THS402" s="35"/>
      <c r="THT402" s="35"/>
      <c r="THU402" s="35"/>
      <c r="THV402" s="35"/>
      <c r="THW402" s="35"/>
      <c r="THX402" s="35"/>
      <c r="THY402" s="35"/>
      <c r="THZ402" s="35"/>
      <c r="TIA402" s="35"/>
      <c r="TIB402" s="35"/>
      <c r="TIC402" s="35"/>
      <c r="TID402" s="35"/>
      <c r="TIE402" s="35"/>
      <c r="TIF402" s="35"/>
      <c r="TIG402" s="35"/>
      <c r="TIH402" s="35"/>
      <c r="TII402" s="35"/>
      <c r="TIJ402" s="35"/>
      <c r="TIK402" s="35"/>
      <c r="TIL402" s="35"/>
      <c r="TIM402" s="35"/>
      <c r="TIN402" s="35"/>
      <c r="TIO402" s="35"/>
      <c r="TIP402" s="35"/>
      <c r="TIQ402" s="35"/>
      <c r="TIR402" s="35"/>
      <c r="TIS402" s="35"/>
      <c r="TIT402" s="35"/>
      <c r="TIU402" s="35"/>
      <c r="TIV402" s="35"/>
      <c r="TIW402" s="35"/>
      <c r="TIX402" s="35"/>
      <c r="TIY402" s="35"/>
      <c r="TIZ402" s="35"/>
      <c r="TJA402" s="35"/>
      <c r="TJB402" s="35"/>
      <c r="TJC402" s="35"/>
      <c r="TJD402" s="35"/>
      <c r="TJE402" s="35"/>
      <c r="TJF402" s="35"/>
      <c r="TJG402" s="35"/>
      <c r="TJH402" s="35"/>
      <c r="TJI402" s="35"/>
      <c r="TJJ402" s="35"/>
      <c r="TJK402" s="35"/>
      <c r="TJL402" s="35"/>
      <c r="TJM402" s="35"/>
      <c r="TJN402" s="35"/>
      <c r="TJO402" s="35"/>
      <c r="TJP402" s="35"/>
      <c r="TJQ402" s="35"/>
      <c r="TJR402" s="35"/>
      <c r="TJS402" s="35"/>
      <c r="TJT402" s="35"/>
      <c r="TJU402" s="35"/>
      <c r="TJV402" s="35"/>
      <c r="TJW402" s="35"/>
      <c r="TJX402" s="35"/>
      <c r="TJY402" s="35"/>
      <c r="TJZ402" s="35"/>
      <c r="TKA402" s="35"/>
      <c r="TKB402" s="35"/>
      <c r="TKC402" s="35"/>
      <c r="TKD402" s="35"/>
      <c r="TKE402" s="35"/>
      <c r="TKF402" s="35"/>
      <c r="TKG402" s="35"/>
      <c r="TKH402" s="35"/>
      <c r="TKI402" s="35"/>
      <c r="TKJ402" s="35"/>
      <c r="TKK402" s="35"/>
      <c r="TKL402" s="35"/>
      <c r="TKM402" s="35"/>
      <c r="TKN402" s="35"/>
      <c r="TKO402" s="35"/>
      <c r="TKP402" s="35"/>
      <c r="TKQ402" s="35"/>
      <c r="TKR402" s="35"/>
      <c r="TKS402" s="35"/>
      <c r="TKT402" s="35"/>
      <c r="TKU402" s="35"/>
      <c r="TKV402" s="35"/>
      <c r="TKW402" s="35"/>
      <c r="TKX402" s="35"/>
      <c r="TKY402" s="35"/>
      <c r="TKZ402" s="35"/>
      <c r="TLA402" s="35"/>
      <c r="TLB402" s="35"/>
      <c r="TLC402" s="35"/>
      <c r="TLD402" s="35"/>
      <c r="TLE402" s="35"/>
      <c r="TLF402" s="35"/>
      <c r="TLG402" s="35"/>
      <c r="TLH402" s="35"/>
      <c r="TLI402" s="35"/>
      <c r="TLJ402" s="35"/>
      <c r="TLK402" s="35"/>
      <c r="TLL402" s="35"/>
      <c r="TLM402" s="35"/>
      <c r="TLN402" s="35"/>
      <c r="TLO402" s="35"/>
      <c r="TLP402" s="35"/>
      <c r="TLQ402" s="35"/>
      <c r="TLR402" s="35"/>
      <c r="TLS402" s="35"/>
      <c r="TLT402" s="35"/>
      <c r="TLU402" s="35"/>
      <c r="TLV402" s="35"/>
      <c r="TLW402" s="35"/>
      <c r="TLX402" s="35"/>
      <c r="TLY402" s="35"/>
      <c r="TLZ402" s="35"/>
      <c r="TMA402" s="35"/>
      <c r="TMB402" s="35"/>
      <c r="TMC402" s="35"/>
      <c r="TMD402" s="35"/>
      <c r="TME402" s="35"/>
      <c r="TMF402" s="35"/>
      <c r="TMG402" s="35"/>
      <c r="TMH402" s="35"/>
      <c r="TMI402" s="35"/>
      <c r="TMJ402" s="35"/>
      <c r="TMK402" s="35"/>
      <c r="TML402" s="35"/>
      <c r="TMM402" s="35"/>
      <c r="TMN402" s="35"/>
      <c r="TMO402" s="35"/>
      <c r="TMP402" s="35"/>
      <c r="TMQ402" s="35"/>
      <c r="TMR402" s="35"/>
      <c r="TMS402" s="35"/>
      <c r="TMT402" s="35"/>
      <c r="TMU402" s="35"/>
      <c r="TMV402" s="35"/>
      <c r="TMW402" s="35"/>
      <c r="TMX402" s="35"/>
      <c r="TMY402" s="35"/>
      <c r="TMZ402" s="35"/>
      <c r="TNA402" s="35"/>
      <c r="TNB402" s="35"/>
      <c r="TNC402" s="35"/>
      <c r="TND402" s="35"/>
      <c r="TNE402" s="35"/>
      <c r="TNF402" s="35"/>
      <c r="TNG402" s="35"/>
      <c r="TNH402" s="35"/>
      <c r="TNI402" s="35"/>
      <c r="TNJ402" s="35"/>
      <c r="TNK402" s="35"/>
      <c r="TNL402" s="35"/>
      <c r="TNM402" s="35"/>
      <c r="TNN402" s="35"/>
      <c r="TNO402" s="35"/>
      <c r="TNP402" s="35"/>
      <c r="TNQ402" s="35"/>
      <c r="TNR402" s="35"/>
      <c r="TNS402" s="35"/>
      <c r="TNT402" s="35"/>
      <c r="TNU402" s="35"/>
      <c r="TNV402" s="35"/>
      <c r="TNW402" s="35"/>
      <c r="TNX402" s="35"/>
      <c r="TNY402" s="35"/>
      <c r="TNZ402" s="35"/>
      <c r="TOA402" s="35"/>
      <c r="TOB402" s="35"/>
      <c r="TOC402" s="35"/>
      <c r="TOD402" s="35"/>
      <c r="TOE402" s="35"/>
      <c r="TOF402" s="35"/>
      <c r="TOG402" s="35"/>
      <c r="TOH402" s="35"/>
      <c r="TOI402" s="35"/>
      <c r="TOJ402" s="35"/>
      <c r="TOK402" s="35"/>
      <c r="TOL402" s="35"/>
      <c r="TOM402" s="35"/>
      <c r="TON402" s="35"/>
      <c r="TOO402" s="35"/>
      <c r="TOP402" s="35"/>
      <c r="TOQ402" s="35"/>
      <c r="TOR402" s="35"/>
      <c r="TOS402" s="35"/>
      <c r="TOT402" s="35"/>
      <c r="TOU402" s="35"/>
      <c r="TOV402" s="35"/>
      <c r="TOW402" s="35"/>
      <c r="TOX402" s="35"/>
      <c r="TOY402" s="35"/>
      <c r="TOZ402" s="35"/>
      <c r="TPA402" s="35"/>
      <c r="TPB402" s="35"/>
      <c r="TPC402" s="35"/>
      <c r="TPD402" s="35"/>
      <c r="TPE402" s="35"/>
      <c r="TPF402" s="35"/>
      <c r="TPG402" s="35"/>
      <c r="TPH402" s="35"/>
      <c r="TPI402" s="35"/>
      <c r="TPJ402" s="35"/>
      <c r="TPK402" s="35"/>
      <c r="TPL402" s="35"/>
      <c r="TPM402" s="35"/>
      <c r="TPN402" s="35"/>
      <c r="TPO402" s="35"/>
      <c r="TPP402" s="35"/>
      <c r="TPQ402" s="35"/>
      <c r="TPR402" s="35"/>
      <c r="TPS402" s="35"/>
      <c r="TPT402" s="35"/>
      <c r="TPU402" s="35"/>
      <c r="TPV402" s="35"/>
      <c r="TPW402" s="35"/>
      <c r="TPX402" s="35"/>
      <c r="TPY402" s="35"/>
      <c r="TPZ402" s="35"/>
      <c r="TQA402" s="35"/>
      <c r="TQB402" s="35"/>
      <c r="TQC402" s="35"/>
      <c r="TQD402" s="35"/>
      <c r="TQE402" s="35"/>
      <c r="TQF402" s="35"/>
      <c r="TQG402" s="35"/>
      <c r="TQH402" s="35"/>
      <c r="TQI402" s="35"/>
      <c r="TQJ402" s="35"/>
      <c r="TQK402" s="35"/>
      <c r="TQL402" s="35"/>
      <c r="TQM402" s="35"/>
      <c r="TQN402" s="35"/>
      <c r="TQO402" s="35"/>
      <c r="TQP402" s="35"/>
      <c r="TQQ402" s="35"/>
      <c r="TQR402" s="35"/>
      <c r="TQS402" s="35"/>
      <c r="TQT402" s="35"/>
      <c r="TQU402" s="35"/>
      <c r="TQV402" s="35"/>
      <c r="TQW402" s="35"/>
      <c r="TQX402" s="35"/>
      <c r="TQY402" s="35"/>
      <c r="TQZ402" s="35"/>
      <c r="TRA402" s="35"/>
      <c r="TRB402" s="35"/>
      <c r="TRC402" s="35"/>
      <c r="TRD402" s="35"/>
      <c r="TRE402" s="35"/>
      <c r="TRF402" s="35"/>
      <c r="TRG402" s="35"/>
      <c r="TRH402" s="35"/>
      <c r="TRI402" s="35"/>
      <c r="TRJ402" s="35"/>
      <c r="TRK402" s="35"/>
      <c r="TRL402" s="35"/>
      <c r="TRM402" s="35"/>
      <c r="TRN402" s="35"/>
      <c r="TRO402" s="35"/>
      <c r="TRP402" s="35"/>
      <c r="TRQ402" s="35"/>
      <c r="TRR402" s="35"/>
      <c r="TRS402" s="35"/>
      <c r="TRT402" s="35"/>
      <c r="TRU402" s="35"/>
      <c r="TRV402" s="35"/>
      <c r="TRW402" s="35"/>
      <c r="TRX402" s="35"/>
      <c r="TRY402" s="35"/>
      <c r="TRZ402" s="35"/>
      <c r="TSA402" s="35"/>
      <c r="TSB402" s="35"/>
      <c r="TSC402" s="35"/>
      <c r="TSD402" s="35"/>
      <c r="TSE402" s="35"/>
      <c r="TSF402" s="35"/>
      <c r="TSG402" s="35"/>
      <c r="TSH402" s="35"/>
      <c r="TSI402" s="35"/>
      <c r="TSJ402" s="35"/>
      <c r="TSK402" s="35"/>
      <c r="TSL402" s="35"/>
      <c r="TSM402" s="35"/>
      <c r="TSN402" s="35"/>
      <c r="TSO402" s="35"/>
      <c r="TSP402" s="35"/>
      <c r="TSQ402" s="35"/>
      <c r="TSR402" s="35"/>
      <c r="TSS402" s="35"/>
      <c r="TST402" s="35"/>
      <c r="TSU402" s="35"/>
      <c r="TSV402" s="35"/>
      <c r="TSW402" s="35"/>
      <c r="TSX402" s="35"/>
      <c r="TSY402" s="35"/>
      <c r="TSZ402" s="35"/>
      <c r="TTA402" s="35"/>
      <c r="TTB402" s="35"/>
      <c r="TTC402" s="35"/>
      <c r="TTD402" s="35"/>
      <c r="TTE402" s="35"/>
      <c r="TTF402" s="35"/>
      <c r="TTG402" s="35"/>
      <c r="TTH402" s="35"/>
      <c r="TTI402" s="35"/>
      <c r="TTJ402" s="35"/>
      <c r="TTK402" s="35"/>
      <c r="TTL402" s="35"/>
      <c r="TTM402" s="35"/>
      <c r="TTN402" s="35"/>
      <c r="TTO402" s="35"/>
      <c r="TTP402" s="35"/>
      <c r="TTQ402" s="35"/>
      <c r="TTR402" s="35"/>
      <c r="TTS402" s="35"/>
      <c r="TTT402" s="35"/>
      <c r="TTU402" s="35"/>
      <c r="TTV402" s="35"/>
      <c r="TTW402" s="35"/>
      <c r="TTX402" s="35"/>
      <c r="TTY402" s="35"/>
      <c r="TTZ402" s="35"/>
      <c r="TUA402" s="35"/>
      <c r="TUB402" s="35"/>
      <c r="TUC402" s="35"/>
      <c r="TUD402" s="35"/>
      <c r="TUE402" s="35"/>
      <c r="TUF402" s="35"/>
      <c r="TUG402" s="35"/>
      <c r="TUH402" s="35"/>
      <c r="TUI402" s="35"/>
      <c r="TUJ402" s="35"/>
      <c r="TUK402" s="35"/>
      <c r="TUL402" s="35"/>
      <c r="TUM402" s="35"/>
      <c r="TUN402" s="35"/>
      <c r="TUO402" s="35"/>
      <c r="TUP402" s="35"/>
      <c r="TUQ402" s="35"/>
      <c r="TUR402" s="35"/>
      <c r="TUS402" s="35"/>
      <c r="TUT402" s="35"/>
      <c r="TUU402" s="35"/>
      <c r="TUV402" s="35"/>
      <c r="TUW402" s="35"/>
      <c r="TUX402" s="35"/>
      <c r="TUY402" s="35"/>
      <c r="TUZ402" s="35"/>
      <c r="TVA402" s="35"/>
      <c r="TVB402" s="35"/>
      <c r="TVC402" s="35"/>
      <c r="TVD402" s="35"/>
      <c r="TVE402" s="35"/>
      <c r="TVF402" s="35"/>
      <c r="TVG402" s="35"/>
      <c r="TVH402" s="35"/>
      <c r="TVI402" s="35"/>
      <c r="TVJ402" s="35"/>
      <c r="TVK402" s="35"/>
      <c r="TVL402" s="35"/>
      <c r="TVM402" s="35"/>
      <c r="TVN402" s="35"/>
      <c r="TVO402" s="35"/>
      <c r="TVP402" s="35"/>
      <c r="TVQ402" s="35"/>
      <c r="TVR402" s="35"/>
      <c r="TVS402" s="35"/>
      <c r="TVT402" s="35"/>
      <c r="TVU402" s="35"/>
      <c r="TVV402" s="35"/>
      <c r="TVW402" s="35"/>
      <c r="TVX402" s="35"/>
      <c r="TVY402" s="35"/>
      <c r="TVZ402" s="35"/>
      <c r="TWA402" s="35"/>
      <c r="TWB402" s="35"/>
      <c r="TWC402" s="35"/>
      <c r="TWD402" s="35"/>
      <c r="TWE402" s="35"/>
      <c r="TWF402" s="35"/>
      <c r="TWG402" s="35"/>
      <c r="TWH402" s="35"/>
      <c r="TWI402" s="35"/>
      <c r="TWJ402" s="35"/>
      <c r="TWK402" s="35"/>
      <c r="TWL402" s="35"/>
      <c r="TWM402" s="35"/>
      <c r="TWN402" s="35"/>
      <c r="TWO402" s="35"/>
      <c r="TWP402" s="35"/>
      <c r="TWQ402" s="35"/>
      <c r="TWR402" s="35"/>
      <c r="TWS402" s="35"/>
      <c r="TWT402" s="35"/>
      <c r="TWU402" s="35"/>
      <c r="TWV402" s="35"/>
      <c r="TWW402" s="35"/>
      <c r="TWX402" s="35"/>
      <c r="TWY402" s="35"/>
      <c r="TWZ402" s="35"/>
      <c r="TXA402" s="35"/>
      <c r="TXB402" s="35"/>
      <c r="TXC402" s="35"/>
      <c r="TXD402" s="35"/>
      <c r="TXE402" s="35"/>
      <c r="TXF402" s="35"/>
      <c r="TXG402" s="35"/>
      <c r="TXH402" s="35"/>
      <c r="TXI402" s="35"/>
      <c r="TXJ402" s="35"/>
      <c r="TXK402" s="35"/>
      <c r="TXL402" s="35"/>
      <c r="TXM402" s="35"/>
      <c r="TXN402" s="35"/>
      <c r="TXO402" s="35"/>
      <c r="TXP402" s="35"/>
      <c r="TXQ402" s="35"/>
      <c r="TXR402" s="35"/>
      <c r="TXS402" s="35"/>
      <c r="TXT402" s="35"/>
      <c r="TXU402" s="35"/>
      <c r="TXV402" s="35"/>
      <c r="TXW402" s="35"/>
      <c r="TXX402" s="35"/>
      <c r="TXY402" s="35"/>
      <c r="TXZ402" s="35"/>
      <c r="TYA402" s="35"/>
      <c r="TYB402" s="35"/>
      <c r="TYC402" s="35"/>
      <c r="TYD402" s="35"/>
      <c r="TYE402" s="35"/>
      <c r="TYF402" s="35"/>
      <c r="TYG402" s="35"/>
      <c r="TYH402" s="35"/>
      <c r="TYI402" s="35"/>
      <c r="TYJ402" s="35"/>
      <c r="TYK402" s="35"/>
      <c r="TYL402" s="35"/>
      <c r="TYM402" s="35"/>
      <c r="TYN402" s="35"/>
      <c r="TYO402" s="35"/>
      <c r="TYP402" s="35"/>
      <c r="TYQ402" s="35"/>
      <c r="TYR402" s="35"/>
      <c r="TYS402" s="35"/>
      <c r="TYT402" s="35"/>
      <c r="TYU402" s="35"/>
      <c r="TYV402" s="35"/>
      <c r="TYW402" s="35"/>
      <c r="TYX402" s="35"/>
      <c r="TYY402" s="35"/>
      <c r="TYZ402" s="35"/>
      <c r="TZA402" s="35"/>
      <c r="TZB402" s="35"/>
      <c r="TZC402" s="35"/>
      <c r="TZD402" s="35"/>
      <c r="TZE402" s="35"/>
      <c r="TZF402" s="35"/>
      <c r="TZG402" s="35"/>
      <c r="TZH402" s="35"/>
      <c r="TZI402" s="35"/>
      <c r="TZJ402" s="35"/>
      <c r="TZK402" s="35"/>
      <c r="TZL402" s="35"/>
      <c r="TZM402" s="35"/>
      <c r="TZN402" s="35"/>
      <c r="TZO402" s="35"/>
      <c r="TZP402" s="35"/>
      <c r="TZQ402" s="35"/>
      <c r="TZR402" s="35"/>
      <c r="TZS402" s="35"/>
      <c r="TZT402" s="35"/>
      <c r="TZU402" s="35"/>
      <c r="TZV402" s="35"/>
      <c r="TZW402" s="35"/>
      <c r="TZX402" s="35"/>
      <c r="TZY402" s="35"/>
      <c r="TZZ402" s="35"/>
      <c r="UAA402" s="35"/>
      <c r="UAB402" s="35"/>
      <c r="UAC402" s="35"/>
      <c r="UAD402" s="35"/>
      <c r="UAE402" s="35"/>
      <c r="UAF402" s="35"/>
      <c r="UAG402" s="35"/>
      <c r="UAH402" s="35"/>
      <c r="UAI402" s="35"/>
      <c r="UAJ402" s="35"/>
      <c r="UAK402" s="35"/>
      <c r="UAL402" s="35"/>
      <c r="UAM402" s="35"/>
      <c r="UAN402" s="35"/>
      <c r="UAO402" s="35"/>
      <c r="UAP402" s="35"/>
      <c r="UAQ402" s="35"/>
      <c r="UAR402" s="35"/>
      <c r="UAS402" s="35"/>
      <c r="UAT402" s="35"/>
      <c r="UAU402" s="35"/>
      <c r="UAV402" s="35"/>
      <c r="UAW402" s="35"/>
      <c r="UAX402" s="35"/>
      <c r="UAY402" s="35"/>
      <c r="UAZ402" s="35"/>
      <c r="UBA402" s="35"/>
      <c r="UBB402" s="35"/>
      <c r="UBC402" s="35"/>
      <c r="UBD402" s="35"/>
      <c r="UBE402" s="35"/>
      <c r="UBF402" s="35"/>
      <c r="UBG402" s="35"/>
      <c r="UBH402" s="35"/>
      <c r="UBI402" s="35"/>
      <c r="UBJ402" s="35"/>
      <c r="UBK402" s="35"/>
      <c r="UBL402" s="35"/>
      <c r="UBM402" s="35"/>
      <c r="UBN402" s="35"/>
      <c r="UBO402" s="35"/>
      <c r="UBP402" s="35"/>
      <c r="UBQ402" s="35"/>
      <c r="UBR402" s="35"/>
      <c r="UBS402" s="35"/>
      <c r="UBT402" s="35"/>
      <c r="UBU402" s="35"/>
      <c r="UBV402" s="35"/>
      <c r="UBW402" s="35"/>
      <c r="UBX402" s="35"/>
      <c r="UBY402" s="35"/>
      <c r="UBZ402" s="35"/>
      <c r="UCA402" s="35"/>
      <c r="UCB402" s="35"/>
      <c r="UCC402" s="35"/>
      <c r="UCD402" s="35"/>
      <c r="UCE402" s="35"/>
      <c r="UCF402" s="35"/>
      <c r="UCG402" s="35"/>
      <c r="UCH402" s="35"/>
      <c r="UCI402" s="35"/>
      <c r="UCJ402" s="35"/>
      <c r="UCK402" s="35"/>
      <c r="UCL402" s="35"/>
      <c r="UCM402" s="35"/>
      <c r="UCN402" s="35"/>
      <c r="UCO402" s="35"/>
      <c r="UCP402" s="35"/>
      <c r="UCQ402" s="35"/>
      <c r="UCR402" s="35"/>
      <c r="UCS402" s="35"/>
      <c r="UCT402" s="35"/>
      <c r="UCU402" s="35"/>
      <c r="UCV402" s="35"/>
      <c r="UCW402" s="35"/>
      <c r="UCX402" s="35"/>
      <c r="UCY402" s="35"/>
      <c r="UCZ402" s="35"/>
      <c r="UDA402" s="35"/>
      <c r="UDB402" s="35"/>
      <c r="UDC402" s="35"/>
      <c r="UDD402" s="35"/>
      <c r="UDE402" s="35"/>
      <c r="UDF402" s="35"/>
      <c r="UDG402" s="35"/>
      <c r="UDH402" s="35"/>
      <c r="UDI402" s="35"/>
      <c r="UDJ402" s="35"/>
      <c r="UDK402" s="35"/>
      <c r="UDL402" s="35"/>
      <c r="UDM402" s="35"/>
      <c r="UDN402" s="35"/>
      <c r="UDO402" s="35"/>
      <c r="UDP402" s="35"/>
      <c r="UDQ402" s="35"/>
      <c r="UDR402" s="35"/>
      <c r="UDS402" s="35"/>
      <c r="UDT402" s="35"/>
      <c r="UDU402" s="35"/>
      <c r="UDV402" s="35"/>
      <c r="UDW402" s="35"/>
      <c r="UDX402" s="35"/>
      <c r="UDY402" s="35"/>
      <c r="UDZ402" s="35"/>
      <c r="UEA402" s="35"/>
      <c r="UEB402" s="35"/>
      <c r="UEC402" s="35"/>
      <c r="UED402" s="35"/>
      <c r="UEE402" s="35"/>
      <c r="UEF402" s="35"/>
      <c r="UEG402" s="35"/>
      <c r="UEH402" s="35"/>
      <c r="UEI402" s="35"/>
      <c r="UEJ402" s="35"/>
      <c r="UEK402" s="35"/>
      <c r="UEL402" s="35"/>
      <c r="UEM402" s="35"/>
      <c r="UEN402" s="35"/>
      <c r="UEO402" s="35"/>
      <c r="UEP402" s="35"/>
      <c r="UEQ402" s="35"/>
      <c r="UER402" s="35"/>
      <c r="UES402" s="35"/>
      <c r="UET402" s="35"/>
      <c r="UEU402" s="35"/>
      <c r="UEV402" s="35"/>
      <c r="UEW402" s="35"/>
      <c r="UEX402" s="35"/>
      <c r="UEY402" s="35"/>
      <c r="UEZ402" s="35"/>
      <c r="UFA402" s="35"/>
      <c r="UFB402" s="35"/>
      <c r="UFC402" s="35"/>
      <c r="UFD402" s="35"/>
      <c r="UFE402" s="35"/>
      <c r="UFF402" s="35"/>
      <c r="UFG402" s="35"/>
      <c r="UFH402" s="35"/>
      <c r="UFI402" s="35"/>
      <c r="UFJ402" s="35"/>
      <c r="UFK402" s="35"/>
      <c r="UFL402" s="35"/>
      <c r="UFM402" s="35"/>
      <c r="UFN402" s="35"/>
      <c r="UFO402" s="35"/>
      <c r="UFP402" s="35"/>
      <c r="UFQ402" s="35"/>
      <c r="UFR402" s="35"/>
      <c r="UFS402" s="35"/>
      <c r="UFT402" s="35"/>
      <c r="UFU402" s="35"/>
      <c r="UFV402" s="35"/>
      <c r="UFW402" s="35"/>
      <c r="UFX402" s="35"/>
      <c r="UFY402" s="35"/>
      <c r="UFZ402" s="35"/>
      <c r="UGA402" s="35"/>
      <c r="UGB402" s="35"/>
      <c r="UGC402" s="35"/>
      <c r="UGD402" s="35"/>
      <c r="UGE402" s="35"/>
      <c r="UGF402" s="35"/>
      <c r="UGG402" s="35"/>
      <c r="UGH402" s="35"/>
      <c r="UGI402" s="35"/>
      <c r="UGJ402" s="35"/>
      <c r="UGK402" s="35"/>
      <c r="UGL402" s="35"/>
      <c r="UGM402" s="35"/>
      <c r="UGN402" s="35"/>
      <c r="UGO402" s="35"/>
      <c r="UGP402" s="35"/>
      <c r="UGQ402" s="35"/>
      <c r="UGR402" s="35"/>
      <c r="UGS402" s="35"/>
      <c r="UGT402" s="35"/>
      <c r="UGU402" s="35"/>
      <c r="UGV402" s="35"/>
      <c r="UGW402" s="35"/>
      <c r="UGX402" s="35"/>
      <c r="UGY402" s="35"/>
      <c r="UGZ402" s="35"/>
      <c r="UHA402" s="35"/>
      <c r="UHB402" s="35"/>
      <c r="UHC402" s="35"/>
      <c r="UHD402" s="35"/>
      <c r="UHE402" s="35"/>
      <c r="UHF402" s="35"/>
      <c r="UHG402" s="35"/>
      <c r="UHH402" s="35"/>
      <c r="UHI402" s="35"/>
      <c r="UHJ402" s="35"/>
      <c r="UHK402" s="35"/>
      <c r="UHL402" s="35"/>
      <c r="UHM402" s="35"/>
      <c r="UHN402" s="35"/>
      <c r="UHO402" s="35"/>
      <c r="UHP402" s="35"/>
      <c r="UHQ402" s="35"/>
      <c r="UHR402" s="35"/>
      <c r="UHS402" s="35"/>
      <c r="UHT402" s="35"/>
      <c r="UHU402" s="35"/>
      <c r="UHV402" s="35"/>
      <c r="UHW402" s="35"/>
      <c r="UHX402" s="35"/>
      <c r="UHY402" s="35"/>
      <c r="UHZ402" s="35"/>
      <c r="UIA402" s="35"/>
      <c r="UIB402" s="35"/>
      <c r="UIC402" s="35"/>
      <c r="UID402" s="35"/>
      <c r="UIE402" s="35"/>
      <c r="UIF402" s="35"/>
      <c r="UIG402" s="35"/>
      <c r="UIH402" s="35"/>
      <c r="UII402" s="35"/>
      <c r="UIJ402" s="35"/>
      <c r="UIK402" s="35"/>
      <c r="UIL402" s="35"/>
      <c r="UIM402" s="35"/>
      <c r="UIN402" s="35"/>
      <c r="UIO402" s="35"/>
      <c r="UIP402" s="35"/>
      <c r="UIQ402" s="35"/>
      <c r="UIR402" s="35"/>
      <c r="UIS402" s="35"/>
      <c r="UIT402" s="35"/>
      <c r="UIU402" s="35"/>
      <c r="UIV402" s="35"/>
      <c r="UIW402" s="35"/>
      <c r="UIX402" s="35"/>
      <c r="UIY402" s="35"/>
      <c r="UIZ402" s="35"/>
      <c r="UJA402" s="35"/>
      <c r="UJB402" s="35"/>
      <c r="UJC402" s="35"/>
      <c r="UJD402" s="35"/>
      <c r="UJE402" s="35"/>
      <c r="UJF402" s="35"/>
      <c r="UJG402" s="35"/>
      <c r="UJH402" s="35"/>
      <c r="UJI402" s="35"/>
      <c r="UJJ402" s="35"/>
      <c r="UJK402" s="35"/>
      <c r="UJL402" s="35"/>
      <c r="UJM402" s="35"/>
      <c r="UJN402" s="35"/>
      <c r="UJO402" s="35"/>
      <c r="UJP402" s="35"/>
      <c r="UJQ402" s="35"/>
      <c r="UJR402" s="35"/>
      <c r="UJS402" s="35"/>
      <c r="UJT402" s="35"/>
      <c r="UJU402" s="35"/>
      <c r="UJV402" s="35"/>
      <c r="UJW402" s="35"/>
      <c r="UJX402" s="35"/>
      <c r="UJY402" s="35"/>
      <c r="UJZ402" s="35"/>
      <c r="UKA402" s="35"/>
      <c r="UKB402" s="35"/>
      <c r="UKC402" s="35"/>
      <c r="UKD402" s="35"/>
      <c r="UKE402" s="35"/>
      <c r="UKF402" s="35"/>
      <c r="UKG402" s="35"/>
      <c r="UKH402" s="35"/>
      <c r="UKI402" s="35"/>
      <c r="UKJ402" s="35"/>
      <c r="UKK402" s="35"/>
      <c r="UKL402" s="35"/>
      <c r="UKM402" s="35"/>
      <c r="UKN402" s="35"/>
      <c r="UKO402" s="35"/>
      <c r="UKP402" s="35"/>
      <c r="UKQ402" s="35"/>
      <c r="UKR402" s="35"/>
      <c r="UKS402" s="35"/>
      <c r="UKT402" s="35"/>
      <c r="UKU402" s="35"/>
      <c r="UKV402" s="35"/>
      <c r="UKW402" s="35"/>
      <c r="UKX402" s="35"/>
      <c r="UKY402" s="35"/>
      <c r="UKZ402" s="35"/>
      <c r="ULA402" s="35"/>
      <c r="ULB402" s="35"/>
      <c r="ULC402" s="35"/>
      <c r="ULD402" s="35"/>
      <c r="ULE402" s="35"/>
      <c r="ULF402" s="35"/>
      <c r="ULG402" s="35"/>
      <c r="ULH402" s="35"/>
      <c r="ULI402" s="35"/>
      <c r="ULJ402" s="35"/>
      <c r="ULK402" s="35"/>
      <c r="ULL402" s="35"/>
      <c r="ULM402" s="35"/>
      <c r="ULN402" s="35"/>
      <c r="ULO402" s="35"/>
      <c r="ULP402" s="35"/>
      <c r="ULQ402" s="35"/>
      <c r="ULR402" s="35"/>
      <c r="ULS402" s="35"/>
      <c r="ULT402" s="35"/>
      <c r="ULU402" s="35"/>
      <c r="ULV402" s="35"/>
      <c r="ULW402" s="35"/>
      <c r="ULX402" s="35"/>
      <c r="ULY402" s="35"/>
      <c r="ULZ402" s="35"/>
      <c r="UMA402" s="35"/>
      <c r="UMB402" s="35"/>
      <c r="UMC402" s="35"/>
      <c r="UMD402" s="35"/>
      <c r="UME402" s="35"/>
      <c r="UMF402" s="35"/>
      <c r="UMG402" s="35"/>
      <c r="UMH402" s="35"/>
      <c r="UMI402" s="35"/>
      <c r="UMJ402" s="35"/>
      <c r="UMK402" s="35"/>
      <c r="UML402" s="35"/>
      <c r="UMM402" s="35"/>
      <c r="UMN402" s="35"/>
      <c r="UMO402" s="35"/>
      <c r="UMP402" s="35"/>
      <c r="UMQ402" s="35"/>
      <c r="UMR402" s="35"/>
      <c r="UMS402" s="35"/>
      <c r="UMT402" s="35"/>
      <c r="UMU402" s="35"/>
      <c r="UMV402" s="35"/>
      <c r="UMW402" s="35"/>
      <c r="UMX402" s="35"/>
      <c r="UMY402" s="35"/>
      <c r="UMZ402" s="35"/>
      <c r="UNA402" s="35"/>
      <c r="UNB402" s="35"/>
      <c r="UNC402" s="35"/>
      <c r="UND402" s="35"/>
      <c r="UNE402" s="35"/>
      <c r="UNF402" s="35"/>
      <c r="UNG402" s="35"/>
      <c r="UNH402" s="35"/>
      <c r="UNI402" s="35"/>
      <c r="UNJ402" s="35"/>
      <c r="UNK402" s="35"/>
      <c r="UNL402" s="35"/>
      <c r="UNM402" s="35"/>
      <c r="UNN402" s="35"/>
      <c r="UNO402" s="35"/>
      <c r="UNP402" s="35"/>
      <c r="UNQ402" s="35"/>
      <c r="UNR402" s="35"/>
      <c r="UNS402" s="35"/>
      <c r="UNT402" s="35"/>
      <c r="UNU402" s="35"/>
      <c r="UNV402" s="35"/>
      <c r="UNW402" s="35"/>
      <c r="UNX402" s="35"/>
      <c r="UNY402" s="35"/>
      <c r="UNZ402" s="35"/>
      <c r="UOA402" s="35"/>
      <c r="UOB402" s="35"/>
      <c r="UOC402" s="35"/>
      <c r="UOD402" s="35"/>
      <c r="UOE402" s="35"/>
      <c r="UOF402" s="35"/>
      <c r="UOG402" s="35"/>
      <c r="UOH402" s="35"/>
      <c r="UOI402" s="35"/>
      <c r="UOJ402" s="35"/>
      <c r="UOK402" s="35"/>
      <c r="UOL402" s="35"/>
      <c r="UOM402" s="35"/>
      <c r="UON402" s="35"/>
      <c r="UOO402" s="35"/>
      <c r="UOP402" s="35"/>
      <c r="UOQ402" s="35"/>
      <c r="UOR402" s="35"/>
      <c r="UOS402" s="35"/>
      <c r="UOT402" s="35"/>
      <c r="UOU402" s="35"/>
      <c r="UOV402" s="35"/>
      <c r="UOW402" s="35"/>
      <c r="UOX402" s="35"/>
      <c r="UOY402" s="35"/>
      <c r="UOZ402" s="35"/>
      <c r="UPA402" s="35"/>
      <c r="UPB402" s="35"/>
      <c r="UPC402" s="35"/>
      <c r="UPD402" s="35"/>
      <c r="UPE402" s="35"/>
      <c r="UPF402" s="35"/>
      <c r="UPG402" s="35"/>
      <c r="UPH402" s="35"/>
      <c r="UPI402" s="35"/>
      <c r="UPJ402" s="35"/>
      <c r="UPK402" s="35"/>
      <c r="UPL402" s="35"/>
      <c r="UPM402" s="35"/>
      <c r="UPN402" s="35"/>
      <c r="UPO402" s="35"/>
      <c r="UPP402" s="35"/>
      <c r="UPQ402" s="35"/>
      <c r="UPR402" s="35"/>
      <c r="UPS402" s="35"/>
      <c r="UPT402" s="35"/>
      <c r="UPU402" s="35"/>
      <c r="UPV402" s="35"/>
      <c r="UPW402" s="35"/>
      <c r="UPX402" s="35"/>
      <c r="UPY402" s="35"/>
      <c r="UPZ402" s="35"/>
      <c r="UQA402" s="35"/>
      <c r="UQB402" s="35"/>
      <c r="UQC402" s="35"/>
      <c r="UQD402" s="35"/>
      <c r="UQE402" s="35"/>
      <c r="UQF402" s="35"/>
      <c r="UQG402" s="35"/>
      <c r="UQH402" s="35"/>
      <c r="UQI402" s="35"/>
      <c r="UQJ402" s="35"/>
      <c r="UQK402" s="35"/>
      <c r="UQL402" s="35"/>
      <c r="UQM402" s="35"/>
      <c r="UQN402" s="35"/>
      <c r="UQO402" s="35"/>
      <c r="UQP402" s="35"/>
      <c r="UQQ402" s="35"/>
      <c r="UQR402" s="35"/>
      <c r="UQS402" s="35"/>
      <c r="UQT402" s="35"/>
      <c r="UQU402" s="35"/>
      <c r="UQV402" s="35"/>
      <c r="UQW402" s="35"/>
      <c r="UQX402" s="35"/>
      <c r="UQY402" s="35"/>
      <c r="UQZ402" s="35"/>
      <c r="URA402" s="35"/>
      <c r="URB402" s="35"/>
      <c r="URC402" s="35"/>
      <c r="URD402" s="35"/>
      <c r="URE402" s="35"/>
      <c r="URF402" s="35"/>
      <c r="URG402" s="35"/>
      <c r="URH402" s="35"/>
      <c r="URI402" s="35"/>
      <c r="URJ402" s="35"/>
      <c r="URK402" s="35"/>
      <c r="URL402" s="35"/>
      <c r="URM402" s="35"/>
      <c r="URN402" s="35"/>
      <c r="URO402" s="35"/>
      <c r="URP402" s="35"/>
      <c r="URQ402" s="35"/>
      <c r="URR402" s="35"/>
      <c r="URS402" s="35"/>
      <c r="URT402" s="35"/>
      <c r="URU402" s="35"/>
      <c r="URV402" s="35"/>
      <c r="URW402" s="35"/>
      <c r="URX402" s="35"/>
      <c r="URY402" s="35"/>
      <c r="URZ402" s="35"/>
      <c r="USA402" s="35"/>
      <c r="USB402" s="35"/>
      <c r="USC402" s="35"/>
      <c r="USD402" s="35"/>
      <c r="USE402" s="35"/>
      <c r="USF402" s="35"/>
      <c r="USG402" s="35"/>
      <c r="USH402" s="35"/>
      <c r="USI402" s="35"/>
      <c r="USJ402" s="35"/>
      <c r="USK402" s="35"/>
      <c r="USL402" s="35"/>
      <c r="USM402" s="35"/>
      <c r="USN402" s="35"/>
      <c r="USO402" s="35"/>
      <c r="USP402" s="35"/>
      <c r="USQ402" s="35"/>
      <c r="USR402" s="35"/>
      <c r="USS402" s="35"/>
      <c r="UST402" s="35"/>
      <c r="USU402" s="35"/>
      <c r="USV402" s="35"/>
      <c r="USW402" s="35"/>
      <c r="USX402" s="35"/>
      <c r="USY402" s="35"/>
      <c r="USZ402" s="35"/>
      <c r="UTA402" s="35"/>
      <c r="UTB402" s="35"/>
      <c r="UTC402" s="35"/>
      <c r="UTD402" s="35"/>
      <c r="UTE402" s="35"/>
      <c r="UTF402" s="35"/>
      <c r="UTG402" s="35"/>
      <c r="UTH402" s="35"/>
      <c r="UTI402" s="35"/>
      <c r="UTJ402" s="35"/>
      <c r="UTK402" s="35"/>
      <c r="UTL402" s="35"/>
      <c r="UTM402" s="35"/>
      <c r="UTN402" s="35"/>
      <c r="UTO402" s="35"/>
      <c r="UTP402" s="35"/>
      <c r="UTQ402" s="35"/>
      <c r="UTR402" s="35"/>
      <c r="UTS402" s="35"/>
      <c r="UTT402" s="35"/>
      <c r="UTU402" s="35"/>
      <c r="UTV402" s="35"/>
      <c r="UTW402" s="35"/>
      <c r="UTX402" s="35"/>
      <c r="UTY402" s="35"/>
      <c r="UTZ402" s="35"/>
      <c r="UUA402" s="35"/>
      <c r="UUB402" s="35"/>
      <c r="UUC402" s="35"/>
      <c r="UUD402" s="35"/>
      <c r="UUE402" s="35"/>
      <c r="UUF402" s="35"/>
      <c r="UUG402" s="35"/>
      <c r="UUH402" s="35"/>
      <c r="UUI402" s="35"/>
      <c r="UUJ402" s="35"/>
      <c r="UUK402" s="35"/>
      <c r="UUL402" s="35"/>
      <c r="UUM402" s="35"/>
      <c r="UUN402" s="35"/>
      <c r="UUO402" s="35"/>
      <c r="UUP402" s="35"/>
      <c r="UUQ402" s="35"/>
      <c r="UUR402" s="35"/>
      <c r="UUS402" s="35"/>
      <c r="UUT402" s="35"/>
      <c r="UUU402" s="35"/>
      <c r="UUV402" s="35"/>
      <c r="UUW402" s="35"/>
      <c r="UUX402" s="35"/>
      <c r="UUY402" s="35"/>
      <c r="UUZ402" s="35"/>
      <c r="UVA402" s="35"/>
      <c r="UVB402" s="35"/>
      <c r="UVC402" s="35"/>
      <c r="UVD402" s="35"/>
      <c r="UVE402" s="35"/>
      <c r="UVF402" s="35"/>
      <c r="UVG402" s="35"/>
      <c r="UVH402" s="35"/>
      <c r="UVI402" s="35"/>
      <c r="UVJ402" s="35"/>
      <c r="UVK402" s="35"/>
      <c r="UVL402" s="35"/>
      <c r="UVM402" s="35"/>
      <c r="UVN402" s="35"/>
      <c r="UVO402" s="35"/>
      <c r="UVP402" s="35"/>
      <c r="UVQ402" s="35"/>
      <c r="UVR402" s="35"/>
      <c r="UVS402" s="35"/>
      <c r="UVT402" s="35"/>
      <c r="UVU402" s="35"/>
      <c r="UVV402" s="35"/>
      <c r="UVW402" s="35"/>
      <c r="UVX402" s="35"/>
      <c r="UVY402" s="35"/>
      <c r="UVZ402" s="35"/>
      <c r="UWA402" s="35"/>
      <c r="UWB402" s="35"/>
      <c r="UWC402" s="35"/>
      <c r="UWD402" s="35"/>
      <c r="UWE402" s="35"/>
      <c r="UWF402" s="35"/>
      <c r="UWG402" s="35"/>
      <c r="UWH402" s="35"/>
      <c r="UWI402" s="35"/>
      <c r="UWJ402" s="35"/>
      <c r="UWK402" s="35"/>
      <c r="UWL402" s="35"/>
      <c r="UWM402" s="35"/>
      <c r="UWN402" s="35"/>
      <c r="UWO402" s="35"/>
      <c r="UWP402" s="35"/>
      <c r="UWQ402" s="35"/>
      <c r="UWR402" s="35"/>
      <c r="UWS402" s="35"/>
      <c r="UWT402" s="35"/>
      <c r="UWU402" s="35"/>
      <c r="UWV402" s="35"/>
      <c r="UWW402" s="35"/>
      <c r="UWX402" s="35"/>
      <c r="UWY402" s="35"/>
      <c r="UWZ402" s="35"/>
      <c r="UXA402" s="35"/>
      <c r="UXB402" s="35"/>
      <c r="UXC402" s="35"/>
      <c r="UXD402" s="35"/>
      <c r="UXE402" s="35"/>
      <c r="UXF402" s="35"/>
      <c r="UXG402" s="35"/>
      <c r="UXH402" s="35"/>
      <c r="UXI402" s="35"/>
      <c r="UXJ402" s="35"/>
      <c r="UXK402" s="35"/>
      <c r="UXL402" s="35"/>
      <c r="UXM402" s="35"/>
      <c r="UXN402" s="35"/>
      <c r="UXO402" s="35"/>
      <c r="UXP402" s="35"/>
      <c r="UXQ402" s="35"/>
      <c r="UXR402" s="35"/>
      <c r="UXS402" s="35"/>
      <c r="UXT402" s="35"/>
      <c r="UXU402" s="35"/>
      <c r="UXV402" s="35"/>
      <c r="UXW402" s="35"/>
      <c r="UXX402" s="35"/>
      <c r="UXY402" s="35"/>
      <c r="UXZ402" s="35"/>
      <c r="UYA402" s="35"/>
      <c r="UYB402" s="35"/>
      <c r="UYC402" s="35"/>
      <c r="UYD402" s="35"/>
      <c r="UYE402" s="35"/>
      <c r="UYF402" s="35"/>
      <c r="UYG402" s="35"/>
      <c r="UYH402" s="35"/>
      <c r="UYI402" s="35"/>
      <c r="UYJ402" s="35"/>
      <c r="UYK402" s="35"/>
      <c r="UYL402" s="35"/>
      <c r="UYM402" s="35"/>
      <c r="UYN402" s="35"/>
      <c r="UYO402" s="35"/>
      <c r="UYP402" s="35"/>
      <c r="UYQ402" s="35"/>
      <c r="UYR402" s="35"/>
      <c r="UYS402" s="35"/>
      <c r="UYT402" s="35"/>
      <c r="UYU402" s="35"/>
      <c r="UYV402" s="35"/>
      <c r="UYW402" s="35"/>
      <c r="UYX402" s="35"/>
      <c r="UYY402" s="35"/>
      <c r="UYZ402" s="35"/>
      <c r="UZA402" s="35"/>
      <c r="UZB402" s="35"/>
      <c r="UZC402" s="35"/>
      <c r="UZD402" s="35"/>
      <c r="UZE402" s="35"/>
      <c r="UZF402" s="35"/>
      <c r="UZG402" s="35"/>
      <c r="UZH402" s="35"/>
      <c r="UZI402" s="35"/>
      <c r="UZJ402" s="35"/>
      <c r="UZK402" s="35"/>
      <c r="UZL402" s="35"/>
      <c r="UZM402" s="35"/>
      <c r="UZN402" s="35"/>
      <c r="UZO402" s="35"/>
      <c r="UZP402" s="35"/>
      <c r="UZQ402" s="35"/>
      <c r="UZR402" s="35"/>
      <c r="UZS402" s="35"/>
      <c r="UZT402" s="35"/>
      <c r="UZU402" s="35"/>
      <c r="UZV402" s="35"/>
      <c r="UZW402" s="35"/>
      <c r="UZX402" s="35"/>
      <c r="UZY402" s="35"/>
      <c r="UZZ402" s="35"/>
      <c r="VAA402" s="35"/>
      <c r="VAB402" s="35"/>
      <c r="VAC402" s="35"/>
      <c r="VAD402" s="35"/>
      <c r="VAE402" s="35"/>
      <c r="VAF402" s="35"/>
      <c r="VAG402" s="35"/>
      <c r="VAH402" s="35"/>
      <c r="VAI402" s="35"/>
      <c r="VAJ402" s="35"/>
      <c r="VAK402" s="35"/>
      <c r="VAL402" s="35"/>
      <c r="VAM402" s="35"/>
      <c r="VAN402" s="35"/>
      <c r="VAO402" s="35"/>
      <c r="VAP402" s="35"/>
      <c r="VAQ402" s="35"/>
      <c r="VAR402" s="35"/>
      <c r="VAS402" s="35"/>
      <c r="VAT402" s="35"/>
      <c r="VAU402" s="35"/>
      <c r="VAV402" s="35"/>
      <c r="VAW402" s="35"/>
      <c r="VAX402" s="35"/>
      <c r="VAY402" s="35"/>
      <c r="VAZ402" s="35"/>
      <c r="VBA402" s="35"/>
      <c r="VBB402" s="35"/>
      <c r="VBC402" s="35"/>
      <c r="VBD402" s="35"/>
      <c r="VBE402" s="35"/>
      <c r="VBF402" s="35"/>
      <c r="VBG402" s="35"/>
      <c r="VBH402" s="35"/>
      <c r="VBI402" s="35"/>
      <c r="VBJ402" s="35"/>
      <c r="VBK402" s="35"/>
      <c r="VBL402" s="35"/>
      <c r="VBM402" s="35"/>
      <c r="VBN402" s="35"/>
      <c r="VBO402" s="35"/>
      <c r="VBP402" s="35"/>
      <c r="VBQ402" s="35"/>
      <c r="VBR402" s="35"/>
      <c r="VBS402" s="35"/>
      <c r="VBT402" s="35"/>
      <c r="VBU402" s="35"/>
      <c r="VBV402" s="35"/>
      <c r="VBW402" s="35"/>
      <c r="VBX402" s="35"/>
      <c r="VBY402" s="35"/>
      <c r="VBZ402" s="35"/>
      <c r="VCA402" s="35"/>
      <c r="VCB402" s="35"/>
      <c r="VCC402" s="35"/>
      <c r="VCD402" s="35"/>
      <c r="VCE402" s="35"/>
      <c r="VCF402" s="35"/>
      <c r="VCG402" s="35"/>
      <c r="VCH402" s="35"/>
      <c r="VCI402" s="35"/>
      <c r="VCJ402" s="35"/>
      <c r="VCK402" s="35"/>
      <c r="VCL402" s="35"/>
      <c r="VCM402" s="35"/>
      <c r="VCN402" s="35"/>
      <c r="VCO402" s="35"/>
      <c r="VCP402" s="35"/>
      <c r="VCQ402" s="35"/>
      <c r="VCR402" s="35"/>
      <c r="VCS402" s="35"/>
      <c r="VCT402" s="35"/>
      <c r="VCU402" s="35"/>
      <c r="VCV402" s="35"/>
      <c r="VCW402" s="35"/>
      <c r="VCX402" s="35"/>
      <c r="VCY402" s="35"/>
      <c r="VCZ402" s="35"/>
      <c r="VDA402" s="35"/>
      <c r="VDB402" s="35"/>
      <c r="VDC402" s="35"/>
      <c r="VDD402" s="35"/>
      <c r="VDE402" s="35"/>
      <c r="VDF402" s="35"/>
      <c r="VDG402" s="35"/>
      <c r="VDH402" s="35"/>
      <c r="VDI402" s="35"/>
      <c r="VDJ402" s="35"/>
      <c r="VDK402" s="35"/>
      <c r="VDL402" s="35"/>
      <c r="VDM402" s="35"/>
      <c r="VDN402" s="35"/>
      <c r="VDO402" s="35"/>
      <c r="VDP402" s="35"/>
      <c r="VDQ402" s="35"/>
      <c r="VDR402" s="35"/>
      <c r="VDS402" s="35"/>
      <c r="VDT402" s="35"/>
      <c r="VDU402" s="35"/>
      <c r="VDV402" s="35"/>
      <c r="VDW402" s="35"/>
      <c r="VDX402" s="35"/>
      <c r="VDY402" s="35"/>
      <c r="VDZ402" s="35"/>
      <c r="VEA402" s="35"/>
      <c r="VEB402" s="35"/>
      <c r="VEC402" s="35"/>
      <c r="VED402" s="35"/>
      <c r="VEE402" s="35"/>
      <c r="VEF402" s="35"/>
      <c r="VEG402" s="35"/>
      <c r="VEH402" s="35"/>
      <c r="VEI402" s="35"/>
      <c r="VEJ402" s="35"/>
      <c r="VEK402" s="35"/>
      <c r="VEL402" s="35"/>
      <c r="VEM402" s="35"/>
      <c r="VEN402" s="35"/>
      <c r="VEO402" s="35"/>
      <c r="VEP402" s="35"/>
      <c r="VEQ402" s="35"/>
      <c r="VER402" s="35"/>
      <c r="VES402" s="35"/>
      <c r="VET402" s="35"/>
      <c r="VEU402" s="35"/>
      <c r="VEV402" s="35"/>
      <c r="VEW402" s="35"/>
      <c r="VEX402" s="35"/>
      <c r="VEY402" s="35"/>
      <c r="VEZ402" s="35"/>
      <c r="VFA402" s="35"/>
      <c r="VFB402" s="35"/>
      <c r="VFC402" s="35"/>
      <c r="VFD402" s="35"/>
      <c r="VFE402" s="35"/>
      <c r="VFF402" s="35"/>
      <c r="VFG402" s="35"/>
      <c r="VFH402" s="35"/>
      <c r="VFI402" s="35"/>
      <c r="VFJ402" s="35"/>
      <c r="VFK402" s="35"/>
      <c r="VFL402" s="35"/>
      <c r="VFM402" s="35"/>
      <c r="VFN402" s="35"/>
      <c r="VFO402" s="35"/>
      <c r="VFP402" s="35"/>
      <c r="VFQ402" s="35"/>
      <c r="VFR402" s="35"/>
      <c r="VFS402" s="35"/>
      <c r="VFT402" s="35"/>
      <c r="VFU402" s="35"/>
      <c r="VFV402" s="35"/>
      <c r="VFW402" s="35"/>
      <c r="VFX402" s="35"/>
      <c r="VFY402" s="35"/>
      <c r="VFZ402" s="35"/>
      <c r="VGA402" s="35"/>
      <c r="VGB402" s="35"/>
      <c r="VGC402" s="35"/>
      <c r="VGD402" s="35"/>
      <c r="VGE402" s="35"/>
      <c r="VGF402" s="35"/>
      <c r="VGG402" s="35"/>
      <c r="VGH402" s="35"/>
      <c r="VGI402" s="35"/>
      <c r="VGJ402" s="35"/>
      <c r="VGK402" s="35"/>
      <c r="VGL402" s="35"/>
      <c r="VGM402" s="35"/>
      <c r="VGN402" s="35"/>
      <c r="VGO402" s="35"/>
      <c r="VGP402" s="35"/>
      <c r="VGQ402" s="35"/>
      <c r="VGR402" s="35"/>
      <c r="VGS402" s="35"/>
      <c r="VGT402" s="35"/>
      <c r="VGU402" s="35"/>
      <c r="VGV402" s="35"/>
      <c r="VGW402" s="35"/>
      <c r="VGX402" s="35"/>
      <c r="VGY402" s="35"/>
      <c r="VGZ402" s="35"/>
      <c r="VHA402" s="35"/>
      <c r="VHB402" s="35"/>
      <c r="VHC402" s="35"/>
      <c r="VHD402" s="35"/>
      <c r="VHE402" s="35"/>
      <c r="VHF402" s="35"/>
      <c r="VHG402" s="35"/>
      <c r="VHH402" s="35"/>
      <c r="VHI402" s="35"/>
      <c r="VHJ402" s="35"/>
      <c r="VHK402" s="35"/>
      <c r="VHL402" s="35"/>
      <c r="VHM402" s="35"/>
      <c r="VHN402" s="35"/>
      <c r="VHO402" s="35"/>
      <c r="VHP402" s="35"/>
      <c r="VHQ402" s="35"/>
      <c r="VHR402" s="35"/>
      <c r="VHS402" s="35"/>
      <c r="VHT402" s="35"/>
      <c r="VHU402" s="35"/>
      <c r="VHV402" s="35"/>
      <c r="VHW402" s="35"/>
      <c r="VHX402" s="35"/>
      <c r="VHY402" s="35"/>
      <c r="VHZ402" s="35"/>
      <c r="VIA402" s="35"/>
      <c r="VIB402" s="35"/>
      <c r="VIC402" s="35"/>
      <c r="VID402" s="35"/>
      <c r="VIE402" s="35"/>
      <c r="VIF402" s="35"/>
      <c r="VIG402" s="35"/>
      <c r="VIH402" s="35"/>
      <c r="VII402" s="35"/>
      <c r="VIJ402" s="35"/>
      <c r="VIK402" s="35"/>
      <c r="VIL402" s="35"/>
      <c r="VIM402" s="35"/>
      <c r="VIN402" s="35"/>
      <c r="VIO402" s="35"/>
      <c r="VIP402" s="35"/>
      <c r="VIQ402" s="35"/>
      <c r="VIR402" s="35"/>
      <c r="VIS402" s="35"/>
      <c r="VIT402" s="35"/>
      <c r="VIU402" s="35"/>
      <c r="VIV402" s="35"/>
      <c r="VIW402" s="35"/>
      <c r="VIX402" s="35"/>
      <c r="VIY402" s="35"/>
      <c r="VIZ402" s="35"/>
      <c r="VJA402" s="35"/>
      <c r="VJB402" s="35"/>
      <c r="VJC402" s="35"/>
      <c r="VJD402" s="35"/>
      <c r="VJE402" s="35"/>
      <c r="VJF402" s="35"/>
      <c r="VJG402" s="35"/>
      <c r="VJH402" s="35"/>
      <c r="VJI402" s="35"/>
      <c r="VJJ402" s="35"/>
      <c r="VJK402" s="35"/>
      <c r="VJL402" s="35"/>
      <c r="VJM402" s="35"/>
      <c r="VJN402" s="35"/>
      <c r="VJO402" s="35"/>
      <c r="VJP402" s="35"/>
      <c r="VJQ402" s="35"/>
      <c r="VJR402" s="35"/>
      <c r="VJS402" s="35"/>
      <c r="VJT402" s="35"/>
      <c r="VJU402" s="35"/>
      <c r="VJV402" s="35"/>
      <c r="VJW402" s="35"/>
      <c r="VJX402" s="35"/>
      <c r="VJY402" s="35"/>
      <c r="VJZ402" s="35"/>
      <c r="VKA402" s="35"/>
      <c r="VKB402" s="35"/>
      <c r="VKC402" s="35"/>
      <c r="VKD402" s="35"/>
      <c r="VKE402" s="35"/>
      <c r="VKF402" s="35"/>
      <c r="VKG402" s="35"/>
      <c r="VKH402" s="35"/>
      <c r="VKI402" s="35"/>
      <c r="VKJ402" s="35"/>
      <c r="VKK402" s="35"/>
      <c r="VKL402" s="35"/>
      <c r="VKM402" s="35"/>
      <c r="VKN402" s="35"/>
      <c r="VKO402" s="35"/>
      <c r="VKP402" s="35"/>
      <c r="VKQ402" s="35"/>
      <c r="VKR402" s="35"/>
      <c r="VKS402" s="35"/>
      <c r="VKT402" s="35"/>
      <c r="VKU402" s="35"/>
      <c r="VKV402" s="35"/>
      <c r="VKW402" s="35"/>
      <c r="VKX402" s="35"/>
      <c r="VKY402" s="35"/>
      <c r="VKZ402" s="35"/>
      <c r="VLA402" s="35"/>
      <c r="VLB402" s="35"/>
      <c r="VLC402" s="35"/>
      <c r="VLD402" s="35"/>
      <c r="VLE402" s="35"/>
      <c r="VLF402" s="35"/>
      <c r="VLG402" s="35"/>
      <c r="VLH402" s="35"/>
      <c r="VLI402" s="35"/>
      <c r="VLJ402" s="35"/>
      <c r="VLK402" s="35"/>
      <c r="VLL402" s="35"/>
      <c r="VLM402" s="35"/>
      <c r="VLN402" s="35"/>
      <c r="VLO402" s="35"/>
      <c r="VLP402" s="35"/>
      <c r="VLQ402" s="35"/>
      <c r="VLR402" s="35"/>
      <c r="VLS402" s="35"/>
      <c r="VLT402" s="35"/>
      <c r="VLU402" s="35"/>
      <c r="VLV402" s="35"/>
      <c r="VLW402" s="35"/>
      <c r="VLX402" s="35"/>
      <c r="VLY402" s="35"/>
      <c r="VLZ402" s="35"/>
      <c r="VMA402" s="35"/>
      <c r="VMB402" s="35"/>
      <c r="VMC402" s="35"/>
      <c r="VMD402" s="35"/>
      <c r="VME402" s="35"/>
      <c r="VMF402" s="35"/>
      <c r="VMG402" s="35"/>
      <c r="VMH402" s="35"/>
      <c r="VMI402" s="35"/>
      <c r="VMJ402" s="35"/>
      <c r="VMK402" s="35"/>
      <c r="VML402" s="35"/>
      <c r="VMM402" s="35"/>
      <c r="VMN402" s="35"/>
      <c r="VMO402" s="35"/>
      <c r="VMP402" s="35"/>
      <c r="VMQ402" s="35"/>
      <c r="VMR402" s="35"/>
      <c r="VMS402" s="35"/>
      <c r="VMT402" s="35"/>
      <c r="VMU402" s="35"/>
      <c r="VMV402" s="35"/>
      <c r="VMW402" s="35"/>
      <c r="VMX402" s="35"/>
      <c r="VMY402" s="35"/>
      <c r="VMZ402" s="35"/>
      <c r="VNA402" s="35"/>
      <c r="VNB402" s="35"/>
      <c r="VNC402" s="35"/>
      <c r="VND402" s="35"/>
      <c r="VNE402" s="35"/>
      <c r="VNF402" s="35"/>
      <c r="VNG402" s="35"/>
      <c r="VNH402" s="35"/>
      <c r="VNI402" s="35"/>
      <c r="VNJ402" s="35"/>
      <c r="VNK402" s="35"/>
      <c r="VNL402" s="35"/>
      <c r="VNM402" s="35"/>
      <c r="VNN402" s="35"/>
      <c r="VNO402" s="35"/>
      <c r="VNP402" s="35"/>
      <c r="VNQ402" s="35"/>
      <c r="VNR402" s="35"/>
      <c r="VNS402" s="35"/>
      <c r="VNT402" s="35"/>
      <c r="VNU402" s="35"/>
      <c r="VNV402" s="35"/>
      <c r="VNW402" s="35"/>
      <c r="VNX402" s="35"/>
      <c r="VNY402" s="35"/>
      <c r="VNZ402" s="35"/>
      <c r="VOA402" s="35"/>
      <c r="VOB402" s="35"/>
      <c r="VOC402" s="35"/>
      <c r="VOD402" s="35"/>
      <c r="VOE402" s="35"/>
      <c r="VOF402" s="35"/>
      <c r="VOG402" s="35"/>
      <c r="VOH402" s="35"/>
      <c r="VOI402" s="35"/>
      <c r="VOJ402" s="35"/>
      <c r="VOK402" s="35"/>
      <c r="VOL402" s="35"/>
      <c r="VOM402" s="35"/>
      <c r="VON402" s="35"/>
      <c r="VOO402" s="35"/>
      <c r="VOP402" s="35"/>
      <c r="VOQ402" s="35"/>
      <c r="VOR402" s="35"/>
      <c r="VOS402" s="35"/>
      <c r="VOT402" s="35"/>
      <c r="VOU402" s="35"/>
      <c r="VOV402" s="35"/>
      <c r="VOW402" s="35"/>
      <c r="VOX402" s="35"/>
      <c r="VOY402" s="35"/>
      <c r="VOZ402" s="35"/>
      <c r="VPA402" s="35"/>
      <c r="VPB402" s="35"/>
      <c r="VPC402" s="35"/>
      <c r="VPD402" s="35"/>
      <c r="VPE402" s="35"/>
      <c r="VPF402" s="35"/>
      <c r="VPG402" s="35"/>
      <c r="VPH402" s="35"/>
      <c r="VPI402" s="35"/>
      <c r="VPJ402" s="35"/>
      <c r="VPK402" s="35"/>
      <c r="VPL402" s="35"/>
      <c r="VPM402" s="35"/>
      <c r="VPN402" s="35"/>
      <c r="VPO402" s="35"/>
      <c r="VPP402" s="35"/>
      <c r="VPQ402" s="35"/>
      <c r="VPR402" s="35"/>
      <c r="VPS402" s="35"/>
      <c r="VPT402" s="35"/>
      <c r="VPU402" s="35"/>
      <c r="VPV402" s="35"/>
      <c r="VPW402" s="35"/>
      <c r="VPX402" s="35"/>
      <c r="VPY402" s="35"/>
      <c r="VPZ402" s="35"/>
      <c r="VQA402" s="35"/>
      <c r="VQB402" s="35"/>
      <c r="VQC402" s="35"/>
      <c r="VQD402" s="35"/>
      <c r="VQE402" s="35"/>
      <c r="VQF402" s="35"/>
      <c r="VQG402" s="35"/>
      <c r="VQH402" s="35"/>
      <c r="VQI402" s="35"/>
      <c r="VQJ402" s="35"/>
      <c r="VQK402" s="35"/>
      <c r="VQL402" s="35"/>
      <c r="VQM402" s="35"/>
      <c r="VQN402" s="35"/>
      <c r="VQO402" s="35"/>
      <c r="VQP402" s="35"/>
      <c r="VQQ402" s="35"/>
      <c r="VQR402" s="35"/>
      <c r="VQS402" s="35"/>
      <c r="VQT402" s="35"/>
      <c r="VQU402" s="35"/>
      <c r="VQV402" s="35"/>
      <c r="VQW402" s="35"/>
      <c r="VQX402" s="35"/>
      <c r="VQY402" s="35"/>
      <c r="VQZ402" s="35"/>
      <c r="VRA402" s="35"/>
      <c r="VRB402" s="35"/>
      <c r="VRC402" s="35"/>
      <c r="VRD402" s="35"/>
      <c r="VRE402" s="35"/>
      <c r="VRF402" s="35"/>
      <c r="VRG402" s="35"/>
      <c r="VRH402" s="35"/>
      <c r="VRI402" s="35"/>
      <c r="VRJ402" s="35"/>
      <c r="VRK402" s="35"/>
      <c r="VRL402" s="35"/>
      <c r="VRM402" s="35"/>
      <c r="VRN402" s="35"/>
      <c r="VRO402" s="35"/>
      <c r="VRP402" s="35"/>
      <c r="VRQ402" s="35"/>
      <c r="VRR402" s="35"/>
      <c r="VRS402" s="35"/>
      <c r="VRT402" s="35"/>
      <c r="VRU402" s="35"/>
      <c r="VRV402" s="35"/>
      <c r="VRW402" s="35"/>
      <c r="VRX402" s="35"/>
      <c r="VRY402" s="35"/>
      <c r="VRZ402" s="35"/>
      <c r="VSA402" s="35"/>
      <c r="VSB402" s="35"/>
      <c r="VSC402" s="35"/>
      <c r="VSD402" s="35"/>
      <c r="VSE402" s="35"/>
      <c r="VSF402" s="35"/>
      <c r="VSG402" s="35"/>
      <c r="VSH402" s="35"/>
      <c r="VSI402" s="35"/>
      <c r="VSJ402" s="35"/>
      <c r="VSK402" s="35"/>
      <c r="VSL402" s="35"/>
      <c r="VSM402" s="35"/>
      <c r="VSN402" s="35"/>
      <c r="VSO402" s="35"/>
      <c r="VSP402" s="35"/>
      <c r="VSQ402" s="35"/>
      <c r="VSR402" s="35"/>
      <c r="VSS402" s="35"/>
      <c r="VST402" s="35"/>
      <c r="VSU402" s="35"/>
      <c r="VSV402" s="35"/>
      <c r="VSW402" s="35"/>
      <c r="VSX402" s="35"/>
      <c r="VSY402" s="35"/>
      <c r="VSZ402" s="35"/>
      <c r="VTA402" s="35"/>
      <c r="VTB402" s="35"/>
      <c r="VTC402" s="35"/>
      <c r="VTD402" s="35"/>
      <c r="VTE402" s="35"/>
      <c r="VTF402" s="35"/>
      <c r="VTG402" s="35"/>
      <c r="VTH402" s="35"/>
      <c r="VTI402" s="35"/>
      <c r="VTJ402" s="35"/>
      <c r="VTK402" s="35"/>
      <c r="VTL402" s="35"/>
      <c r="VTM402" s="35"/>
      <c r="VTN402" s="35"/>
      <c r="VTO402" s="35"/>
      <c r="VTP402" s="35"/>
      <c r="VTQ402" s="35"/>
      <c r="VTR402" s="35"/>
      <c r="VTS402" s="35"/>
      <c r="VTT402" s="35"/>
      <c r="VTU402" s="35"/>
      <c r="VTV402" s="35"/>
      <c r="VTW402" s="35"/>
      <c r="VTX402" s="35"/>
      <c r="VTY402" s="35"/>
      <c r="VTZ402" s="35"/>
      <c r="VUA402" s="35"/>
      <c r="VUB402" s="35"/>
      <c r="VUC402" s="35"/>
      <c r="VUD402" s="35"/>
      <c r="VUE402" s="35"/>
      <c r="VUF402" s="35"/>
      <c r="VUG402" s="35"/>
      <c r="VUH402" s="35"/>
      <c r="VUI402" s="35"/>
      <c r="VUJ402" s="35"/>
      <c r="VUK402" s="35"/>
      <c r="VUL402" s="35"/>
      <c r="VUM402" s="35"/>
      <c r="VUN402" s="35"/>
      <c r="VUO402" s="35"/>
      <c r="VUP402" s="35"/>
      <c r="VUQ402" s="35"/>
      <c r="VUR402" s="35"/>
      <c r="VUS402" s="35"/>
      <c r="VUT402" s="35"/>
      <c r="VUU402" s="35"/>
      <c r="VUV402" s="35"/>
      <c r="VUW402" s="35"/>
      <c r="VUX402" s="35"/>
      <c r="VUY402" s="35"/>
      <c r="VUZ402" s="35"/>
      <c r="VVA402" s="35"/>
      <c r="VVB402" s="35"/>
      <c r="VVC402" s="35"/>
      <c r="VVD402" s="35"/>
      <c r="VVE402" s="35"/>
      <c r="VVF402" s="35"/>
      <c r="VVG402" s="35"/>
      <c r="VVH402" s="35"/>
      <c r="VVI402" s="35"/>
      <c r="VVJ402" s="35"/>
      <c r="VVK402" s="35"/>
      <c r="VVL402" s="35"/>
      <c r="VVM402" s="35"/>
      <c r="VVN402" s="35"/>
      <c r="VVO402" s="35"/>
      <c r="VVP402" s="35"/>
      <c r="VVQ402" s="35"/>
      <c r="VVR402" s="35"/>
      <c r="VVS402" s="35"/>
      <c r="VVT402" s="35"/>
      <c r="VVU402" s="35"/>
      <c r="VVV402" s="35"/>
      <c r="VVW402" s="35"/>
      <c r="VVX402" s="35"/>
      <c r="VVY402" s="35"/>
      <c r="VVZ402" s="35"/>
      <c r="VWA402" s="35"/>
      <c r="VWB402" s="35"/>
      <c r="VWC402" s="35"/>
      <c r="VWD402" s="35"/>
      <c r="VWE402" s="35"/>
      <c r="VWF402" s="35"/>
      <c r="VWG402" s="35"/>
      <c r="VWH402" s="35"/>
      <c r="VWI402" s="35"/>
      <c r="VWJ402" s="35"/>
      <c r="VWK402" s="35"/>
      <c r="VWL402" s="35"/>
      <c r="VWM402" s="35"/>
      <c r="VWN402" s="35"/>
      <c r="VWO402" s="35"/>
      <c r="VWP402" s="35"/>
      <c r="VWQ402" s="35"/>
      <c r="VWR402" s="35"/>
      <c r="VWS402" s="35"/>
      <c r="VWT402" s="35"/>
      <c r="VWU402" s="35"/>
      <c r="VWV402" s="35"/>
      <c r="VWW402" s="35"/>
      <c r="VWX402" s="35"/>
      <c r="VWY402" s="35"/>
      <c r="VWZ402" s="35"/>
      <c r="VXA402" s="35"/>
      <c r="VXB402" s="35"/>
      <c r="VXC402" s="35"/>
      <c r="VXD402" s="35"/>
      <c r="VXE402" s="35"/>
      <c r="VXF402" s="35"/>
      <c r="VXG402" s="35"/>
      <c r="VXH402" s="35"/>
      <c r="VXI402" s="35"/>
      <c r="VXJ402" s="35"/>
      <c r="VXK402" s="35"/>
      <c r="VXL402" s="35"/>
      <c r="VXM402" s="35"/>
      <c r="VXN402" s="35"/>
      <c r="VXO402" s="35"/>
      <c r="VXP402" s="35"/>
      <c r="VXQ402" s="35"/>
      <c r="VXR402" s="35"/>
      <c r="VXS402" s="35"/>
      <c r="VXT402" s="35"/>
      <c r="VXU402" s="35"/>
      <c r="VXV402" s="35"/>
      <c r="VXW402" s="35"/>
      <c r="VXX402" s="35"/>
      <c r="VXY402" s="35"/>
      <c r="VXZ402" s="35"/>
      <c r="VYA402" s="35"/>
      <c r="VYB402" s="35"/>
      <c r="VYC402" s="35"/>
      <c r="VYD402" s="35"/>
      <c r="VYE402" s="35"/>
      <c r="VYF402" s="35"/>
      <c r="VYG402" s="35"/>
      <c r="VYH402" s="35"/>
      <c r="VYI402" s="35"/>
      <c r="VYJ402" s="35"/>
      <c r="VYK402" s="35"/>
      <c r="VYL402" s="35"/>
      <c r="VYM402" s="35"/>
      <c r="VYN402" s="35"/>
      <c r="VYO402" s="35"/>
      <c r="VYP402" s="35"/>
      <c r="VYQ402" s="35"/>
      <c r="VYR402" s="35"/>
      <c r="VYS402" s="35"/>
      <c r="VYT402" s="35"/>
      <c r="VYU402" s="35"/>
      <c r="VYV402" s="35"/>
      <c r="VYW402" s="35"/>
      <c r="VYX402" s="35"/>
      <c r="VYY402" s="35"/>
      <c r="VYZ402" s="35"/>
      <c r="VZA402" s="35"/>
      <c r="VZB402" s="35"/>
      <c r="VZC402" s="35"/>
      <c r="VZD402" s="35"/>
      <c r="VZE402" s="35"/>
      <c r="VZF402" s="35"/>
      <c r="VZG402" s="35"/>
      <c r="VZH402" s="35"/>
      <c r="VZI402" s="35"/>
      <c r="VZJ402" s="35"/>
      <c r="VZK402" s="35"/>
      <c r="VZL402" s="35"/>
      <c r="VZM402" s="35"/>
      <c r="VZN402" s="35"/>
      <c r="VZO402" s="35"/>
      <c r="VZP402" s="35"/>
      <c r="VZQ402" s="35"/>
      <c r="VZR402" s="35"/>
      <c r="VZS402" s="35"/>
      <c r="VZT402" s="35"/>
      <c r="VZU402" s="35"/>
      <c r="VZV402" s="35"/>
      <c r="VZW402" s="35"/>
      <c r="VZX402" s="35"/>
      <c r="VZY402" s="35"/>
      <c r="VZZ402" s="35"/>
      <c r="WAA402" s="35"/>
      <c r="WAB402" s="35"/>
      <c r="WAC402" s="35"/>
      <c r="WAD402" s="35"/>
      <c r="WAE402" s="35"/>
      <c r="WAF402" s="35"/>
      <c r="WAG402" s="35"/>
      <c r="WAH402" s="35"/>
      <c r="WAI402" s="35"/>
      <c r="WAJ402" s="35"/>
      <c r="WAK402" s="35"/>
      <c r="WAL402" s="35"/>
      <c r="WAM402" s="35"/>
      <c r="WAN402" s="35"/>
      <c r="WAO402" s="35"/>
      <c r="WAP402" s="35"/>
      <c r="WAQ402" s="35"/>
      <c r="WAR402" s="35"/>
      <c r="WAS402" s="35"/>
      <c r="WAT402" s="35"/>
      <c r="WAU402" s="35"/>
      <c r="WAV402" s="35"/>
      <c r="WAW402" s="35"/>
      <c r="WAX402" s="35"/>
      <c r="WAY402" s="35"/>
      <c r="WAZ402" s="35"/>
      <c r="WBA402" s="35"/>
      <c r="WBB402" s="35"/>
      <c r="WBC402" s="35"/>
      <c r="WBD402" s="35"/>
      <c r="WBE402" s="35"/>
      <c r="WBF402" s="35"/>
      <c r="WBG402" s="35"/>
      <c r="WBH402" s="35"/>
      <c r="WBI402" s="35"/>
      <c r="WBJ402" s="35"/>
      <c r="WBK402" s="35"/>
      <c r="WBL402" s="35"/>
      <c r="WBM402" s="35"/>
      <c r="WBN402" s="35"/>
      <c r="WBO402" s="35"/>
      <c r="WBP402" s="35"/>
      <c r="WBQ402" s="35"/>
      <c r="WBR402" s="35"/>
      <c r="WBS402" s="35"/>
      <c r="WBT402" s="35"/>
      <c r="WBU402" s="35"/>
      <c r="WBV402" s="35"/>
      <c r="WBW402" s="35"/>
      <c r="WBX402" s="35"/>
      <c r="WBY402" s="35"/>
      <c r="WBZ402" s="35"/>
      <c r="WCA402" s="35"/>
      <c r="WCB402" s="35"/>
      <c r="WCC402" s="35"/>
      <c r="WCD402" s="35"/>
      <c r="WCE402" s="35"/>
      <c r="WCF402" s="35"/>
      <c r="WCG402" s="35"/>
      <c r="WCH402" s="35"/>
      <c r="WCI402" s="35"/>
      <c r="WCJ402" s="35"/>
      <c r="WCK402" s="35"/>
      <c r="WCL402" s="35"/>
      <c r="WCM402" s="35"/>
      <c r="WCN402" s="35"/>
      <c r="WCO402" s="35"/>
      <c r="WCP402" s="35"/>
      <c r="WCQ402" s="35"/>
      <c r="WCR402" s="35"/>
      <c r="WCS402" s="35"/>
      <c r="WCT402" s="35"/>
      <c r="WCU402" s="35"/>
      <c r="WCV402" s="35"/>
      <c r="WCW402" s="35"/>
      <c r="WCX402" s="35"/>
      <c r="WCY402" s="35"/>
      <c r="WCZ402" s="35"/>
      <c r="WDA402" s="35"/>
      <c r="WDB402" s="35"/>
      <c r="WDC402" s="35"/>
      <c r="WDD402" s="35"/>
      <c r="WDE402" s="35"/>
      <c r="WDF402" s="35"/>
      <c r="WDG402" s="35"/>
      <c r="WDH402" s="35"/>
      <c r="WDI402" s="35"/>
      <c r="WDJ402" s="35"/>
      <c r="WDK402" s="35"/>
      <c r="WDL402" s="35"/>
      <c r="WDM402" s="35"/>
      <c r="WDN402" s="35"/>
      <c r="WDO402" s="35"/>
      <c r="WDP402" s="35"/>
      <c r="WDQ402" s="35"/>
      <c r="WDR402" s="35"/>
      <c r="WDS402" s="35"/>
      <c r="WDT402" s="35"/>
      <c r="WDU402" s="35"/>
      <c r="WDV402" s="35"/>
      <c r="WDW402" s="35"/>
      <c r="WDX402" s="35"/>
      <c r="WDY402" s="35"/>
      <c r="WDZ402" s="35"/>
      <c r="WEA402" s="35"/>
      <c r="WEB402" s="35"/>
      <c r="WEC402" s="35"/>
      <c r="WED402" s="35"/>
      <c r="WEE402" s="35"/>
      <c r="WEF402" s="35"/>
      <c r="WEG402" s="35"/>
      <c r="WEH402" s="35"/>
      <c r="WEI402" s="35"/>
      <c r="WEJ402" s="35"/>
      <c r="WEK402" s="35"/>
      <c r="WEL402" s="35"/>
      <c r="WEM402" s="35"/>
      <c r="WEN402" s="35"/>
      <c r="WEO402" s="35"/>
      <c r="WEP402" s="35"/>
      <c r="WEQ402" s="35"/>
      <c r="WER402" s="35"/>
      <c r="WES402" s="35"/>
      <c r="WET402" s="35"/>
      <c r="WEU402" s="35"/>
      <c r="WEV402" s="35"/>
      <c r="WEW402" s="35"/>
      <c r="WEX402" s="35"/>
      <c r="WEY402" s="35"/>
      <c r="WEZ402" s="35"/>
      <c r="WFA402" s="35"/>
      <c r="WFB402" s="35"/>
      <c r="WFC402" s="35"/>
      <c r="WFD402" s="35"/>
      <c r="WFE402" s="35"/>
      <c r="WFF402" s="35"/>
      <c r="WFG402" s="35"/>
      <c r="WFH402" s="35"/>
      <c r="WFI402" s="35"/>
      <c r="WFJ402" s="35"/>
      <c r="WFK402" s="35"/>
      <c r="WFL402" s="35"/>
      <c r="WFM402" s="35"/>
      <c r="WFN402" s="35"/>
      <c r="WFO402" s="35"/>
      <c r="WFP402" s="35"/>
      <c r="WFQ402" s="35"/>
      <c r="WFR402" s="35"/>
      <c r="WFS402" s="35"/>
      <c r="WFT402" s="35"/>
      <c r="WFU402" s="35"/>
      <c r="WFV402" s="35"/>
      <c r="WFW402" s="35"/>
      <c r="WFX402" s="35"/>
      <c r="WFY402" s="35"/>
      <c r="WFZ402" s="35"/>
      <c r="WGA402" s="35"/>
      <c r="WGB402" s="35"/>
      <c r="WGC402" s="35"/>
      <c r="WGD402" s="35"/>
      <c r="WGE402" s="35"/>
      <c r="WGF402" s="35"/>
      <c r="WGG402" s="35"/>
      <c r="WGH402" s="35"/>
      <c r="WGI402" s="35"/>
      <c r="WGJ402" s="35"/>
      <c r="WGK402" s="35"/>
      <c r="WGL402" s="35"/>
      <c r="WGM402" s="35"/>
      <c r="WGN402" s="35"/>
      <c r="WGO402" s="35"/>
      <c r="WGP402" s="35"/>
      <c r="WGQ402" s="35"/>
      <c r="WGR402" s="35"/>
      <c r="WGS402" s="35"/>
      <c r="WGT402" s="35"/>
      <c r="WGU402" s="35"/>
      <c r="WGV402" s="35"/>
      <c r="WGW402" s="35"/>
      <c r="WGX402" s="35"/>
      <c r="WGY402" s="35"/>
      <c r="WGZ402" s="35"/>
      <c r="WHA402" s="35"/>
      <c r="WHB402" s="35"/>
      <c r="WHC402" s="35"/>
      <c r="WHD402" s="35"/>
      <c r="WHE402" s="35"/>
      <c r="WHF402" s="35"/>
      <c r="WHG402" s="35"/>
      <c r="WHH402" s="35"/>
      <c r="WHI402" s="35"/>
      <c r="WHJ402" s="35"/>
      <c r="WHK402" s="35"/>
      <c r="WHL402" s="35"/>
      <c r="WHM402" s="35"/>
      <c r="WHN402" s="35"/>
      <c r="WHO402" s="35"/>
      <c r="WHP402" s="35"/>
      <c r="WHQ402" s="35"/>
      <c r="WHR402" s="35"/>
      <c r="WHS402" s="35"/>
      <c r="WHT402" s="35"/>
      <c r="WHU402" s="35"/>
      <c r="WHV402" s="35"/>
      <c r="WHW402" s="35"/>
      <c r="WHX402" s="35"/>
      <c r="WHY402" s="35"/>
      <c r="WHZ402" s="35"/>
      <c r="WIA402" s="35"/>
      <c r="WIB402" s="35"/>
      <c r="WIC402" s="35"/>
      <c r="WID402" s="35"/>
      <c r="WIE402" s="35"/>
      <c r="WIF402" s="35"/>
      <c r="WIG402" s="35"/>
      <c r="WIH402" s="35"/>
      <c r="WII402" s="35"/>
      <c r="WIJ402" s="35"/>
      <c r="WIK402" s="35"/>
      <c r="WIL402" s="35"/>
      <c r="WIM402" s="35"/>
      <c r="WIN402" s="35"/>
      <c r="WIO402" s="35"/>
      <c r="WIP402" s="35"/>
      <c r="WIQ402" s="35"/>
      <c r="WIR402" s="35"/>
      <c r="WIS402" s="35"/>
      <c r="WIT402" s="35"/>
      <c r="WIU402" s="35"/>
      <c r="WIV402" s="35"/>
      <c r="WIW402" s="35"/>
      <c r="WIX402" s="35"/>
      <c r="WIY402" s="35"/>
      <c r="WIZ402" s="35"/>
      <c r="WJA402" s="35"/>
      <c r="WJB402" s="35"/>
      <c r="WJC402" s="35"/>
      <c r="WJD402" s="35"/>
      <c r="WJE402" s="35"/>
      <c r="WJF402" s="35"/>
      <c r="WJG402" s="35"/>
      <c r="WJH402" s="35"/>
      <c r="WJI402" s="35"/>
      <c r="WJJ402" s="35"/>
      <c r="WJK402" s="35"/>
      <c r="WJL402" s="35"/>
      <c r="WJM402" s="35"/>
      <c r="WJN402" s="35"/>
      <c r="WJO402" s="35"/>
      <c r="WJP402" s="35"/>
      <c r="WJQ402" s="35"/>
      <c r="WJR402" s="35"/>
      <c r="WJS402" s="35"/>
      <c r="WJT402" s="35"/>
      <c r="WJU402" s="35"/>
      <c r="WJV402" s="35"/>
      <c r="WJW402" s="35"/>
      <c r="WJX402" s="35"/>
      <c r="WJY402" s="35"/>
      <c r="WJZ402" s="35"/>
      <c r="WKA402" s="35"/>
      <c r="WKB402" s="35"/>
      <c r="WKC402" s="35"/>
      <c r="WKD402" s="35"/>
      <c r="WKE402" s="35"/>
      <c r="WKF402" s="35"/>
      <c r="WKG402" s="35"/>
      <c r="WKH402" s="35"/>
      <c r="WKI402" s="35"/>
      <c r="WKJ402" s="35"/>
      <c r="WKK402" s="35"/>
      <c r="WKL402" s="35"/>
      <c r="WKM402" s="35"/>
      <c r="WKN402" s="35"/>
      <c r="WKO402" s="35"/>
      <c r="WKP402" s="35"/>
      <c r="WKQ402" s="35"/>
      <c r="WKR402" s="35"/>
      <c r="WKS402" s="35"/>
      <c r="WKT402" s="35"/>
      <c r="WKU402" s="35"/>
      <c r="WKV402" s="35"/>
      <c r="WKW402" s="35"/>
      <c r="WKX402" s="35"/>
      <c r="WKY402" s="35"/>
      <c r="WKZ402" s="35"/>
      <c r="WLA402" s="35"/>
      <c r="WLB402" s="35"/>
      <c r="WLC402" s="35"/>
      <c r="WLD402" s="35"/>
      <c r="WLE402" s="35"/>
      <c r="WLF402" s="35"/>
      <c r="WLG402" s="35"/>
      <c r="WLH402" s="35"/>
      <c r="WLI402" s="35"/>
      <c r="WLJ402" s="35"/>
      <c r="WLK402" s="35"/>
      <c r="WLL402" s="35"/>
      <c r="WLM402" s="35"/>
      <c r="WLN402" s="35"/>
      <c r="WLO402" s="35"/>
      <c r="WLP402" s="35"/>
      <c r="WLQ402" s="35"/>
      <c r="WLR402" s="35"/>
      <c r="WLS402" s="35"/>
      <c r="WLT402" s="35"/>
      <c r="WLU402" s="35"/>
      <c r="WLV402" s="35"/>
      <c r="WLW402" s="35"/>
      <c r="WLX402" s="35"/>
      <c r="WLY402" s="35"/>
      <c r="WLZ402" s="35"/>
      <c r="WMA402" s="35"/>
      <c r="WMB402" s="35"/>
      <c r="WMC402" s="35"/>
      <c r="WMD402" s="35"/>
      <c r="WME402" s="35"/>
      <c r="WMF402" s="35"/>
      <c r="WMG402" s="35"/>
      <c r="WMH402" s="35"/>
      <c r="WMI402" s="35"/>
      <c r="WMJ402" s="35"/>
      <c r="WMK402" s="35"/>
      <c r="WML402" s="35"/>
      <c r="WMM402" s="35"/>
      <c r="WMN402" s="35"/>
      <c r="WMO402" s="35"/>
      <c r="WMP402" s="35"/>
      <c r="WMQ402" s="35"/>
      <c r="WMR402" s="35"/>
      <c r="WMS402" s="35"/>
      <c r="WMT402" s="35"/>
      <c r="WMU402" s="35"/>
      <c r="WMV402" s="35"/>
      <c r="WMW402" s="35"/>
      <c r="WMX402" s="35"/>
      <c r="WMY402" s="35"/>
      <c r="WMZ402" s="35"/>
      <c r="WNA402" s="35"/>
      <c r="WNB402" s="35"/>
      <c r="WNC402" s="35"/>
      <c r="WND402" s="35"/>
      <c r="WNE402" s="35"/>
      <c r="WNF402" s="35"/>
      <c r="WNG402" s="35"/>
      <c r="WNH402" s="35"/>
      <c r="WNI402" s="35"/>
      <c r="WNJ402" s="35"/>
      <c r="WNK402" s="35"/>
      <c r="WNL402" s="35"/>
      <c r="WNM402" s="35"/>
      <c r="WNN402" s="35"/>
      <c r="WNO402" s="35"/>
      <c r="WNP402" s="35"/>
      <c r="WNQ402" s="35"/>
      <c r="WNR402" s="35"/>
      <c r="WNS402" s="35"/>
      <c r="WNT402" s="35"/>
      <c r="WNU402" s="35"/>
      <c r="WNV402" s="35"/>
      <c r="WNW402" s="35"/>
      <c r="WNX402" s="35"/>
      <c r="WNY402" s="35"/>
      <c r="WNZ402" s="35"/>
      <c r="WOA402" s="35"/>
      <c r="WOB402" s="35"/>
      <c r="WOC402" s="35"/>
      <c r="WOD402" s="35"/>
      <c r="WOE402" s="35"/>
      <c r="WOF402" s="35"/>
      <c r="WOG402" s="35"/>
      <c r="WOH402" s="35"/>
      <c r="WOI402" s="35"/>
      <c r="WOJ402" s="35"/>
      <c r="WOK402" s="35"/>
      <c r="WOL402" s="35"/>
      <c r="WOM402" s="35"/>
      <c r="WON402" s="35"/>
      <c r="WOO402" s="35"/>
      <c r="WOP402" s="35"/>
      <c r="WOQ402" s="35"/>
      <c r="WOR402" s="35"/>
      <c r="WOS402" s="35"/>
      <c r="WOT402" s="35"/>
      <c r="WOU402" s="35"/>
      <c r="WOV402" s="35"/>
      <c r="WOW402" s="35"/>
      <c r="WOX402" s="35"/>
      <c r="WOY402" s="35"/>
      <c r="WOZ402" s="35"/>
      <c r="WPA402" s="35"/>
      <c r="WPB402" s="35"/>
      <c r="WPC402" s="35"/>
      <c r="WPD402" s="35"/>
      <c r="WPE402" s="35"/>
      <c r="WPF402" s="35"/>
      <c r="WPG402" s="35"/>
      <c r="WPH402" s="35"/>
      <c r="WPI402" s="35"/>
      <c r="WPJ402" s="35"/>
      <c r="WPK402" s="35"/>
      <c r="WPL402" s="35"/>
      <c r="WPM402" s="35"/>
      <c r="WPN402" s="35"/>
      <c r="WPO402" s="35"/>
      <c r="WPP402" s="35"/>
      <c r="WPQ402" s="35"/>
      <c r="WPR402" s="35"/>
      <c r="WPS402" s="35"/>
      <c r="WPT402" s="35"/>
      <c r="WPU402" s="35"/>
      <c r="WPV402" s="35"/>
      <c r="WPW402" s="35"/>
      <c r="WPX402" s="35"/>
      <c r="WPY402" s="35"/>
      <c r="WPZ402" s="35"/>
      <c r="WQA402" s="35"/>
      <c r="WQB402" s="35"/>
      <c r="WQC402" s="35"/>
      <c r="WQD402" s="35"/>
      <c r="WQE402" s="35"/>
      <c r="WQF402" s="35"/>
      <c r="WQG402" s="35"/>
      <c r="WQH402" s="35"/>
      <c r="WQI402" s="35"/>
      <c r="WQJ402" s="35"/>
      <c r="WQK402" s="35"/>
      <c r="WQL402" s="35"/>
      <c r="WQM402" s="35"/>
      <c r="WQN402" s="35"/>
      <c r="WQO402" s="35"/>
      <c r="WQP402" s="35"/>
      <c r="WQQ402" s="35"/>
      <c r="WQR402" s="35"/>
      <c r="WQS402" s="35"/>
      <c r="WQT402" s="35"/>
      <c r="WQU402" s="35"/>
      <c r="WQV402" s="35"/>
      <c r="WQW402" s="35"/>
      <c r="WQX402" s="35"/>
      <c r="WQY402" s="35"/>
      <c r="WQZ402" s="35"/>
      <c r="WRA402" s="35"/>
      <c r="WRB402" s="35"/>
      <c r="WRC402" s="35"/>
      <c r="WRD402" s="35"/>
      <c r="WRE402" s="35"/>
      <c r="WRF402" s="35"/>
      <c r="WRG402" s="35"/>
      <c r="WRH402" s="35"/>
      <c r="WRI402" s="35"/>
      <c r="WRJ402" s="35"/>
      <c r="WRK402" s="35"/>
      <c r="WRL402" s="35"/>
      <c r="WRM402" s="35"/>
      <c r="WRN402" s="35"/>
      <c r="WRO402" s="35"/>
      <c r="WRP402" s="35"/>
      <c r="WRQ402" s="35"/>
      <c r="WRR402" s="35"/>
      <c r="WRS402" s="35"/>
      <c r="WRT402" s="35"/>
      <c r="WRU402" s="35"/>
      <c r="WRV402" s="35"/>
      <c r="WRW402" s="35"/>
      <c r="WRX402" s="35"/>
      <c r="WRY402" s="35"/>
      <c r="WRZ402" s="35"/>
      <c r="WSA402" s="35"/>
      <c r="WSB402" s="35"/>
      <c r="WSC402" s="35"/>
      <c r="WSD402" s="35"/>
      <c r="WSE402" s="35"/>
      <c r="WSF402" s="35"/>
      <c r="WSG402" s="35"/>
      <c r="WSH402" s="35"/>
      <c r="WSI402" s="35"/>
      <c r="WSJ402" s="35"/>
      <c r="WSK402" s="35"/>
      <c r="WSL402" s="35"/>
      <c r="WSM402" s="35"/>
      <c r="WSN402" s="35"/>
      <c r="WSO402" s="35"/>
      <c r="WSP402" s="35"/>
      <c r="WSQ402" s="35"/>
      <c r="WSR402" s="35"/>
      <c r="WSS402" s="35"/>
      <c r="WST402" s="35"/>
      <c r="WSU402" s="35"/>
      <c r="WSV402" s="35"/>
      <c r="WSW402" s="35"/>
      <c r="WSX402" s="35"/>
      <c r="WSY402" s="35"/>
      <c r="WSZ402" s="35"/>
      <c r="WTA402" s="35"/>
      <c r="WTB402" s="35"/>
      <c r="WTC402" s="35"/>
      <c r="WTD402" s="35"/>
      <c r="WTE402" s="35"/>
      <c r="WTF402" s="35"/>
      <c r="WTG402" s="35"/>
      <c r="WTH402" s="35"/>
      <c r="WTI402" s="35"/>
      <c r="WTJ402" s="35"/>
      <c r="WTK402" s="35"/>
      <c r="WTL402" s="35"/>
      <c r="WTM402" s="35"/>
      <c r="WTN402" s="35"/>
      <c r="WTO402" s="35"/>
      <c r="WTP402" s="35"/>
      <c r="WTQ402" s="35"/>
      <c r="WTR402" s="35"/>
      <c r="WTS402" s="35"/>
      <c r="WTT402" s="35"/>
      <c r="WTU402" s="35"/>
      <c r="WTV402" s="35"/>
      <c r="WTW402" s="35"/>
      <c r="WTX402" s="35"/>
      <c r="WTY402" s="35"/>
      <c r="WTZ402" s="35"/>
      <c r="WUA402" s="35"/>
      <c r="WUB402" s="35"/>
      <c r="WUC402" s="35"/>
      <c r="WUD402" s="35"/>
      <c r="WUE402" s="35"/>
      <c r="WUF402" s="35"/>
      <c r="WUG402" s="35"/>
      <c r="WUH402" s="35"/>
      <c r="WUI402" s="35"/>
      <c r="WUJ402" s="35"/>
      <c r="WUK402" s="35"/>
      <c r="WUL402" s="35"/>
      <c r="WUM402" s="35"/>
      <c r="WUN402" s="35"/>
      <c r="WUO402" s="35"/>
      <c r="WUP402" s="35"/>
      <c r="WUQ402" s="35"/>
      <c r="WUR402" s="35"/>
      <c r="WUS402" s="35"/>
      <c r="WUT402" s="35"/>
      <c r="WUU402" s="35"/>
      <c r="WUV402" s="35"/>
      <c r="WUW402" s="35"/>
      <c r="WUX402" s="35"/>
      <c r="WUY402" s="35"/>
      <c r="WUZ402" s="35"/>
      <c r="WVA402" s="35"/>
      <c r="WVB402" s="35"/>
      <c r="WVC402" s="35"/>
      <c r="WVD402" s="35"/>
      <c r="WVE402" s="35"/>
      <c r="WVF402" s="35"/>
      <c r="WVG402" s="35"/>
      <c r="WVH402" s="35"/>
      <c r="WVI402" s="35"/>
      <c r="WVJ402" s="35"/>
      <c r="WVK402" s="35"/>
      <c r="WVL402" s="35"/>
      <c r="WVM402" s="35"/>
      <c r="WVN402" s="35"/>
      <c r="WVO402" s="35"/>
      <c r="WVP402" s="35"/>
      <c r="WVQ402" s="35"/>
      <c r="WVR402" s="35"/>
      <c r="WVS402" s="35"/>
      <c r="WVT402" s="35"/>
      <c r="WVU402" s="35"/>
      <c r="WVV402" s="35"/>
      <c r="WVW402" s="35"/>
      <c r="WVX402" s="35"/>
      <c r="WVY402" s="35"/>
      <c r="WVZ402" s="35"/>
      <c r="WWA402" s="35"/>
      <c r="WWB402" s="35"/>
      <c r="WWC402" s="35"/>
      <c r="WWD402" s="35"/>
      <c r="WWE402" s="35"/>
      <c r="WWF402" s="35"/>
      <c r="WWG402" s="35"/>
      <c r="WWH402" s="35"/>
      <c r="WWI402" s="35"/>
      <c r="WWJ402" s="35"/>
      <c r="WWK402" s="35"/>
      <c r="WWL402" s="35"/>
      <c r="WWM402" s="35"/>
      <c r="WWN402" s="35"/>
      <c r="WWO402" s="35"/>
      <c r="WWP402" s="35"/>
      <c r="WWQ402" s="35"/>
      <c r="WWR402" s="35"/>
      <c r="WWS402" s="35"/>
      <c r="WWT402" s="35"/>
      <c r="WWU402" s="35"/>
      <c r="WWV402" s="35"/>
      <c r="WWW402" s="35"/>
      <c r="WWX402" s="35"/>
      <c r="WWY402" s="35"/>
      <c r="WWZ402" s="35"/>
      <c r="WXA402" s="35"/>
      <c r="WXB402" s="35"/>
      <c r="WXC402" s="35"/>
      <c r="WXD402" s="35"/>
      <c r="WXE402" s="35"/>
      <c r="WXF402" s="35"/>
      <c r="WXG402" s="35"/>
      <c r="WXH402" s="35"/>
      <c r="WXI402" s="35"/>
      <c r="WXJ402" s="35"/>
      <c r="WXK402" s="35"/>
      <c r="WXL402" s="35"/>
      <c r="WXM402" s="35"/>
      <c r="WXN402" s="35"/>
      <c r="WXO402" s="35"/>
      <c r="WXP402" s="35"/>
      <c r="WXQ402" s="35"/>
      <c r="WXR402" s="35"/>
      <c r="WXS402" s="35"/>
      <c r="WXT402" s="35"/>
      <c r="WXU402" s="35"/>
      <c r="WXV402" s="35"/>
      <c r="WXW402" s="35"/>
      <c r="WXX402" s="35"/>
      <c r="WXY402" s="35"/>
      <c r="WXZ402" s="35"/>
      <c r="WYA402" s="35"/>
      <c r="WYB402" s="35"/>
      <c r="WYC402" s="35"/>
      <c r="WYD402" s="35"/>
      <c r="WYE402" s="35"/>
      <c r="WYF402" s="35"/>
      <c r="WYG402" s="35"/>
      <c r="WYH402" s="35"/>
      <c r="WYI402" s="35"/>
      <c r="WYJ402" s="35"/>
      <c r="WYK402" s="35"/>
      <c r="WYL402" s="35"/>
      <c r="WYM402" s="35"/>
      <c r="WYN402" s="35"/>
      <c r="WYO402" s="35"/>
      <c r="WYP402" s="35"/>
      <c r="WYQ402" s="35"/>
      <c r="WYR402" s="35"/>
      <c r="WYS402" s="35"/>
      <c r="WYT402" s="35"/>
      <c r="WYU402" s="35"/>
      <c r="WYV402" s="35"/>
      <c r="WYW402" s="35"/>
      <c r="WYX402" s="35"/>
      <c r="WYY402" s="35"/>
      <c r="WYZ402" s="35"/>
      <c r="WZA402" s="35"/>
      <c r="WZB402" s="35"/>
    </row>
    <row r="403" spans="1:16226" ht="20.25" x14ac:dyDescent="0.25">
      <c r="A403" s="144" t="s">
        <v>84</v>
      </c>
      <c r="B403" s="144"/>
      <c r="C403" s="144"/>
      <c r="D403" s="144"/>
      <c r="E403" s="144"/>
      <c r="F403" s="144"/>
      <c r="G403" s="144"/>
      <c r="H403" s="144"/>
      <c r="I403" s="144"/>
    </row>
    <row r="404" spans="1:16226" ht="20.25" x14ac:dyDescent="0.25">
      <c r="A404" s="100" t="s">
        <v>76</v>
      </c>
      <c r="B404" s="100"/>
      <c r="C404" s="100"/>
      <c r="D404" s="2" t="s">
        <v>4</v>
      </c>
      <c r="E404" s="116" t="str">
        <f>E3</f>
        <v>Mahindra Happinest Kalyan - 2 Project A (Tower C, D, E &amp; F)</v>
      </c>
      <c r="F404" s="122"/>
      <c r="G404" s="122"/>
      <c r="H404" s="122"/>
      <c r="I404" s="117"/>
    </row>
    <row r="405" spans="1:16226" ht="83.25" customHeight="1" x14ac:dyDescent="0.25">
      <c r="A405" s="100" t="s">
        <v>136</v>
      </c>
      <c r="B405" s="100"/>
      <c r="C405" s="100"/>
      <c r="D405" s="2" t="s">
        <v>4</v>
      </c>
      <c r="E405" s="116" t="str">
        <f>E9</f>
        <v>Mahindra Happinest Kalyan­2 Project A, Survey No.32, 34, 35 Pt., 36/1 Pt.36/2 Pt.,
36/A Pt., 36/B Pt., 37/1 Pt., 37/2 Pt., 37/B Pt., 37/C Pt., &amp; 50Pt, near Tata Housing
Amantra, Tata Housing Entrance Road, Village - Ranjnoli, Bhiwandi West, Bhiwandi, Thane - 421311.</v>
      </c>
      <c r="F405" s="122"/>
      <c r="G405" s="122"/>
      <c r="H405" s="122"/>
      <c r="I405" s="117"/>
    </row>
    <row r="406" spans="1:16226" ht="20.25" customHeight="1" x14ac:dyDescent="0.25">
      <c r="A406" s="157" t="s">
        <v>142</v>
      </c>
      <c r="B406" s="157"/>
      <c r="C406" s="157"/>
      <c r="D406" s="16" t="s">
        <v>4</v>
      </c>
      <c r="E406" s="158" t="str">
        <f>I3</f>
        <v>04/07/2025 at  12:28 PM</v>
      </c>
      <c r="F406" s="159"/>
      <c r="G406" s="159"/>
      <c r="H406" s="159"/>
      <c r="I406" s="160"/>
    </row>
    <row r="407" spans="1:16226" ht="20.25" x14ac:dyDescent="0.25">
      <c r="A407" s="31"/>
      <c r="B407" s="32"/>
      <c r="C407" s="32"/>
      <c r="D407" s="32"/>
      <c r="E407" s="32"/>
      <c r="F407" s="32"/>
      <c r="G407" s="32"/>
      <c r="H407" s="32"/>
      <c r="I407" s="25"/>
    </row>
    <row r="408" spans="1:16226" ht="20.25" x14ac:dyDescent="0.25">
      <c r="A408" s="33"/>
      <c r="B408" s="34"/>
      <c r="C408" s="34"/>
      <c r="D408" s="34"/>
      <c r="E408" s="34"/>
      <c r="F408" s="34"/>
      <c r="G408" s="34"/>
      <c r="H408" s="34"/>
      <c r="I408" s="26"/>
    </row>
    <row r="409" spans="1:16226" ht="20.25" x14ac:dyDescent="0.25">
      <c r="A409" s="33"/>
      <c r="B409" s="34"/>
      <c r="C409" s="34"/>
      <c r="D409" s="34"/>
      <c r="E409" s="34"/>
      <c r="F409" s="34"/>
      <c r="G409" s="34"/>
      <c r="H409" s="34"/>
      <c r="I409" s="26"/>
    </row>
    <row r="410" spans="1:16226" ht="20.25" x14ac:dyDescent="0.25">
      <c r="A410" s="33"/>
      <c r="B410" s="34"/>
      <c r="C410" s="34"/>
      <c r="D410" s="34"/>
      <c r="E410" s="34"/>
      <c r="F410" s="34"/>
      <c r="G410" s="34"/>
      <c r="H410" s="34"/>
      <c r="I410" s="26"/>
    </row>
    <row r="411" spans="1:16226" ht="20.25" x14ac:dyDescent="0.25">
      <c r="A411" s="33"/>
      <c r="B411" s="34"/>
      <c r="C411" s="34"/>
      <c r="D411" s="34"/>
      <c r="E411" s="34"/>
      <c r="F411" s="34"/>
      <c r="G411" s="34"/>
      <c r="H411" s="34"/>
      <c r="I411" s="26"/>
    </row>
    <row r="412" spans="1:16226" ht="20.25" x14ac:dyDescent="0.25">
      <c r="A412" s="33"/>
      <c r="B412" s="34"/>
      <c r="C412" s="34"/>
      <c r="D412" s="34"/>
      <c r="E412" s="34"/>
      <c r="F412" s="34"/>
      <c r="G412" s="34"/>
      <c r="H412" s="34"/>
      <c r="I412" s="26"/>
    </row>
    <row r="413" spans="1:16226" ht="20.25" x14ac:dyDescent="0.25">
      <c r="A413" s="33"/>
      <c r="B413" s="34"/>
      <c r="C413" s="34"/>
      <c r="D413" s="34"/>
      <c r="E413" s="34"/>
      <c r="F413" s="34"/>
      <c r="G413" s="34"/>
      <c r="H413" s="34"/>
      <c r="I413" s="26"/>
    </row>
    <row r="414" spans="1:16226" ht="20.25" x14ac:dyDescent="0.25">
      <c r="A414" s="33"/>
      <c r="B414" s="34"/>
      <c r="C414" s="34"/>
      <c r="D414" s="34"/>
      <c r="E414" s="34"/>
      <c r="F414" s="34"/>
      <c r="G414" s="34"/>
      <c r="H414" s="34"/>
      <c r="I414" s="26"/>
    </row>
    <row r="415" spans="1:16226" ht="20.25" x14ac:dyDescent="0.25">
      <c r="A415" s="33"/>
      <c r="B415" s="34"/>
      <c r="C415" s="34"/>
      <c r="D415" s="34"/>
      <c r="E415" s="34"/>
      <c r="F415" s="34"/>
      <c r="G415" s="34"/>
      <c r="H415" s="34"/>
      <c r="I415" s="26"/>
    </row>
    <row r="416" spans="1:16226" ht="20.25" x14ac:dyDescent="0.25">
      <c r="A416" s="33"/>
      <c r="B416" s="34"/>
      <c r="C416" s="34"/>
      <c r="D416" s="34"/>
      <c r="E416" s="34"/>
      <c r="F416" s="34"/>
      <c r="G416" s="34"/>
      <c r="H416" s="34"/>
      <c r="I416" s="26"/>
    </row>
    <row r="417" spans="1:9" ht="20.25" x14ac:dyDescent="0.25">
      <c r="A417" s="33"/>
      <c r="B417" s="34"/>
      <c r="C417" s="34"/>
      <c r="D417" s="34"/>
      <c r="E417" s="34"/>
      <c r="F417" s="34"/>
      <c r="G417" s="34"/>
      <c r="H417" s="34"/>
      <c r="I417" s="26"/>
    </row>
    <row r="418" spans="1:9" ht="20.25" x14ac:dyDescent="0.25">
      <c r="A418" s="33"/>
      <c r="B418" s="34"/>
      <c r="C418" s="34"/>
      <c r="D418" s="34"/>
      <c r="E418" s="34"/>
      <c r="F418" s="34"/>
      <c r="G418" s="34"/>
      <c r="H418" s="34"/>
      <c r="I418" s="26"/>
    </row>
    <row r="419" spans="1:9" ht="20.25" x14ac:dyDescent="0.25">
      <c r="A419" s="33"/>
      <c r="B419" s="34"/>
      <c r="C419" s="34"/>
      <c r="D419" s="34"/>
      <c r="E419" s="34"/>
      <c r="F419" s="34"/>
      <c r="G419" s="34"/>
      <c r="H419" s="34"/>
      <c r="I419" s="26"/>
    </row>
    <row r="420" spans="1:9" ht="20.25" x14ac:dyDescent="0.25">
      <c r="A420" s="33"/>
      <c r="B420" s="34"/>
      <c r="C420" s="34"/>
      <c r="D420" s="34"/>
      <c r="E420" s="34"/>
      <c r="F420" s="34"/>
      <c r="G420" s="34"/>
      <c r="H420" s="34"/>
      <c r="I420" s="26"/>
    </row>
    <row r="421" spans="1:9" ht="20.25" x14ac:dyDescent="0.25">
      <c r="A421" s="33"/>
      <c r="B421" s="34"/>
      <c r="C421" s="34"/>
      <c r="D421" s="34"/>
      <c r="E421" s="34"/>
      <c r="F421" s="34"/>
      <c r="G421" s="34"/>
      <c r="H421" s="34"/>
      <c r="I421" s="26"/>
    </row>
    <row r="422" spans="1:9" ht="20.25" x14ac:dyDescent="0.25">
      <c r="A422" s="33"/>
      <c r="B422" s="34"/>
      <c r="C422" s="34"/>
      <c r="D422" s="34"/>
      <c r="E422" s="34"/>
      <c r="F422" s="34"/>
      <c r="G422" s="34"/>
      <c r="H422" s="34"/>
      <c r="I422" s="26"/>
    </row>
    <row r="423" spans="1:9" ht="20.25" x14ac:dyDescent="0.25">
      <c r="A423" s="33"/>
      <c r="B423" s="34"/>
      <c r="C423" s="34"/>
      <c r="D423" s="34"/>
      <c r="E423" s="34"/>
      <c r="F423" s="34"/>
      <c r="G423" s="34"/>
      <c r="H423" s="34"/>
      <c r="I423" s="26"/>
    </row>
    <row r="424" spans="1:9" ht="20.25" x14ac:dyDescent="0.25">
      <c r="A424" s="33"/>
      <c r="B424" s="34"/>
      <c r="C424" s="34"/>
      <c r="D424" s="34"/>
      <c r="E424" s="34"/>
      <c r="F424" s="34"/>
      <c r="G424" s="34"/>
      <c r="H424" s="34"/>
      <c r="I424" s="26"/>
    </row>
    <row r="425" spans="1:9" ht="20.25" x14ac:dyDescent="0.25">
      <c r="A425" s="33"/>
      <c r="B425" s="34"/>
      <c r="C425" s="34"/>
      <c r="D425" s="34"/>
      <c r="E425" s="34"/>
      <c r="F425" s="34"/>
      <c r="G425" s="34"/>
      <c r="H425" s="34"/>
      <c r="I425" s="26"/>
    </row>
    <row r="426" spans="1:9" ht="20.25" x14ac:dyDescent="0.25">
      <c r="A426" s="33"/>
      <c r="B426" s="34"/>
      <c r="C426" s="34"/>
      <c r="D426" s="34"/>
      <c r="E426" s="34"/>
      <c r="F426" s="34"/>
      <c r="G426" s="34"/>
      <c r="H426" s="34"/>
      <c r="I426" s="26"/>
    </row>
    <row r="427" spans="1:9" ht="20.25" x14ac:dyDescent="0.25">
      <c r="A427" s="33"/>
      <c r="B427" s="34"/>
      <c r="C427" s="34"/>
      <c r="D427" s="34"/>
      <c r="E427" s="34"/>
      <c r="F427" s="34"/>
      <c r="G427" s="34"/>
      <c r="H427" s="34"/>
      <c r="I427" s="26"/>
    </row>
    <row r="428" spans="1:9" ht="20.25" x14ac:dyDescent="0.25">
      <c r="A428" s="33"/>
      <c r="B428" s="34"/>
      <c r="C428" s="34"/>
      <c r="D428" s="34"/>
      <c r="E428" s="34"/>
      <c r="F428" s="34"/>
      <c r="G428" s="34"/>
      <c r="H428" s="34"/>
      <c r="I428" s="26"/>
    </row>
    <row r="429" spans="1:9" ht="20.25" x14ac:dyDescent="0.25">
      <c r="A429" s="33"/>
      <c r="B429" s="34"/>
      <c r="C429" s="34"/>
      <c r="D429" s="34"/>
      <c r="E429" s="34"/>
      <c r="F429" s="34"/>
      <c r="G429" s="34"/>
      <c r="H429" s="34"/>
      <c r="I429" s="26"/>
    </row>
    <row r="430" spans="1:9" ht="20.25" x14ac:dyDescent="0.25">
      <c r="A430" s="33"/>
      <c r="B430" s="34"/>
      <c r="C430" s="34"/>
      <c r="D430" s="34"/>
      <c r="E430" s="34"/>
      <c r="F430" s="34"/>
      <c r="G430" s="34"/>
      <c r="H430" s="34"/>
      <c r="I430" s="26"/>
    </row>
    <row r="431" spans="1:9" ht="20.25" x14ac:dyDescent="0.25">
      <c r="A431" s="33"/>
      <c r="B431" s="34"/>
      <c r="C431" s="34"/>
      <c r="D431" s="34"/>
      <c r="E431" s="34"/>
      <c r="F431" s="34"/>
      <c r="G431" s="34"/>
      <c r="H431" s="34"/>
      <c r="I431" s="26"/>
    </row>
    <row r="432" spans="1:9" ht="20.25" x14ac:dyDescent="0.25">
      <c r="A432" s="33"/>
      <c r="B432" s="34"/>
      <c r="C432" s="34"/>
      <c r="D432" s="34"/>
      <c r="E432" s="34"/>
      <c r="F432" s="34"/>
      <c r="G432" s="34"/>
      <c r="H432" s="34"/>
      <c r="I432" s="26"/>
    </row>
    <row r="433" spans="1:9" ht="20.25" x14ac:dyDescent="0.25">
      <c r="A433" s="33"/>
      <c r="B433" s="34"/>
      <c r="C433" s="34"/>
      <c r="D433" s="34"/>
      <c r="E433" s="34"/>
      <c r="F433" s="34"/>
      <c r="G433" s="34"/>
      <c r="H433" s="34"/>
      <c r="I433" s="26"/>
    </row>
    <row r="434" spans="1:9" ht="20.25" x14ac:dyDescent="0.25">
      <c r="A434" s="33"/>
      <c r="B434" s="34"/>
      <c r="C434" s="34"/>
      <c r="D434" s="34"/>
      <c r="E434" s="34"/>
      <c r="F434" s="34"/>
      <c r="G434" s="34"/>
      <c r="H434" s="34"/>
      <c r="I434" s="26"/>
    </row>
    <row r="435" spans="1:9" ht="20.25" x14ac:dyDescent="0.25">
      <c r="A435" s="33"/>
      <c r="B435" s="34"/>
      <c r="C435" s="34"/>
      <c r="D435" s="34"/>
      <c r="E435" s="34"/>
      <c r="F435" s="34"/>
      <c r="G435" s="34"/>
      <c r="H435" s="34"/>
      <c r="I435" s="26"/>
    </row>
    <row r="436" spans="1:9" ht="20.25" x14ac:dyDescent="0.25">
      <c r="A436" s="33"/>
      <c r="B436" s="34"/>
      <c r="C436" s="34"/>
      <c r="D436" s="34"/>
      <c r="E436" s="34"/>
      <c r="F436" s="34"/>
      <c r="G436" s="34"/>
      <c r="H436" s="34"/>
      <c r="I436" s="26"/>
    </row>
    <row r="437" spans="1:9" ht="20.25" x14ac:dyDescent="0.25">
      <c r="A437" s="33"/>
      <c r="B437" s="34"/>
      <c r="C437" s="34"/>
      <c r="D437" s="34"/>
      <c r="E437" s="34"/>
      <c r="F437" s="34"/>
      <c r="G437" s="34"/>
      <c r="H437" s="34"/>
      <c r="I437" s="26"/>
    </row>
    <row r="438" spans="1:9" ht="20.25" x14ac:dyDescent="0.25">
      <c r="A438" s="33"/>
      <c r="B438" s="34"/>
      <c r="C438" s="34"/>
      <c r="D438" s="34"/>
      <c r="E438" s="34"/>
      <c r="F438" s="34"/>
      <c r="G438" s="34"/>
      <c r="H438" s="34"/>
      <c r="I438" s="26"/>
    </row>
    <row r="439" spans="1:9" ht="20.25" x14ac:dyDescent="0.25">
      <c r="A439" s="33"/>
      <c r="B439" s="34"/>
      <c r="C439" s="34"/>
      <c r="D439" s="34"/>
      <c r="E439" s="34"/>
      <c r="F439" s="34"/>
      <c r="G439" s="34"/>
      <c r="H439" s="34"/>
      <c r="I439" s="26"/>
    </row>
    <row r="440" spans="1:9" ht="33.75" customHeight="1" x14ac:dyDescent="0.25">
      <c r="A440" s="33"/>
      <c r="B440" s="34"/>
      <c r="C440" s="34"/>
      <c r="D440" s="34"/>
      <c r="E440" s="34"/>
      <c r="F440" s="34"/>
      <c r="G440" s="34"/>
      <c r="H440" s="34"/>
      <c r="I440" s="26"/>
    </row>
    <row r="441" spans="1:9" ht="33.75" customHeight="1" x14ac:dyDescent="0.25">
      <c r="A441" s="33"/>
      <c r="B441" s="34"/>
      <c r="C441" s="34"/>
      <c r="D441" s="34"/>
      <c r="E441" s="34"/>
      <c r="F441" s="34"/>
      <c r="G441" s="34"/>
      <c r="H441" s="34"/>
      <c r="I441" s="26"/>
    </row>
    <row r="442" spans="1:9" ht="33.75" customHeight="1" x14ac:dyDescent="0.25">
      <c r="A442" s="33"/>
      <c r="B442" s="34"/>
      <c r="C442" s="34"/>
      <c r="D442" s="34"/>
      <c r="E442" s="34"/>
      <c r="F442" s="34"/>
      <c r="G442" s="34"/>
      <c r="H442" s="34"/>
      <c r="I442" s="26"/>
    </row>
    <row r="443" spans="1:9" ht="33.75" customHeight="1" x14ac:dyDescent="0.25">
      <c r="A443" s="33"/>
      <c r="B443" s="34"/>
      <c r="C443" s="34"/>
      <c r="D443" s="34"/>
      <c r="E443" s="34"/>
      <c r="F443" s="34"/>
      <c r="G443" s="34"/>
      <c r="H443" s="34"/>
      <c r="I443" s="26"/>
    </row>
    <row r="444" spans="1:9" ht="33.75" customHeight="1" x14ac:dyDescent="0.25">
      <c r="A444" s="33"/>
      <c r="B444" s="34"/>
      <c r="C444" s="34"/>
      <c r="D444" s="34"/>
      <c r="E444" s="34"/>
      <c r="F444" s="34"/>
      <c r="G444" s="34"/>
      <c r="H444" s="34"/>
      <c r="I444" s="26"/>
    </row>
    <row r="445" spans="1:9" ht="20.25" hidden="1" x14ac:dyDescent="0.25">
      <c r="A445" s="33"/>
      <c r="B445" s="34"/>
      <c r="C445" s="34"/>
      <c r="D445" s="34"/>
      <c r="E445" s="34"/>
      <c r="F445" s="34"/>
      <c r="G445" s="34"/>
      <c r="H445" s="34"/>
      <c r="I445" s="26"/>
    </row>
    <row r="446" spans="1:9" ht="20.25" hidden="1" x14ac:dyDescent="0.25">
      <c r="A446" s="33"/>
      <c r="B446" s="34"/>
      <c r="C446" s="34"/>
      <c r="D446" s="34"/>
      <c r="E446" s="34"/>
      <c r="F446" s="34"/>
      <c r="G446" s="34"/>
      <c r="H446" s="34"/>
      <c r="I446" s="26"/>
    </row>
    <row r="447" spans="1:9" ht="20.25" hidden="1" x14ac:dyDescent="0.25">
      <c r="A447" s="33"/>
      <c r="B447" s="34"/>
      <c r="C447" s="34"/>
      <c r="D447" s="34"/>
      <c r="E447" s="34"/>
      <c r="F447" s="34"/>
      <c r="G447" s="34"/>
      <c r="H447" s="34"/>
      <c r="I447" s="26"/>
    </row>
    <row r="448" spans="1:9" ht="20.25" hidden="1" x14ac:dyDescent="0.25">
      <c r="A448" s="33"/>
      <c r="B448" s="34"/>
      <c r="C448" s="34"/>
      <c r="D448" s="34"/>
      <c r="E448" s="34"/>
      <c r="F448" s="34"/>
      <c r="G448" s="34"/>
      <c r="H448" s="34"/>
      <c r="I448" s="26"/>
    </row>
    <row r="449" spans="1:16226" ht="20.25" hidden="1" x14ac:dyDescent="0.25">
      <c r="A449" s="33"/>
      <c r="B449" s="34"/>
      <c r="C449" s="34"/>
      <c r="D449" s="34"/>
      <c r="E449" s="34"/>
      <c r="F449" s="34"/>
      <c r="G449" s="34"/>
      <c r="H449" s="34"/>
      <c r="I449" s="26"/>
    </row>
    <row r="450" spans="1:16226" ht="20.25" hidden="1" x14ac:dyDescent="0.25">
      <c r="A450" s="33"/>
      <c r="B450" s="34"/>
      <c r="C450" s="34"/>
      <c r="D450" s="34"/>
      <c r="E450" s="34"/>
      <c r="F450" s="34"/>
      <c r="G450" s="34"/>
      <c r="H450" s="34"/>
      <c r="I450" s="26"/>
    </row>
    <row r="451" spans="1:16226" s="72" customFormat="1" ht="20.25" x14ac:dyDescent="0.25">
      <c r="A451" s="68"/>
      <c r="B451" s="69"/>
      <c r="C451" s="69"/>
      <c r="D451" s="69"/>
      <c r="E451" s="69"/>
      <c r="F451" s="69"/>
      <c r="G451" s="69"/>
      <c r="H451" s="69"/>
      <c r="I451" s="70"/>
      <c r="J451" s="71"/>
      <c r="K451" s="71"/>
      <c r="L451" s="71"/>
      <c r="M451" s="71"/>
      <c r="N451" s="71"/>
      <c r="O451" s="71"/>
      <c r="P451" s="71"/>
      <c r="Q451" s="71"/>
      <c r="R451" s="71"/>
      <c r="S451" s="71"/>
      <c r="T451" s="71"/>
      <c r="U451" s="71"/>
      <c r="V451" s="71"/>
      <c r="W451" s="71"/>
      <c r="X451" s="71"/>
      <c r="Y451" s="71"/>
      <c r="Z451" s="71"/>
      <c r="AA451" s="71"/>
      <c r="EV451" s="71"/>
      <c r="EW451" s="71"/>
      <c r="EX451" s="71"/>
      <c r="EY451" s="71"/>
      <c r="EZ451" s="71"/>
      <c r="FA451" s="71"/>
      <c r="FB451" s="71"/>
      <c r="FC451" s="71"/>
      <c r="FD451" s="71"/>
      <c r="FE451" s="71"/>
      <c r="FF451" s="71"/>
      <c r="FG451" s="71"/>
      <c r="FH451" s="71"/>
      <c r="FI451" s="71"/>
      <c r="FJ451" s="71"/>
      <c r="FK451" s="71"/>
      <c r="FL451" s="71"/>
      <c r="FM451" s="71"/>
      <c r="FN451" s="71"/>
      <c r="FO451" s="71"/>
      <c r="FP451" s="71"/>
      <c r="FQ451" s="71"/>
      <c r="FR451" s="71"/>
      <c r="FS451" s="71"/>
      <c r="FT451" s="71"/>
      <c r="FU451" s="71"/>
      <c r="FV451" s="71"/>
      <c r="FW451" s="71"/>
      <c r="FX451" s="71"/>
      <c r="FY451" s="71"/>
      <c r="FZ451" s="71"/>
      <c r="GA451" s="71"/>
      <c r="GB451" s="71"/>
      <c r="GC451" s="71"/>
      <c r="GD451" s="71"/>
      <c r="GE451" s="71"/>
      <c r="GF451" s="71"/>
      <c r="GG451" s="71"/>
      <c r="GH451" s="71"/>
      <c r="GI451" s="71"/>
      <c r="GJ451" s="71"/>
      <c r="GK451" s="71"/>
      <c r="GL451" s="71"/>
      <c r="GM451" s="71"/>
      <c r="GN451" s="71"/>
      <c r="GO451" s="71"/>
      <c r="GP451" s="71"/>
      <c r="GQ451" s="71"/>
      <c r="GR451" s="71"/>
      <c r="GS451" s="71"/>
      <c r="GT451" s="71"/>
      <c r="GU451" s="71"/>
      <c r="GV451" s="71"/>
      <c r="GW451" s="71"/>
      <c r="GX451" s="71"/>
      <c r="GY451" s="71"/>
      <c r="GZ451" s="71"/>
      <c r="HA451" s="71"/>
      <c r="HB451" s="71"/>
      <c r="HC451" s="71"/>
      <c r="HD451" s="71"/>
      <c r="HE451" s="71"/>
      <c r="HF451" s="71"/>
      <c r="HG451" s="71"/>
      <c r="HH451" s="71"/>
      <c r="HI451" s="71"/>
      <c r="HJ451" s="71"/>
      <c r="HK451" s="71"/>
      <c r="HL451" s="71"/>
      <c r="HM451" s="71"/>
      <c r="HN451" s="71"/>
      <c r="HO451" s="71"/>
      <c r="HP451" s="71"/>
      <c r="HQ451" s="71"/>
      <c r="HR451" s="71"/>
      <c r="HS451" s="71"/>
      <c r="HT451" s="71"/>
      <c r="HU451" s="71"/>
      <c r="HV451" s="71"/>
      <c r="HW451" s="71"/>
      <c r="HX451" s="71"/>
      <c r="HY451" s="71"/>
      <c r="HZ451" s="71"/>
      <c r="IA451" s="71"/>
      <c r="IB451" s="71"/>
      <c r="IC451" s="71"/>
      <c r="ID451" s="71"/>
      <c r="IE451" s="71"/>
      <c r="IF451" s="71"/>
      <c r="IG451" s="71"/>
      <c r="IH451" s="71"/>
      <c r="II451" s="71"/>
      <c r="IJ451" s="71"/>
      <c r="IK451" s="71"/>
      <c r="IL451" s="71"/>
      <c r="IM451" s="71"/>
      <c r="IN451" s="71"/>
      <c r="IO451" s="71"/>
      <c r="IP451" s="71"/>
      <c r="IQ451" s="71"/>
      <c r="IR451" s="71"/>
      <c r="IS451" s="71"/>
      <c r="IT451" s="71"/>
      <c r="IU451" s="71"/>
      <c r="IV451" s="71"/>
      <c r="IW451" s="71"/>
      <c r="IX451" s="71"/>
      <c r="IY451" s="71"/>
      <c r="IZ451" s="71"/>
      <c r="JA451" s="71"/>
      <c r="JB451" s="71"/>
      <c r="JC451" s="71"/>
      <c r="JD451" s="71"/>
      <c r="JE451" s="71"/>
      <c r="JF451" s="71"/>
      <c r="JG451" s="71"/>
      <c r="JH451" s="71"/>
      <c r="JI451" s="71"/>
      <c r="JJ451" s="71"/>
      <c r="JK451" s="71"/>
      <c r="JL451" s="71"/>
      <c r="JM451" s="71"/>
      <c r="JN451" s="71"/>
      <c r="JO451" s="71"/>
      <c r="JP451" s="71"/>
      <c r="JQ451" s="71"/>
      <c r="JR451" s="71"/>
      <c r="JS451" s="71"/>
      <c r="JT451" s="71"/>
      <c r="JU451" s="71"/>
      <c r="JV451" s="71"/>
      <c r="JW451" s="71"/>
      <c r="JX451" s="71"/>
      <c r="JY451" s="71"/>
      <c r="JZ451" s="71"/>
      <c r="KA451" s="71"/>
      <c r="KB451" s="71"/>
      <c r="KC451" s="71"/>
      <c r="KD451" s="71"/>
      <c r="KE451" s="71"/>
      <c r="KF451" s="71"/>
      <c r="KG451" s="71"/>
      <c r="KH451" s="71"/>
      <c r="KI451" s="71"/>
      <c r="KJ451" s="71"/>
      <c r="KK451" s="71"/>
      <c r="KL451" s="71"/>
      <c r="KM451" s="71"/>
      <c r="KN451" s="71"/>
      <c r="KO451" s="71"/>
      <c r="KP451" s="71"/>
      <c r="KQ451" s="71"/>
      <c r="KR451" s="71"/>
      <c r="KS451" s="71"/>
      <c r="KT451" s="71"/>
      <c r="KU451" s="71"/>
      <c r="KV451" s="71"/>
      <c r="KW451" s="71"/>
      <c r="KX451" s="71"/>
      <c r="KY451" s="71"/>
      <c r="KZ451" s="71"/>
      <c r="LA451" s="71"/>
      <c r="LB451" s="71"/>
      <c r="LC451" s="71"/>
      <c r="LD451" s="71"/>
      <c r="LE451" s="71"/>
      <c r="LF451" s="71"/>
      <c r="LG451" s="71"/>
      <c r="LH451" s="71"/>
      <c r="LI451" s="71"/>
      <c r="LJ451" s="71"/>
      <c r="LK451" s="71"/>
      <c r="LL451" s="71"/>
      <c r="LM451" s="71"/>
      <c r="LN451" s="71"/>
      <c r="LO451" s="71"/>
      <c r="LP451" s="71"/>
      <c r="LQ451" s="71"/>
      <c r="LR451" s="71"/>
      <c r="LS451" s="71"/>
      <c r="LT451" s="71"/>
      <c r="LU451" s="71"/>
      <c r="LV451" s="71"/>
      <c r="LW451" s="71"/>
      <c r="LX451" s="71"/>
      <c r="LY451" s="71"/>
      <c r="LZ451" s="71"/>
      <c r="MA451" s="71"/>
      <c r="MB451" s="71"/>
      <c r="MC451" s="71"/>
      <c r="MD451" s="71"/>
      <c r="ME451" s="71"/>
      <c r="MF451" s="71"/>
      <c r="MG451" s="71"/>
      <c r="MH451" s="71"/>
      <c r="MI451" s="71"/>
      <c r="MJ451" s="71"/>
      <c r="MK451" s="71"/>
      <c r="ML451" s="71"/>
      <c r="MM451" s="71"/>
      <c r="MN451" s="71"/>
      <c r="MO451" s="71"/>
      <c r="MP451" s="71"/>
      <c r="MQ451" s="71"/>
      <c r="MR451" s="71"/>
      <c r="MS451" s="71"/>
      <c r="MT451" s="71"/>
      <c r="MU451" s="71"/>
      <c r="MV451" s="71"/>
      <c r="MW451" s="71"/>
      <c r="MX451" s="71"/>
      <c r="MY451" s="71"/>
      <c r="MZ451" s="71"/>
      <c r="NA451" s="71"/>
      <c r="NB451" s="71"/>
      <c r="NC451" s="71"/>
      <c r="ND451" s="71"/>
      <c r="NE451" s="71"/>
      <c r="NF451" s="71"/>
      <c r="NG451" s="71"/>
      <c r="NH451" s="71"/>
      <c r="NI451" s="71"/>
      <c r="NJ451" s="71"/>
      <c r="NK451" s="71"/>
      <c r="NL451" s="71"/>
      <c r="NM451" s="71"/>
      <c r="NN451" s="71"/>
      <c r="NO451" s="71"/>
      <c r="NP451" s="71"/>
      <c r="NQ451" s="71"/>
      <c r="NR451" s="71"/>
      <c r="NS451" s="71"/>
      <c r="NT451" s="71"/>
      <c r="NU451" s="71"/>
      <c r="NV451" s="71"/>
      <c r="NW451" s="71"/>
      <c r="NX451" s="71"/>
      <c r="NY451" s="71"/>
      <c r="NZ451" s="71"/>
      <c r="OA451" s="71"/>
      <c r="OB451" s="71"/>
      <c r="OC451" s="71"/>
      <c r="OD451" s="71"/>
      <c r="OE451" s="71"/>
      <c r="OF451" s="71"/>
      <c r="OG451" s="71"/>
      <c r="OH451" s="71"/>
      <c r="OI451" s="71"/>
      <c r="OJ451" s="71"/>
      <c r="OK451" s="71"/>
      <c r="OL451" s="71"/>
      <c r="OM451" s="71"/>
      <c r="ON451" s="71"/>
      <c r="OO451" s="71"/>
      <c r="OP451" s="71"/>
      <c r="OQ451" s="71"/>
      <c r="OR451" s="71"/>
      <c r="OS451" s="71"/>
      <c r="OT451" s="71"/>
      <c r="OU451" s="71"/>
      <c r="OV451" s="71"/>
      <c r="OW451" s="71"/>
      <c r="OX451" s="71"/>
      <c r="OY451" s="71"/>
      <c r="OZ451" s="71"/>
      <c r="PA451" s="71"/>
      <c r="PB451" s="71"/>
      <c r="PC451" s="71"/>
      <c r="PD451" s="71"/>
      <c r="PE451" s="71"/>
      <c r="PF451" s="71"/>
      <c r="PG451" s="71"/>
      <c r="PH451" s="71"/>
      <c r="PI451" s="71"/>
      <c r="PJ451" s="71"/>
      <c r="PK451" s="71"/>
      <c r="PL451" s="71"/>
      <c r="PM451" s="71"/>
      <c r="PN451" s="71"/>
      <c r="PO451" s="71"/>
      <c r="PP451" s="71"/>
      <c r="PQ451" s="71"/>
      <c r="PR451" s="71"/>
      <c r="PS451" s="71"/>
      <c r="PT451" s="71"/>
      <c r="PU451" s="71"/>
      <c r="PV451" s="71"/>
      <c r="PW451" s="71"/>
      <c r="PX451" s="71"/>
      <c r="PY451" s="71"/>
      <c r="PZ451" s="71"/>
      <c r="QA451" s="71"/>
      <c r="QB451" s="71"/>
      <c r="QC451" s="71"/>
      <c r="QD451" s="71"/>
      <c r="QE451" s="71"/>
      <c r="QF451" s="71"/>
      <c r="QG451" s="71"/>
      <c r="QH451" s="71"/>
      <c r="QI451" s="71"/>
      <c r="QJ451" s="71"/>
      <c r="QK451" s="71"/>
      <c r="QL451" s="71"/>
      <c r="QM451" s="71"/>
      <c r="QN451" s="71"/>
      <c r="QO451" s="71"/>
      <c r="QP451" s="71"/>
      <c r="QQ451" s="71"/>
      <c r="QR451" s="71"/>
      <c r="QS451" s="71"/>
      <c r="QT451" s="71"/>
      <c r="QU451" s="71"/>
      <c r="QV451" s="71"/>
      <c r="QW451" s="71"/>
      <c r="QX451" s="71"/>
      <c r="QY451" s="71"/>
      <c r="QZ451" s="71"/>
      <c r="RA451" s="71"/>
      <c r="RB451" s="71"/>
      <c r="RC451" s="71"/>
      <c r="RD451" s="71"/>
      <c r="RE451" s="71"/>
      <c r="RF451" s="71"/>
      <c r="RG451" s="71"/>
      <c r="RH451" s="71"/>
      <c r="RI451" s="71"/>
      <c r="RJ451" s="71"/>
      <c r="RK451" s="71"/>
      <c r="RL451" s="71"/>
      <c r="RM451" s="71"/>
      <c r="RN451" s="71"/>
      <c r="RO451" s="71"/>
      <c r="RP451" s="71"/>
      <c r="RQ451" s="71"/>
      <c r="RR451" s="71"/>
      <c r="RS451" s="71"/>
      <c r="RT451" s="71"/>
      <c r="RU451" s="71"/>
      <c r="RV451" s="71"/>
      <c r="RW451" s="71"/>
      <c r="RX451" s="71"/>
      <c r="RY451" s="71"/>
      <c r="RZ451" s="71"/>
      <c r="SA451" s="71"/>
      <c r="SB451" s="71"/>
      <c r="SC451" s="71"/>
      <c r="SD451" s="71"/>
      <c r="SE451" s="71"/>
      <c r="SF451" s="71"/>
      <c r="SG451" s="71"/>
      <c r="SH451" s="71"/>
      <c r="SI451" s="71"/>
      <c r="SJ451" s="71"/>
      <c r="SK451" s="71"/>
      <c r="SL451" s="71"/>
      <c r="SM451" s="71"/>
      <c r="SN451" s="71"/>
      <c r="SO451" s="71"/>
      <c r="SP451" s="71"/>
      <c r="SQ451" s="71"/>
      <c r="SR451" s="71"/>
      <c r="SS451" s="71"/>
      <c r="ST451" s="71"/>
      <c r="SU451" s="71"/>
      <c r="SV451" s="71"/>
      <c r="SW451" s="71"/>
      <c r="SX451" s="71"/>
      <c r="SY451" s="71"/>
      <c r="SZ451" s="71"/>
      <c r="TA451" s="71"/>
      <c r="TB451" s="71"/>
      <c r="TC451" s="71"/>
      <c r="TD451" s="71"/>
      <c r="TE451" s="71"/>
      <c r="TF451" s="71"/>
      <c r="TG451" s="71"/>
      <c r="TH451" s="71"/>
      <c r="TI451" s="71"/>
      <c r="TJ451" s="71"/>
      <c r="TK451" s="71"/>
      <c r="TL451" s="71"/>
      <c r="TM451" s="71"/>
      <c r="TN451" s="71"/>
      <c r="TO451" s="71"/>
      <c r="TP451" s="71"/>
      <c r="TQ451" s="71"/>
      <c r="TR451" s="71"/>
      <c r="TS451" s="71"/>
      <c r="TT451" s="71"/>
      <c r="TU451" s="71"/>
      <c r="TV451" s="71"/>
      <c r="TW451" s="71"/>
      <c r="TX451" s="71"/>
      <c r="TY451" s="71"/>
      <c r="TZ451" s="71"/>
      <c r="UA451" s="71"/>
      <c r="UB451" s="71"/>
      <c r="UC451" s="71"/>
      <c r="UD451" s="71"/>
      <c r="UE451" s="71"/>
      <c r="UF451" s="71"/>
      <c r="UG451" s="71"/>
      <c r="UH451" s="71"/>
      <c r="UI451" s="71"/>
      <c r="UJ451" s="71"/>
      <c r="UK451" s="71"/>
      <c r="UL451" s="71"/>
      <c r="UM451" s="71"/>
      <c r="UN451" s="71"/>
      <c r="UO451" s="71"/>
      <c r="UP451" s="71"/>
      <c r="UQ451" s="71"/>
      <c r="UR451" s="71"/>
      <c r="US451" s="71"/>
      <c r="UT451" s="71"/>
      <c r="UU451" s="71"/>
      <c r="UV451" s="71"/>
      <c r="UW451" s="71"/>
      <c r="UX451" s="71"/>
      <c r="UY451" s="71"/>
      <c r="UZ451" s="71"/>
      <c r="VA451" s="71"/>
      <c r="VB451" s="71"/>
      <c r="VC451" s="71"/>
      <c r="VD451" s="71"/>
      <c r="VE451" s="71"/>
      <c r="VF451" s="71"/>
      <c r="VG451" s="71"/>
      <c r="VH451" s="71"/>
      <c r="VI451" s="71"/>
      <c r="VJ451" s="71"/>
      <c r="VK451" s="71"/>
      <c r="VL451" s="71"/>
      <c r="VM451" s="71"/>
      <c r="VN451" s="71"/>
      <c r="VO451" s="71"/>
      <c r="VP451" s="71"/>
      <c r="VQ451" s="71"/>
      <c r="VR451" s="71"/>
      <c r="VS451" s="71"/>
      <c r="VT451" s="71"/>
      <c r="VU451" s="71"/>
      <c r="VV451" s="71"/>
      <c r="VW451" s="71"/>
      <c r="VX451" s="71"/>
      <c r="VY451" s="71"/>
      <c r="VZ451" s="71"/>
      <c r="WA451" s="71"/>
      <c r="WB451" s="71"/>
      <c r="WC451" s="71"/>
      <c r="WD451" s="71"/>
      <c r="WE451" s="71"/>
      <c r="WF451" s="71"/>
      <c r="WG451" s="71"/>
      <c r="WH451" s="71"/>
      <c r="WI451" s="71"/>
      <c r="WJ451" s="71"/>
      <c r="WK451" s="71"/>
      <c r="WL451" s="71"/>
      <c r="WM451" s="71"/>
      <c r="WN451" s="71"/>
      <c r="WO451" s="71"/>
      <c r="WP451" s="71"/>
      <c r="WQ451" s="71"/>
      <c r="WR451" s="71"/>
      <c r="WS451" s="71"/>
      <c r="WT451" s="71"/>
      <c r="WU451" s="71"/>
      <c r="WV451" s="71"/>
      <c r="WW451" s="71"/>
      <c r="WX451" s="71"/>
      <c r="WY451" s="71"/>
      <c r="WZ451" s="71"/>
      <c r="XA451" s="71"/>
      <c r="XB451" s="71"/>
      <c r="XC451" s="71"/>
      <c r="XD451" s="71"/>
      <c r="XE451" s="71"/>
      <c r="XF451" s="71"/>
      <c r="XG451" s="71"/>
      <c r="XH451" s="71"/>
      <c r="XI451" s="71"/>
      <c r="XJ451" s="71"/>
      <c r="XK451" s="71"/>
      <c r="XL451" s="71"/>
      <c r="XM451" s="71"/>
      <c r="XN451" s="71"/>
      <c r="XO451" s="71"/>
      <c r="XP451" s="71"/>
      <c r="XQ451" s="71"/>
      <c r="XR451" s="71"/>
      <c r="XS451" s="71"/>
      <c r="XT451" s="71"/>
      <c r="XU451" s="71"/>
      <c r="XV451" s="71"/>
      <c r="XW451" s="71"/>
      <c r="XX451" s="71"/>
      <c r="XY451" s="71"/>
      <c r="XZ451" s="71"/>
      <c r="YA451" s="71"/>
      <c r="YB451" s="71"/>
      <c r="YC451" s="71"/>
      <c r="YD451" s="71"/>
      <c r="YE451" s="71"/>
      <c r="YF451" s="71"/>
      <c r="YG451" s="71"/>
      <c r="YH451" s="71"/>
      <c r="YI451" s="71"/>
      <c r="YJ451" s="71"/>
      <c r="YK451" s="71"/>
      <c r="YL451" s="71"/>
      <c r="YM451" s="71"/>
      <c r="YN451" s="71"/>
      <c r="YO451" s="71"/>
      <c r="YP451" s="71"/>
      <c r="YQ451" s="71"/>
      <c r="YR451" s="71"/>
      <c r="YS451" s="71"/>
      <c r="YT451" s="71"/>
      <c r="YU451" s="71"/>
      <c r="YV451" s="71"/>
      <c r="YW451" s="71"/>
      <c r="YX451" s="71"/>
      <c r="YY451" s="71"/>
      <c r="YZ451" s="71"/>
      <c r="ZA451" s="71"/>
      <c r="ZB451" s="71"/>
      <c r="ZC451" s="71"/>
      <c r="ZD451" s="71"/>
      <c r="ZE451" s="71"/>
      <c r="ZF451" s="71"/>
      <c r="ZG451" s="71"/>
      <c r="ZH451" s="71"/>
      <c r="ZI451" s="71"/>
      <c r="ZJ451" s="71"/>
      <c r="ZK451" s="71"/>
      <c r="ZL451" s="71"/>
      <c r="ZM451" s="71"/>
      <c r="ZN451" s="71"/>
      <c r="ZO451" s="71"/>
      <c r="ZP451" s="71"/>
      <c r="ZQ451" s="71"/>
      <c r="ZR451" s="71"/>
      <c r="ZS451" s="71"/>
      <c r="ZT451" s="71"/>
      <c r="ZU451" s="71"/>
      <c r="ZV451" s="71"/>
      <c r="ZW451" s="71"/>
      <c r="ZX451" s="71"/>
      <c r="ZY451" s="71"/>
      <c r="ZZ451" s="71"/>
      <c r="AAA451" s="71"/>
      <c r="AAB451" s="71"/>
      <c r="AAC451" s="71"/>
      <c r="AAD451" s="71"/>
      <c r="AAE451" s="71"/>
      <c r="AAF451" s="71"/>
      <c r="AAG451" s="71"/>
      <c r="AAH451" s="71"/>
      <c r="AAI451" s="71"/>
      <c r="AAJ451" s="71"/>
      <c r="AAK451" s="71"/>
      <c r="AAL451" s="71"/>
      <c r="AAM451" s="71"/>
      <c r="AAN451" s="71"/>
      <c r="AAO451" s="71"/>
      <c r="AAP451" s="71"/>
      <c r="AAQ451" s="71"/>
      <c r="AAR451" s="71"/>
      <c r="AAS451" s="71"/>
      <c r="AAT451" s="71"/>
      <c r="AAU451" s="71"/>
      <c r="AAV451" s="71"/>
      <c r="AAW451" s="71"/>
      <c r="AAX451" s="71"/>
      <c r="AAY451" s="71"/>
      <c r="AAZ451" s="71"/>
      <c r="ABA451" s="71"/>
      <c r="ABB451" s="71"/>
      <c r="ABC451" s="71"/>
      <c r="ABD451" s="71"/>
      <c r="ABE451" s="71"/>
      <c r="ABF451" s="71"/>
      <c r="ABG451" s="71"/>
      <c r="ABH451" s="71"/>
      <c r="ABI451" s="71"/>
      <c r="ABJ451" s="71"/>
      <c r="ABK451" s="71"/>
      <c r="ABL451" s="71"/>
      <c r="ABM451" s="71"/>
      <c r="ABN451" s="71"/>
      <c r="ABO451" s="71"/>
      <c r="ABP451" s="71"/>
      <c r="ABQ451" s="71"/>
      <c r="ABR451" s="71"/>
      <c r="ABS451" s="71"/>
      <c r="ABT451" s="71"/>
      <c r="ABU451" s="71"/>
      <c r="ABV451" s="71"/>
      <c r="ABW451" s="71"/>
      <c r="ABX451" s="71"/>
      <c r="ABY451" s="71"/>
      <c r="ABZ451" s="71"/>
      <c r="ACA451" s="71"/>
      <c r="ACB451" s="71"/>
      <c r="ACC451" s="71"/>
      <c r="ACD451" s="71"/>
      <c r="ACE451" s="71"/>
      <c r="ACF451" s="71"/>
      <c r="ACG451" s="71"/>
      <c r="ACH451" s="71"/>
      <c r="ACI451" s="71"/>
      <c r="ACJ451" s="71"/>
      <c r="ACK451" s="71"/>
      <c r="ACL451" s="71"/>
      <c r="ACM451" s="71"/>
      <c r="ACN451" s="71"/>
      <c r="ACO451" s="71"/>
      <c r="ACP451" s="71"/>
      <c r="ACQ451" s="71"/>
      <c r="ACR451" s="71"/>
      <c r="ACS451" s="71"/>
      <c r="ACT451" s="71"/>
      <c r="ACU451" s="71"/>
      <c r="ACV451" s="71"/>
      <c r="ACW451" s="71"/>
      <c r="ACX451" s="71"/>
      <c r="ACY451" s="71"/>
      <c r="ACZ451" s="71"/>
      <c r="ADA451" s="71"/>
      <c r="ADB451" s="71"/>
      <c r="ADC451" s="71"/>
      <c r="ADD451" s="71"/>
      <c r="ADE451" s="71"/>
      <c r="ADF451" s="71"/>
      <c r="ADG451" s="71"/>
      <c r="ADH451" s="71"/>
      <c r="ADI451" s="71"/>
      <c r="ADJ451" s="71"/>
      <c r="ADK451" s="71"/>
      <c r="ADL451" s="71"/>
      <c r="ADM451" s="71"/>
      <c r="ADN451" s="71"/>
      <c r="ADO451" s="71"/>
      <c r="ADP451" s="71"/>
      <c r="ADQ451" s="71"/>
      <c r="ADR451" s="71"/>
      <c r="ADS451" s="71"/>
      <c r="ADT451" s="71"/>
      <c r="ADU451" s="71"/>
      <c r="ADV451" s="71"/>
      <c r="ADW451" s="71"/>
      <c r="ADX451" s="71"/>
      <c r="ADY451" s="71"/>
      <c r="ADZ451" s="71"/>
      <c r="AEA451" s="71"/>
      <c r="AEB451" s="71"/>
      <c r="AEC451" s="71"/>
      <c r="AED451" s="71"/>
      <c r="AEE451" s="71"/>
      <c r="AEF451" s="71"/>
      <c r="AEG451" s="71"/>
      <c r="AEH451" s="71"/>
      <c r="AEI451" s="71"/>
      <c r="AEJ451" s="71"/>
      <c r="AEK451" s="71"/>
      <c r="AEL451" s="71"/>
      <c r="AEM451" s="71"/>
      <c r="AEN451" s="71"/>
      <c r="AEO451" s="71"/>
      <c r="AEP451" s="71"/>
      <c r="AEQ451" s="71"/>
      <c r="AER451" s="71"/>
      <c r="AES451" s="71"/>
      <c r="AET451" s="71"/>
      <c r="AEU451" s="71"/>
      <c r="AEV451" s="71"/>
      <c r="AEW451" s="71"/>
      <c r="AEX451" s="71"/>
      <c r="AEY451" s="71"/>
      <c r="AEZ451" s="71"/>
      <c r="AFA451" s="71"/>
      <c r="AFB451" s="71"/>
      <c r="AFC451" s="71"/>
      <c r="AFD451" s="71"/>
      <c r="AFE451" s="71"/>
      <c r="AFF451" s="71"/>
      <c r="AFG451" s="71"/>
      <c r="AFH451" s="71"/>
      <c r="AFI451" s="71"/>
      <c r="AFJ451" s="71"/>
      <c r="AFK451" s="71"/>
      <c r="AFL451" s="71"/>
      <c r="AFM451" s="71"/>
      <c r="AFN451" s="71"/>
      <c r="AFO451" s="71"/>
      <c r="AFP451" s="71"/>
      <c r="AFQ451" s="71"/>
      <c r="AFR451" s="71"/>
      <c r="AFS451" s="71"/>
      <c r="AFT451" s="71"/>
      <c r="AFU451" s="71"/>
      <c r="AFV451" s="71"/>
      <c r="AFW451" s="71"/>
      <c r="AFX451" s="71"/>
      <c r="AFY451" s="71"/>
      <c r="AFZ451" s="71"/>
      <c r="AGA451" s="71"/>
      <c r="AGB451" s="71"/>
      <c r="AGC451" s="71"/>
      <c r="AGD451" s="71"/>
      <c r="AGE451" s="71"/>
      <c r="AGF451" s="71"/>
      <c r="AGG451" s="71"/>
      <c r="AGH451" s="71"/>
      <c r="AGI451" s="71"/>
      <c r="AGJ451" s="71"/>
      <c r="AGK451" s="71"/>
      <c r="AGL451" s="71"/>
      <c r="AGM451" s="71"/>
      <c r="AGN451" s="71"/>
      <c r="AGO451" s="71"/>
      <c r="AGP451" s="71"/>
      <c r="AGQ451" s="71"/>
      <c r="AGR451" s="71"/>
      <c r="AGS451" s="71"/>
      <c r="AGT451" s="71"/>
      <c r="AGU451" s="71"/>
      <c r="AGV451" s="71"/>
      <c r="AGW451" s="71"/>
      <c r="AGX451" s="71"/>
      <c r="AGY451" s="71"/>
      <c r="AGZ451" s="71"/>
      <c r="AHA451" s="71"/>
      <c r="AHB451" s="71"/>
      <c r="AHC451" s="71"/>
      <c r="AHD451" s="71"/>
      <c r="AHE451" s="71"/>
      <c r="AHF451" s="71"/>
      <c r="AHG451" s="71"/>
      <c r="AHH451" s="71"/>
      <c r="AHI451" s="71"/>
      <c r="AHJ451" s="71"/>
      <c r="AHK451" s="71"/>
      <c r="AHL451" s="71"/>
      <c r="AHM451" s="71"/>
      <c r="AHN451" s="71"/>
      <c r="AHO451" s="71"/>
      <c r="AHP451" s="71"/>
      <c r="AHQ451" s="71"/>
      <c r="AHR451" s="71"/>
      <c r="AHS451" s="71"/>
      <c r="AHT451" s="71"/>
      <c r="AHU451" s="71"/>
      <c r="AHV451" s="71"/>
      <c r="AHW451" s="71"/>
      <c r="AHX451" s="71"/>
      <c r="AHY451" s="71"/>
      <c r="AHZ451" s="71"/>
      <c r="AIA451" s="71"/>
      <c r="AIB451" s="71"/>
      <c r="AIC451" s="71"/>
      <c r="AID451" s="71"/>
      <c r="AIE451" s="71"/>
      <c r="AIF451" s="71"/>
      <c r="AIG451" s="71"/>
      <c r="AIH451" s="71"/>
      <c r="AII451" s="71"/>
      <c r="AIJ451" s="71"/>
      <c r="AIK451" s="71"/>
      <c r="AIL451" s="71"/>
      <c r="AIM451" s="71"/>
      <c r="AIN451" s="71"/>
      <c r="AIO451" s="71"/>
      <c r="AIP451" s="71"/>
      <c r="AIQ451" s="71"/>
      <c r="AIR451" s="71"/>
      <c r="AIS451" s="71"/>
      <c r="AIT451" s="71"/>
      <c r="AIU451" s="71"/>
      <c r="AIV451" s="71"/>
      <c r="AIW451" s="71"/>
      <c r="AIX451" s="71"/>
      <c r="AIY451" s="71"/>
      <c r="AIZ451" s="71"/>
      <c r="AJA451" s="71"/>
      <c r="AJB451" s="71"/>
      <c r="AJC451" s="71"/>
      <c r="AJD451" s="71"/>
      <c r="AJE451" s="71"/>
      <c r="AJF451" s="71"/>
      <c r="AJG451" s="71"/>
      <c r="AJH451" s="71"/>
      <c r="AJI451" s="71"/>
      <c r="AJJ451" s="71"/>
      <c r="AJK451" s="71"/>
      <c r="AJL451" s="71"/>
      <c r="AJM451" s="71"/>
      <c r="AJN451" s="71"/>
      <c r="AJO451" s="71"/>
      <c r="AJP451" s="71"/>
      <c r="AJQ451" s="71"/>
      <c r="AJR451" s="71"/>
      <c r="AJS451" s="71"/>
      <c r="AJT451" s="71"/>
      <c r="AJU451" s="71"/>
      <c r="AJV451" s="71"/>
      <c r="AJW451" s="71"/>
      <c r="AJX451" s="71"/>
      <c r="AJY451" s="71"/>
      <c r="AJZ451" s="71"/>
      <c r="AKA451" s="71"/>
      <c r="AKB451" s="71"/>
      <c r="AKC451" s="71"/>
      <c r="AKD451" s="71"/>
      <c r="AKE451" s="71"/>
      <c r="AKF451" s="71"/>
      <c r="AKG451" s="71"/>
      <c r="AKH451" s="71"/>
      <c r="AKI451" s="71"/>
      <c r="AKJ451" s="71"/>
      <c r="AKK451" s="71"/>
      <c r="AKL451" s="71"/>
      <c r="AKM451" s="71"/>
      <c r="AKN451" s="71"/>
      <c r="AKO451" s="71"/>
      <c r="AKP451" s="71"/>
      <c r="AKQ451" s="71"/>
      <c r="AKR451" s="71"/>
      <c r="AKS451" s="71"/>
      <c r="AKT451" s="71"/>
      <c r="AKU451" s="71"/>
      <c r="AKV451" s="71"/>
      <c r="AKW451" s="71"/>
      <c r="AKX451" s="71"/>
      <c r="AKY451" s="71"/>
      <c r="AKZ451" s="71"/>
      <c r="ALA451" s="71"/>
      <c r="ALB451" s="71"/>
      <c r="ALC451" s="71"/>
      <c r="ALD451" s="71"/>
      <c r="ALE451" s="71"/>
      <c r="ALF451" s="71"/>
      <c r="ALG451" s="71"/>
      <c r="ALH451" s="71"/>
      <c r="ALI451" s="71"/>
      <c r="ALJ451" s="71"/>
      <c r="ALK451" s="71"/>
      <c r="ALL451" s="71"/>
      <c r="ALM451" s="71"/>
      <c r="ALN451" s="71"/>
      <c r="ALO451" s="71"/>
      <c r="ALP451" s="71"/>
      <c r="ALQ451" s="71"/>
      <c r="ALR451" s="71"/>
      <c r="ALS451" s="71"/>
      <c r="ALT451" s="71"/>
      <c r="ALU451" s="71"/>
      <c r="ALV451" s="71"/>
      <c r="ALW451" s="71"/>
      <c r="ALX451" s="71"/>
      <c r="ALY451" s="71"/>
      <c r="ALZ451" s="71"/>
      <c r="AMA451" s="71"/>
      <c r="AMB451" s="71"/>
      <c r="AMC451" s="71"/>
      <c r="AMD451" s="71"/>
      <c r="AME451" s="71"/>
      <c r="AMF451" s="71"/>
      <c r="AMG451" s="71"/>
      <c r="AMH451" s="71"/>
      <c r="AMI451" s="71"/>
      <c r="AMJ451" s="71"/>
      <c r="AMK451" s="71"/>
      <c r="AML451" s="71"/>
      <c r="AMM451" s="71"/>
      <c r="AMN451" s="71"/>
      <c r="AMO451" s="71"/>
      <c r="AMP451" s="71"/>
      <c r="AMQ451" s="71"/>
      <c r="AMR451" s="71"/>
      <c r="AMS451" s="71"/>
      <c r="AMT451" s="71"/>
      <c r="AMU451" s="71"/>
      <c r="AMV451" s="71"/>
      <c r="AMW451" s="71"/>
      <c r="AMX451" s="71"/>
      <c r="AMY451" s="71"/>
      <c r="AMZ451" s="71"/>
      <c r="ANA451" s="71"/>
      <c r="ANB451" s="71"/>
      <c r="ANC451" s="71"/>
      <c r="AND451" s="71"/>
      <c r="ANE451" s="71"/>
      <c r="ANF451" s="71"/>
      <c r="ANG451" s="71"/>
      <c r="ANH451" s="71"/>
      <c r="ANI451" s="71"/>
      <c r="ANJ451" s="71"/>
      <c r="ANK451" s="71"/>
      <c r="ANL451" s="71"/>
      <c r="ANM451" s="71"/>
      <c r="ANN451" s="71"/>
      <c r="ANO451" s="71"/>
      <c r="ANP451" s="71"/>
      <c r="ANQ451" s="71"/>
      <c r="ANR451" s="71"/>
      <c r="ANS451" s="71"/>
      <c r="ANT451" s="71"/>
      <c r="ANU451" s="71"/>
      <c r="ANV451" s="71"/>
      <c r="ANW451" s="71"/>
      <c r="ANX451" s="71"/>
      <c r="ANY451" s="71"/>
      <c r="ANZ451" s="71"/>
      <c r="AOA451" s="71"/>
      <c r="AOB451" s="71"/>
      <c r="AOC451" s="71"/>
      <c r="AOD451" s="71"/>
      <c r="AOE451" s="71"/>
      <c r="AOF451" s="71"/>
      <c r="AOG451" s="71"/>
      <c r="AOH451" s="71"/>
      <c r="AOI451" s="71"/>
      <c r="AOJ451" s="71"/>
      <c r="AOK451" s="71"/>
      <c r="AOL451" s="71"/>
      <c r="AOM451" s="71"/>
      <c r="AON451" s="71"/>
      <c r="AOO451" s="71"/>
      <c r="AOP451" s="71"/>
      <c r="AOQ451" s="71"/>
      <c r="AOR451" s="71"/>
      <c r="AOS451" s="71"/>
      <c r="AOT451" s="71"/>
      <c r="AOU451" s="71"/>
      <c r="AOV451" s="71"/>
      <c r="AOW451" s="71"/>
      <c r="AOX451" s="71"/>
      <c r="AOY451" s="71"/>
      <c r="AOZ451" s="71"/>
      <c r="APA451" s="71"/>
      <c r="APB451" s="71"/>
      <c r="APC451" s="71"/>
      <c r="APD451" s="71"/>
      <c r="APE451" s="71"/>
      <c r="APF451" s="71"/>
      <c r="APG451" s="71"/>
      <c r="APH451" s="71"/>
      <c r="API451" s="71"/>
      <c r="APJ451" s="71"/>
      <c r="APK451" s="71"/>
      <c r="APL451" s="71"/>
      <c r="APM451" s="71"/>
      <c r="APN451" s="71"/>
      <c r="APO451" s="71"/>
      <c r="APP451" s="71"/>
      <c r="APQ451" s="71"/>
      <c r="APR451" s="71"/>
      <c r="APS451" s="71"/>
      <c r="APT451" s="71"/>
      <c r="APU451" s="71"/>
      <c r="APV451" s="71"/>
      <c r="APW451" s="71"/>
      <c r="APX451" s="71"/>
      <c r="APY451" s="71"/>
      <c r="APZ451" s="71"/>
      <c r="AQA451" s="71"/>
      <c r="AQB451" s="71"/>
      <c r="AQC451" s="71"/>
      <c r="AQD451" s="71"/>
      <c r="AQE451" s="71"/>
      <c r="AQF451" s="71"/>
      <c r="AQG451" s="71"/>
      <c r="AQH451" s="71"/>
      <c r="AQI451" s="71"/>
      <c r="AQJ451" s="71"/>
      <c r="AQK451" s="71"/>
      <c r="AQL451" s="71"/>
      <c r="AQM451" s="71"/>
      <c r="AQN451" s="71"/>
      <c r="AQO451" s="71"/>
      <c r="AQP451" s="71"/>
      <c r="AQQ451" s="71"/>
      <c r="AQR451" s="71"/>
      <c r="AQS451" s="71"/>
      <c r="AQT451" s="71"/>
      <c r="AQU451" s="71"/>
      <c r="AQV451" s="71"/>
      <c r="AQW451" s="71"/>
      <c r="AQX451" s="71"/>
      <c r="AQY451" s="71"/>
      <c r="AQZ451" s="71"/>
      <c r="ARA451" s="71"/>
      <c r="ARB451" s="71"/>
      <c r="ARC451" s="71"/>
      <c r="ARD451" s="71"/>
      <c r="ARE451" s="71"/>
      <c r="ARF451" s="71"/>
      <c r="ARG451" s="71"/>
      <c r="ARH451" s="71"/>
      <c r="ARI451" s="71"/>
      <c r="ARJ451" s="71"/>
      <c r="ARK451" s="71"/>
      <c r="ARL451" s="71"/>
      <c r="ARM451" s="71"/>
      <c r="ARN451" s="71"/>
      <c r="ARO451" s="71"/>
      <c r="ARP451" s="71"/>
      <c r="ARQ451" s="71"/>
      <c r="ARR451" s="71"/>
      <c r="ARS451" s="71"/>
      <c r="ART451" s="71"/>
      <c r="ARU451" s="71"/>
      <c r="ARV451" s="71"/>
      <c r="ARW451" s="71"/>
      <c r="ARX451" s="71"/>
      <c r="ARY451" s="71"/>
      <c r="ARZ451" s="71"/>
      <c r="ASA451" s="71"/>
      <c r="ASB451" s="71"/>
      <c r="ASC451" s="71"/>
      <c r="ASD451" s="71"/>
      <c r="ASE451" s="71"/>
      <c r="ASF451" s="71"/>
      <c r="ASG451" s="71"/>
      <c r="ASH451" s="71"/>
      <c r="ASI451" s="71"/>
      <c r="ASJ451" s="71"/>
      <c r="ASK451" s="71"/>
      <c r="ASL451" s="71"/>
      <c r="ASM451" s="71"/>
      <c r="ASN451" s="71"/>
      <c r="ASO451" s="71"/>
      <c r="ASP451" s="71"/>
      <c r="ASQ451" s="71"/>
      <c r="ASR451" s="71"/>
      <c r="ASS451" s="71"/>
      <c r="AST451" s="71"/>
      <c r="ASU451" s="71"/>
      <c r="ASV451" s="71"/>
      <c r="ASW451" s="71"/>
      <c r="ASX451" s="71"/>
      <c r="ASY451" s="71"/>
      <c r="ASZ451" s="71"/>
      <c r="ATA451" s="71"/>
      <c r="ATB451" s="71"/>
      <c r="ATC451" s="71"/>
      <c r="ATD451" s="71"/>
      <c r="ATE451" s="71"/>
      <c r="ATF451" s="71"/>
      <c r="ATG451" s="71"/>
      <c r="ATH451" s="71"/>
      <c r="ATI451" s="71"/>
      <c r="ATJ451" s="71"/>
      <c r="ATK451" s="71"/>
      <c r="ATL451" s="71"/>
      <c r="ATM451" s="71"/>
      <c r="ATN451" s="71"/>
      <c r="ATO451" s="71"/>
      <c r="ATP451" s="71"/>
      <c r="ATQ451" s="71"/>
      <c r="ATR451" s="71"/>
      <c r="ATS451" s="71"/>
      <c r="ATT451" s="71"/>
      <c r="ATU451" s="71"/>
      <c r="ATV451" s="71"/>
      <c r="ATW451" s="71"/>
      <c r="ATX451" s="71"/>
      <c r="ATY451" s="71"/>
      <c r="ATZ451" s="71"/>
      <c r="AUA451" s="71"/>
      <c r="AUB451" s="71"/>
      <c r="AUC451" s="71"/>
      <c r="AUD451" s="71"/>
      <c r="AUE451" s="71"/>
      <c r="AUF451" s="71"/>
      <c r="AUG451" s="71"/>
      <c r="AUH451" s="71"/>
      <c r="AUI451" s="71"/>
      <c r="AUJ451" s="71"/>
      <c r="AUK451" s="71"/>
      <c r="AUL451" s="71"/>
      <c r="AUM451" s="71"/>
      <c r="AUN451" s="71"/>
      <c r="AUO451" s="71"/>
      <c r="AUP451" s="71"/>
      <c r="AUQ451" s="71"/>
      <c r="AUR451" s="71"/>
      <c r="AUS451" s="71"/>
      <c r="AUT451" s="71"/>
      <c r="AUU451" s="71"/>
      <c r="AUV451" s="71"/>
      <c r="AUW451" s="71"/>
      <c r="AUX451" s="71"/>
      <c r="AUY451" s="71"/>
      <c r="AUZ451" s="71"/>
      <c r="AVA451" s="71"/>
      <c r="AVB451" s="71"/>
      <c r="AVC451" s="71"/>
      <c r="AVD451" s="71"/>
      <c r="AVE451" s="71"/>
      <c r="AVF451" s="71"/>
      <c r="AVG451" s="71"/>
      <c r="AVH451" s="71"/>
      <c r="AVI451" s="71"/>
      <c r="AVJ451" s="71"/>
      <c r="AVK451" s="71"/>
      <c r="AVL451" s="71"/>
      <c r="AVM451" s="71"/>
      <c r="AVN451" s="71"/>
      <c r="AVO451" s="71"/>
      <c r="AVP451" s="71"/>
      <c r="AVQ451" s="71"/>
      <c r="AVR451" s="71"/>
      <c r="AVS451" s="71"/>
      <c r="AVT451" s="71"/>
      <c r="AVU451" s="71"/>
      <c r="AVV451" s="71"/>
      <c r="AVW451" s="71"/>
      <c r="AVX451" s="71"/>
      <c r="AVY451" s="71"/>
      <c r="AVZ451" s="71"/>
      <c r="AWA451" s="71"/>
      <c r="AWB451" s="71"/>
      <c r="AWC451" s="71"/>
      <c r="AWD451" s="71"/>
      <c r="AWE451" s="71"/>
      <c r="AWF451" s="71"/>
      <c r="AWG451" s="71"/>
      <c r="AWH451" s="71"/>
      <c r="AWI451" s="71"/>
      <c r="AWJ451" s="71"/>
      <c r="AWK451" s="71"/>
      <c r="AWL451" s="71"/>
      <c r="AWM451" s="71"/>
      <c r="AWN451" s="71"/>
      <c r="AWO451" s="71"/>
      <c r="AWP451" s="71"/>
      <c r="AWQ451" s="71"/>
      <c r="AWR451" s="71"/>
      <c r="AWS451" s="71"/>
      <c r="AWT451" s="71"/>
      <c r="AWU451" s="71"/>
      <c r="AWV451" s="71"/>
      <c r="AWW451" s="71"/>
      <c r="AWX451" s="71"/>
      <c r="AWY451" s="71"/>
      <c r="AWZ451" s="71"/>
      <c r="AXA451" s="71"/>
      <c r="AXB451" s="71"/>
      <c r="AXC451" s="71"/>
      <c r="AXD451" s="71"/>
      <c r="AXE451" s="71"/>
      <c r="AXF451" s="71"/>
      <c r="AXG451" s="71"/>
      <c r="AXH451" s="71"/>
      <c r="AXI451" s="71"/>
      <c r="AXJ451" s="71"/>
      <c r="AXK451" s="71"/>
      <c r="AXL451" s="71"/>
      <c r="AXM451" s="71"/>
      <c r="AXN451" s="71"/>
      <c r="AXO451" s="71"/>
      <c r="AXP451" s="71"/>
      <c r="AXQ451" s="71"/>
      <c r="AXR451" s="71"/>
      <c r="AXS451" s="71"/>
      <c r="AXT451" s="71"/>
      <c r="AXU451" s="71"/>
      <c r="AXV451" s="71"/>
      <c r="AXW451" s="71"/>
      <c r="AXX451" s="71"/>
      <c r="AXY451" s="71"/>
      <c r="AXZ451" s="71"/>
      <c r="AYA451" s="71"/>
      <c r="AYB451" s="71"/>
      <c r="AYC451" s="71"/>
      <c r="AYD451" s="71"/>
      <c r="AYE451" s="71"/>
      <c r="AYF451" s="71"/>
      <c r="AYG451" s="71"/>
      <c r="AYH451" s="71"/>
      <c r="AYI451" s="71"/>
      <c r="AYJ451" s="71"/>
      <c r="AYK451" s="71"/>
      <c r="AYL451" s="71"/>
      <c r="AYM451" s="71"/>
      <c r="AYN451" s="71"/>
      <c r="AYO451" s="71"/>
      <c r="AYP451" s="71"/>
      <c r="AYQ451" s="71"/>
      <c r="AYR451" s="71"/>
      <c r="AYS451" s="71"/>
      <c r="AYT451" s="71"/>
      <c r="AYU451" s="71"/>
      <c r="AYV451" s="71"/>
      <c r="AYW451" s="71"/>
      <c r="AYX451" s="71"/>
      <c r="AYY451" s="71"/>
      <c r="AYZ451" s="71"/>
      <c r="AZA451" s="71"/>
      <c r="AZB451" s="71"/>
      <c r="AZC451" s="71"/>
      <c r="AZD451" s="71"/>
      <c r="AZE451" s="71"/>
      <c r="AZF451" s="71"/>
      <c r="AZG451" s="71"/>
      <c r="AZH451" s="71"/>
      <c r="AZI451" s="71"/>
      <c r="AZJ451" s="71"/>
      <c r="AZK451" s="71"/>
      <c r="AZL451" s="71"/>
      <c r="AZM451" s="71"/>
      <c r="AZN451" s="71"/>
      <c r="AZO451" s="71"/>
      <c r="AZP451" s="71"/>
      <c r="AZQ451" s="71"/>
      <c r="AZR451" s="71"/>
      <c r="AZS451" s="71"/>
      <c r="AZT451" s="71"/>
      <c r="AZU451" s="71"/>
      <c r="AZV451" s="71"/>
      <c r="AZW451" s="71"/>
      <c r="AZX451" s="71"/>
      <c r="AZY451" s="71"/>
      <c r="AZZ451" s="71"/>
      <c r="BAA451" s="71"/>
      <c r="BAB451" s="71"/>
      <c r="BAC451" s="71"/>
      <c r="BAD451" s="71"/>
      <c r="BAE451" s="71"/>
      <c r="BAF451" s="71"/>
      <c r="BAG451" s="71"/>
      <c r="BAH451" s="71"/>
      <c r="BAI451" s="71"/>
      <c r="BAJ451" s="71"/>
      <c r="BAK451" s="71"/>
      <c r="BAL451" s="71"/>
      <c r="BAM451" s="71"/>
      <c r="BAN451" s="71"/>
      <c r="BAO451" s="71"/>
      <c r="BAP451" s="71"/>
      <c r="BAQ451" s="71"/>
      <c r="BAR451" s="71"/>
      <c r="BAS451" s="71"/>
      <c r="BAT451" s="71"/>
      <c r="BAU451" s="71"/>
      <c r="BAV451" s="71"/>
      <c r="BAW451" s="71"/>
      <c r="BAX451" s="71"/>
      <c r="BAY451" s="71"/>
      <c r="BAZ451" s="71"/>
      <c r="BBA451" s="71"/>
      <c r="BBB451" s="71"/>
      <c r="BBC451" s="71"/>
      <c r="BBD451" s="71"/>
      <c r="BBE451" s="71"/>
      <c r="BBF451" s="71"/>
      <c r="BBG451" s="71"/>
      <c r="BBH451" s="71"/>
      <c r="BBI451" s="71"/>
      <c r="BBJ451" s="71"/>
      <c r="BBK451" s="71"/>
      <c r="BBL451" s="71"/>
      <c r="BBM451" s="71"/>
      <c r="BBN451" s="71"/>
      <c r="BBO451" s="71"/>
      <c r="BBP451" s="71"/>
      <c r="BBQ451" s="71"/>
      <c r="BBR451" s="71"/>
      <c r="BBS451" s="71"/>
      <c r="BBT451" s="71"/>
      <c r="BBU451" s="71"/>
      <c r="BBV451" s="71"/>
      <c r="BBW451" s="71"/>
      <c r="BBX451" s="71"/>
      <c r="BBY451" s="71"/>
      <c r="BBZ451" s="71"/>
      <c r="BCA451" s="71"/>
      <c r="BCB451" s="71"/>
      <c r="BCC451" s="71"/>
      <c r="BCD451" s="71"/>
      <c r="BCE451" s="71"/>
      <c r="BCF451" s="71"/>
      <c r="BCG451" s="71"/>
      <c r="BCH451" s="71"/>
      <c r="BCI451" s="71"/>
      <c r="BCJ451" s="71"/>
      <c r="BCK451" s="71"/>
      <c r="BCL451" s="71"/>
      <c r="BCM451" s="71"/>
      <c r="BCN451" s="71"/>
      <c r="BCO451" s="71"/>
      <c r="BCP451" s="71"/>
      <c r="BCQ451" s="71"/>
      <c r="BCR451" s="71"/>
      <c r="BCS451" s="71"/>
      <c r="BCT451" s="71"/>
      <c r="BCU451" s="71"/>
      <c r="BCV451" s="71"/>
      <c r="BCW451" s="71"/>
      <c r="BCX451" s="71"/>
      <c r="BCY451" s="71"/>
      <c r="BCZ451" s="71"/>
      <c r="BDA451" s="71"/>
      <c r="BDB451" s="71"/>
      <c r="BDC451" s="71"/>
      <c r="BDD451" s="71"/>
      <c r="BDE451" s="71"/>
      <c r="BDF451" s="71"/>
      <c r="BDG451" s="71"/>
      <c r="BDH451" s="71"/>
      <c r="BDI451" s="71"/>
      <c r="BDJ451" s="71"/>
      <c r="BDK451" s="71"/>
      <c r="BDL451" s="71"/>
      <c r="BDM451" s="71"/>
      <c r="BDN451" s="71"/>
      <c r="BDO451" s="71"/>
      <c r="BDP451" s="71"/>
      <c r="BDQ451" s="71"/>
      <c r="BDR451" s="71"/>
      <c r="BDS451" s="71"/>
      <c r="BDT451" s="71"/>
      <c r="BDU451" s="71"/>
      <c r="BDV451" s="71"/>
      <c r="BDW451" s="71"/>
      <c r="BDX451" s="71"/>
      <c r="BDY451" s="71"/>
      <c r="BDZ451" s="71"/>
      <c r="BEA451" s="71"/>
      <c r="BEB451" s="71"/>
      <c r="BEC451" s="71"/>
      <c r="BED451" s="71"/>
      <c r="BEE451" s="71"/>
      <c r="BEF451" s="71"/>
      <c r="BEG451" s="71"/>
      <c r="BEH451" s="71"/>
      <c r="BEI451" s="71"/>
      <c r="BEJ451" s="71"/>
      <c r="BEK451" s="71"/>
      <c r="BEL451" s="71"/>
      <c r="BEM451" s="71"/>
      <c r="BEN451" s="71"/>
      <c r="BEO451" s="71"/>
      <c r="BEP451" s="71"/>
      <c r="BEQ451" s="71"/>
      <c r="BER451" s="71"/>
      <c r="BES451" s="71"/>
      <c r="BET451" s="71"/>
      <c r="BEU451" s="71"/>
      <c r="BEV451" s="71"/>
      <c r="BEW451" s="71"/>
      <c r="BEX451" s="71"/>
      <c r="BEY451" s="71"/>
      <c r="BEZ451" s="71"/>
      <c r="BFA451" s="71"/>
      <c r="BFB451" s="71"/>
      <c r="BFC451" s="71"/>
      <c r="BFD451" s="71"/>
      <c r="BFE451" s="71"/>
      <c r="BFF451" s="71"/>
      <c r="BFG451" s="71"/>
      <c r="BFH451" s="71"/>
      <c r="BFI451" s="71"/>
      <c r="BFJ451" s="71"/>
      <c r="BFK451" s="71"/>
      <c r="BFL451" s="71"/>
      <c r="BFM451" s="71"/>
      <c r="BFN451" s="71"/>
      <c r="BFO451" s="71"/>
      <c r="BFP451" s="71"/>
      <c r="BFQ451" s="71"/>
      <c r="BFR451" s="71"/>
      <c r="BFS451" s="71"/>
      <c r="BFT451" s="71"/>
      <c r="BFU451" s="71"/>
      <c r="BFV451" s="71"/>
      <c r="BFW451" s="71"/>
      <c r="BFX451" s="71"/>
      <c r="BFY451" s="71"/>
      <c r="BFZ451" s="71"/>
      <c r="BGA451" s="71"/>
      <c r="BGB451" s="71"/>
      <c r="BGC451" s="71"/>
      <c r="BGD451" s="71"/>
      <c r="BGE451" s="71"/>
      <c r="BGF451" s="71"/>
      <c r="BGG451" s="71"/>
      <c r="BGH451" s="71"/>
      <c r="BGI451" s="71"/>
      <c r="BGJ451" s="71"/>
      <c r="BGK451" s="71"/>
      <c r="BGL451" s="71"/>
      <c r="BGM451" s="71"/>
      <c r="BGN451" s="71"/>
      <c r="BGO451" s="71"/>
      <c r="BGP451" s="71"/>
      <c r="BGQ451" s="71"/>
      <c r="BGR451" s="71"/>
      <c r="BGS451" s="71"/>
      <c r="BGT451" s="71"/>
      <c r="BGU451" s="71"/>
      <c r="BGV451" s="71"/>
      <c r="BGW451" s="71"/>
      <c r="BGX451" s="71"/>
      <c r="BGY451" s="71"/>
      <c r="BGZ451" s="71"/>
      <c r="BHA451" s="71"/>
      <c r="BHB451" s="71"/>
      <c r="BHC451" s="71"/>
      <c r="BHD451" s="71"/>
      <c r="BHE451" s="71"/>
      <c r="BHF451" s="71"/>
      <c r="BHG451" s="71"/>
      <c r="BHH451" s="71"/>
      <c r="BHI451" s="71"/>
      <c r="BHJ451" s="71"/>
      <c r="BHK451" s="71"/>
      <c r="BHL451" s="71"/>
      <c r="BHM451" s="71"/>
      <c r="BHN451" s="71"/>
      <c r="BHO451" s="71"/>
      <c r="BHP451" s="71"/>
      <c r="BHQ451" s="71"/>
      <c r="BHR451" s="71"/>
      <c r="BHS451" s="71"/>
      <c r="BHT451" s="71"/>
      <c r="BHU451" s="71"/>
      <c r="BHV451" s="71"/>
      <c r="BHW451" s="71"/>
      <c r="BHX451" s="71"/>
      <c r="BHY451" s="71"/>
      <c r="BHZ451" s="71"/>
      <c r="BIA451" s="71"/>
      <c r="BIB451" s="71"/>
      <c r="BIC451" s="71"/>
      <c r="BID451" s="71"/>
      <c r="BIE451" s="71"/>
      <c r="BIF451" s="71"/>
      <c r="BIG451" s="71"/>
      <c r="BIH451" s="71"/>
      <c r="BII451" s="71"/>
      <c r="BIJ451" s="71"/>
      <c r="BIK451" s="71"/>
      <c r="BIL451" s="71"/>
      <c r="BIM451" s="71"/>
      <c r="BIN451" s="71"/>
      <c r="BIO451" s="71"/>
      <c r="BIP451" s="71"/>
      <c r="BIQ451" s="71"/>
      <c r="BIR451" s="71"/>
      <c r="BIS451" s="71"/>
      <c r="BIT451" s="71"/>
      <c r="BIU451" s="71"/>
      <c r="BIV451" s="71"/>
      <c r="BIW451" s="71"/>
      <c r="BIX451" s="71"/>
      <c r="BIY451" s="71"/>
      <c r="BIZ451" s="71"/>
      <c r="BJA451" s="71"/>
      <c r="BJB451" s="71"/>
      <c r="BJC451" s="71"/>
      <c r="BJD451" s="71"/>
      <c r="BJE451" s="71"/>
      <c r="BJF451" s="71"/>
      <c r="BJG451" s="71"/>
      <c r="BJH451" s="71"/>
      <c r="BJI451" s="71"/>
      <c r="BJJ451" s="71"/>
      <c r="BJK451" s="71"/>
      <c r="BJL451" s="71"/>
      <c r="BJM451" s="71"/>
      <c r="BJN451" s="71"/>
      <c r="BJO451" s="71"/>
      <c r="BJP451" s="71"/>
      <c r="BJQ451" s="71"/>
      <c r="BJR451" s="71"/>
      <c r="BJS451" s="71"/>
      <c r="BJT451" s="71"/>
      <c r="BJU451" s="71"/>
      <c r="BJV451" s="71"/>
      <c r="BJW451" s="71"/>
      <c r="BJX451" s="71"/>
      <c r="BJY451" s="71"/>
      <c r="BJZ451" s="71"/>
      <c r="BKA451" s="71"/>
      <c r="BKB451" s="71"/>
      <c r="BKC451" s="71"/>
      <c r="BKD451" s="71"/>
      <c r="BKE451" s="71"/>
      <c r="BKF451" s="71"/>
      <c r="BKG451" s="71"/>
      <c r="BKH451" s="71"/>
      <c r="BKI451" s="71"/>
      <c r="BKJ451" s="71"/>
      <c r="BKK451" s="71"/>
      <c r="BKL451" s="71"/>
      <c r="BKM451" s="71"/>
      <c r="BKN451" s="71"/>
      <c r="BKO451" s="71"/>
      <c r="BKP451" s="71"/>
      <c r="BKQ451" s="71"/>
      <c r="BKR451" s="71"/>
      <c r="BKS451" s="71"/>
      <c r="BKT451" s="71"/>
      <c r="BKU451" s="71"/>
      <c r="BKV451" s="71"/>
      <c r="BKW451" s="71"/>
      <c r="BKX451" s="71"/>
      <c r="BKY451" s="71"/>
      <c r="BKZ451" s="71"/>
      <c r="BLA451" s="71"/>
      <c r="BLB451" s="71"/>
      <c r="BLC451" s="71"/>
      <c r="BLD451" s="71"/>
      <c r="BLE451" s="71"/>
      <c r="BLF451" s="71"/>
      <c r="BLG451" s="71"/>
      <c r="BLH451" s="71"/>
      <c r="BLI451" s="71"/>
      <c r="BLJ451" s="71"/>
      <c r="BLK451" s="71"/>
      <c r="BLL451" s="71"/>
      <c r="BLM451" s="71"/>
      <c r="BLN451" s="71"/>
      <c r="BLO451" s="71"/>
      <c r="BLP451" s="71"/>
      <c r="BLQ451" s="71"/>
      <c r="BLR451" s="71"/>
      <c r="BLS451" s="71"/>
      <c r="BLT451" s="71"/>
      <c r="BLU451" s="71"/>
      <c r="BLV451" s="71"/>
      <c r="BLW451" s="71"/>
      <c r="BLX451" s="71"/>
      <c r="BLY451" s="71"/>
      <c r="BLZ451" s="71"/>
      <c r="BMA451" s="71"/>
      <c r="BMB451" s="71"/>
      <c r="BMC451" s="71"/>
      <c r="BMD451" s="71"/>
      <c r="BME451" s="71"/>
      <c r="BMF451" s="71"/>
      <c r="BMG451" s="71"/>
      <c r="BMH451" s="71"/>
      <c r="BMI451" s="71"/>
      <c r="BMJ451" s="71"/>
      <c r="BMK451" s="71"/>
      <c r="BML451" s="71"/>
      <c r="BMM451" s="71"/>
      <c r="BMN451" s="71"/>
      <c r="BMO451" s="71"/>
      <c r="BMP451" s="71"/>
      <c r="BMQ451" s="71"/>
      <c r="BMR451" s="71"/>
      <c r="BMS451" s="71"/>
      <c r="BMT451" s="71"/>
      <c r="BMU451" s="71"/>
      <c r="BMV451" s="71"/>
      <c r="BMW451" s="71"/>
      <c r="BMX451" s="71"/>
      <c r="BMY451" s="71"/>
      <c r="BMZ451" s="71"/>
      <c r="BNA451" s="71"/>
      <c r="BNB451" s="71"/>
      <c r="BNC451" s="71"/>
      <c r="BND451" s="71"/>
      <c r="BNE451" s="71"/>
      <c r="BNF451" s="71"/>
      <c r="BNG451" s="71"/>
      <c r="BNH451" s="71"/>
      <c r="BNI451" s="71"/>
      <c r="BNJ451" s="71"/>
      <c r="BNK451" s="71"/>
      <c r="BNL451" s="71"/>
      <c r="BNM451" s="71"/>
      <c r="BNN451" s="71"/>
      <c r="BNO451" s="71"/>
      <c r="BNP451" s="71"/>
      <c r="BNQ451" s="71"/>
      <c r="BNR451" s="71"/>
      <c r="BNS451" s="71"/>
      <c r="BNT451" s="71"/>
      <c r="BNU451" s="71"/>
      <c r="BNV451" s="71"/>
      <c r="BNW451" s="71"/>
      <c r="BNX451" s="71"/>
      <c r="BNY451" s="71"/>
      <c r="BNZ451" s="71"/>
      <c r="BOA451" s="71"/>
      <c r="BOB451" s="71"/>
      <c r="BOC451" s="71"/>
      <c r="BOD451" s="71"/>
      <c r="BOE451" s="71"/>
      <c r="BOF451" s="71"/>
      <c r="BOG451" s="71"/>
      <c r="BOH451" s="71"/>
      <c r="BOI451" s="71"/>
      <c r="BOJ451" s="71"/>
      <c r="BOK451" s="71"/>
      <c r="BOL451" s="71"/>
      <c r="BOM451" s="71"/>
      <c r="BON451" s="71"/>
      <c r="BOO451" s="71"/>
      <c r="BOP451" s="71"/>
      <c r="BOQ451" s="71"/>
      <c r="BOR451" s="71"/>
      <c r="BOS451" s="71"/>
      <c r="BOT451" s="71"/>
      <c r="BOU451" s="71"/>
      <c r="BOV451" s="71"/>
      <c r="BOW451" s="71"/>
      <c r="BOX451" s="71"/>
      <c r="BOY451" s="71"/>
      <c r="BOZ451" s="71"/>
      <c r="BPA451" s="71"/>
      <c r="BPB451" s="71"/>
      <c r="BPC451" s="71"/>
      <c r="BPD451" s="71"/>
      <c r="BPE451" s="71"/>
      <c r="BPF451" s="71"/>
      <c r="BPG451" s="71"/>
      <c r="BPH451" s="71"/>
      <c r="BPI451" s="71"/>
      <c r="BPJ451" s="71"/>
      <c r="BPK451" s="71"/>
      <c r="BPL451" s="71"/>
      <c r="BPM451" s="71"/>
      <c r="BPN451" s="71"/>
      <c r="BPO451" s="71"/>
      <c r="BPP451" s="71"/>
      <c r="BPQ451" s="71"/>
      <c r="BPR451" s="71"/>
      <c r="BPS451" s="71"/>
      <c r="BPT451" s="71"/>
      <c r="BPU451" s="71"/>
      <c r="BPV451" s="71"/>
      <c r="BPW451" s="71"/>
      <c r="BPX451" s="71"/>
      <c r="BPY451" s="71"/>
      <c r="BPZ451" s="71"/>
      <c r="BQA451" s="71"/>
      <c r="BQB451" s="71"/>
      <c r="BQC451" s="71"/>
      <c r="BQD451" s="71"/>
      <c r="BQE451" s="71"/>
      <c r="BQF451" s="71"/>
      <c r="BQG451" s="71"/>
      <c r="BQH451" s="71"/>
      <c r="BQI451" s="71"/>
      <c r="BQJ451" s="71"/>
      <c r="BQK451" s="71"/>
      <c r="BQL451" s="71"/>
      <c r="BQM451" s="71"/>
      <c r="BQN451" s="71"/>
      <c r="BQO451" s="71"/>
      <c r="BQP451" s="71"/>
      <c r="BQQ451" s="71"/>
      <c r="BQR451" s="71"/>
      <c r="BQS451" s="71"/>
      <c r="BQT451" s="71"/>
      <c r="BQU451" s="71"/>
      <c r="BQV451" s="71"/>
      <c r="BQW451" s="71"/>
      <c r="BQX451" s="71"/>
      <c r="BQY451" s="71"/>
      <c r="BQZ451" s="71"/>
      <c r="BRA451" s="71"/>
      <c r="BRB451" s="71"/>
      <c r="BRC451" s="71"/>
      <c r="BRD451" s="71"/>
      <c r="BRE451" s="71"/>
      <c r="BRF451" s="71"/>
      <c r="BRG451" s="71"/>
      <c r="BRH451" s="71"/>
      <c r="BRI451" s="71"/>
      <c r="BRJ451" s="71"/>
      <c r="BRK451" s="71"/>
      <c r="BRL451" s="71"/>
      <c r="BRM451" s="71"/>
      <c r="BRN451" s="71"/>
      <c r="BRO451" s="71"/>
      <c r="BRP451" s="71"/>
      <c r="BRQ451" s="71"/>
      <c r="BRR451" s="71"/>
      <c r="BRS451" s="71"/>
      <c r="BRT451" s="71"/>
      <c r="BRU451" s="71"/>
      <c r="BRV451" s="71"/>
      <c r="BRW451" s="71"/>
      <c r="BRX451" s="71"/>
      <c r="BRY451" s="71"/>
      <c r="BRZ451" s="71"/>
      <c r="BSA451" s="71"/>
      <c r="BSB451" s="71"/>
      <c r="BSC451" s="71"/>
      <c r="BSD451" s="71"/>
      <c r="BSE451" s="71"/>
      <c r="BSF451" s="71"/>
      <c r="BSG451" s="71"/>
      <c r="BSH451" s="71"/>
      <c r="BSI451" s="71"/>
      <c r="BSJ451" s="71"/>
      <c r="BSK451" s="71"/>
      <c r="BSL451" s="71"/>
      <c r="BSM451" s="71"/>
      <c r="BSN451" s="71"/>
      <c r="BSO451" s="71"/>
      <c r="BSP451" s="71"/>
      <c r="BSQ451" s="71"/>
      <c r="BSR451" s="71"/>
      <c r="BSS451" s="71"/>
      <c r="BST451" s="71"/>
      <c r="BSU451" s="71"/>
      <c r="BSV451" s="71"/>
      <c r="BSW451" s="71"/>
      <c r="BSX451" s="71"/>
      <c r="BSY451" s="71"/>
      <c r="BSZ451" s="71"/>
      <c r="BTA451" s="71"/>
      <c r="BTB451" s="71"/>
      <c r="BTC451" s="71"/>
      <c r="BTD451" s="71"/>
      <c r="BTE451" s="71"/>
      <c r="BTF451" s="71"/>
      <c r="BTG451" s="71"/>
      <c r="BTH451" s="71"/>
      <c r="BTI451" s="71"/>
      <c r="BTJ451" s="71"/>
      <c r="BTK451" s="71"/>
      <c r="BTL451" s="71"/>
      <c r="BTM451" s="71"/>
      <c r="BTN451" s="71"/>
      <c r="BTO451" s="71"/>
      <c r="BTP451" s="71"/>
      <c r="BTQ451" s="71"/>
      <c r="BTR451" s="71"/>
      <c r="BTS451" s="71"/>
      <c r="BTT451" s="71"/>
      <c r="BTU451" s="71"/>
      <c r="BTV451" s="71"/>
      <c r="BTW451" s="71"/>
      <c r="BTX451" s="71"/>
      <c r="BTY451" s="71"/>
      <c r="BTZ451" s="71"/>
      <c r="BUA451" s="71"/>
      <c r="BUB451" s="71"/>
      <c r="BUC451" s="71"/>
      <c r="BUD451" s="71"/>
      <c r="BUE451" s="71"/>
      <c r="BUF451" s="71"/>
      <c r="BUG451" s="71"/>
      <c r="BUH451" s="71"/>
      <c r="BUI451" s="71"/>
      <c r="BUJ451" s="71"/>
      <c r="BUK451" s="71"/>
      <c r="BUL451" s="71"/>
      <c r="BUM451" s="71"/>
      <c r="BUN451" s="71"/>
      <c r="BUO451" s="71"/>
      <c r="BUP451" s="71"/>
      <c r="BUQ451" s="71"/>
      <c r="BUR451" s="71"/>
      <c r="BUS451" s="71"/>
      <c r="BUT451" s="71"/>
      <c r="BUU451" s="71"/>
      <c r="BUV451" s="71"/>
      <c r="BUW451" s="71"/>
      <c r="BUX451" s="71"/>
      <c r="BUY451" s="71"/>
      <c r="BUZ451" s="71"/>
      <c r="BVA451" s="71"/>
      <c r="BVB451" s="71"/>
      <c r="BVC451" s="71"/>
      <c r="BVD451" s="71"/>
      <c r="BVE451" s="71"/>
      <c r="BVF451" s="71"/>
      <c r="BVG451" s="71"/>
      <c r="BVH451" s="71"/>
      <c r="BVI451" s="71"/>
      <c r="BVJ451" s="71"/>
      <c r="BVK451" s="71"/>
      <c r="BVL451" s="71"/>
      <c r="BVM451" s="71"/>
      <c r="BVN451" s="71"/>
      <c r="BVO451" s="71"/>
      <c r="BVP451" s="71"/>
      <c r="BVQ451" s="71"/>
      <c r="BVR451" s="71"/>
      <c r="BVS451" s="71"/>
      <c r="BVT451" s="71"/>
      <c r="BVU451" s="71"/>
      <c r="BVV451" s="71"/>
      <c r="BVW451" s="71"/>
      <c r="BVX451" s="71"/>
      <c r="BVY451" s="71"/>
      <c r="BVZ451" s="71"/>
      <c r="BWA451" s="71"/>
      <c r="BWB451" s="71"/>
      <c r="BWC451" s="71"/>
      <c r="BWD451" s="71"/>
      <c r="BWE451" s="71"/>
      <c r="BWF451" s="71"/>
      <c r="BWG451" s="71"/>
      <c r="BWH451" s="71"/>
      <c r="BWI451" s="71"/>
      <c r="BWJ451" s="71"/>
      <c r="BWK451" s="71"/>
      <c r="BWL451" s="71"/>
      <c r="BWM451" s="71"/>
      <c r="BWN451" s="71"/>
      <c r="BWO451" s="71"/>
      <c r="BWP451" s="71"/>
      <c r="BWQ451" s="71"/>
      <c r="BWR451" s="71"/>
      <c r="BWS451" s="71"/>
      <c r="BWT451" s="71"/>
      <c r="BWU451" s="71"/>
      <c r="BWV451" s="71"/>
      <c r="BWW451" s="71"/>
      <c r="BWX451" s="71"/>
      <c r="BWY451" s="71"/>
      <c r="BWZ451" s="71"/>
      <c r="BXA451" s="71"/>
      <c r="BXB451" s="71"/>
      <c r="BXC451" s="71"/>
      <c r="BXD451" s="71"/>
      <c r="BXE451" s="71"/>
      <c r="BXF451" s="71"/>
      <c r="BXG451" s="71"/>
      <c r="BXH451" s="71"/>
      <c r="BXI451" s="71"/>
      <c r="BXJ451" s="71"/>
      <c r="BXK451" s="71"/>
      <c r="BXL451" s="71"/>
      <c r="BXM451" s="71"/>
      <c r="BXN451" s="71"/>
      <c r="BXO451" s="71"/>
      <c r="BXP451" s="71"/>
      <c r="BXQ451" s="71"/>
      <c r="BXR451" s="71"/>
      <c r="BXS451" s="71"/>
      <c r="BXT451" s="71"/>
      <c r="BXU451" s="71"/>
      <c r="BXV451" s="71"/>
      <c r="BXW451" s="71"/>
      <c r="BXX451" s="71"/>
      <c r="BXY451" s="71"/>
      <c r="BXZ451" s="71"/>
      <c r="BYA451" s="71"/>
      <c r="BYB451" s="71"/>
      <c r="BYC451" s="71"/>
      <c r="BYD451" s="71"/>
      <c r="BYE451" s="71"/>
      <c r="BYF451" s="71"/>
      <c r="BYG451" s="71"/>
      <c r="BYH451" s="71"/>
      <c r="BYI451" s="71"/>
      <c r="BYJ451" s="71"/>
      <c r="BYK451" s="71"/>
      <c r="BYL451" s="71"/>
      <c r="BYM451" s="71"/>
      <c r="BYN451" s="71"/>
      <c r="BYO451" s="71"/>
      <c r="BYP451" s="71"/>
      <c r="BYQ451" s="71"/>
      <c r="BYR451" s="71"/>
      <c r="BYS451" s="71"/>
      <c r="BYT451" s="71"/>
      <c r="BYU451" s="71"/>
      <c r="BYV451" s="71"/>
      <c r="BYW451" s="71"/>
      <c r="BYX451" s="71"/>
      <c r="BYY451" s="71"/>
      <c r="BYZ451" s="71"/>
      <c r="BZA451" s="71"/>
      <c r="BZB451" s="71"/>
      <c r="BZC451" s="71"/>
      <c r="BZD451" s="71"/>
      <c r="BZE451" s="71"/>
      <c r="BZF451" s="71"/>
      <c r="BZG451" s="71"/>
      <c r="BZH451" s="71"/>
      <c r="BZI451" s="71"/>
      <c r="BZJ451" s="71"/>
      <c r="BZK451" s="71"/>
      <c r="BZL451" s="71"/>
      <c r="BZM451" s="71"/>
      <c r="BZN451" s="71"/>
      <c r="BZO451" s="71"/>
      <c r="BZP451" s="71"/>
      <c r="BZQ451" s="71"/>
      <c r="BZR451" s="71"/>
      <c r="BZS451" s="71"/>
      <c r="BZT451" s="71"/>
      <c r="BZU451" s="71"/>
      <c r="BZV451" s="71"/>
      <c r="BZW451" s="71"/>
      <c r="BZX451" s="71"/>
      <c r="BZY451" s="71"/>
      <c r="BZZ451" s="71"/>
      <c r="CAA451" s="71"/>
      <c r="CAB451" s="71"/>
      <c r="CAC451" s="71"/>
      <c r="CAD451" s="71"/>
      <c r="CAE451" s="71"/>
      <c r="CAF451" s="71"/>
      <c r="CAG451" s="71"/>
      <c r="CAH451" s="71"/>
      <c r="CAI451" s="71"/>
      <c r="CAJ451" s="71"/>
      <c r="CAK451" s="71"/>
      <c r="CAL451" s="71"/>
      <c r="CAM451" s="71"/>
      <c r="CAN451" s="71"/>
      <c r="CAO451" s="71"/>
      <c r="CAP451" s="71"/>
      <c r="CAQ451" s="71"/>
      <c r="CAR451" s="71"/>
      <c r="CAS451" s="71"/>
      <c r="CAT451" s="71"/>
      <c r="CAU451" s="71"/>
      <c r="CAV451" s="71"/>
      <c r="CAW451" s="71"/>
      <c r="CAX451" s="71"/>
      <c r="CAY451" s="71"/>
      <c r="CAZ451" s="71"/>
      <c r="CBA451" s="71"/>
      <c r="CBB451" s="71"/>
      <c r="CBC451" s="71"/>
      <c r="CBD451" s="71"/>
      <c r="CBE451" s="71"/>
      <c r="CBF451" s="71"/>
      <c r="CBG451" s="71"/>
      <c r="CBH451" s="71"/>
      <c r="CBI451" s="71"/>
      <c r="CBJ451" s="71"/>
      <c r="CBK451" s="71"/>
      <c r="CBL451" s="71"/>
      <c r="CBM451" s="71"/>
      <c r="CBN451" s="71"/>
      <c r="CBO451" s="71"/>
      <c r="CBP451" s="71"/>
      <c r="CBQ451" s="71"/>
      <c r="CBR451" s="71"/>
      <c r="CBS451" s="71"/>
      <c r="CBT451" s="71"/>
      <c r="CBU451" s="71"/>
      <c r="CBV451" s="71"/>
      <c r="CBW451" s="71"/>
      <c r="CBX451" s="71"/>
      <c r="CBY451" s="71"/>
      <c r="CBZ451" s="71"/>
      <c r="CCA451" s="71"/>
      <c r="CCB451" s="71"/>
      <c r="CCC451" s="71"/>
      <c r="CCD451" s="71"/>
      <c r="CCE451" s="71"/>
      <c r="CCF451" s="71"/>
      <c r="CCG451" s="71"/>
      <c r="CCH451" s="71"/>
      <c r="CCI451" s="71"/>
      <c r="CCJ451" s="71"/>
      <c r="CCK451" s="71"/>
      <c r="CCL451" s="71"/>
      <c r="CCM451" s="71"/>
      <c r="CCN451" s="71"/>
      <c r="CCO451" s="71"/>
      <c r="CCP451" s="71"/>
      <c r="CCQ451" s="71"/>
      <c r="CCR451" s="71"/>
      <c r="CCS451" s="71"/>
      <c r="CCT451" s="71"/>
      <c r="CCU451" s="71"/>
      <c r="CCV451" s="71"/>
      <c r="CCW451" s="71"/>
      <c r="CCX451" s="71"/>
      <c r="CCY451" s="71"/>
      <c r="CCZ451" s="71"/>
      <c r="CDA451" s="71"/>
      <c r="CDB451" s="71"/>
      <c r="CDC451" s="71"/>
      <c r="CDD451" s="71"/>
      <c r="CDE451" s="71"/>
      <c r="CDF451" s="71"/>
      <c r="CDG451" s="71"/>
      <c r="CDH451" s="71"/>
      <c r="CDI451" s="71"/>
      <c r="CDJ451" s="71"/>
      <c r="CDK451" s="71"/>
      <c r="CDL451" s="71"/>
      <c r="CDM451" s="71"/>
      <c r="CDN451" s="71"/>
      <c r="CDO451" s="71"/>
      <c r="CDP451" s="71"/>
      <c r="CDQ451" s="71"/>
      <c r="CDR451" s="71"/>
      <c r="CDS451" s="71"/>
      <c r="CDT451" s="71"/>
      <c r="CDU451" s="71"/>
      <c r="CDV451" s="71"/>
      <c r="CDW451" s="71"/>
      <c r="CDX451" s="71"/>
      <c r="CDY451" s="71"/>
      <c r="CDZ451" s="71"/>
      <c r="CEA451" s="71"/>
      <c r="CEB451" s="71"/>
      <c r="CEC451" s="71"/>
      <c r="CED451" s="71"/>
      <c r="CEE451" s="71"/>
      <c r="CEF451" s="71"/>
      <c r="CEG451" s="71"/>
      <c r="CEH451" s="71"/>
      <c r="CEI451" s="71"/>
      <c r="CEJ451" s="71"/>
      <c r="CEK451" s="71"/>
      <c r="CEL451" s="71"/>
      <c r="CEM451" s="71"/>
      <c r="CEN451" s="71"/>
      <c r="CEO451" s="71"/>
      <c r="CEP451" s="71"/>
      <c r="CEQ451" s="71"/>
      <c r="CER451" s="71"/>
      <c r="CES451" s="71"/>
      <c r="CET451" s="71"/>
      <c r="CEU451" s="71"/>
      <c r="CEV451" s="71"/>
      <c r="CEW451" s="71"/>
      <c r="CEX451" s="71"/>
      <c r="CEY451" s="71"/>
      <c r="CEZ451" s="71"/>
      <c r="CFA451" s="71"/>
      <c r="CFB451" s="71"/>
      <c r="CFC451" s="71"/>
      <c r="CFD451" s="71"/>
      <c r="CFE451" s="71"/>
      <c r="CFF451" s="71"/>
      <c r="CFG451" s="71"/>
      <c r="CFH451" s="71"/>
      <c r="CFI451" s="71"/>
      <c r="CFJ451" s="71"/>
      <c r="CFK451" s="71"/>
      <c r="CFL451" s="71"/>
      <c r="CFM451" s="71"/>
      <c r="CFN451" s="71"/>
      <c r="CFO451" s="71"/>
      <c r="CFP451" s="71"/>
      <c r="CFQ451" s="71"/>
      <c r="CFR451" s="71"/>
      <c r="CFS451" s="71"/>
      <c r="CFT451" s="71"/>
      <c r="CFU451" s="71"/>
      <c r="CFV451" s="71"/>
      <c r="CFW451" s="71"/>
      <c r="CFX451" s="71"/>
      <c r="CFY451" s="71"/>
      <c r="CFZ451" s="71"/>
      <c r="CGA451" s="71"/>
      <c r="CGB451" s="71"/>
      <c r="CGC451" s="71"/>
      <c r="CGD451" s="71"/>
      <c r="CGE451" s="71"/>
      <c r="CGF451" s="71"/>
      <c r="CGG451" s="71"/>
      <c r="CGH451" s="71"/>
      <c r="CGI451" s="71"/>
      <c r="CGJ451" s="71"/>
      <c r="CGK451" s="71"/>
      <c r="CGL451" s="71"/>
      <c r="CGM451" s="71"/>
      <c r="CGN451" s="71"/>
      <c r="CGO451" s="71"/>
      <c r="CGP451" s="71"/>
      <c r="CGQ451" s="71"/>
      <c r="CGR451" s="71"/>
      <c r="CGS451" s="71"/>
      <c r="CGT451" s="71"/>
      <c r="CGU451" s="71"/>
      <c r="CGV451" s="71"/>
      <c r="CGW451" s="71"/>
      <c r="CGX451" s="71"/>
      <c r="CGY451" s="71"/>
      <c r="CGZ451" s="71"/>
      <c r="CHA451" s="71"/>
      <c r="CHB451" s="71"/>
      <c r="CHC451" s="71"/>
      <c r="CHD451" s="71"/>
      <c r="CHE451" s="71"/>
      <c r="CHF451" s="71"/>
      <c r="CHG451" s="71"/>
      <c r="CHH451" s="71"/>
      <c r="CHI451" s="71"/>
      <c r="CHJ451" s="71"/>
      <c r="CHK451" s="71"/>
      <c r="CHL451" s="71"/>
      <c r="CHM451" s="71"/>
      <c r="CHN451" s="71"/>
      <c r="CHO451" s="71"/>
      <c r="CHP451" s="71"/>
      <c r="CHQ451" s="71"/>
      <c r="CHR451" s="71"/>
      <c r="CHS451" s="71"/>
      <c r="CHT451" s="71"/>
      <c r="CHU451" s="71"/>
      <c r="CHV451" s="71"/>
      <c r="CHW451" s="71"/>
      <c r="CHX451" s="71"/>
      <c r="CHY451" s="71"/>
      <c r="CHZ451" s="71"/>
      <c r="CIA451" s="71"/>
      <c r="CIB451" s="71"/>
      <c r="CIC451" s="71"/>
      <c r="CID451" s="71"/>
      <c r="CIE451" s="71"/>
      <c r="CIF451" s="71"/>
      <c r="CIG451" s="71"/>
      <c r="CIH451" s="71"/>
      <c r="CII451" s="71"/>
      <c r="CIJ451" s="71"/>
      <c r="CIK451" s="71"/>
      <c r="CIL451" s="71"/>
      <c r="CIM451" s="71"/>
      <c r="CIN451" s="71"/>
      <c r="CIO451" s="71"/>
      <c r="CIP451" s="71"/>
      <c r="CIQ451" s="71"/>
      <c r="CIR451" s="71"/>
      <c r="CIS451" s="71"/>
      <c r="CIT451" s="71"/>
      <c r="CIU451" s="71"/>
      <c r="CIV451" s="71"/>
      <c r="CIW451" s="71"/>
      <c r="CIX451" s="71"/>
      <c r="CIY451" s="71"/>
      <c r="CIZ451" s="71"/>
      <c r="CJA451" s="71"/>
      <c r="CJB451" s="71"/>
      <c r="CJC451" s="71"/>
      <c r="CJD451" s="71"/>
      <c r="CJE451" s="71"/>
      <c r="CJF451" s="71"/>
      <c r="CJG451" s="71"/>
      <c r="CJH451" s="71"/>
      <c r="CJI451" s="71"/>
      <c r="CJJ451" s="71"/>
      <c r="CJK451" s="71"/>
      <c r="CJL451" s="71"/>
      <c r="CJM451" s="71"/>
      <c r="CJN451" s="71"/>
      <c r="CJO451" s="71"/>
      <c r="CJP451" s="71"/>
      <c r="CJQ451" s="71"/>
      <c r="CJR451" s="71"/>
      <c r="CJS451" s="71"/>
      <c r="CJT451" s="71"/>
      <c r="CJU451" s="71"/>
      <c r="CJV451" s="71"/>
      <c r="CJW451" s="71"/>
      <c r="CJX451" s="71"/>
      <c r="CJY451" s="71"/>
      <c r="CJZ451" s="71"/>
      <c r="CKA451" s="71"/>
      <c r="CKB451" s="71"/>
      <c r="CKC451" s="71"/>
      <c r="CKD451" s="71"/>
      <c r="CKE451" s="71"/>
      <c r="CKF451" s="71"/>
      <c r="CKG451" s="71"/>
      <c r="CKH451" s="71"/>
      <c r="CKI451" s="71"/>
      <c r="CKJ451" s="71"/>
      <c r="CKK451" s="71"/>
      <c r="CKL451" s="71"/>
      <c r="CKM451" s="71"/>
      <c r="CKN451" s="71"/>
      <c r="CKO451" s="71"/>
      <c r="CKP451" s="71"/>
      <c r="CKQ451" s="71"/>
      <c r="CKR451" s="71"/>
      <c r="CKS451" s="71"/>
      <c r="CKT451" s="71"/>
      <c r="CKU451" s="71"/>
      <c r="CKV451" s="71"/>
      <c r="CKW451" s="71"/>
      <c r="CKX451" s="71"/>
      <c r="CKY451" s="71"/>
      <c r="CKZ451" s="71"/>
      <c r="CLA451" s="71"/>
      <c r="CLB451" s="71"/>
      <c r="CLC451" s="71"/>
      <c r="CLD451" s="71"/>
      <c r="CLE451" s="71"/>
      <c r="CLF451" s="71"/>
      <c r="CLG451" s="71"/>
      <c r="CLH451" s="71"/>
      <c r="CLI451" s="71"/>
      <c r="CLJ451" s="71"/>
      <c r="CLK451" s="71"/>
      <c r="CLL451" s="71"/>
      <c r="CLM451" s="71"/>
      <c r="CLN451" s="71"/>
      <c r="CLO451" s="71"/>
      <c r="CLP451" s="71"/>
      <c r="CLQ451" s="71"/>
      <c r="CLR451" s="71"/>
      <c r="CLS451" s="71"/>
      <c r="CLT451" s="71"/>
      <c r="CLU451" s="71"/>
      <c r="CLV451" s="71"/>
      <c r="CLW451" s="71"/>
      <c r="CLX451" s="71"/>
      <c r="CLY451" s="71"/>
      <c r="CLZ451" s="71"/>
      <c r="CMA451" s="71"/>
      <c r="CMB451" s="71"/>
      <c r="CMC451" s="71"/>
      <c r="CMD451" s="71"/>
      <c r="CME451" s="71"/>
      <c r="CMF451" s="71"/>
      <c r="CMG451" s="71"/>
      <c r="CMH451" s="71"/>
      <c r="CMI451" s="71"/>
      <c r="CMJ451" s="71"/>
      <c r="CMK451" s="71"/>
      <c r="CML451" s="71"/>
      <c r="CMM451" s="71"/>
      <c r="CMN451" s="71"/>
      <c r="CMO451" s="71"/>
      <c r="CMP451" s="71"/>
      <c r="CMQ451" s="71"/>
      <c r="CMR451" s="71"/>
      <c r="CMS451" s="71"/>
      <c r="CMT451" s="71"/>
      <c r="CMU451" s="71"/>
      <c r="CMV451" s="71"/>
      <c r="CMW451" s="71"/>
      <c r="CMX451" s="71"/>
      <c r="CMY451" s="71"/>
      <c r="CMZ451" s="71"/>
      <c r="CNA451" s="71"/>
      <c r="CNB451" s="71"/>
      <c r="CNC451" s="71"/>
      <c r="CND451" s="71"/>
      <c r="CNE451" s="71"/>
      <c r="CNF451" s="71"/>
      <c r="CNG451" s="71"/>
      <c r="CNH451" s="71"/>
      <c r="CNI451" s="71"/>
      <c r="CNJ451" s="71"/>
      <c r="CNK451" s="71"/>
      <c r="CNL451" s="71"/>
      <c r="CNM451" s="71"/>
      <c r="CNN451" s="71"/>
      <c r="CNO451" s="71"/>
      <c r="CNP451" s="71"/>
      <c r="CNQ451" s="71"/>
      <c r="CNR451" s="71"/>
      <c r="CNS451" s="71"/>
      <c r="CNT451" s="71"/>
      <c r="CNU451" s="71"/>
      <c r="CNV451" s="71"/>
      <c r="CNW451" s="71"/>
      <c r="CNX451" s="71"/>
      <c r="CNY451" s="71"/>
      <c r="CNZ451" s="71"/>
      <c r="COA451" s="71"/>
      <c r="COB451" s="71"/>
      <c r="COC451" s="71"/>
      <c r="COD451" s="71"/>
      <c r="COE451" s="71"/>
      <c r="COF451" s="71"/>
      <c r="COG451" s="71"/>
      <c r="COH451" s="71"/>
      <c r="COI451" s="71"/>
      <c r="COJ451" s="71"/>
      <c r="COK451" s="71"/>
      <c r="COL451" s="71"/>
      <c r="COM451" s="71"/>
      <c r="CON451" s="71"/>
      <c r="COO451" s="71"/>
      <c r="COP451" s="71"/>
      <c r="COQ451" s="71"/>
      <c r="COR451" s="71"/>
      <c r="COS451" s="71"/>
      <c r="COT451" s="71"/>
      <c r="COU451" s="71"/>
      <c r="COV451" s="71"/>
      <c r="COW451" s="71"/>
      <c r="COX451" s="71"/>
      <c r="COY451" s="71"/>
      <c r="COZ451" s="71"/>
      <c r="CPA451" s="71"/>
      <c r="CPB451" s="71"/>
      <c r="CPC451" s="71"/>
      <c r="CPD451" s="71"/>
      <c r="CPE451" s="71"/>
      <c r="CPF451" s="71"/>
      <c r="CPG451" s="71"/>
      <c r="CPH451" s="71"/>
      <c r="CPI451" s="71"/>
      <c r="CPJ451" s="71"/>
      <c r="CPK451" s="71"/>
      <c r="CPL451" s="71"/>
      <c r="CPM451" s="71"/>
      <c r="CPN451" s="71"/>
      <c r="CPO451" s="71"/>
      <c r="CPP451" s="71"/>
      <c r="CPQ451" s="71"/>
      <c r="CPR451" s="71"/>
      <c r="CPS451" s="71"/>
      <c r="CPT451" s="71"/>
      <c r="CPU451" s="71"/>
      <c r="CPV451" s="71"/>
      <c r="CPW451" s="71"/>
      <c r="CPX451" s="71"/>
      <c r="CPY451" s="71"/>
      <c r="CPZ451" s="71"/>
      <c r="CQA451" s="71"/>
      <c r="CQB451" s="71"/>
      <c r="CQC451" s="71"/>
      <c r="CQD451" s="71"/>
      <c r="CQE451" s="71"/>
      <c r="CQF451" s="71"/>
      <c r="CQG451" s="71"/>
      <c r="CQH451" s="71"/>
      <c r="CQI451" s="71"/>
      <c r="CQJ451" s="71"/>
      <c r="CQK451" s="71"/>
      <c r="CQL451" s="71"/>
      <c r="CQM451" s="71"/>
      <c r="CQN451" s="71"/>
      <c r="CQO451" s="71"/>
      <c r="CQP451" s="71"/>
      <c r="CQQ451" s="71"/>
      <c r="CQR451" s="71"/>
      <c r="CQS451" s="71"/>
      <c r="CQT451" s="71"/>
      <c r="CQU451" s="71"/>
      <c r="CQV451" s="71"/>
      <c r="CQW451" s="71"/>
      <c r="CQX451" s="71"/>
      <c r="CQY451" s="71"/>
      <c r="CQZ451" s="71"/>
      <c r="CRA451" s="71"/>
      <c r="CRB451" s="71"/>
      <c r="CRC451" s="71"/>
      <c r="CRD451" s="71"/>
      <c r="CRE451" s="71"/>
      <c r="CRF451" s="71"/>
      <c r="CRG451" s="71"/>
      <c r="CRH451" s="71"/>
      <c r="CRI451" s="71"/>
      <c r="CRJ451" s="71"/>
      <c r="CRK451" s="71"/>
      <c r="CRL451" s="71"/>
      <c r="CRM451" s="71"/>
      <c r="CRN451" s="71"/>
      <c r="CRO451" s="71"/>
      <c r="CRP451" s="71"/>
      <c r="CRQ451" s="71"/>
      <c r="CRR451" s="71"/>
      <c r="CRS451" s="71"/>
      <c r="CRT451" s="71"/>
      <c r="CRU451" s="71"/>
      <c r="CRV451" s="71"/>
      <c r="CRW451" s="71"/>
      <c r="CRX451" s="71"/>
      <c r="CRY451" s="71"/>
      <c r="CRZ451" s="71"/>
      <c r="CSA451" s="71"/>
      <c r="CSB451" s="71"/>
      <c r="CSC451" s="71"/>
      <c r="CSD451" s="71"/>
      <c r="CSE451" s="71"/>
      <c r="CSF451" s="71"/>
      <c r="CSG451" s="71"/>
      <c r="CSH451" s="71"/>
      <c r="CSI451" s="71"/>
      <c r="CSJ451" s="71"/>
      <c r="CSK451" s="71"/>
      <c r="CSL451" s="71"/>
      <c r="CSM451" s="71"/>
      <c r="CSN451" s="71"/>
      <c r="CSO451" s="71"/>
      <c r="CSP451" s="71"/>
      <c r="CSQ451" s="71"/>
      <c r="CSR451" s="71"/>
      <c r="CSS451" s="71"/>
      <c r="CST451" s="71"/>
      <c r="CSU451" s="71"/>
      <c r="CSV451" s="71"/>
      <c r="CSW451" s="71"/>
      <c r="CSX451" s="71"/>
      <c r="CSY451" s="71"/>
      <c r="CSZ451" s="71"/>
      <c r="CTA451" s="71"/>
      <c r="CTB451" s="71"/>
      <c r="CTC451" s="71"/>
      <c r="CTD451" s="71"/>
      <c r="CTE451" s="71"/>
      <c r="CTF451" s="71"/>
      <c r="CTG451" s="71"/>
      <c r="CTH451" s="71"/>
      <c r="CTI451" s="71"/>
      <c r="CTJ451" s="71"/>
      <c r="CTK451" s="71"/>
      <c r="CTL451" s="71"/>
      <c r="CTM451" s="71"/>
      <c r="CTN451" s="71"/>
      <c r="CTO451" s="71"/>
      <c r="CTP451" s="71"/>
      <c r="CTQ451" s="71"/>
      <c r="CTR451" s="71"/>
      <c r="CTS451" s="71"/>
      <c r="CTT451" s="71"/>
      <c r="CTU451" s="71"/>
      <c r="CTV451" s="71"/>
      <c r="CTW451" s="71"/>
      <c r="CTX451" s="71"/>
      <c r="CTY451" s="71"/>
      <c r="CTZ451" s="71"/>
      <c r="CUA451" s="71"/>
      <c r="CUB451" s="71"/>
      <c r="CUC451" s="71"/>
      <c r="CUD451" s="71"/>
      <c r="CUE451" s="71"/>
      <c r="CUF451" s="71"/>
      <c r="CUG451" s="71"/>
      <c r="CUH451" s="71"/>
      <c r="CUI451" s="71"/>
      <c r="CUJ451" s="71"/>
      <c r="CUK451" s="71"/>
      <c r="CUL451" s="71"/>
      <c r="CUM451" s="71"/>
      <c r="CUN451" s="71"/>
      <c r="CUO451" s="71"/>
      <c r="CUP451" s="71"/>
      <c r="CUQ451" s="71"/>
      <c r="CUR451" s="71"/>
      <c r="CUS451" s="71"/>
      <c r="CUT451" s="71"/>
      <c r="CUU451" s="71"/>
      <c r="CUV451" s="71"/>
      <c r="CUW451" s="71"/>
      <c r="CUX451" s="71"/>
      <c r="CUY451" s="71"/>
      <c r="CUZ451" s="71"/>
      <c r="CVA451" s="71"/>
      <c r="CVB451" s="71"/>
      <c r="CVC451" s="71"/>
      <c r="CVD451" s="71"/>
      <c r="CVE451" s="71"/>
      <c r="CVF451" s="71"/>
      <c r="CVG451" s="71"/>
      <c r="CVH451" s="71"/>
      <c r="CVI451" s="71"/>
      <c r="CVJ451" s="71"/>
      <c r="CVK451" s="71"/>
      <c r="CVL451" s="71"/>
      <c r="CVM451" s="71"/>
      <c r="CVN451" s="71"/>
      <c r="CVO451" s="71"/>
      <c r="CVP451" s="71"/>
      <c r="CVQ451" s="71"/>
      <c r="CVR451" s="71"/>
      <c r="CVS451" s="71"/>
      <c r="CVT451" s="71"/>
      <c r="CVU451" s="71"/>
      <c r="CVV451" s="71"/>
      <c r="CVW451" s="71"/>
      <c r="CVX451" s="71"/>
      <c r="CVY451" s="71"/>
      <c r="CVZ451" s="71"/>
      <c r="CWA451" s="71"/>
      <c r="CWB451" s="71"/>
      <c r="CWC451" s="71"/>
      <c r="CWD451" s="71"/>
      <c r="CWE451" s="71"/>
      <c r="CWF451" s="71"/>
      <c r="CWG451" s="71"/>
      <c r="CWH451" s="71"/>
      <c r="CWI451" s="71"/>
      <c r="CWJ451" s="71"/>
      <c r="CWK451" s="71"/>
      <c r="CWL451" s="71"/>
      <c r="CWM451" s="71"/>
      <c r="CWN451" s="71"/>
      <c r="CWO451" s="71"/>
      <c r="CWP451" s="71"/>
      <c r="CWQ451" s="71"/>
      <c r="CWR451" s="71"/>
      <c r="CWS451" s="71"/>
      <c r="CWT451" s="71"/>
      <c r="CWU451" s="71"/>
      <c r="CWV451" s="71"/>
      <c r="CWW451" s="71"/>
      <c r="CWX451" s="71"/>
      <c r="CWY451" s="71"/>
      <c r="CWZ451" s="71"/>
      <c r="CXA451" s="71"/>
      <c r="CXB451" s="71"/>
      <c r="CXC451" s="71"/>
      <c r="CXD451" s="71"/>
      <c r="CXE451" s="71"/>
      <c r="CXF451" s="71"/>
      <c r="CXG451" s="71"/>
      <c r="CXH451" s="71"/>
      <c r="CXI451" s="71"/>
      <c r="CXJ451" s="71"/>
      <c r="CXK451" s="71"/>
      <c r="CXL451" s="71"/>
      <c r="CXM451" s="71"/>
      <c r="CXN451" s="71"/>
      <c r="CXO451" s="71"/>
      <c r="CXP451" s="71"/>
      <c r="CXQ451" s="71"/>
      <c r="CXR451" s="71"/>
      <c r="CXS451" s="71"/>
      <c r="CXT451" s="71"/>
      <c r="CXU451" s="71"/>
      <c r="CXV451" s="71"/>
      <c r="CXW451" s="71"/>
      <c r="CXX451" s="71"/>
      <c r="CXY451" s="71"/>
      <c r="CXZ451" s="71"/>
      <c r="CYA451" s="71"/>
      <c r="CYB451" s="71"/>
      <c r="CYC451" s="71"/>
      <c r="CYD451" s="71"/>
      <c r="CYE451" s="71"/>
      <c r="CYF451" s="71"/>
      <c r="CYG451" s="71"/>
      <c r="CYH451" s="71"/>
      <c r="CYI451" s="71"/>
      <c r="CYJ451" s="71"/>
      <c r="CYK451" s="71"/>
      <c r="CYL451" s="71"/>
      <c r="CYM451" s="71"/>
      <c r="CYN451" s="71"/>
      <c r="CYO451" s="71"/>
      <c r="CYP451" s="71"/>
      <c r="CYQ451" s="71"/>
      <c r="CYR451" s="71"/>
      <c r="CYS451" s="71"/>
      <c r="CYT451" s="71"/>
      <c r="CYU451" s="71"/>
      <c r="CYV451" s="71"/>
      <c r="CYW451" s="71"/>
      <c r="CYX451" s="71"/>
      <c r="CYY451" s="71"/>
      <c r="CYZ451" s="71"/>
      <c r="CZA451" s="71"/>
      <c r="CZB451" s="71"/>
      <c r="CZC451" s="71"/>
      <c r="CZD451" s="71"/>
      <c r="CZE451" s="71"/>
      <c r="CZF451" s="71"/>
      <c r="CZG451" s="71"/>
      <c r="CZH451" s="71"/>
      <c r="CZI451" s="71"/>
      <c r="CZJ451" s="71"/>
      <c r="CZK451" s="71"/>
      <c r="CZL451" s="71"/>
      <c r="CZM451" s="71"/>
      <c r="CZN451" s="71"/>
      <c r="CZO451" s="71"/>
      <c r="CZP451" s="71"/>
      <c r="CZQ451" s="71"/>
      <c r="CZR451" s="71"/>
      <c r="CZS451" s="71"/>
      <c r="CZT451" s="71"/>
      <c r="CZU451" s="71"/>
      <c r="CZV451" s="71"/>
      <c r="CZW451" s="71"/>
      <c r="CZX451" s="71"/>
      <c r="CZY451" s="71"/>
      <c r="CZZ451" s="71"/>
      <c r="DAA451" s="71"/>
      <c r="DAB451" s="71"/>
      <c r="DAC451" s="71"/>
      <c r="DAD451" s="71"/>
      <c r="DAE451" s="71"/>
      <c r="DAF451" s="71"/>
      <c r="DAG451" s="71"/>
      <c r="DAH451" s="71"/>
      <c r="DAI451" s="71"/>
      <c r="DAJ451" s="71"/>
      <c r="DAK451" s="71"/>
      <c r="DAL451" s="71"/>
      <c r="DAM451" s="71"/>
      <c r="DAN451" s="71"/>
      <c r="DAO451" s="71"/>
      <c r="DAP451" s="71"/>
      <c r="DAQ451" s="71"/>
      <c r="DAR451" s="71"/>
      <c r="DAS451" s="71"/>
      <c r="DAT451" s="71"/>
      <c r="DAU451" s="71"/>
      <c r="DAV451" s="71"/>
      <c r="DAW451" s="71"/>
      <c r="DAX451" s="71"/>
      <c r="DAY451" s="71"/>
      <c r="DAZ451" s="71"/>
      <c r="DBA451" s="71"/>
      <c r="DBB451" s="71"/>
      <c r="DBC451" s="71"/>
      <c r="DBD451" s="71"/>
      <c r="DBE451" s="71"/>
      <c r="DBF451" s="71"/>
      <c r="DBG451" s="71"/>
      <c r="DBH451" s="71"/>
      <c r="DBI451" s="71"/>
      <c r="DBJ451" s="71"/>
      <c r="DBK451" s="71"/>
      <c r="DBL451" s="71"/>
      <c r="DBM451" s="71"/>
      <c r="DBN451" s="71"/>
      <c r="DBO451" s="71"/>
      <c r="DBP451" s="71"/>
      <c r="DBQ451" s="71"/>
      <c r="DBR451" s="71"/>
      <c r="DBS451" s="71"/>
      <c r="DBT451" s="71"/>
      <c r="DBU451" s="71"/>
      <c r="DBV451" s="71"/>
      <c r="DBW451" s="71"/>
      <c r="DBX451" s="71"/>
      <c r="DBY451" s="71"/>
      <c r="DBZ451" s="71"/>
      <c r="DCA451" s="71"/>
      <c r="DCB451" s="71"/>
      <c r="DCC451" s="71"/>
      <c r="DCD451" s="71"/>
      <c r="DCE451" s="71"/>
      <c r="DCF451" s="71"/>
      <c r="DCG451" s="71"/>
      <c r="DCH451" s="71"/>
      <c r="DCI451" s="71"/>
      <c r="DCJ451" s="71"/>
      <c r="DCK451" s="71"/>
      <c r="DCL451" s="71"/>
      <c r="DCM451" s="71"/>
      <c r="DCN451" s="71"/>
      <c r="DCO451" s="71"/>
      <c r="DCP451" s="71"/>
      <c r="DCQ451" s="71"/>
      <c r="DCR451" s="71"/>
      <c r="DCS451" s="71"/>
      <c r="DCT451" s="71"/>
      <c r="DCU451" s="71"/>
      <c r="DCV451" s="71"/>
      <c r="DCW451" s="71"/>
      <c r="DCX451" s="71"/>
      <c r="DCY451" s="71"/>
      <c r="DCZ451" s="71"/>
      <c r="DDA451" s="71"/>
      <c r="DDB451" s="71"/>
      <c r="DDC451" s="71"/>
      <c r="DDD451" s="71"/>
      <c r="DDE451" s="71"/>
      <c r="DDF451" s="71"/>
      <c r="DDG451" s="71"/>
      <c r="DDH451" s="71"/>
      <c r="DDI451" s="71"/>
      <c r="DDJ451" s="71"/>
      <c r="DDK451" s="71"/>
      <c r="DDL451" s="71"/>
      <c r="DDM451" s="71"/>
      <c r="DDN451" s="71"/>
      <c r="DDO451" s="71"/>
      <c r="DDP451" s="71"/>
      <c r="DDQ451" s="71"/>
      <c r="DDR451" s="71"/>
      <c r="DDS451" s="71"/>
      <c r="DDT451" s="71"/>
      <c r="DDU451" s="71"/>
      <c r="DDV451" s="71"/>
      <c r="DDW451" s="71"/>
      <c r="DDX451" s="71"/>
      <c r="DDY451" s="71"/>
      <c r="DDZ451" s="71"/>
      <c r="DEA451" s="71"/>
      <c r="DEB451" s="71"/>
      <c r="DEC451" s="71"/>
      <c r="DED451" s="71"/>
      <c r="DEE451" s="71"/>
      <c r="DEF451" s="71"/>
      <c r="DEG451" s="71"/>
      <c r="DEH451" s="71"/>
      <c r="DEI451" s="71"/>
      <c r="DEJ451" s="71"/>
      <c r="DEK451" s="71"/>
      <c r="DEL451" s="71"/>
      <c r="DEM451" s="71"/>
      <c r="DEN451" s="71"/>
      <c r="DEO451" s="71"/>
      <c r="DEP451" s="71"/>
      <c r="DEQ451" s="71"/>
      <c r="DER451" s="71"/>
      <c r="DES451" s="71"/>
      <c r="DET451" s="71"/>
      <c r="DEU451" s="71"/>
      <c r="DEV451" s="71"/>
      <c r="DEW451" s="71"/>
      <c r="DEX451" s="71"/>
      <c r="DEY451" s="71"/>
      <c r="DEZ451" s="71"/>
      <c r="DFA451" s="71"/>
      <c r="DFB451" s="71"/>
      <c r="DFC451" s="71"/>
      <c r="DFD451" s="71"/>
      <c r="DFE451" s="71"/>
      <c r="DFF451" s="71"/>
      <c r="DFG451" s="71"/>
      <c r="DFH451" s="71"/>
      <c r="DFI451" s="71"/>
      <c r="DFJ451" s="71"/>
      <c r="DFK451" s="71"/>
      <c r="DFL451" s="71"/>
      <c r="DFM451" s="71"/>
      <c r="DFN451" s="71"/>
      <c r="DFO451" s="71"/>
      <c r="DFP451" s="71"/>
      <c r="DFQ451" s="71"/>
      <c r="DFR451" s="71"/>
      <c r="DFS451" s="71"/>
      <c r="DFT451" s="71"/>
      <c r="DFU451" s="71"/>
      <c r="DFV451" s="71"/>
      <c r="DFW451" s="71"/>
      <c r="DFX451" s="71"/>
      <c r="DFY451" s="71"/>
      <c r="DFZ451" s="71"/>
      <c r="DGA451" s="71"/>
      <c r="DGB451" s="71"/>
      <c r="DGC451" s="71"/>
      <c r="DGD451" s="71"/>
      <c r="DGE451" s="71"/>
      <c r="DGF451" s="71"/>
      <c r="DGG451" s="71"/>
      <c r="DGH451" s="71"/>
      <c r="DGI451" s="71"/>
      <c r="DGJ451" s="71"/>
      <c r="DGK451" s="71"/>
      <c r="DGL451" s="71"/>
      <c r="DGM451" s="71"/>
      <c r="DGN451" s="71"/>
      <c r="DGO451" s="71"/>
      <c r="DGP451" s="71"/>
      <c r="DGQ451" s="71"/>
      <c r="DGR451" s="71"/>
      <c r="DGS451" s="71"/>
      <c r="DGT451" s="71"/>
      <c r="DGU451" s="71"/>
      <c r="DGV451" s="71"/>
      <c r="DGW451" s="71"/>
      <c r="DGX451" s="71"/>
      <c r="DGY451" s="71"/>
      <c r="DGZ451" s="71"/>
      <c r="DHA451" s="71"/>
      <c r="DHB451" s="71"/>
      <c r="DHC451" s="71"/>
      <c r="DHD451" s="71"/>
      <c r="DHE451" s="71"/>
      <c r="DHF451" s="71"/>
      <c r="DHG451" s="71"/>
      <c r="DHH451" s="71"/>
      <c r="DHI451" s="71"/>
      <c r="DHJ451" s="71"/>
      <c r="DHK451" s="71"/>
      <c r="DHL451" s="71"/>
      <c r="DHM451" s="71"/>
      <c r="DHN451" s="71"/>
      <c r="DHO451" s="71"/>
      <c r="DHP451" s="71"/>
      <c r="DHQ451" s="71"/>
      <c r="DHR451" s="71"/>
      <c r="DHS451" s="71"/>
      <c r="DHT451" s="71"/>
      <c r="DHU451" s="71"/>
      <c r="DHV451" s="71"/>
      <c r="DHW451" s="71"/>
      <c r="DHX451" s="71"/>
      <c r="DHY451" s="71"/>
      <c r="DHZ451" s="71"/>
      <c r="DIA451" s="71"/>
      <c r="DIB451" s="71"/>
      <c r="DIC451" s="71"/>
      <c r="DID451" s="71"/>
      <c r="DIE451" s="71"/>
      <c r="DIF451" s="71"/>
      <c r="DIG451" s="71"/>
      <c r="DIH451" s="71"/>
      <c r="DII451" s="71"/>
      <c r="DIJ451" s="71"/>
      <c r="DIK451" s="71"/>
      <c r="DIL451" s="71"/>
      <c r="DIM451" s="71"/>
      <c r="DIN451" s="71"/>
      <c r="DIO451" s="71"/>
      <c r="DIP451" s="71"/>
      <c r="DIQ451" s="71"/>
      <c r="DIR451" s="71"/>
      <c r="DIS451" s="71"/>
      <c r="DIT451" s="71"/>
      <c r="DIU451" s="71"/>
      <c r="DIV451" s="71"/>
      <c r="DIW451" s="71"/>
      <c r="DIX451" s="71"/>
      <c r="DIY451" s="71"/>
      <c r="DIZ451" s="71"/>
      <c r="DJA451" s="71"/>
      <c r="DJB451" s="71"/>
      <c r="DJC451" s="71"/>
      <c r="DJD451" s="71"/>
      <c r="DJE451" s="71"/>
      <c r="DJF451" s="71"/>
      <c r="DJG451" s="71"/>
      <c r="DJH451" s="71"/>
      <c r="DJI451" s="71"/>
      <c r="DJJ451" s="71"/>
      <c r="DJK451" s="71"/>
      <c r="DJL451" s="71"/>
      <c r="DJM451" s="71"/>
      <c r="DJN451" s="71"/>
      <c r="DJO451" s="71"/>
      <c r="DJP451" s="71"/>
      <c r="DJQ451" s="71"/>
      <c r="DJR451" s="71"/>
      <c r="DJS451" s="71"/>
      <c r="DJT451" s="71"/>
      <c r="DJU451" s="71"/>
      <c r="DJV451" s="71"/>
      <c r="DJW451" s="71"/>
      <c r="DJX451" s="71"/>
      <c r="DJY451" s="71"/>
      <c r="DJZ451" s="71"/>
      <c r="DKA451" s="71"/>
      <c r="DKB451" s="71"/>
      <c r="DKC451" s="71"/>
      <c r="DKD451" s="71"/>
      <c r="DKE451" s="71"/>
      <c r="DKF451" s="71"/>
      <c r="DKG451" s="71"/>
      <c r="DKH451" s="71"/>
      <c r="DKI451" s="71"/>
      <c r="DKJ451" s="71"/>
      <c r="DKK451" s="71"/>
      <c r="DKL451" s="71"/>
      <c r="DKM451" s="71"/>
      <c r="DKN451" s="71"/>
      <c r="DKO451" s="71"/>
      <c r="DKP451" s="71"/>
      <c r="DKQ451" s="71"/>
      <c r="DKR451" s="71"/>
      <c r="DKS451" s="71"/>
      <c r="DKT451" s="71"/>
      <c r="DKU451" s="71"/>
      <c r="DKV451" s="71"/>
      <c r="DKW451" s="71"/>
      <c r="DKX451" s="71"/>
      <c r="DKY451" s="71"/>
      <c r="DKZ451" s="71"/>
      <c r="DLA451" s="71"/>
      <c r="DLB451" s="71"/>
      <c r="DLC451" s="71"/>
      <c r="DLD451" s="71"/>
      <c r="DLE451" s="71"/>
      <c r="DLF451" s="71"/>
      <c r="DLG451" s="71"/>
      <c r="DLH451" s="71"/>
      <c r="DLI451" s="71"/>
      <c r="DLJ451" s="71"/>
      <c r="DLK451" s="71"/>
      <c r="DLL451" s="71"/>
      <c r="DLM451" s="71"/>
      <c r="DLN451" s="71"/>
      <c r="DLO451" s="71"/>
      <c r="DLP451" s="71"/>
      <c r="DLQ451" s="71"/>
      <c r="DLR451" s="71"/>
      <c r="DLS451" s="71"/>
      <c r="DLT451" s="71"/>
      <c r="DLU451" s="71"/>
      <c r="DLV451" s="71"/>
      <c r="DLW451" s="71"/>
      <c r="DLX451" s="71"/>
      <c r="DLY451" s="71"/>
      <c r="DLZ451" s="71"/>
      <c r="DMA451" s="71"/>
      <c r="DMB451" s="71"/>
      <c r="DMC451" s="71"/>
      <c r="DMD451" s="71"/>
      <c r="DME451" s="71"/>
      <c r="DMF451" s="71"/>
      <c r="DMG451" s="71"/>
      <c r="DMH451" s="71"/>
      <c r="DMI451" s="71"/>
      <c r="DMJ451" s="71"/>
      <c r="DMK451" s="71"/>
      <c r="DML451" s="71"/>
      <c r="DMM451" s="71"/>
      <c r="DMN451" s="71"/>
      <c r="DMO451" s="71"/>
      <c r="DMP451" s="71"/>
      <c r="DMQ451" s="71"/>
      <c r="DMR451" s="71"/>
      <c r="DMS451" s="71"/>
      <c r="DMT451" s="71"/>
      <c r="DMU451" s="71"/>
      <c r="DMV451" s="71"/>
      <c r="DMW451" s="71"/>
      <c r="DMX451" s="71"/>
      <c r="DMY451" s="71"/>
      <c r="DMZ451" s="71"/>
      <c r="DNA451" s="71"/>
      <c r="DNB451" s="71"/>
      <c r="DNC451" s="71"/>
      <c r="DND451" s="71"/>
      <c r="DNE451" s="71"/>
      <c r="DNF451" s="71"/>
      <c r="DNG451" s="71"/>
      <c r="DNH451" s="71"/>
      <c r="DNI451" s="71"/>
      <c r="DNJ451" s="71"/>
      <c r="DNK451" s="71"/>
      <c r="DNL451" s="71"/>
      <c r="DNM451" s="71"/>
      <c r="DNN451" s="71"/>
      <c r="DNO451" s="71"/>
      <c r="DNP451" s="71"/>
      <c r="DNQ451" s="71"/>
      <c r="DNR451" s="71"/>
      <c r="DNS451" s="71"/>
      <c r="DNT451" s="71"/>
      <c r="DNU451" s="71"/>
      <c r="DNV451" s="71"/>
      <c r="DNW451" s="71"/>
      <c r="DNX451" s="71"/>
      <c r="DNY451" s="71"/>
      <c r="DNZ451" s="71"/>
      <c r="DOA451" s="71"/>
      <c r="DOB451" s="71"/>
      <c r="DOC451" s="71"/>
      <c r="DOD451" s="71"/>
      <c r="DOE451" s="71"/>
      <c r="DOF451" s="71"/>
      <c r="DOG451" s="71"/>
      <c r="DOH451" s="71"/>
      <c r="DOI451" s="71"/>
      <c r="DOJ451" s="71"/>
      <c r="DOK451" s="71"/>
      <c r="DOL451" s="71"/>
      <c r="DOM451" s="71"/>
      <c r="DON451" s="71"/>
      <c r="DOO451" s="71"/>
      <c r="DOP451" s="71"/>
      <c r="DOQ451" s="71"/>
      <c r="DOR451" s="71"/>
      <c r="DOS451" s="71"/>
      <c r="DOT451" s="71"/>
      <c r="DOU451" s="71"/>
      <c r="DOV451" s="71"/>
      <c r="DOW451" s="71"/>
      <c r="DOX451" s="71"/>
      <c r="DOY451" s="71"/>
      <c r="DOZ451" s="71"/>
      <c r="DPA451" s="71"/>
      <c r="DPB451" s="71"/>
      <c r="DPC451" s="71"/>
      <c r="DPD451" s="71"/>
      <c r="DPE451" s="71"/>
      <c r="DPF451" s="71"/>
      <c r="DPG451" s="71"/>
      <c r="DPH451" s="71"/>
      <c r="DPI451" s="71"/>
      <c r="DPJ451" s="71"/>
      <c r="DPK451" s="71"/>
      <c r="DPL451" s="71"/>
      <c r="DPM451" s="71"/>
      <c r="DPN451" s="71"/>
      <c r="DPO451" s="71"/>
      <c r="DPP451" s="71"/>
      <c r="DPQ451" s="71"/>
      <c r="DPR451" s="71"/>
      <c r="DPS451" s="71"/>
      <c r="DPT451" s="71"/>
      <c r="DPU451" s="71"/>
      <c r="DPV451" s="71"/>
      <c r="DPW451" s="71"/>
      <c r="DPX451" s="71"/>
      <c r="DPY451" s="71"/>
      <c r="DPZ451" s="71"/>
      <c r="DQA451" s="71"/>
      <c r="DQB451" s="71"/>
      <c r="DQC451" s="71"/>
      <c r="DQD451" s="71"/>
      <c r="DQE451" s="71"/>
      <c r="DQF451" s="71"/>
      <c r="DQG451" s="71"/>
      <c r="DQH451" s="71"/>
      <c r="DQI451" s="71"/>
      <c r="DQJ451" s="71"/>
      <c r="DQK451" s="71"/>
      <c r="DQL451" s="71"/>
      <c r="DQM451" s="71"/>
      <c r="DQN451" s="71"/>
      <c r="DQO451" s="71"/>
      <c r="DQP451" s="71"/>
      <c r="DQQ451" s="71"/>
      <c r="DQR451" s="71"/>
      <c r="DQS451" s="71"/>
      <c r="DQT451" s="71"/>
      <c r="DQU451" s="71"/>
      <c r="DQV451" s="71"/>
      <c r="DQW451" s="71"/>
      <c r="DQX451" s="71"/>
      <c r="DQY451" s="71"/>
      <c r="DQZ451" s="71"/>
      <c r="DRA451" s="71"/>
      <c r="DRB451" s="71"/>
      <c r="DRC451" s="71"/>
      <c r="DRD451" s="71"/>
      <c r="DRE451" s="71"/>
      <c r="DRF451" s="71"/>
      <c r="DRG451" s="71"/>
      <c r="DRH451" s="71"/>
      <c r="DRI451" s="71"/>
      <c r="DRJ451" s="71"/>
      <c r="DRK451" s="71"/>
      <c r="DRL451" s="71"/>
      <c r="DRM451" s="71"/>
      <c r="DRN451" s="71"/>
      <c r="DRO451" s="71"/>
      <c r="DRP451" s="71"/>
      <c r="DRQ451" s="71"/>
      <c r="DRR451" s="71"/>
      <c r="DRS451" s="71"/>
      <c r="DRT451" s="71"/>
      <c r="DRU451" s="71"/>
      <c r="DRV451" s="71"/>
      <c r="DRW451" s="71"/>
      <c r="DRX451" s="71"/>
      <c r="DRY451" s="71"/>
      <c r="DRZ451" s="71"/>
      <c r="DSA451" s="71"/>
      <c r="DSB451" s="71"/>
      <c r="DSC451" s="71"/>
      <c r="DSD451" s="71"/>
      <c r="DSE451" s="71"/>
      <c r="DSF451" s="71"/>
      <c r="DSG451" s="71"/>
      <c r="DSH451" s="71"/>
      <c r="DSI451" s="71"/>
      <c r="DSJ451" s="71"/>
      <c r="DSK451" s="71"/>
      <c r="DSL451" s="71"/>
      <c r="DSM451" s="71"/>
      <c r="DSN451" s="71"/>
      <c r="DSO451" s="71"/>
      <c r="DSP451" s="71"/>
      <c r="DSQ451" s="71"/>
      <c r="DSR451" s="71"/>
      <c r="DSS451" s="71"/>
      <c r="DST451" s="71"/>
      <c r="DSU451" s="71"/>
      <c r="DSV451" s="71"/>
      <c r="DSW451" s="71"/>
      <c r="DSX451" s="71"/>
      <c r="DSY451" s="71"/>
      <c r="DSZ451" s="71"/>
      <c r="DTA451" s="71"/>
      <c r="DTB451" s="71"/>
      <c r="DTC451" s="71"/>
      <c r="DTD451" s="71"/>
      <c r="DTE451" s="71"/>
      <c r="DTF451" s="71"/>
      <c r="DTG451" s="71"/>
      <c r="DTH451" s="71"/>
      <c r="DTI451" s="71"/>
      <c r="DTJ451" s="71"/>
      <c r="DTK451" s="71"/>
      <c r="DTL451" s="71"/>
      <c r="DTM451" s="71"/>
      <c r="DTN451" s="71"/>
      <c r="DTO451" s="71"/>
      <c r="DTP451" s="71"/>
      <c r="DTQ451" s="71"/>
      <c r="DTR451" s="71"/>
      <c r="DTS451" s="71"/>
      <c r="DTT451" s="71"/>
      <c r="DTU451" s="71"/>
      <c r="DTV451" s="71"/>
      <c r="DTW451" s="71"/>
      <c r="DTX451" s="71"/>
      <c r="DTY451" s="71"/>
      <c r="DTZ451" s="71"/>
      <c r="DUA451" s="71"/>
      <c r="DUB451" s="71"/>
      <c r="DUC451" s="71"/>
      <c r="DUD451" s="71"/>
      <c r="DUE451" s="71"/>
      <c r="DUF451" s="71"/>
      <c r="DUG451" s="71"/>
      <c r="DUH451" s="71"/>
      <c r="DUI451" s="71"/>
      <c r="DUJ451" s="71"/>
      <c r="DUK451" s="71"/>
      <c r="DUL451" s="71"/>
      <c r="DUM451" s="71"/>
      <c r="DUN451" s="71"/>
      <c r="DUO451" s="71"/>
      <c r="DUP451" s="71"/>
      <c r="DUQ451" s="71"/>
      <c r="DUR451" s="71"/>
      <c r="DUS451" s="71"/>
      <c r="DUT451" s="71"/>
      <c r="DUU451" s="71"/>
      <c r="DUV451" s="71"/>
      <c r="DUW451" s="71"/>
      <c r="DUX451" s="71"/>
      <c r="DUY451" s="71"/>
      <c r="DUZ451" s="71"/>
      <c r="DVA451" s="71"/>
      <c r="DVB451" s="71"/>
      <c r="DVC451" s="71"/>
      <c r="DVD451" s="71"/>
      <c r="DVE451" s="71"/>
      <c r="DVF451" s="71"/>
      <c r="DVG451" s="71"/>
      <c r="DVH451" s="71"/>
      <c r="DVI451" s="71"/>
      <c r="DVJ451" s="71"/>
      <c r="DVK451" s="71"/>
      <c r="DVL451" s="71"/>
      <c r="DVM451" s="71"/>
      <c r="DVN451" s="71"/>
      <c r="DVO451" s="71"/>
      <c r="DVP451" s="71"/>
      <c r="DVQ451" s="71"/>
      <c r="DVR451" s="71"/>
      <c r="DVS451" s="71"/>
      <c r="DVT451" s="71"/>
      <c r="DVU451" s="71"/>
      <c r="DVV451" s="71"/>
      <c r="DVW451" s="71"/>
      <c r="DVX451" s="71"/>
      <c r="DVY451" s="71"/>
      <c r="DVZ451" s="71"/>
      <c r="DWA451" s="71"/>
      <c r="DWB451" s="71"/>
      <c r="DWC451" s="71"/>
      <c r="DWD451" s="71"/>
      <c r="DWE451" s="71"/>
      <c r="DWF451" s="71"/>
      <c r="DWG451" s="71"/>
      <c r="DWH451" s="71"/>
      <c r="DWI451" s="71"/>
      <c r="DWJ451" s="71"/>
      <c r="DWK451" s="71"/>
      <c r="DWL451" s="71"/>
      <c r="DWM451" s="71"/>
      <c r="DWN451" s="71"/>
      <c r="DWO451" s="71"/>
      <c r="DWP451" s="71"/>
      <c r="DWQ451" s="71"/>
      <c r="DWR451" s="71"/>
      <c r="DWS451" s="71"/>
      <c r="DWT451" s="71"/>
      <c r="DWU451" s="71"/>
      <c r="DWV451" s="71"/>
      <c r="DWW451" s="71"/>
      <c r="DWX451" s="71"/>
      <c r="DWY451" s="71"/>
      <c r="DWZ451" s="71"/>
      <c r="DXA451" s="71"/>
      <c r="DXB451" s="71"/>
      <c r="DXC451" s="71"/>
      <c r="DXD451" s="71"/>
      <c r="DXE451" s="71"/>
      <c r="DXF451" s="71"/>
      <c r="DXG451" s="71"/>
      <c r="DXH451" s="71"/>
      <c r="DXI451" s="71"/>
      <c r="DXJ451" s="71"/>
      <c r="DXK451" s="71"/>
      <c r="DXL451" s="71"/>
      <c r="DXM451" s="71"/>
      <c r="DXN451" s="71"/>
      <c r="DXO451" s="71"/>
      <c r="DXP451" s="71"/>
      <c r="DXQ451" s="71"/>
      <c r="DXR451" s="71"/>
      <c r="DXS451" s="71"/>
      <c r="DXT451" s="71"/>
      <c r="DXU451" s="71"/>
      <c r="DXV451" s="71"/>
      <c r="DXW451" s="71"/>
      <c r="DXX451" s="71"/>
      <c r="DXY451" s="71"/>
      <c r="DXZ451" s="71"/>
      <c r="DYA451" s="71"/>
      <c r="DYB451" s="71"/>
      <c r="DYC451" s="71"/>
      <c r="DYD451" s="71"/>
      <c r="DYE451" s="71"/>
      <c r="DYF451" s="71"/>
      <c r="DYG451" s="71"/>
      <c r="DYH451" s="71"/>
      <c r="DYI451" s="71"/>
      <c r="DYJ451" s="71"/>
      <c r="DYK451" s="71"/>
      <c r="DYL451" s="71"/>
      <c r="DYM451" s="71"/>
      <c r="DYN451" s="71"/>
      <c r="DYO451" s="71"/>
      <c r="DYP451" s="71"/>
      <c r="DYQ451" s="71"/>
      <c r="DYR451" s="71"/>
      <c r="DYS451" s="71"/>
      <c r="DYT451" s="71"/>
      <c r="DYU451" s="71"/>
      <c r="DYV451" s="71"/>
      <c r="DYW451" s="71"/>
      <c r="DYX451" s="71"/>
      <c r="DYY451" s="71"/>
      <c r="DYZ451" s="71"/>
      <c r="DZA451" s="71"/>
      <c r="DZB451" s="71"/>
      <c r="DZC451" s="71"/>
      <c r="DZD451" s="71"/>
      <c r="DZE451" s="71"/>
      <c r="DZF451" s="71"/>
      <c r="DZG451" s="71"/>
      <c r="DZH451" s="71"/>
      <c r="DZI451" s="71"/>
      <c r="DZJ451" s="71"/>
      <c r="DZK451" s="71"/>
      <c r="DZL451" s="71"/>
      <c r="DZM451" s="71"/>
      <c r="DZN451" s="71"/>
      <c r="DZO451" s="71"/>
      <c r="DZP451" s="71"/>
      <c r="DZQ451" s="71"/>
      <c r="DZR451" s="71"/>
      <c r="DZS451" s="71"/>
      <c r="DZT451" s="71"/>
      <c r="DZU451" s="71"/>
      <c r="DZV451" s="71"/>
      <c r="DZW451" s="71"/>
      <c r="DZX451" s="71"/>
      <c r="DZY451" s="71"/>
      <c r="DZZ451" s="71"/>
      <c r="EAA451" s="71"/>
      <c r="EAB451" s="71"/>
      <c r="EAC451" s="71"/>
      <c r="EAD451" s="71"/>
      <c r="EAE451" s="71"/>
      <c r="EAF451" s="71"/>
      <c r="EAG451" s="71"/>
      <c r="EAH451" s="71"/>
      <c r="EAI451" s="71"/>
      <c r="EAJ451" s="71"/>
      <c r="EAK451" s="71"/>
      <c r="EAL451" s="71"/>
      <c r="EAM451" s="71"/>
      <c r="EAN451" s="71"/>
      <c r="EAO451" s="71"/>
      <c r="EAP451" s="71"/>
      <c r="EAQ451" s="71"/>
      <c r="EAR451" s="71"/>
      <c r="EAS451" s="71"/>
      <c r="EAT451" s="71"/>
      <c r="EAU451" s="71"/>
      <c r="EAV451" s="71"/>
      <c r="EAW451" s="71"/>
      <c r="EAX451" s="71"/>
      <c r="EAY451" s="71"/>
      <c r="EAZ451" s="71"/>
      <c r="EBA451" s="71"/>
      <c r="EBB451" s="71"/>
      <c r="EBC451" s="71"/>
      <c r="EBD451" s="71"/>
      <c r="EBE451" s="71"/>
      <c r="EBF451" s="71"/>
      <c r="EBG451" s="71"/>
      <c r="EBH451" s="71"/>
      <c r="EBI451" s="71"/>
      <c r="EBJ451" s="71"/>
      <c r="EBK451" s="71"/>
      <c r="EBL451" s="71"/>
      <c r="EBM451" s="71"/>
      <c r="EBN451" s="71"/>
      <c r="EBO451" s="71"/>
      <c r="EBP451" s="71"/>
      <c r="EBQ451" s="71"/>
      <c r="EBR451" s="71"/>
      <c r="EBS451" s="71"/>
      <c r="EBT451" s="71"/>
      <c r="EBU451" s="71"/>
      <c r="EBV451" s="71"/>
      <c r="EBW451" s="71"/>
      <c r="EBX451" s="71"/>
      <c r="EBY451" s="71"/>
      <c r="EBZ451" s="71"/>
      <c r="ECA451" s="71"/>
      <c r="ECB451" s="71"/>
      <c r="ECC451" s="71"/>
      <c r="ECD451" s="71"/>
      <c r="ECE451" s="71"/>
      <c r="ECF451" s="71"/>
      <c r="ECG451" s="71"/>
      <c r="ECH451" s="71"/>
      <c r="ECI451" s="71"/>
      <c r="ECJ451" s="71"/>
      <c r="ECK451" s="71"/>
      <c r="ECL451" s="71"/>
      <c r="ECM451" s="71"/>
      <c r="ECN451" s="71"/>
      <c r="ECO451" s="71"/>
      <c r="ECP451" s="71"/>
      <c r="ECQ451" s="71"/>
      <c r="ECR451" s="71"/>
      <c r="ECS451" s="71"/>
      <c r="ECT451" s="71"/>
      <c r="ECU451" s="71"/>
      <c r="ECV451" s="71"/>
      <c r="ECW451" s="71"/>
      <c r="ECX451" s="71"/>
      <c r="ECY451" s="71"/>
      <c r="ECZ451" s="71"/>
      <c r="EDA451" s="71"/>
      <c r="EDB451" s="71"/>
      <c r="EDC451" s="71"/>
      <c r="EDD451" s="71"/>
      <c r="EDE451" s="71"/>
      <c r="EDF451" s="71"/>
      <c r="EDG451" s="71"/>
      <c r="EDH451" s="71"/>
      <c r="EDI451" s="71"/>
      <c r="EDJ451" s="71"/>
      <c r="EDK451" s="71"/>
      <c r="EDL451" s="71"/>
      <c r="EDM451" s="71"/>
      <c r="EDN451" s="71"/>
      <c r="EDO451" s="71"/>
      <c r="EDP451" s="71"/>
      <c r="EDQ451" s="71"/>
      <c r="EDR451" s="71"/>
      <c r="EDS451" s="71"/>
      <c r="EDT451" s="71"/>
      <c r="EDU451" s="71"/>
      <c r="EDV451" s="71"/>
      <c r="EDW451" s="71"/>
      <c r="EDX451" s="71"/>
      <c r="EDY451" s="71"/>
      <c r="EDZ451" s="71"/>
      <c r="EEA451" s="71"/>
      <c r="EEB451" s="71"/>
      <c r="EEC451" s="71"/>
      <c r="EED451" s="71"/>
      <c r="EEE451" s="71"/>
      <c r="EEF451" s="71"/>
      <c r="EEG451" s="71"/>
      <c r="EEH451" s="71"/>
      <c r="EEI451" s="71"/>
      <c r="EEJ451" s="71"/>
      <c r="EEK451" s="71"/>
      <c r="EEL451" s="71"/>
      <c r="EEM451" s="71"/>
      <c r="EEN451" s="71"/>
      <c r="EEO451" s="71"/>
      <c r="EEP451" s="71"/>
      <c r="EEQ451" s="71"/>
      <c r="EER451" s="71"/>
      <c r="EES451" s="71"/>
      <c r="EET451" s="71"/>
      <c r="EEU451" s="71"/>
      <c r="EEV451" s="71"/>
      <c r="EEW451" s="71"/>
      <c r="EEX451" s="71"/>
      <c r="EEY451" s="71"/>
      <c r="EEZ451" s="71"/>
      <c r="EFA451" s="71"/>
      <c r="EFB451" s="71"/>
      <c r="EFC451" s="71"/>
      <c r="EFD451" s="71"/>
      <c r="EFE451" s="71"/>
      <c r="EFF451" s="71"/>
      <c r="EFG451" s="71"/>
      <c r="EFH451" s="71"/>
      <c r="EFI451" s="71"/>
      <c r="EFJ451" s="71"/>
      <c r="EFK451" s="71"/>
      <c r="EFL451" s="71"/>
      <c r="EFM451" s="71"/>
      <c r="EFN451" s="71"/>
      <c r="EFO451" s="71"/>
      <c r="EFP451" s="71"/>
      <c r="EFQ451" s="71"/>
      <c r="EFR451" s="71"/>
      <c r="EFS451" s="71"/>
      <c r="EFT451" s="71"/>
      <c r="EFU451" s="71"/>
      <c r="EFV451" s="71"/>
      <c r="EFW451" s="71"/>
      <c r="EFX451" s="71"/>
      <c r="EFY451" s="71"/>
      <c r="EFZ451" s="71"/>
      <c r="EGA451" s="71"/>
      <c r="EGB451" s="71"/>
      <c r="EGC451" s="71"/>
      <c r="EGD451" s="71"/>
      <c r="EGE451" s="71"/>
      <c r="EGF451" s="71"/>
      <c r="EGG451" s="71"/>
      <c r="EGH451" s="71"/>
      <c r="EGI451" s="71"/>
      <c r="EGJ451" s="71"/>
      <c r="EGK451" s="71"/>
      <c r="EGL451" s="71"/>
      <c r="EGM451" s="71"/>
      <c r="EGN451" s="71"/>
      <c r="EGO451" s="71"/>
      <c r="EGP451" s="71"/>
      <c r="EGQ451" s="71"/>
      <c r="EGR451" s="71"/>
      <c r="EGS451" s="71"/>
      <c r="EGT451" s="71"/>
      <c r="EGU451" s="71"/>
      <c r="EGV451" s="71"/>
      <c r="EGW451" s="71"/>
      <c r="EGX451" s="71"/>
      <c r="EGY451" s="71"/>
      <c r="EGZ451" s="71"/>
      <c r="EHA451" s="71"/>
      <c r="EHB451" s="71"/>
      <c r="EHC451" s="71"/>
      <c r="EHD451" s="71"/>
      <c r="EHE451" s="71"/>
      <c r="EHF451" s="71"/>
      <c r="EHG451" s="71"/>
      <c r="EHH451" s="71"/>
      <c r="EHI451" s="71"/>
      <c r="EHJ451" s="71"/>
      <c r="EHK451" s="71"/>
      <c r="EHL451" s="71"/>
      <c r="EHM451" s="71"/>
      <c r="EHN451" s="71"/>
      <c r="EHO451" s="71"/>
      <c r="EHP451" s="71"/>
      <c r="EHQ451" s="71"/>
      <c r="EHR451" s="71"/>
      <c r="EHS451" s="71"/>
      <c r="EHT451" s="71"/>
      <c r="EHU451" s="71"/>
      <c r="EHV451" s="71"/>
      <c r="EHW451" s="71"/>
      <c r="EHX451" s="71"/>
      <c r="EHY451" s="71"/>
      <c r="EHZ451" s="71"/>
      <c r="EIA451" s="71"/>
      <c r="EIB451" s="71"/>
      <c r="EIC451" s="71"/>
      <c r="EID451" s="71"/>
      <c r="EIE451" s="71"/>
      <c r="EIF451" s="71"/>
      <c r="EIG451" s="71"/>
      <c r="EIH451" s="71"/>
      <c r="EII451" s="71"/>
      <c r="EIJ451" s="71"/>
      <c r="EIK451" s="71"/>
      <c r="EIL451" s="71"/>
      <c r="EIM451" s="71"/>
      <c r="EIN451" s="71"/>
      <c r="EIO451" s="71"/>
      <c r="EIP451" s="71"/>
      <c r="EIQ451" s="71"/>
      <c r="EIR451" s="71"/>
      <c r="EIS451" s="71"/>
      <c r="EIT451" s="71"/>
      <c r="EIU451" s="71"/>
      <c r="EIV451" s="71"/>
      <c r="EIW451" s="71"/>
      <c r="EIX451" s="71"/>
      <c r="EIY451" s="71"/>
      <c r="EIZ451" s="71"/>
      <c r="EJA451" s="71"/>
      <c r="EJB451" s="71"/>
      <c r="EJC451" s="71"/>
      <c r="EJD451" s="71"/>
      <c r="EJE451" s="71"/>
      <c r="EJF451" s="71"/>
      <c r="EJG451" s="71"/>
      <c r="EJH451" s="71"/>
      <c r="EJI451" s="71"/>
      <c r="EJJ451" s="71"/>
      <c r="EJK451" s="71"/>
      <c r="EJL451" s="71"/>
      <c r="EJM451" s="71"/>
      <c r="EJN451" s="71"/>
      <c r="EJO451" s="71"/>
      <c r="EJP451" s="71"/>
      <c r="EJQ451" s="71"/>
      <c r="EJR451" s="71"/>
      <c r="EJS451" s="71"/>
      <c r="EJT451" s="71"/>
      <c r="EJU451" s="71"/>
      <c r="EJV451" s="71"/>
      <c r="EJW451" s="71"/>
      <c r="EJX451" s="71"/>
      <c r="EJY451" s="71"/>
      <c r="EJZ451" s="71"/>
      <c r="EKA451" s="71"/>
      <c r="EKB451" s="71"/>
      <c r="EKC451" s="71"/>
      <c r="EKD451" s="71"/>
      <c r="EKE451" s="71"/>
      <c r="EKF451" s="71"/>
      <c r="EKG451" s="71"/>
      <c r="EKH451" s="71"/>
      <c r="EKI451" s="71"/>
      <c r="EKJ451" s="71"/>
      <c r="EKK451" s="71"/>
      <c r="EKL451" s="71"/>
      <c r="EKM451" s="71"/>
      <c r="EKN451" s="71"/>
      <c r="EKO451" s="71"/>
      <c r="EKP451" s="71"/>
      <c r="EKQ451" s="71"/>
      <c r="EKR451" s="71"/>
      <c r="EKS451" s="71"/>
      <c r="EKT451" s="71"/>
      <c r="EKU451" s="71"/>
      <c r="EKV451" s="71"/>
      <c r="EKW451" s="71"/>
      <c r="EKX451" s="71"/>
      <c r="EKY451" s="71"/>
      <c r="EKZ451" s="71"/>
      <c r="ELA451" s="71"/>
      <c r="ELB451" s="71"/>
      <c r="ELC451" s="71"/>
      <c r="ELD451" s="71"/>
      <c r="ELE451" s="71"/>
      <c r="ELF451" s="71"/>
      <c r="ELG451" s="71"/>
      <c r="ELH451" s="71"/>
      <c r="ELI451" s="71"/>
      <c r="ELJ451" s="71"/>
      <c r="ELK451" s="71"/>
      <c r="ELL451" s="71"/>
      <c r="ELM451" s="71"/>
      <c r="ELN451" s="71"/>
      <c r="ELO451" s="71"/>
      <c r="ELP451" s="71"/>
      <c r="ELQ451" s="71"/>
      <c r="ELR451" s="71"/>
      <c r="ELS451" s="71"/>
      <c r="ELT451" s="71"/>
      <c r="ELU451" s="71"/>
      <c r="ELV451" s="71"/>
      <c r="ELW451" s="71"/>
      <c r="ELX451" s="71"/>
      <c r="ELY451" s="71"/>
      <c r="ELZ451" s="71"/>
      <c r="EMA451" s="71"/>
      <c r="EMB451" s="71"/>
      <c r="EMC451" s="71"/>
      <c r="EMD451" s="71"/>
      <c r="EME451" s="71"/>
      <c r="EMF451" s="71"/>
      <c r="EMG451" s="71"/>
      <c r="EMH451" s="71"/>
      <c r="EMI451" s="71"/>
      <c r="EMJ451" s="71"/>
      <c r="EMK451" s="71"/>
      <c r="EML451" s="71"/>
      <c r="EMM451" s="71"/>
      <c r="EMN451" s="71"/>
      <c r="EMO451" s="71"/>
      <c r="EMP451" s="71"/>
      <c r="EMQ451" s="71"/>
      <c r="EMR451" s="71"/>
      <c r="EMS451" s="71"/>
      <c r="EMT451" s="71"/>
      <c r="EMU451" s="71"/>
      <c r="EMV451" s="71"/>
      <c r="EMW451" s="71"/>
      <c r="EMX451" s="71"/>
      <c r="EMY451" s="71"/>
      <c r="EMZ451" s="71"/>
      <c r="ENA451" s="71"/>
      <c r="ENB451" s="71"/>
      <c r="ENC451" s="71"/>
      <c r="END451" s="71"/>
      <c r="ENE451" s="71"/>
      <c r="ENF451" s="71"/>
      <c r="ENG451" s="71"/>
      <c r="ENH451" s="71"/>
      <c r="ENI451" s="71"/>
      <c r="ENJ451" s="71"/>
      <c r="ENK451" s="71"/>
      <c r="ENL451" s="71"/>
      <c r="ENM451" s="71"/>
      <c r="ENN451" s="71"/>
      <c r="ENO451" s="71"/>
      <c r="ENP451" s="71"/>
      <c r="ENQ451" s="71"/>
      <c r="ENR451" s="71"/>
      <c r="ENS451" s="71"/>
      <c r="ENT451" s="71"/>
      <c r="ENU451" s="71"/>
      <c r="ENV451" s="71"/>
      <c r="ENW451" s="71"/>
      <c r="ENX451" s="71"/>
      <c r="ENY451" s="71"/>
      <c r="ENZ451" s="71"/>
      <c r="EOA451" s="71"/>
      <c r="EOB451" s="71"/>
      <c r="EOC451" s="71"/>
      <c r="EOD451" s="71"/>
      <c r="EOE451" s="71"/>
      <c r="EOF451" s="71"/>
      <c r="EOG451" s="71"/>
      <c r="EOH451" s="71"/>
      <c r="EOI451" s="71"/>
      <c r="EOJ451" s="71"/>
      <c r="EOK451" s="71"/>
      <c r="EOL451" s="71"/>
      <c r="EOM451" s="71"/>
      <c r="EON451" s="71"/>
      <c r="EOO451" s="71"/>
      <c r="EOP451" s="71"/>
      <c r="EOQ451" s="71"/>
      <c r="EOR451" s="71"/>
      <c r="EOS451" s="71"/>
      <c r="EOT451" s="71"/>
      <c r="EOU451" s="71"/>
      <c r="EOV451" s="71"/>
      <c r="EOW451" s="71"/>
      <c r="EOX451" s="71"/>
      <c r="EOY451" s="71"/>
      <c r="EOZ451" s="71"/>
      <c r="EPA451" s="71"/>
      <c r="EPB451" s="71"/>
      <c r="EPC451" s="71"/>
      <c r="EPD451" s="71"/>
      <c r="EPE451" s="71"/>
      <c r="EPF451" s="71"/>
      <c r="EPG451" s="71"/>
      <c r="EPH451" s="71"/>
      <c r="EPI451" s="71"/>
      <c r="EPJ451" s="71"/>
      <c r="EPK451" s="71"/>
      <c r="EPL451" s="71"/>
      <c r="EPM451" s="71"/>
      <c r="EPN451" s="71"/>
      <c r="EPO451" s="71"/>
      <c r="EPP451" s="71"/>
      <c r="EPQ451" s="71"/>
      <c r="EPR451" s="71"/>
      <c r="EPS451" s="71"/>
      <c r="EPT451" s="71"/>
      <c r="EPU451" s="71"/>
      <c r="EPV451" s="71"/>
      <c r="EPW451" s="71"/>
      <c r="EPX451" s="71"/>
      <c r="EPY451" s="71"/>
      <c r="EPZ451" s="71"/>
      <c r="EQA451" s="71"/>
      <c r="EQB451" s="71"/>
      <c r="EQC451" s="71"/>
      <c r="EQD451" s="71"/>
      <c r="EQE451" s="71"/>
      <c r="EQF451" s="71"/>
      <c r="EQG451" s="71"/>
      <c r="EQH451" s="71"/>
      <c r="EQI451" s="71"/>
      <c r="EQJ451" s="71"/>
      <c r="EQK451" s="71"/>
      <c r="EQL451" s="71"/>
      <c r="EQM451" s="71"/>
      <c r="EQN451" s="71"/>
      <c r="EQO451" s="71"/>
      <c r="EQP451" s="71"/>
      <c r="EQQ451" s="71"/>
      <c r="EQR451" s="71"/>
      <c r="EQS451" s="71"/>
      <c r="EQT451" s="71"/>
      <c r="EQU451" s="71"/>
      <c r="EQV451" s="71"/>
      <c r="EQW451" s="71"/>
      <c r="EQX451" s="71"/>
      <c r="EQY451" s="71"/>
      <c r="EQZ451" s="71"/>
      <c r="ERA451" s="71"/>
      <c r="ERB451" s="71"/>
      <c r="ERC451" s="71"/>
      <c r="ERD451" s="71"/>
      <c r="ERE451" s="71"/>
      <c r="ERF451" s="71"/>
      <c r="ERG451" s="71"/>
      <c r="ERH451" s="71"/>
      <c r="ERI451" s="71"/>
      <c r="ERJ451" s="71"/>
      <c r="ERK451" s="71"/>
      <c r="ERL451" s="71"/>
      <c r="ERM451" s="71"/>
      <c r="ERN451" s="71"/>
      <c r="ERO451" s="71"/>
      <c r="ERP451" s="71"/>
      <c r="ERQ451" s="71"/>
      <c r="ERR451" s="71"/>
      <c r="ERS451" s="71"/>
      <c r="ERT451" s="71"/>
      <c r="ERU451" s="71"/>
      <c r="ERV451" s="71"/>
      <c r="ERW451" s="71"/>
      <c r="ERX451" s="71"/>
      <c r="ERY451" s="71"/>
      <c r="ERZ451" s="71"/>
      <c r="ESA451" s="71"/>
      <c r="ESB451" s="71"/>
      <c r="ESC451" s="71"/>
      <c r="ESD451" s="71"/>
      <c r="ESE451" s="71"/>
      <c r="ESF451" s="71"/>
      <c r="ESG451" s="71"/>
      <c r="ESH451" s="71"/>
      <c r="ESI451" s="71"/>
      <c r="ESJ451" s="71"/>
      <c r="ESK451" s="71"/>
      <c r="ESL451" s="71"/>
      <c r="ESM451" s="71"/>
      <c r="ESN451" s="71"/>
      <c r="ESO451" s="71"/>
      <c r="ESP451" s="71"/>
      <c r="ESQ451" s="71"/>
      <c r="ESR451" s="71"/>
      <c r="ESS451" s="71"/>
      <c r="EST451" s="71"/>
      <c r="ESU451" s="71"/>
      <c r="ESV451" s="71"/>
      <c r="ESW451" s="71"/>
      <c r="ESX451" s="71"/>
      <c r="ESY451" s="71"/>
      <c r="ESZ451" s="71"/>
      <c r="ETA451" s="71"/>
      <c r="ETB451" s="71"/>
      <c r="ETC451" s="71"/>
      <c r="ETD451" s="71"/>
      <c r="ETE451" s="71"/>
      <c r="ETF451" s="71"/>
      <c r="ETG451" s="71"/>
      <c r="ETH451" s="71"/>
      <c r="ETI451" s="71"/>
      <c r="ETJ451" s="71"/>
      <c r="ETK451" s="71"/>
      <c r="ETL451" s="71"/>
      <c r="ETM451" s="71"/>
      <c r="ETN451" s="71"/>
      <c r="ETO451" s="71"/>
      <c r="ETP451" s="71"/>
      <c r="ETQ451" s="71"/>
      <c r="ETR451" s="71"/>
      <c r="ETS451" s="71"/>
      <c r="ETT451" s="71"/>
      <c r="ETU451" s="71"/>
      <c r="ETV451" s="71"/>
      <c r="ETW451" s="71"/>
      <c r="ETX451" s="71"/>
      <c r="ETY451" s="71"/>
      <c r="ETZ451" s="71"/>
      <c r="EUA451" s="71"/>
      <c r="EUB451" s="71"/>
      <c r="EUC451" s="71"/>
      <c r="EUD451" s="71"/>
      <c r="EUE451" s="71"/>
      <c r="EUF451" s="71"/>
      <c r="EUG451" s="71"/>
      <c r="EUH451" s="71"/>
      <c r="EUI451" s="71"/>
      <c r="EUJ451" s="71"/>
      <c r="EUK451" s="71"/>
      <c r="EUL451" s="71"/>
      <c r="EUM451" s="71"/>
      <c r="EUN451" s="71"/>
      <c r="EUO451" s="71"/>
      <c r="EUP451" s="71"/>
      <c r="EUQ451" s="71"/>
      <c r="EUR451" s="71"/>
      <c r="EUS451" s="71"/>
      <c r="EUT451" s="71"/>
      <c r="EUU451" s="71"/>
      <c r="EUV451" s="71"/>
      <c r="EUW451" s="71"/>
      <c r="EUX451" s="71"/>
      <c r="EUY451" s="71"/>
      <c r="EUZ451" s="71"/>
      <c r="EVA451" s="71"/>
      <c r="EVB451" s="71"/>
      <c r="EVC451" s="71"/>
      <c r="EVD451" s="71"/>
      <c r="EVE451" s="71"/>
      <c r="EVF451" s="71"/>
      <c r="EVG451" s="71"/>
      <c r="EVH451" s="71"/>
      <c r="EVI451" s="71"/>
      <c r="EVJ451" s="71"/>
      <c r="EVK451" s="71"/>
      <c r="EVL451" s="71"/>
      <c r="EVM451" s="71"/>
      <c r="EVN451" s="71"/>
      <c r="EVO451" s="71"/>
      <c r="EVP451" s="71"/>
      <c r="EVQ451" s="71"/>
      <c r="EVR451" s="71"/>
      <c r="EVS451" s="71"/>
      <c r="EVT451" s="71"/>
      <c r="EVU451" s="71"/>
      <c r="EVV451" s="71"/>
      <c r="EVW451" s="71"/>
      <c r="EVX451" s="71"/>
      <c r="EVY451" s="71"/>
      <c r="EVZ451" s="71"/>
      <c r="EWA451" s="71"/>
      <c r="EWB451" s="71"/>
      <c r="EWC451" s="71"/>
      <c r="EWD451" s="71"/>
      <c r="EWE451" s="71"/>
      <c r="EWF451" s="71"/>
      <c r="EWG451" s="71"/>
      <c r="EWH451" s="71"/>
      <c r="EWI451" s="71"/>
      <c r="EWJ451" s="71"/>
      <c r="EWK451" s="71"/>
      <c r="EWL451" s="71"/>
      <c r="EWM451" s="71"/>
      <c r="EWN451" s="71"/>
      <c r="EWO451" s="71"/>
      <c r="EWP451" s="71"/>
      <c r="EWQ451" s="71"/>
      <c r="EWR451" s="71"/>
      <c r="EWS451" s="71"/>
      <c r="EWT451" s="71"/>
      <c r="EWU451" s="71"/>
      <c r="EWV451" s="71"/>
      <c r="EWW451" s="71"/>
      <c r="EWX451" s="71"/>
      <c r="EWY451" s="71"/>
      <c r="EWZ451" s="71"/>
      <c r="EXA451" s="71"/>
      <c r="EXB451" s="71"/>
      <c r="EXC451" s="71"/>
      <c r="EXD451" s="71"/>
      <c r="EXE451" s="71"/>
      <c r="EXF451" s="71"/>
      <c r="EXG451" s="71"/>
      <c r="EXH451" s="71"/>
      <c r="EXI451" s="71"/>
      <c r="EXJ451" s="71"/>
      <c r="EXK451" s="71"/>
      <c r="EXL451" s="71"/>
      <c r="EXM451" s="71"/>
      <c r="EXN451" s="71"/>
      <c r="EXO451" s="71"/>
      <c r="EXP451" s="71"/>
      <c r="EXQ451" s="71"/>
      <c r="EXR451" s="71"/>
      <c r="EXS451" s="71"/>
      <c r="EXT451" s="71"/>
      <c r="EXU451" s="71"/>
      <c r="EXV451" s="71"/>
      <c r="EXW451" s="71"/>
      <c r="EXX451" s="71"/>
      <c r="EXY451" s="71"/>
      <c r="EXZ451" s="71"/>
      <c r="EYA451" s="71"/>
      <c r="EYB451" s="71"/>
      <c r="EYC451" s="71"/>
      <c r="EYD451" s="71"/>
      <c r="EYE451" s="71"/>
      <c r="EYF451" s="71"/>
      <c r="EYG451" s="71"/>
      <c r="EYH451" s="71"/>
      <c r="EYI451" s="71"/>
      <c r="EYJ451" s="71"/>
      <c r="EYK451" s="71"/>
      <c r="EYL451" s="71"/>
      <c r="EYM451" s="71"/>
      <c r="EYN451" s="71"/>
      <c r="EYO451" s="71"/>
      <c r="EYP451" s="71"/>
      <c r="EYQ451" s="71"/>
      <c r="EYR451" s="71"/>
      <c r="EYS451" s="71"/>
      <c r="EYT451" s="71"/>
      <c r="EYU451" s="71"/>
      <c r="EYV451" s="71"/>
      <c r="EYW451" s="71"/>
      <c r="EYX451" s="71"/>
      <c r="EYY451" s="71"/>
      <c r="EYZ451" s="71"/>
      <c r="EZA451" s="71"/>
      <c r="EZB451" s="71"/>
      <c r="EZC451" s="71"/>
      <c r="EZD451" s="71"/>
      <c r="EZE451" s="71"/>
      <c r="EZF451" s="71"/>
      <c r="EZG451" s="71"/>
      <c r="EZH451" s="71"/>
      <c r="EZI451" s="71"/>
      <c r="EZJ451" s="71"/>
      <c r="EZK451" s="71"/>
      <c r="EZL451" s="71"/>
      <c r="EZM451" s="71"/>
      <c r="EZN451" s="71"/>
      <c r="EZO451" s="71"/>
      <c r="EZP451" s="71"/>
      <c r="EZQ451" s="71"/>
      <c r="EZR451" s="71"/>
      <c r="EZS451" s="71"/>
      <c r="EZT451" s="71"/>
      <c r="EZU451" s="71"/>
      <c r="EZV451" s="71"/>
      <c r="EZW451" s="71"/>
      <c r="EZX451" s="71"/>
      <c r="EZY451" s="71"/>
      <c r="EZZ451" s="71"/>
      <c r="FAA451" s="71"/>
      <c r="FAB451" s="71"/>
      <c r="FAC451" s="71"/>
      <c r="FAD451" s="71"/>
      <c r="FAE451" s="71"/>
      <c r="FAF451" s="71"/>
      <c r="FAG451" s="71"/>
      <c r="FAH451" s="71"/>
      <c r="FAI451" s="71"/>
      <c r="FAJ451" s="71"/>
      <c r="FAK451" s="71"/>
      <c r="FAL451" s="71"/>
      <c r="FAM451" s="71"/>
      <c r="FAN451" s="71"/>
      <c r="FAO451" s="71"/>
      <c r="FAP451" s="71"/>
      <c r="FAQ451" s="71"/>
      <c r="FAR451" s="71"/>
      <c r="FAS451" s="71"/>
      <c r="FAT451" s="71"/>
      <c r="FAU451" s="71"/>
      <c r="FAV451" s="71"/>
      <c r="FAW451" s="71"/>
      <c r="FAX451" s="71"/>
      <c r="FAY451" s="71"/>
      <c r="FAZ451" s="71"/>
      <c r="FBA451" s="71"/>
      <c r="FBB451" s="71"/>
      <c r="FBC451" s="71"/>
      <c r="FBD451" s="71"/>
      <c r="FBE451" s="71"/>
      <c r="FBF451" s="71"/>
      <c r="FBG451" s="71"/>
      <c r="FBH451" s="71"/>
      <c r="FBI451" s="71"/>
      <c r="FBJ451" s="71"/>
      <c r="FBK451" s="71"/>
      <c r="FBL451" s="71"/>
      <c r="FBM451" s="71"/>
      <c r="FBN451" s="71"/>
      <c r="FBO451" s="71"/>
      <c r="FBP451" s="71"/>
      <c r="FBQ451" s="71"/>
      <c r="FBR451" s="71"/>
      <c r="FBS451" s="71"/>
      <c r="FBT451" s="71"/>
      <c r="FBU451" s="71"/>
      <c r="FBV451" s="71"/>
      <c r="FBW451" s="71"/>
      <c r="FBX451" s="71"/>
      <c r="FBY451" s="71"/>
      <c r="FBZ451" s="71"/>
      <c r="FCA451" s="71"/>
      <c r="FCB451" s="71"/>
      <c r="FCC451" s="71"/>
      <c r="FCD451" s="71"/>
      <c r="FCE451" s="71"/>
      <c r="FCF451" s="71"/>
      <c r="FCG451" s="71"/>
      <c r="FCH451" s="71"/>
      <c r="FCI451" s="71"/>
      <c r="FCJ451" s="71"/>
      <c r="FCK451" s="71"/>
      <c r="FCL451" s="71"/>
      <c r="FCM451" s="71"/>
      <c r="FCN451" s="71"/>
      <c r="FCO451" s="71"/>
      <c r="FCP451" s="71"/>
      <c r="FCQ451" s="71"/>
      <c r="FCR451" s="71"/>
      <c r="FCS451" s="71"/>
      <c r="FCT451" s="71"/>
      <c r="FCU451" s="71"/>
      <c r="FCV451" s="71"/>
      <c r="FCW451" s="71"/>
      <c r="FCX451" s="71"/>
      <c r="FCY451" s="71"/>
      <c r="FCZ451" s="71"/>
      <c r="FDA451" s="71"/>
      <c r="FDB451" s="71"/>
      <c r="FDC451" s="71"/>
      <c r="FDD451" s="71"/>
      <c r="FDE451" s="71"/>
      <c r="FDF451" s="71"/>
      <c r="FDG451" s="71"/>
      <c r="FDH451" s="71"/>
      <c r="FDI451" s="71"/>
      <c r="FDJ451" s="71"/>
      <c r="FDK451" s="71"/>
      <c r="FDL451" s="71"/>
      <c r="FDM451" s="71"/>
      <c r="FDN451" s="71"/>
      <c r="FDO451" s="71"/>
      <c r="FDP451" s="71"/>
      <c r="FDQ451" s="71"/>
      <c r="FDR451" s="71"/>
      <c r="FDS451" s="71"/>
      <c r="FDT451" s="71"/>
      <c r="FDU451" s="71"/>
      <c r="FDV451" s="71"/>
      <c r="FDW451" s="71"/>
      <c r="FDX451" s="71"/>
      <c r="FDY451" s="71"/>
      <c r="FDZ451" s="71"/>
      <c r="FEA451" s="71"/>
      <c r="FEB451" s="71"/>
      <c r="FEC451" s="71"/>
      <c r="FED451" s="71"/>
      <c r="FEE451" s="71"/>
      <c r="FEF451" s="71"/>
      <c r="FEG451" s="71"/>
      <c r="FEH451" s="71"/>
      <c r="FEI451" s="71"/>
      <c r="FEJ451" s="71"/>
      <c r="FEK451" s="71"/>
      <c r="FEL451" s="71"/>
      <c r="FEM451" s="71"/>
      <c r="FEN451" s="71"/>
      <c r="FEO451" s="71"/>
      <c r="FEP451" s="71"/>
      <c r="FEQ451" s="71"/>
      <c r="FER451" s="71"/>
      <c r="FES451" s="71"/>
      <c r="FET451" s="71"/>
      <c r="FEU451" s="71"/>
      <c r="FEV451" s="71"/>
      <c r="FEW451" s="71"/>
      <c r="FEX451" s="71"/>
      <c r="FEY451" s="71"/>
      <c r="FEZ451" s="71"/>
      <c r="FFA451" s="71"/>
      <c r="FFB451" s="71"/>
      <c r="FFC451" s="71"/>
      <c r="FFD451" s="71"/>
      <c r="FFE451" s="71"/>
      <c r="FFF451" s="71"/>
      <c r="FFG451" s="71"/>
      <c r="FFH451" s="71"/>
      <c r="FFI451" s="71"/>
      <c r="FFJ451" s="71"/>
      <c r="FFK451" s="71"/>
      <c r="FFL451" s="71"/>
      <c r="FFM451" s="71"/>
      <c r="FFN451" s="71"/>
      <c r="FFO451" s="71"/>
      <c r="FFP451" s="71"/>
      <c r="FFQ451" s="71"/>
      <c r="FFR451" s="71"/>
      <c r="FFS451" s="71"/>
      <c r="FFT451" s="71"/>
      <c r="FFU451" s="71"/>
      <c r="FFV451" s="71"/>
      <c r="FFW451" s="71"/>
      <c r="FFX451" s="71"/>
      <c r="FFY451" s="71"/>
      <c r="FFZ451" s="71"/>
      <c r="FGA451" s="71"/>
      <c r="FGB451" s="71"/>
      <c r="FGC451" s="71"/>
      <c r="FGD451" s="71"/>
      <c r="FGE451" s="71"/>
      <c r="FGF451" s="71"/>
      <c r="FGG451" s="71"/>
      <c r="FGH451" s="71"/>
      <c r="FGI451" s="71"/>
      <c r="FGJ451" s="71"/>
      <c r="FGK451" s="71"/>
      <c r="FGL451" s="71"/>
      <c r="FGM451" s="71"/>
      <c r="FGN451" s="71"/>
      <c r="FGO451" s="71"/>
      <c r="FGP451" s="71"/>
      <c r="FGQ451" s="71"/>
      <c r="FGR451" s="71"/>
      <c r="FGS451" s="71"/>
      <c r="FGT451" s="71"/>
      <c r="FGU451" s="71"/>
      <c r="FGV451" s="71"/>
      <c r="FGW451" s="71"/>
      <c r="FGX451" s="71"/>
      <c r="FGY451" s="71"/>
      <c r="FGZ451" s="71"/>
      <c r="FHA451" s="71"/>
      <c r="FHB451" s="71"/>
      <c r="FHC451" s="71"/>
      <c r="FHD451" s="71"/>
      <c r="FHE451" s="71"/>
      <c r="FHF451" s="71"/>
      <c r="FHG451" s="71"/>
      <c r="FHH451" s="71"/>
      <c r="FHI451" s="71"/>
      <c r="FHJ451" s="71"/>
      <c r="FHK451" s="71"/>
      <c r="FHL451" s="71"/>
      <c r="FHM451" s="71"/>
      <c r="FHN451" s="71"/>
      <c r="FHO451" s="71"/>
      <c r="FHP451" s="71"/>
      <c r="FHQ451" s="71"/>
      <c r="FHR451" s="71"/>
      <c r="FHS451" s="71"/>
      <c r="FHT451" s="71"/>
      <c r="FHU451" s="71"/>
      <c r="FHV451" s="71"/>
      <c r="FHW451" s="71"/>
      <c r="FHX451" s="71"/>
      <c r="FHY451" s="71"/>
      <c r="FHZ451" s="71"/>
      <c r="FIA451" s="71"/>
      <c r="FIB451" s="71"/>
      <c r="FIC451" s="71"/>
      <c r="FID451" s="71"/>
      <c r="FIE451" s="71"/>
      <c r="FIF451" s="71"/>
      <c r="FIG451" s="71"/>
      <c r="FIH451" s="71"/>
      <c r="FII451" s="71"/>
      <c r="FIJ451" s="71"/>
      <c r="FIK451" s="71"/>
      <c r="FIL451" s="71"/>
      <c r="FIM451" s="71"/>
      <c r="FIN451" s="71"/>
      <c r="FIO451" s="71"/>
      <c r="FIP451" s="71"/>
      <c r="FIQ451" s="71"/>
      <c r="FIR451" s="71"/>
      <c r="FIS451" s="71"/>
      <c r="FIT451" s="71"/>
      <c r="FIU451" s="71"/>
      <c r="FIV451" s="71"/>
      <c r="FIW451" s="71"/>
      <c r="FIX451" s="71"/>
      <c r="FIY451" s="71"/>
      <c r="FIZ451" s="71"/>
      <c r="FJA451" s="71"/>
      <c r="FJB451" s="71"/>
      <c r="FJC451" s="71"/>
      <c r="FJD451" s="71"/>
      <c r="FJE451" s="71"/>
      <c r="FJF451" s="71"/>
      <c r="FJG451" s="71"/>
      <c r="FJH451" s="71"/>
      <c r="FJI451" s="71"/>
      <c r="FJJ451" s="71"/>
      <c r="FJK451" s="71"/>
      <c r="FJL451" s="71"/>
      <c r="FJM451" s="71"/>
      <c r="FJN451" s="71"/>
      <c r="FJO451" s="71"/>
      <c r="FJP451" s="71"/>
      <c r="FJQ451" s="71"/>
      <c r="FJR451" s="71"/>
      <c r="FJS451" s="71"/>
      <c r="FJT451" s="71"/>
      <c r="FJU451" s="71"/>
      <c r="FJV451" s="71"/>
      <c r="FJW451" s="71"/>
      <c r="FJX451" s="71"/>
      <c r="FJY451" s="71"/>
      <c r="FJZ451" s="71"/>
      <c r="FKA451" s="71"/>
      <c r="FKB451" s="71"/>
      <c r="FKC451" s="71"/>
      <c r="FKD451" s="71"/>
      <c r="FKE451" s="71"/>
      <c r="FKF451" s="71"/>
      <c r="FKG451" s="71"/>
      <c r="FKH451" s="71"/>
      <c r="FKI451" s="71"/>
      <c r="FKJ451" s="71"/>
      <c r="FKK451" s="71"/>
      <c r="FKL451" s="71"/>
      <c r="FKM451" s="71"/>
      <c r="FKN451" s="71"/>
      <c r="FKO451" s="71"/>
      <c r="FKP451" s="71"/>
      <c r="FKQ451" s="71"/>
      <c r="FKR451" s="71"/>
      <c r="FKS451" s="71"/>
      <c r="FKT451" s="71"/>
      <c r="FKU451" s="71"/>
      <c r="FKV451" s="71"/>
      <c r="FKW451" s="71"/>
      <c r="FKX451" s="71"/>
      <c r="FKY451" s="71"/>
      <c r="FKZ451" s="71"/>
      <c r="FLA451" s="71"/>
      <c r="FLB451" s="71"/>
      <c r="FLC451" s="71"/>
      <c r="FLD451" s="71"/>
      <c r="FLE451" s="71"/>
      <c r="FLF451" s="71"/>
      <c r="FLG451" s="71"/>
      <c r="FLH451" s="71"/>
      <c r="FLI451" s="71"/>
      <c r="FLJ451" s="71"/>
      <c r="FLK451" s="71"/>
      <c r="FLL451" s="71"/>
      <c r="FLM451" s="71"/>
      <c r="FLN451" s="71"/>
      <c r="FLO451" s="71"/>
      <c r="FLP451" s="71"/>
      <c r="FLQ451" s="71"/>
      <c r="FLR451" s="71"/>
      <c r="FLS451" s="71"/>
      <c r="FLT451" s="71"/>
      <c r="FLU451" s="71"/>
      <c r="FLV451" s="71"/>
      <c r="FLW451" s="71"/>
      <c r="FLX451" s="71"/>
      <c r="FLY451" s="71"/>
      <c r="FLZ451" s="71"/>
      <c r="FMA451" s="71"/>
      <c r="FMB451" s="71"/>
      <c r="FMC451" s="71"/>
      <c r="FMD451" s="71"/>
      <c r="FME451" s="71"/>
      <c r="FMF451" s="71"/>
      <c r="FMG451" s="71"/>
      <c r="FMH451" s="71"/>
      <c r="FMI451" s="71"/>
      <c r="FMJ451" s="71"/>
      <c r="FMK451" s="71"/>
      <c r="FML451" s="71"/>
      <c r="FMM451" s="71"/>
      <c r="FMN451" s="71"/>
      <c r="FMO451" s="71"/>
      <c r="FMP451" s="71"/>
      <c r="FMQ451" s="71"/>
      <c r="FMR451" s="71"/>
      <c r="FMS451" s="71"/>
      <c r="FMT451" s="71"/>
      <c r="FMU451" s="71"/>
      <c r="FMV451" s="71"/>
      <c r="FMW451" s="71"/>
      <c r="FMX451" s="71"/>
      <c r="FMY451" s="71"/>
      <c r="FMZ451" s="71"/>
      <c r="FNA451" s="71"/>
      <c r="FNB451" s="71"/>
      <c r="FNC451" s="71"/>
      <c r="FND451" s="71"/>
      <c r="FNE451" s="71"/>
      <c r="FNF451" s="71"/>
      <c r="FNG451" s="71"/>
      <c r="FNH451" s="71"/>
      <c r="FNI451" s="71"/>
      <c r="FNJ451" s="71"/>
      <c r="FNK451" s="71"/>
      <c r="FNL451" s="71"/>
      <c r="FNM451" s="71"/>
      <c r="FNN451" s="71"/>
      <c r="FNO451" s="71"/>
      <c r="FNP451" s="71"/>
      <c r="FNQ451" s="71"/>
      <c r="FNR451" s="71"/>
      <c r="FNS451" s="71"/>
      <c r="FNT451" s="71"/>
      <c r="FNU451" s="71"/>
      <c r="FNV451" s="71"/>
      <c r="FNW451" s="71"/>
      <c r="FNX451" s="71"/>
      <c r="FNY451" s="71"/>
      <c r="FNZ451" s="71"/>
      <c r="FOA451" s="71"/>
      <c r="FOB451" s="71"/>
      <c r="FOC451" s="71"/>
      <c r="FOD451" s="71"/>
      <c r="FOE451" s="71"/>
      <c r="FOF451" s="71"/>
      <c r="FOG451" s="71"/>
      <c r="FOH451" s="71"/>
      <c r="FOI451" s="71"/>
      <c r="FOJ451" s="71"/>
      <c r="FOK451" s="71"/>
      <c r="FOL451" s="71"/>
      <c r="FOM451" s="71"/>
      <c r="FON451" s="71"/>
      <c r="FOO451" s="71"/>
      <c r="FOP451" s="71"/>
      <c r="FOQ451" s="71"/>
      <c r="FOR451" s="71"/>
      <c r="FOS451" s="71"/>
      <c r="FOT451" s="71"/>
      <c r="FOU451" s="71"/>
      <c r="FOV451" s="71"/>
      <c r="FOW451" s="71"/>
      <c r="FOX451" s="71"/>
      <c r="FOY451" s="71"/>
      <c r="FOZ451" s="71"/>
      <c r="FPA451" s="71"/>
      <c r="FPB451" s="71"/>
      <c r="FPC451" s="71"/>
      <c r="FPD451" s="71"/>
      <c r="FPE451" s="71"/>
      <c r="FPF451" s="71"/>
      <c r="FPG451" s="71"/>
      <c r="FPH451" s="71"/>
      <c r="FPI451" s="71"/>
      <c r="FPJ451" s="71"/>
      <c r="FPK451" s="71"/>
      <c r="FPL451" s="71"/>
      <c r="FPM451" s="71"/>
      <c r="FPN451" s="71"/>
      <c r="FPO451" s="71"/>
      <c r="FPP451" s="71"/>
      <c r="FPQ451" s="71"/>
      <c r="FPR451" s="71"/>
      <c r="FPS451" s="71"/>
      <c r="FPT451" s="71"/>
      <c r="FPU451" s="71"/>
      <c r="FPV451" s="71"/>
      <c r="FPW451" s="71"/>
      <c r="FPX451" s="71"/>
      <c r="FPY451" s="71"/>
      <c r="FPZ451" s="71"/>
      <c r="FQA451" s="71"/>
      <c r="FQB451" s="71"/>
      <c r="FQC451" s="71"/>
      <c r="FQD451" s="71"/>
      <c r="FQE451" s="71"/>
      <c r="FQF451" s="71"/>
      <c r="FQG451" s="71"/>
      <c r="FQH451" s="71"/>
      <c r="FQI451" s="71"/>
      <c r="FQJ451" s="71"/>
      <c r="FQK451" s="71"/>
      <c r="FQL451" s="71"/>
      <c r="FQM451" s="71"/>
      <c r="FQN451" s="71"/>
      <c r="FQO451" s="71"/>
      <c r="FQP451" s="71"/>
      <c r="FQQ451" s="71"/>
      <c r="FQR451" s="71"/>
      <c r="FQS451" s="71"/>
      <c r="FQT451" s="71"/>
      <c r="FQU451" s="71"/>
      <c r="FQV451" s="71"/>
      <c r="FQW451" s="71"/>
      <c r="FQX451" s="71"/>
      <c r="FQY451" s="71"/>
      <c r="FQZ451" s="71"/>
      <c r="FRA451" s="71"/>
      <c r="FRB451" s="71"/>
      <c r="FRC451" s="71"/>
      <c r="FRD451" s="71"/>
      <c r="FRE451" s="71"/>
      <c r="FRF451" s="71"/>
      <c r="FRG451" s="71"/>
      <c r="FRH451" s="71"/>
      <c r="FRI451" s="71"/>
      <c r="FRJ451" s="71"/>
      <c r="FRK451" s="71"/>
      <c r="FRL451" s="71"/>
      <c r="FRM451" s="71"/>
      <c r="FRN451" s="71"/>
      <c r="FRO451" s="71"/>
      <c r="FRP451" s="71"/>
      <c r="FRQ451" s="71"/>
      <c r="FRR451" s="71"/>
      <c r="FRS451" s="71"/>
      <c r="FRT451" s="71"/>
      <c r="FRU451" s="71"/>
      <c r="FRV451" s="71"/>
      <c r="FRW451" s="71"/>
      <c r="FRX451" s="71"/>
      <c r="FRY451" s="71"/>
      <c r="FRZ451" s="71"/>
      <c r="FSA451" s="71"/>
      <c r="FSB451" s="71"/>
      <c r="FSC451" s="71"/>
      <c r="FSD451" s="71"/>
      <c r="FSE451" s="71"/>
      <c r="FSF451" s="71"/>
      <c r="FSG451" s="71"/>
      <c r="FSH451" s="71"/>
      <c r="FSI451" s="71"/>
      <c r="FSJ451" s="71"/>
      <c r="FSK451" s="71"/>
      <c r="FSL451" s="71"/>
      <c r="FSM451" s="71"/>
      <c r="FSN451" s="71"/>
      <c r="FSO451" s="71"/>
      <c r="FSP451" s="71"/>
      <c r="FSQ451" s="71"/>
      <c r="FSR451" s="71"/>
      <c r="FSS451" s="71"/>
      <c r="FST451" s="71"/>
      <c r="FSU451" s="71"/>
      <c r="FSV451" s="71"/>
      <c r="FSW451" s="71"/>
      <c r="FSX451" s="71"/>
      <c r="FSY451" s="71"/>
      <c r="FSZ451" s="71"/>
      <c r="FTA451" s="71"/>
      <c r="FTB451" s="71"/>
      <c r="FTC451" s="71"/>
      <c r="FTD451" s="71"/>
      <c r="FTE451" s="71"/>
      <c r="FTF451" s="71"/>
      <c r="FTG451" s="71"/>
      <c r="FTH451" s="71"/>
      <c r="FTI451" s="71"/>
      <c r="FTJ451" s="71"/>
      <c r="FTK451" s="71"/>
      <c r="FTL451" s="71"/>
      <c r="FTM451" s="71"/>
      <c r="FTN451" s="71"/>
      <c r="FTO451" s="71"/>
      <c r="FTP451" s="71"/>
      <c r="FTQ451" s="71"/>
      <c r="FTR451" s="71"/>
      <c r="FTS451" s="71"/>
      <c r="FTT451" s="71"/>
      <c r="FTU451" s="71"/>
      <c r="FTV451" s="71"/>
      <c r="FTW451" s="71"/>
      <c r="FTX451" s="71"/>
      <c r="FTY451" s="71"/>
      <c r="FTZ451" s="71"/>
      <c r="FUA451" s="71"/>
      <c r="FUB451" s="71"/>
      <c r="FUC451" s="71"/>
      <c r="FUD451" s="71"/>
      <c r="FUE451" s="71"/>
      <c r="FUF451" s="71"/>
      <c r="FUG451" s="71"/>
      <c r="FUH451" s="71"/>
      <c r="FUI451" s="71"/>
      <c r="FUJ451" s="71"/>
      <c r="FUK451" s="71"/>
      <c r="FUL451" s="71"/>
      <c r="FUM451" s="71"/>
      <c r="FUN451" s="71"/>
      <c r="FUO451" s="71"/>
      <c r="FUP451" s="71"/>
      <c r="FUQ451" s="71"/>
      <c r="FUR451" s="71"/>
      <c r="FUS451" s="71"/>
      <c r="FUT451" s="71"/>
      <c r="FUU451" s="71"/>
      <c r="FUV451" s="71"/>
      <c r="FUW451" s="71"/>
      <c r="FUX451" s="71"/>
      <c r="FUY451" s="71"/>
      <c r="FUZ451" s="71"/>
      <c r="FVA451" s="71"/>
      <c r="FVB451" s="71"/>
      <c r="FVC451" s="71"/>
      <c r="FVD451" s="71"/>
      <c r="FVE451" s="71"/>
      <c r="FVF451" s="71"/>
      <c r="FVG451" s="71"/>
      <c r="FVH451" s="71"/>
      <c r="FVI451" s="71"/>
      <c r="FVJ451" s="71"/>
      <c r="FVK451" s="71"/>
      <c r="FVL451" s="71"/>
      <c r="FVM451" s="71"/>
      <c r="FVN451" s="71"/>
      <c r="FVO451" s="71"/>
      <c r="FVP451" s="71"/>
      <c r="FVQ451" s="71"/>
      <c r="FVR451" s="71"/>
      <c r="FVS451" s="71"/>
      <c r="FVT451" s="71"/>
      <c r="FVU451" s="71"/>
      <c r="FVV451" s="71"/>
      <c r="FVW451" s="71"/>
      <c r="FVX451" s="71"/>
      <c r="FVY451" s="71"/>
      <c r="FVZ451" s="71"/>
      <c r="FWA451" s="71"/>
      <c r="FWB451" s="71"/>
      <c r="FWC451" s="71"/>
      <c r="FWD451" s="71"/>
      <c r="FWE451" s="71"/>
      <c r="FWF451" s="71"/>
      <c r="FWG451" s="71"/>
      <c r="FWH451" s="71"/>
      <c r="FWI451" s="71"/>
      <c r="FWJ451" s="71"/>
      <c r="FWK451" s="71"/>
      <c r="FWL451" s="71"/>
      <c r="FWM451" s="71"/>
      <c r="FWN451" s="71"/>
      <c r="FWO451" s="71"/>
      <c r="FWP451" s="71"/>
      <c r="FWQ451" s="71"/>
      <c r="FWR451" s="71"/>
      <c r="FWS451" s="71"/>
      <c r="FWT451" s="71"/>
      <c r="FWU451" s="71"/>
      <c r="FWV451" s="71"/>
      <c r="FWW451" s="71"/>
      <c r="FWX451" s="71"/>
      <c r="FWY451" s="71"/>
      <c r="FWZ451" s="71"/>
      <c r="FXA451" s="71"/>
      <c r="FXB451" s="71"/>
      <c r="FXC451" s="71"/>
      <c r="FXD451" s="71"/>
      <c r="FXE451" s="71"/>
      <c r="FXF451" s="71"/>
      <c r="FXG451" s="71"/>
      <c r="FXH451" s="71"/>
      <c r="FXI451" s="71"/>
      <c r="FXJ451" s="71"/>
      <c r="FXK451" s="71"/>
      <c r="FXL451" s="71"/>
      <c r="FXM451" s="71"/>
      <c r="FXN451" s="71"/>
      <c r="FXO451" s="71"/>
      <c r="FXP451" s="71"/>
      <c r="FXQ451" s="71"/>
      <c r="FXR451" s="71"/>
      <c r="FXS451" s="71"/>
      <c r="FXT451" s="71"/>
      <c r="FXU451" s="71"/>
      <c r="FXV451" s="71"/>
      <c r="FXW451" s="71"/>
      <c r="FXX451" s="71"/>
      <c r="FXY451" s="71"/>
      <c r="FXZ451" s="71"/>
      <c r="FYA451" s="71"/>
      <c r="FYB451" s="71"/>
      <c r="FYC451" s="71"/>
      <c r="FYD451" s="71"/>
      <c r="FYE451" s="71"/>
      <c r="FYF451" s="71"/>
      <c r="FYG451" s="71"/>
      <c r="FYH451" s="71"/>
      <c r="FYI451" s="71"/>
      <c r="FYJ451" s="71"/>
      <c r="FYK451" s="71"/>
      <c r="FYL451" s="71"/>
      <c r="FYM451" s="71"/>
      <c r="FYN451" s="71"/>
      <c r="FYO451" s="71"/>
      <c r="FYP451" s="71"/>
      <c r="FYQ451" s="71"/>
      <c r="FYR451" s="71"/>
      <c r="FYS451" s="71"/>
      <c r="FYT451" s="71"/>
      <c r="FYU451" s="71"/>
      <c r="FYV451" s="71"/>
      <c r="FYW451" s="71"/>
      <c r="FYX451" s="71"/>
      <c r="FYY451" s="71"/>
      <c r="FYZ451" s="71"/>
      <c r="FZA451" s="71"/>
      <c r="FZB451" s="71"/>
      <c r="FZC451" s="71"/>
      <c r="FZD451" s="71"/>
      <c r="FZE451" s="71"/>
      <c r="FZF451" s="71"/>
      <c r="FZG451" s="71"/>
      <c r="FZH451" s="71"/>
      <c r="FZI451" s="71"/>
      <c r="FZJ451" s="71"/>
      <c r="FZK451" s="71"/>
      <c r="FZL451" s="71"/>
      <c r="FZM451" s="71"/>
      <c r="FZN451" s="71"/>
      <c r="FZO451" s="71"/>
      <c r="FZP451" s="71"/>
      <c r="FZQ451" s="71"/>
      <c r="FZR451" s="71"/>
      <c r="FZS451" s="71"/>
      <c r="FZT451" s="71"/>
      <c r="FZU451" s="71"/>
      <c r="FZV451" s="71"/>
      <c r="FZW451" s="71"/>
      <c r="FZX451" s="71"/>
      <c r="FZY451" s="71"/>
      <c r="FZZ451" s="71"/>
      <c r="GAA451" s="71"/>
      <c r="GAB451" s="71"/>
      <c r="GAC451" s="71"/>
      <c r="GAD451" s="71"/>
      <c r="GAE451" s="71"/>
      <c r="GAF451" s="71"/>
      <c r="GAG451" s="71"/>
      <c r="GAH451" s="71"/>
      <c r="GAI451" s="71"/>
      <c r="GAJ451" s="71"/>
      <c r="GAK451" s="71"/>
      <c r="GAL451" s="71"/>
      <c r="GAM451" s="71"/>
      <c r="GAN451" s="71"/>
      <c r="GAO451" s="71"/>
      <c r="GAP451" s="71"/>
      <c r="GAQ451" s="71"/>
      <c r="GAR451" s="71"/>
      <c r="GAS451" s="71"/>
      <c r="GAT451" s="71"/>
      <c r="GAU451" s="71"/>
      <c r="GAV451" s="71"/>
      <c r="GAW451" s="71"/>
      <c r="GAX451" s="71"/>
      <c r="GAY451" s="71"/>
      <c r="GAZ451" s="71"/>
      <c r="GBA451" s="71"/>
      <c r="GBB451" s="71"/>
      <c r="GBC451" s="71"/>
      <c r="GBD451" s="71"/>
      <c r="GBE451" s="71"/>
      <c r="GBF451" s="71"/>
      <c r="GBG451" s="71"/>
      <c r="GBH451" s="71"/>
      <c r="GBI451" s="71"/>
      <c r="GBJ451" s="71"/>
      <c r="GBK451" s="71"/>
      <c r="GBL451" s="71"/>
      <c r="GBM451" s="71"/>
      <c r="GBN451" s="71"/>
      <c r="GBO451" s="71"/>
      <c r="GBP451" s="71"/>
      <c r="GBQ451" s="71"/>
      <c r="GBR451" s="71"/>
      <c r="GBS451" s="71"/>
      <c r="GBT451" s="71"/>
      <c r="GBU451" s="71"/>
      <c r="GBV451" s="71"/>
      <c r="GBW451" s="71"/>
      <c r="GBX451" s="71"/>
      <c r="GBY451" s="71"/>
      <c r="GBZ451" s="71"/>
      <c r="GCA451" s="71"/>
      <c r="GCB451" s="71"/>
      <c r="GCC451" s="71"/>
      <c r="GCD451" s="71"/>
      <c r="GCE451" s="71"/>
      <c r="GCF451" s="71"/>
      <c r="GCG451" s="71"/>
      <c r="GCH451" s="71"/>
      <c r="GCI451" s="71"/>
      <c r="GCJ451" s="71"/>
      <c r="GCK451" s="71"/>
      <c r="GCL451" s="71"/>
      <c r="GCM451" s="71"/>
      <c r="GCN451" s="71"/>
      <c r="GCO451" s="71"/>
      <c r="GCP451" s="71"/>
      <c r="GCQ451" s="71"/>
      <c r="GCR451" s="71"/>
      <c r="GCS451" s="71"/>
      <c r="GCT451" s="71"/>
      <c r="GCU451" s="71"/>
      <c r="GCV451" s="71"/>
      <c r="GCW451" s="71"/>
      <c r="GCX451" s="71"/>
      <c r="GCY451" s="71"/>
      <c r="GCZ451" s="71"/>
      <c r="GDA451" s="71"/>
      <c r="GDB451" s="71"/>
      <c r="GDC451" s="71"/>
      <c r="GDD451" s="71"/>
      <c r="GDE451" s="71"/>
      <c r="GDF451" s="71"/>
      <c r="GDG451" s="71"/>
      <c r="GDH451" s="71"/>
      <c r="GDI451" s="71"/>
      <c r="GDJ451" s="71"/>
      <c r="GDK451" s="71"/>
      <c r="GDL451" s="71"/>
      <c r="GDM451" s="71"/>
      <c r="GDN451" s="71"/>
      <c r="GDO451" s="71"/>
      <c r="GDP451" s="71"/>
      <c r="GDQ451" s="71"/>
      <c r="GDR451" s="71"/>
      <c r="GDS451" s="71"/>
      <c r="GDT451" s="71"/>
      <c r="GDU451" s="71"/>
      <c r="GDV451" s="71"/>
      <c r="GDW451" s="71"/>
      <c r="GDX451" s="71"/>
      <c r="GDY451" s="71"/>
      <c r="GDZ451" s="71"/>
      <c r="GEA451" s="71"/>
      <c r="GEB451" s="71"/>
      <c r="GEC451" s="71"/>
      <c r="GED451" s="71"/>
      <c r="GEE451" s="71"/>
      <c r="GEF451" s="71"/>
      <c r="GEG451" s="71"/>
      <c r="GEH451" s="71"/>
      <c r="GEI451" s="71"/>
      <c r="GEJ451" s="71"/>
      <c r="GEK451" s="71"/>
      <c r="GEL451" s="71"/>
      <c r="GEM451" s="71"/>
      <c r="GEN451" s="71"/>
      <c r="GEO451" s="71"/>
      <c r="GEP451" s="71"/>
      <c r="GEQ451" s="71"/>
      <c r="GER451" s="71"/>
      <c r="GES451" s="71"/>
      <c r="GET451" s="71"/>
      <c r="GEU451" s="71"/>
      <c r="GEV451" s="71"/>
      <c r="GEW451" s="71"/>
      <c r="GEX451" s="71"/>
      <c r="GEY451" s="71"/>
      <c r="GEZ451" s="71"/>
      <c r="GFA451" s="71"/>
      <c r="GFB451" s="71"/>
      <c r="GFC451" s="71"/>
      <c r="GFD451" s="71"/>
      <c r="GFE451" s="71"/>
      <c r="GFF451" s="71"/>
      <c r="GFG451" s="71"/>
      <c r="GFH451" s="71"/>
      <c r="GFI451" s="71"/>
      <c r="GFJ451" s="71"/>
      <c r="GFK451" s="71"/>
      <c r="GFL451" s="71"/>
      <c r="GFM451" s="71"/>
      <c r="GFN451" s="71"/>
      <c r="GFO451" s="71"/>
      <c r="GFP451" s="71"/>
      <c r="GFQ451" s="71"/>
      <c r="GFR451" s="71"/>
      <c r="GFS451" s="71"/>
      <c r="GFT451" s="71"/>
      <c r="GFU451" s="71"/>
      <c r="GFV451" s="71"/>
      <c r="GFW451" s="71"/>
      <c r="GFX451" s="71"/>
      <c r="GFY451" s="71"/>
      <c r="GFZ451" s="71"/>
      <c r="GGA451" s="71"/>
      <c r="GGB451" s="71"/>
      <c r="GGC451" s="71"/>
      <c r="GGD451" s="71"/>
      <c r="GGE451" s="71"/>
      <c r="GGF451" s="71"/>
      <c r="GGG451" s="71"/>
      <c r="GGH451" s="71"/>
      <c r="GGI451" s="71"/>
      <c r="GGJ451" s="71"/>
      <c r="GGK451" s="71"/>
      <c r="GGL451" s="71"/>
      <c r="GGM451" s="71"/>
      <c r="GGN451" s="71"/>
      <c r="GGO451" s="71"/>
      <c r="GGP451" s="71"/>
      <c r="GGQ451" s="71"/>
      <c r="GGR451" s="71"/>
      <c r="GGS451" s="71"/>
      <c r="GGT451" s="71"/>
      <c r="GGU451" s="71"/>
      <c r="GGV451" s="71"/>
      <c r="GGW451" s="71"/>
      <c r="GGX451" s="71"/>
      <c r="GGY451" s="71"/>
      <c r="GGZ451" s="71"/>
      <c r="GHA451" s="71"/>
      <c r="GHB451" s="71"/>
      <c r="GHC451" s="71"/>
      <c r="GHD451" s="71"/>
      <c r="GHE451" s="71"/>
      <c r="GHF451" s="71"/>
      <c r="GHG451" s="71"/>
      <c r="GHH451" s="71"/>
      <c r="GHI451" s="71"/>
      <c r="GHJ451" s="71"/>
      <c r="GHK451" s="71"/>
      <c r="GHL451" s="71"/>
      <c r="GHM451" s="71"/>
      <c r="GHN451" s="71"/>
      <c r="GHO451" s="71"/>
      <c r="GHP451" s="71"/>
      <c r="GHQ451" s="71"/>
      <c r="GHR451" s="71"/>
      <c r="GHS451" s="71"/>
      <c r="GHT451" s="71"/>
      <c r="GHU451" s="71"/>
      <c r="GHV451" s="71"/>
      <c r="GHW451" s="71"/>
      <c r="GHX451" s="71"/>
      <c r="GHY451" s="71"/>
      <c r="GHZ451" s="71"/>
      <c r="GIA451" s="71"/>
      <c r="GIB451" s="71"/>
      <c r="GIC451" s="71"/>
      <c r="GID451" s="71"/>
      <c r="GIE451" s="71"/>
      <c r="GIF451" s="71"/>
      <c r="GIG451" s="71"/>
      <c r="GIH451" s="71"/>
      <c r="GII451" s="71"/>
      <c r="GIJ451" s="71"/>
      <c r="GIK451" s="71"/>
      <c r="GIL451" s="71"/>
      <c r="GIM451" s="71"/>
      <c r="GIN451" s="71"/>
      <c r="GIO451" s="71"/>
      <c r="GIP451" s="71"/>
      <c r="GIQ451" s="71"/>
      <c r="GIR451" s="71"/>
      <c r="GIS451" s="71"/>
      <c r="GIT451" s="71"/>
      <c r="GIU451" s="71"/>
      <c r="GIV451" s="71"/>
      <c r="GIW451" s="71"/>
      <c r="GIX451" s="71"/>
      <c r="GIY451" s="71"/>
      <c r="GIZ451" s="71"/>
      <c r="GJA451" s="71"/>
      <c r="GJB451" s="71"/>
      <c r="GJC451" s="71"/>
      <c r="GJD451" s="71"/>
      <c r="GJE451" s="71"/>
      <c r="GJF451" s="71"/>
      <c r="GJG451" s="71"/>
      <c r="GJH451" s="71"/>
      <c r="GJI451" s="71"/>
      <c r="GJJ451" s="71"/>
      <c r="GJK451" s="71"/>
      <c r="GJL451" s="71"/>
      <c r="GJM451" s="71"/>
      <c r="GJN451" s="71"/>
      <c r="GJO451" s="71"/>
      <c r="GJP451" s="71"/>
      <c r="GJQ451" s="71"/>
      <c r="GJR451" s="71"/>
      <c r="GJS451" s="71"/>
      <c r="GJT451" s="71"/>
      <c r="GJU451" s="71"/>
      <c r="GJV451" s="71"/>
      <c r="GJW451" s="71"/>
      <c r="GJX451" s="71"/>
      <c r="GJY451" s="71"/>
      <c r="GJZ451" s="71"/>
      <c r="GKA451" s="71"/>
      <c r="GKB451" s="71"/>
      <c r="GKC451" s="71"/>
      <c r="GKD451" s="71"/>
      <c r="GKE451" s="71"/>
      <c r="GKF451" s="71"/>
      <c r="GKG451" s="71"/>
      <c r="GKH451" s="71"/>
      <c r="GKI451" s="71"/>
      <c r="GKJ451" s="71"/>
      <c r="GKK451" s="71"/>
      <c r="GKL451" s="71"/>
      <c r="GKM451" s="71"/>
      <c r="GKN451" s="71"/>
      <c r="GKO451" s="71"/>
      <c r="GKP451" s="71"/>
      <c r="GKQ451" s="71"/>
      <c r="GKR451" s="71"/>
      <c r="GKS451" s="71"/>
      <c r="GKT451" s="71"/>
      <c r="GKU451" s="71"/>
      <c r="GKV451" s="71"/>
      <c r="GKW451" s="71"/>
      <c r="GKX451" s="71"/>
      <c r="GKY451" s="71"/>
      <c r="GKZ451" s="71"/>
      <c r="GLA451" s="71"/>
      <c r="GLB451" s="71"/>
      <c r="GLC451" s="71"/>
      <c r="GLD451" s="71"/>
      <c r="GLE451" s="71"/>
      <c r="GLF451" s="71"/>
      <c r="GLG451" s="71"/>
      <c r="GLH451" s="71"/>
      <c r="GLI451" s="71"/>
      <c r="GLJ451" s="71"/>
      <c r="GLK451" s="71"/>
      <c r="GLL451" s="71"/>
      <c r="GLM451" s="71"/>
      <c r="GLN451" s="71"/>
      <c r="GLO451" s="71"/>
      <c r="GLP451" s="71"/>
      <c r="GLQ451" s="71"/>
      <c r="GLR451" s="71"/>
      <c r="GLS451" s="71"/>
      <c r="GLT451" s="71"/>
      <c r="GLU451" s="71"/>
      <c r="GLV451" s="71"/>
      <c r="GLW451" s="71"/>
      <c r="GLX451" s="71"/>
      <c r="GLY451" s="71"/>
      <c r="GLZ451" s="71"/>
      <c r="GMA451" s="71"/>
      <c r="GMB451" s="71"/>
      <c r="GMC451" s="71"/>
      <c r="GMD451" s="71"/>
      <c r="GME451" s="71"/>
      <c r="GMF451" s="71"/>
      <c r="GMG451" s="71"/>
      <c r="GMH451" s="71"/>
      <c r="GMI451" s="71"/>
      <c r="GMJ451" s="71"/>
      <c r="GMK451" s="71"/>
      <c r="GML451" s="71"/>
      <c r="GMM451" s="71"/>
      <c r="GMN451" s="71"/>
      <c r="GMO451" s="71"/>
      <c r="GMP451" s="71"/>
      <c r="GMQ451" s="71"/>
      <c r="GMR451" s="71"/>
      <c r="GMS451" s="71"/>
      <c r="GMT451" s="71"/>
      <c r="GMU451" s="71"/>
      <c r="GMV451" s="71"/>
      <c r="GMW451" s="71"/>
      <c r="GMX451" s="71"/>
      <c r="GMY451" s="71"/>
      <c r="GMZ451" s="71"/>
      <c r="GNA451" s="71"/>
      <c r="GNB451" s="71"/>
      <c r="GNC451" s="71"/>
      <c r="GND451" s="71"/>
      <c r="GNE451" s="71"/>
      <c r="GNF451" s="71"/>
      <c r="GNG451" s="71"/>
      <c r="GNH451" s="71"/>
      <c r="GNI451" s="71"/>
      <c r="GNJ451" s="71"/>
      <c r="GNK451" s="71"/>
      <c r="GNL451" s="71"/>
      <c r="GNM451" s="71"/>
      <c r="GNN451" s="71"/>
      <c r="GNO451" s="71"/>
      <c r="GNP451" s="71"/>
      <c r="GNQ451" s="71"/>
      <c r="GNR451" s="71"/>
      <c r="GNS451" s="71"/>
      <c r="GNT451" s="71"/>
      <c r="GNU451" s="71"/>
      <c r="GNV451" s="71"/>
      <c r="GNW451" s="71"/>
      <c r="GNX451" s="71"/>
      <c r="GNY451" s="71"/>
      <c r="GNZ451" s="71"/>
      <c r="GOA451" s="71"/>
      <c r="GOB451" s="71"/>
      <c r="GOC451" s="71"/>
      <c r="GOD451" s="71"/>
      <c r="GOE451" s="71"/>
      <c r="GOF451" s="71"/>
      <c r="GOG451" s="71"/>
      <c r="GOH451" s="71"/>
      <c r="GOI451" s="71"/>
      <c r="GOJ451" s="71"/>
      <c r="GOK451" s="71"/>
      <c r="GOL451" s="71"/>
      <c r="GOM451" s="71"/>
      <c r="GON451" s="71"/>
      <c r="GOO451" s="71"/>
      <c r="GOP451" s="71"/>
      <c r="GOQ451" s="71"/>
      <c r="GOR451" s="71"/>
      <c r="GOS451" s="71"/>
      <c r="GOT451" s="71"/>
      <c r="GOU451" s="71"/>
      <c r="GOV451" s="71"/>
      <c r="GOW451" s="71"/>
      <c r="GOX451" s="71"/>
      <c r="GOY451" s="71"/>
      <c r="GOZ451" s="71"/>
      <c r="GPA451" s="71"/>
      <c r="GPB451" s="71"/>
      <c r="GPC451" s="71"/>
      <c r="GPD451" s="71"/>
      <c r="GPE451" s="71"/>
      <c r="GPF451" s="71"/>
      <c r="GPG451" s="71"/>
      <c r="GPH451" s="71"/>
      <c r="GPI451" s="71"/>
      <c r="GPJ451" s="71"/>
      <c r="GPK451" s="71"/>
      <c r="GPL451" s="71"/>
      <c r="GPM451" s="71"/>
      <c r="GPN451" s="71"/>
      <c r="GPO451" s="71"/>
      <c r="GPP451" s="71"/>
      <c r="GPQ451" s="71"/>
      <c r="GPR451" s="71"/>
      <c r="GPS451" s="71"/>
      <c r="GPT451" s="71"/>
      <c r="GPU451" s="71"/>
      <c r="GPV451" s="71"/>
      <c r="GPW451" s="71"/>
      <c r="GPX451" s="71"/>
      <c r="GPY451" s="71"/>
      <c r="GPZ451" s="71"/>
      <c r="GQA451" s="71"/>
      <c r="GQB451" s="71"/>
      <c r="GQC451" s="71"/>
      <c r="GQD451" s="71"/>
      <c r="GQE451" s="71"/>
      <c r="GQF451" s="71"/>
      <c r="GQG451" s="71"/>
      <c r="GQH451" s="71"/>
      <c r="GQI451" s="71"/>
      <c r="GQJ451" s="71"/>
      <c r="GQK451" s="71"/>
      <c r="GQL451" s="71"/>
      <c r="GQM451" s="71"/>
      <c r="GQN451" s="71"/>
      <c r="GQO451" s="71"/>
      <c r="GQP451" s="71"/>
      <c r="GQQ451" s="71"/>
      <c r="GQR451" s="71"/>
      <c r="GQS451" s="71"/>
      <c r="GQT451" s="71"/>
      <c r="GQU451" s="71"/>
      <c r="GQV451" s="71"/>
      <c r="GQW451" s="71"/>
      <c r="GQX451" s="71"/>
      <c r="GQY451" s="71"/>
      <c r="GQZ451" s="71"/>
      <c r="GRA451" s="71"/>
      <c r="GRB451" s="71"/>
      <c r="GRC451" s="71"/>
      <c r="GRD451" s="71"/>
      <c r="GRE451" s="71"/>
      <c r="GRF451" s="71"/>
      <c r="GRG451" s="71"/>
      <c r="GRH451" s="71"/>
      <c r="GRI451" s="71"/>
      <c r="GRJ451" s="71"/>
      <c r="GRK451" s="71"/>
      <c r="GRL451" s="71"/>
      <c r="GRM451" s="71"/>
      <c r="GRN451" s="71"/>
      <c r="GRO451" s="71"/>
      <c r="GRP451" s="71"/>
      <c r="GRQ451" s="71"/>
      <c r="GRR451" s="71"/>
      <c r="GRS451" s="71"/>
      <c r="GRT451" s="71"/>
      <c r="GRU451" s="71"/>
      <c r="GRV451" s="71"/>
      <c r="GRW451" s="71"/>
      <c r="GRX451" s="71"/>
      <c r="GRY451" s="71"/>
      <c r="GRZ451" s="71"/>
      <c r="GSA451" s="71"/>
      <c r="GSB451" s="71"/>
      <c r="GSC451" s="71"/>
      <c r="GSD451" s="71"/>
      <c r="GSE451" s="71"/>
      <c r="GSF451" s="71"/>
      <c r="GSG451" s="71"/>
      <c r="GSH451" s="71"/>
      <c r="GSI451" s="71"/>
      <c r="GSJ451" s="71"/>
      <c r="GSK451" s="71"/>
      <c r="GSL451" s="71"/>
      <c r="GSM451" s="71"/>
      <c r="GSN451" s="71"/>
      <c r="GSO451" s="71"/>
      <c r="GSP451" s="71"/>
      <c r="GSQ451" s="71"/>
      <c r="GSR451" s="71"/>
      <c r="GSS451" s="71"/>
      <c r="GST451" s="71"/>
      <c r="GSU451" s="71"/>
      <c r="GSV451" s="71"/>
      <c r="GSW451" s="71"/>
      <c r="GSX451" s="71"/>
      <c r="GSY451" s="71"/>
      <c r="GSZ451" s="71"/>
      <c r="GTA451" s="71"/>
      <c r="GTB451" s="71"/>
      <c r="GTC451" s="71"/>
      <c r="GTD451" s="71"/>
      <c r="GTE451" s="71"/>
      <c r="GTF451" s="71"/>
      <c r="GTG451" s="71"/>
      <c r="GTH451" s="71"/>
      <c r="GTI451" s="71"/>
      <c r="GTJ451" s="71"/>
      <c r="GTK451" s="71"/>
      <c r="GTL451" s="71"/>
      <c r="GTM451" s="71"/>
      <c r="GTN451" s="71"/>
      <c r="GTO451" s="71"/>
      <c r="GTP451" s="71"/>
      <c r="GTQ451" s="71"/>
      <c r="GTR451" s="71"/>
      <c r="GTS451" s="71"/>
      <c r="GTT451" s="71"/>
      <c r="GTU451" s="71"/>
      <c r="GTV451" s="71"/>
      <c r="GTW451" s="71"/>
      <c r="GTX451" s="71"/>
      <c r="GTY451" s="71"/>
      <c r="GTZ451" s="71"/>
      <c r="GUA451" s="71"/>
      <c r="GUB451" s="71"/>
      <c r="GUC451" s="71"/>
      <c r="GUD451" s="71"/>
      <c r="GUE451" s="71"/>
      <c r="GUF451" s="71"/>
      <c r="GUG451" s="71"/>
      <c r="GUH451" s="71"/>
      <c r="GUI451" s="71"/>
      <c r="GUJ451" s="71"/>
      <c r="GUK451" s="71"/>
      <c r="GUL451" s="71"/>
      <c r="GUM451" s="71"/>
      <c r="GUN451" s="71"/>
      <c r="GUO451" s="71"/>
      <c r="GUP451" s="71"/>
      <c r="GUQ451" s="71"/>
      <c r="GUR451" s="71"/>
      <c r="GUS451" s="71"/>
      <c r="GUT451" s="71"/>
      <c r="GUU451" s="71"/>
      <c r="GUV451" s="71"/>
      <c r="GUW451" s="71"/>
      <c r="GUX451" s="71"/>
      <c r="GUY451" s="71"/>
      <c r="GUZ451" s="71"/>
      <c r="GVA451" s="71"/>
      <c r="GVB451" s="71"/>
      <c r="GVC451" s="71"/>
      <c r="GVD451" s="71"/>
      <c r="GVE451" s="71"/>
      <c r="GVF451" s="71"/>
      <c r="GVG451" s="71"/>
      <c r="GVH451" s="71"/>
      <c r="GVI451" s="71"/>
      <c r="GVJ451" s="71"/>
      <c r="GVK451" s="71"/>
      <c r="GVL451" s="71"/>
      <c r="GVM451" s="71"/>
      <c r="GVN451" s="71"/>
      <c r="GVO451" s="71"/>
      <c r="GVP451" s="71"/>
      <c r="GVQ451" s="71"/>
      <c r="GVR451" s="71"/>
      <c r="GVS451" s="71"/>
      <c r="GVT451" s="71"/>
      <c r="GVU451" s="71"/>
      <c r="GVV451" s="71"/>
      <c r="GVW451" s="71"/>
      <c r="GVX451" s="71"/>
      <c r="GVY451" s="71"/>
      <c r="GVZ451" s="71"/>
      <c r="GWA451" s="71"/>
      <c r="GWB451" s="71"/>
      <c r="GWC451" s="71"/>
      <c r="GWD451" s="71"/>
      <c r="GWE451" s="71"/>
      <c r="GWF451" s="71"/>
      <c r="GWG451" s="71"/>
      <c r="GWH451" s="71"/>
      <c r="GWI451" s="71"/>
      <c r="GWJ451" s="71"/>
      <c r="GWK451" s="71"/>
      <c r="GWL451" s="71"/>
      <c r="GWM451" s="71"/>
      <c r="GWN451" s="71"/>
      <c r="GWO451" s="71"/>
      <c r="GWP451" s="71"/>
      <c r="GWQ451" s="71"/>
      <c r="GWR451" s="71"/>
      <c r="GWS451" s="71"/>
      <c r="GWT451" s="71"/>
      <c r="GWU451" s="71"/>
      <c r="GWV451" s="71"/>
      <c r="GWW451" s="71"/>
      <c r="GWX451" s="71"/>
      <c r="GWY451" s="71"/>
      <c r="GWZ451" s="71"/>
      <c r="GXA451" s="71"/>
      <c r="GXB451" s="71"/>
      <c r="GXC451" s="71"/>
      <c r="GXD451" s="71"/>
      <c r="GXE451" s="71"/>
      <c r="GXF451" s="71"/>
      <c r="GXG451" s="71"/>
      <c r="GXH451" s="71"/>
      <c r="GXI451" s="71"/>
      <c r="GXJ451" s="71"/>
      <c r="GXK451" s="71"/>
      <c r="GXL451" s="71"/>
      <c r="GXM451" s="71"/>
      <c r="GXN451" s="71"/>
      <c r="GXO451" s="71"/>
      <c r="GXP451" s="71"/>
      <c r="GXQ451" s="71"/>
      <c r="GXR451" s="71"/>
      <c r="GXS451" s="71"/>
      <c r="GXT451" s="71"/>
      <c r="GXU451" s="71"/>
      <c r="GXV451" s="71"/>
      <c r="GXW451" s="71"/>
      <c r="GXX451" s="71"/>
      <c r="GXY451" s="71"/>
      <c r="GXZ451" s="71"/>
      <c r="GYA451" s="71"/>
      <c r="GYB451" s="71"/>
      <c r="GYC451" s="71"/>
      <c r="GYD451" s="71"/>
      <c r="GYE451" s="71"/>
      <c r="GYF451" s="71"/>
      <c r="GYG451" s="71"/>
      <c r="GYH451" s="71"/>
      <c r="GYI451" s="71"/>
      <c r="GYJ451" s="71"/>
      <c r="GYK451" s="71"/>
      <c r="GYL451" s="71"/>
      <c r="GYM451" s="71"/>
      <c r="GYN451" s="71"/>
      <c r="GYO451" s="71"/>
      <c r="GYP451" s="71"/>
      <c r="GYQ451" s="71"/>
      <c r="GYR451" s="71"/>
      <c r="GYS451" s="71"/>
      <c r="GYT451" s="71"/>
      <c r="GYU451" s="71"/>
      <c r="GYV451" s="71"/>
      <c r="GYW451" s="71"/>
      <c r="GYX451" s="71"/>
      <c r="GYY451" s="71"/>
      <c r="GYZ451" s="71"/>
      <c r="GZA451" s="71"/>
      <c r="GZB451" s="71"/>
      <c r="GZC451" s="71"/>
      <c r="GZD451" s="71"/>
      <c r="GZE451" s="71"/>
      <c r="GZF451" s="71"/>
      <c r="GZG451" s="71"/>
      <c r="GZH451" s="71"/>
      <c r="GZI451" s="71"/>
      <c r="GZJ451" s="71"/>
      <c r="GZK451" s="71"/>
      <c r="GZL451" s="71"/>
      <c r="GZM451" s="71"/>
      <c r="GZN451" s="71"/>
      <c r="GZO451" s="71"/>
      <c r="GZP451" s="71"/>
      <c r="GZQ451" s="71"/>
      <c r="GZR451" s="71"/>
      <c r="GZS451" s="71"/>
      <c r="GZT451" s="71"/>
      <c r="GZU451" s="71"/>
      <c r="GZV451" s="71"/>
      <c r="GZW451" s="71"/>
      <c r="GZX451" s="71"/>
      <c r="GZY451" s="71"/>
      <c r="GZZ451" s="71"/>
      <c r="HAA451" s="71"/>
      <c r="HAB451" s="71"/>
      <c r="HAC451" s="71"/>
      <c r="HAD451" s="71"/>
      <c r="HAE451" s="71"/>
      <c r="HAF451" s="71"/>
      <c r="HAG451" s="71"/>
      <c r="HAH451" s="71"/>
      <c r="HAI451" s="71"/>
      <c r="HAJ451" s="71"/>
      <c r="HAK451" s="71"/>
      <c r="HAL451" s="71"/>
      <c r="HAM451" s="71"/>
      <c r="HAN451" s="71"/>
      <c r="HAO451" s="71"/>
      <c r="HAP451" s="71"/>
      <c r="HAQ451" s="71"/>
      <c r="HAR451" s="71"/>
      <c r="HAS451" s="71"/>
      <c r="HAT451" s="71"/>
      <c r="HAU451" s="71"/>
      <c r="HAV451" s="71"/>
      <c r="HAW451" s="71"/>
      <c r="HAX451" s="71"/>
      <c r="HAY451" s="71"/>
      <c r="HAZ451" s="71"/>
      <c r="HBA451" s="71"/>
      <c r="HBB451" s="71"/>
      <c r="HBC451" s="71"/>
      <c r="HBD451" s="71"/>
      <c r="HBE451" s="71"/>
      <c r="HBF451" s="71"/>
      <c r="HBG451" s="71"/>
      <c r="HBH451" s="71"/>
      <c r="HBI451" s="71"/>
      <c r="HBJ451" s="71"/>
      <c r="HBK451" s="71"/>
      <c r="HBL451" s="71"/>
      <c r="HBM451" s="71"/>
      <c r="HBN451" s="71"/>
      <c r="HBO451" s="71"/>
      <c r="HBP451" s="71"/>
      <c r="HBQ451" s="71"/>
      <c r="HBR451" s="71"/>
      <c r="HBS451" s="71"/>
      <c r="HBT451" s="71"/>
      <c r="HBU451" s="71"/>
      <c r="HBV451" s="71"/>
      <c r="HBW451" s="71"/>
      <c r="HBX451" s="71"/>
      <c r="HBY451" s="71"/>
      <c r="HBZ451" s="71"/>
      <c r="HCA451" s="71"/>
      <c r="HCB451" s="71"/>
      <c r="HCC451" s="71"/>
      <c r="HCD451" s="71"/>
      <c r="HCE451" s="71"/>
      <c r="HCF451" s="71"/>
      <c r="HCG451" s="71"/>
      <c r="HCH451" s="71"/>
      <c r="HCI451" s="71"/>
      <c r="HCJ451" s="71"/>
      <c r="HCK451" s="71"/>
      <c r="HCL451" s="71"/>
      <c r="HCM451" s="71"/>
      <c r="HCN451" s="71"/>
      <c r="HCO451" s="71"/>
      <c r="HCP451" s="71"/>
      <c r="HCQ451" s="71"/>
      <c r="HCR451" s="71"/>
      <c r="HCS451" s="71"/>
      <c r="HCT451" s="71"/>
      <c r="HCU451" s="71"/>
      <c r="HCV451" s="71"/>
      <c r="HCW451" s="71"/>
      <c r="HCX451" s="71"/>
      <c r="HCY451" s="71"/>
      <c r="HCZ451" s="71"/>
      <c r="HDA451" s="71"/>
      <c r="HDB451" s="71"/>
      <c r="HDC451" s="71"/>
      <c r="HDD451" s="71"/>
      <c r="HDE451" s="71"/>
      <c r="HDF451" s="71"/>
      <c r="HDG451" s="71"/>
      <c r="HDH451" s="71"/>
      <c r="HDI451" s="71"/>
      <c r="HDJ451" s="71"/>
      <c r="HDK451" s="71"/>
      <c r="HDL451" s="71"/>
      <c r="HDM451" s="71"/>
      <c r="HDN451" s="71"/>
      <c r="HDO451" s="71"/>
      <c r="HDP451" s="71"/>
      <c r="HDQ451" s="71"/>
      <c r="HDR451" s="71"/>
      <c r="HDS451" s="71"/>
      <c r="HDT451" s="71"/>
      <c r="HDU451" s="71"/>
      <c r="HDV451" s="71"/>
      <c r="HDW451" s="71"/>
      <c r="HDX451" s="71"/>
      <c r="HDY451" s="71"/>
      <c r="HDZ451" s="71"/>
      <c r="HEA451" s="71"/>
      <c r="HEB451" s="71"/>
      <c r="HEC451" s="71"/>
      <c r="HED451" s="71"/>
      <c r="HEE451" s="71"/>
      <c r="HEF451" s="71"/>
      <c r="HEG451" s="71"/>
      <c r="HEH451" s="71"/>
      <c r="HEI451" s="71"/>
      <c r="HEJ451" s="71"/>
      <c r="HEK451" s="71"/>
      <c r="HEL451" s="71"/>
      <c r="HEM451" s="71"/>
      <c r="HEN451" s="71"/>
      <c r="HEO451" s="71"/>
      <c r="HEP451" s="71"/>
      <c r="HEQ451" s="71"/>
      <c r="HER451" s="71"/>
      <c r="HES451" s="71"/>
      <c r="HET451" s="71"/>
      <c r="HEU451" s="71"/>
      <c r="HEV451" s="71"/>
      <c r="HEW451" s="71"/>
      <c r="HEX451" s="71"/>
      <c r="HEY451" s="71"/>
      <c r="HEZ451" s="71"/>
      <c r="HFA451" s="71"/>
      <c r="HFB451" s="71"/>
      <c r="HFC451" s="71"/>
      <c r="HFD451" s="71"/>
      <c r="HFE451" s="71"/>
      <c r="HFF451" s="71"/>
      <c r="HFG451" s="71"/>
      <c r="HFH451" s="71"/>
      <c r="HFI451" s="71"/>
      <c r="HFJ451" s="71"/>
      <c r="HFK451" s="71"/>
      <c r="HFL451" s="71"/>
      <c r="HFM451" s="71"/>
      <c r="HFN451" s="71"/>
      <c r="HFO451" s="71"/>
      <c r="HFP451" s="71"/>
      <c r="HFQ451" s="71"/>
      <c r="HFR451" s="71"/>
      <c r="HFS451" s="71"/>
      <c r="HFT451" s="71"/>
      <c r="HFU451" s="71"/>
      <c r="HFV451" s="71"/>
      <c r="HFW451" s="71"/>
      <c r="HFX451" s="71"/>
      <c r="HFY451" s="71"/>
      <c r="HFZ451" s="71"/>
      <c r="HGA451" s="71"/>
      <c r="HGB451" s="71"/>
      <c r="HGC451" s="71"/>
      <c r="HGD451" s="71"/>
      <c r="HGE451" s="71"/>
      <c r="HGF451" s="71"/>
      <c r="HGG451" s="71"/>
      <c r="HGH451" s="71"/>
      <c r="HGI451" s="71"/>
      <c r="HGJ451" s="71"/>
      <c r="HGK451" s="71"/>
      <c r="HGL451" s="71"/>
      <c r="HGM451" s="71"/>
      <c r="HGN451" s="71"/>
      <c r="HGO451" s="71"/>
      <c r="HGP451" s="71"/>
      <c r="HGQ451" s="71"/>
      <c r="HGR451" s="71"/>
      <c r="HGS451" s="71"/>
      <c r="HGT451" s="71"/>
      <c r="HGU451" s="71"/>
      <c r="HGV451" s="71"/>
      <c r="HGW451" s="71"/>
      <c r="HGX451" s="71"/>
      <c r="HGY451" s="71"/>
      <c r="HGZ451" s="71"/>
      <c r="HHA451" s="71"/>
      <c r="HHB451" s="71"/>
      <c r="HHC451" s="71"/>
      <c r="HHD451" s="71"/>
      <c r="HHE451" s="71"/>
      <c r="HHF451" s="71"/>
      <c r="HHG451" s="71"/>
      <c r="HHH451" s="71"/>
      <c r="HHI451" s="71"/>
      <c r="HHJ451" s="71"/>
      <c r="HHK451" s="71"/>
      <c r="HHL451" s="71"/>
      <c r="HHM451" s="71"/>
      <c r="HHN451" s="71"/>
      <c r="HHO451" s="71"/>
      <c r="HHP451" s="71"/>
      <c r="HHQ451" s="71"/>
      <c r="HHR451" s="71"/>
      <c r="HHS451" s="71"/>
      <c r="HHT451" s="71"/>
      <c r="HHU451" s="71"/>
      <c r="HHV451" s="71"/>
      <c r="HHW451" s="71"/>
      <c r="HHX451" s="71"/>
      <c r="HHY451" s="71"/>
      <c r="HHZ451" s="71"/>
      <c r="HIA451" s="71"/>
      <c r="HIB451" s="71"/>
      <c r="HIC451" s="71"/>
      <c r="HID451" s="71"/>
      <c r="HIE451" s="71"/>
      <c r="HIF451" s="71"/>
      <c r="HIG451" s="71"/>
      <c r="HIH451" s="71"/>
      <c r="HII451" s="71"/>
      <c r="HIJ451" s="71"/>
      <c r="HIK451" s="71"/>
      <c r="HIL451" s="71"/>
      <c r="HIM451" s="71"/>
      <c r="HIN451" s="71"/>
      <c r="HIO451" s="71"/>
      <c r="HIP451" s="71"/>
      <c r="HIQ451" s="71"/>
      <c r="HIR451" s="71"/>
      <c r="HIS451" s="71"/>
      <c r="HIT451" s="71"/>
      <c r="HIU451" s="71"/>
      <c r="HIV451" s="71"/>
      <c r="HIW451" s="71"/>
      <c r="HIX451" s="71"/>
      <c r="HIY451" s="71"/>
      <c r="HIZ451" s="71"/>
      <c r="HJA451" s="71"/>
      <c r="HJB451" s="71"/>
      <c r="HJC451" s="71"/>
      <c r="HJD451" s="71"/>
      <c r="HJE451" s="71"/>
      <c r="HJF451" s="71"/>
      <c r="HJG451" s="71"/>
      <c r="HJH451" s="71"/>
      <c r="HJI451" s="71"/>
      <c r="HJJ451" s="71"/>
      <c r="HJK451" s="71"/>
      <c r="HJL451" s="71"/>
      <c r="HJM451" s="71"/>
      <c r="HJN451" s="71"/>
      <c r="HJO451" s="71"/>
      <c r="HJP451" s="71"/>
      <c r="HJQ451" s="71"/>
      <c r="HJR451" s="71"/>
      <c r="HJS451" s="71"/>
      <c r="HJT451" s="71"/>
      <c r="HJU451" s="71"/>
      <c r="HJV451" s="71"/>
      <c r="HJW451" s="71"/>
      <c r="HJX451" s="71"/>
      <c r="HJY451" s="71"/>
      <c r="HJZ451" s="71"/>
      <c r="HKA451" s="71"/>
      <c r="HKB451" s="71"/>
      <c r="HKC451" s="71"/>
      <c r="HKD451" s="71"/>
      <c r="HKE451" s="71"/>
      <c r="HKF451" s="71"/>
      <c r="HKG451" s="71"/>
      <c r="HKH451" s="71"/>
      <c r="HKI451" s="71"/>
      <c r="HKJ451" s="71"/>
      <c r="HKK451" s="71"/>
      <c r="HKL451" s="71"/>
      <c r="HKM451" s="71"/>
      <c r="HKN451" s="71"/>
      <c r="HKO451" s="71"/>
      <c r="HKP451" s="71"/>
      <c r="HKQ451" s="71"/>
      <c r="HKR451" s="71"/>
      <c r="HKS451" s="71"/>
      <c r="HKT451" s="71"/>
      <c r="HKU451" s="71"/>
      <c r="HKV451" s="71"/>
      <c r="HKW451" s="71"/>
      <c r="HKX451" s="71"/>
      <c r="HKY451" s="71"/>
      <c r="HKZ451" s="71"/>
      <c r="HLA451" s="71"/>
      <c r="HLB451" s="71"/>
      <c r="HLC451" s="71"/>
      <c r="HLD451" s="71"/>
      <c r="HLE451" s="71"/>
      <c r="HLF451" s="71"/>
      <c r="HLG451" s="71"/>
      <c r="HLH451" s="71"/>
      <c r="HLI451" s="71"/>
      <c r="HLJ451" s="71"/>
      <c r="HLK451" s="71"/>
      <c r="HLL451" s="71"/>
      <c r="HLM451" s="71"/>
      <c r="HLN451" s="71"/>
      <c r="HLO451" s="71"/>
      <c r="HLP451" s="71"/>
      <c r="HLQ451" s="71"/>
      <c r="HLR451" s="71"/>
      <c r="HLS451" s="71"/>
      <c r="HLT451" s="71"/>
      <c r="HLU451" s="71"/>
      <c r="HLV451" s="71"/>
      <c r="HLW451" s="71"/>
      <c r="HLX451" s="71"/>
      <c r="HLY451" s="71"/>
      <c r="HLZ451" s="71"/>
      <c r="HMA451" s="71"/>
      <c r="HMB451" s="71"/>
      <c r="HMC451" s="71"/>
      <c r="HMD451" s="71"/>
      <c r="HME451" s="71"/>
      <c r="HMF451" s="71"/>
      <c r="HMG451" s="71"/>
      <c r="HMH451" s="71"/>
      <c r="HMI451" s="71"/>
      <c r="HMJ451" s="71"/>
      <c r="HMK451" s="71"/>
      <c r="HML451" s="71"/>
      <c r="HMM451" s="71"/>
      <c r="HMN451" s="71"/>
      <c r="HMO451" s="71"/>
      <c r="HMP451" s="71"/>
      <c r="HMQ451" s="71"/>
      <c r="HMR451" s="71"/>
      <c r="HMS451" s="71"/>
      <c r="HMT451" s="71"/>
      <c r="HMU451" s="71"/>
      <c r="HMV451" s="71"/>
      <c r="HMW451" s="71"/>
      <c r="HMX451" s="71"/>
      <c r="HMY451" s="71"/>
      <c r="HMZ451" s="71"/>
      <c r="HNA451" s="71"/>
      <c r="HNB451" s="71"/>
      <c r="HNC451" s="71"/>
      <c r="HND451" s="71"/>
      <c r="HNE451" s="71"/>
      <c r="HNF451" s="71"/>
      <c r="HNG451" s="71"/>
      <c r="HNH451" s="71"/>
      <c r="HNI451" s="71"/>
      <c r="HNJ451" s="71"/>
      <c r="HNK451" s="71"/>
      <c r="HNL451" s="71"/>
      <c r="HNM451" s="71"/>
      <c r="HNN451" s="71"/>
      <c r="HNO451" s="71"/>
      <c r="HNP451" s="71"/>
      <c r="HNQ451" s="71"/>
      <c r="HNR451" s="71"/>
      <c r="HNS451" s="71"/>
      <c r="HNT451" s="71"/>
      <c r="HNU451" s="71"/>
      <c r="HNV451" s="71"/>
      <c r="HNW451" s="71"/>
      <c r="HNX451" s="71"/>
      <c r="HNY451" s="71"/>
      <c r="HNZ451" s="71"/>
      <c r="HOA451" s="71"/>
      <c r="HOB451" s="71"/>
      <c r="HOC451" s="71"/>
      <c r="HOD451" s="71"/>
      <c r="HOE451" s="71"/>
      <c r="HOF451" s="71"/>
      <c r="HOG451" s="71"/>
      <c r="HOH451" s="71"/>
      <c r="HOI451" s="71"/>
      <c r="HOJ451" s="71"/>
      <c r="HOK451" s="71"/>
      <c r="HOL451" s="71"/>
      <c r="HOM451" s="71"/>
      <c r="HON451" s="71"/>
      <c r="HOO451" s="71"/>
      <c r="HOP451" s="71"/>
      <c r="HOQ451" s="71"/>
      <c r="HOR451" s="71"/>
      <c r="HOS451" s="71"/>
      <c r="HOT451" s="71"/>
      <c r="HOU451" s="71"/>
      <c r="HOV451" s="71"/>
      <c r="HOW451" s="71"/>
      <c r="HOX451" s="71"/>
      <c r="HOY451" s="71"/>
      <c r="HOZ451" s="71"/>
      <c r="HPA451" s="71"/>
      <c r="HPB451" s="71"/>
      <c r="HPC451" s="71"/>
      <c r="HPD451" s="71"/>
      <c r="HPE451" s="71"/>
      <c r="HPF451" s="71"/>
      <c r="HPG451" s="71"/>
      <c r="HPH451" s="71"/>
      <c r="HPI451" s="71"/>
      <c r="HPJ451" s="71"/>
      <c r="HPK451" s="71"/>
      <c r="HPL451" s="71"/>
      <c r="HPM451" s="71"/>
      <c r="HPN451" s="71"/>
      <c r="HPO451" s="71"/>
      <c r="HPP451" s="71"/>
      <c r="HPQ451" s="71"/>
      <c r="HPR451" s="71"/>
      <c r="HPS451" s="71"/>
      <c r="HPT451" s="71"/>
      <c r="HPU451" s="71"/>
      <c r="HPV451" s="71"/>
      <c r="HPW451" s="71"/>
      <c r="HPX451" s="71"/>
      <c r="HPY451" s="71"/>
      <c r="HPZ451" s="71"/>
      <c r="HQA451" s="71"/>
      <c r="HQB451" s="71"/>
      <c r="HQC451" s="71"/>
      <c r="HQD451" s="71"/>
      <c r="HQE451" s="71"/>
      <c r="HQF451" s="71"/>
      <c r="HQG451" s="71"/>
      <c r="HQH451" s="71"/>
      <c r="HQI451" s="71"/>
      <c r="HQJ451" s="71"/>
      <c r="HQK451" s="71"/>
      <c r="HQL451" s="71"/>
      <c r="HQM451" s="71"/>
      <c r="HQN451" s="71"/>
      <c r="HQO451" s="71"/>
      <c r="HQP451" s="71"/>
      <c r="HQQ451" s="71"/>
      <c r="HQR451" s="71"/>
      <c r="HQS451" s="71"/>
      <c r="HQT451" s="71"/>
      <c r="HQU451" s="71"/>
      <c r="HQV451" s="71"/>
      <c r="HQW451" s="71"/>
      <c r="HQX451" s="71"/>
      <c r="HQY451" s="71"/>
      <c r="HQZ451" s="71"/>
      <c r="HRA451" s="71"/>
      <c r="HRB451" s="71"/>
      <c r="HRC451" s="71"/>
      <c r="HRD451" s="71"/>
      <c r="HRE451" s="71"/>
      <c r="HRF451" s="71"/>
      <c r="HRG451" s="71"/>
      <c r="HRH451" s="71"/>
      <c r="HRI451" s="71"/>
      <c r="HRJ451" s="71"/>
      <c r="HRK451" s="71"/>
      <c r="HRL451" s="71"/>
      <c r="HRM451" s="71"/>
      <c r="HRN451" s="71"/>
      <c r="HRO451" s="71"/>
      <c r="HRP451" s="71"/>
      <c r="HRQ451" s="71"/>
      <c r="HRR451" s="71"/>
      <c r="HRS451" s="71"/>
      <c r="HRT451" s="71"/>
      <c r="HRU451" s="71"/>
      <c r="HRV451" s="71"/>
      <c r="HRW451" s="71"/>
      <c r="HRX451" s="71"/>
      <c r="HRY451" s="71"/>
      <c r="HRZ451" s="71"/>
      <c r="HSA451" s="71"/>
      <c r="HSB451" s="71"/>
      <c r="HSC451" s="71"/>
      <c r="HSD451" s="71"/>
      <c r="HSE451" s="71"/>
      <c r="HSF451" s="71"/>
      <c r="HSG451" s="71"/>
      <c r="HSH451" s="71"/>
      <c r="HSI451" s="71"/>
      <c r="HSJ451" s="71"/>
      <c r="HSK451" s="71"/>
      <c r="HSL451" s="71"/>
      <c r="HSM451" s="71"/>
      <c r="HSN451" s="71"/>
      <c r="HSO451" s="71"/>
      <c r="HSP451" s="71"/>
      <c r="HSQ451" s="71"/>
      <c r="HSR451" s="71"/>
      <c r="HSS451" s="71"/>
      <c r="HST451" s="71"/>
      <c r="HSU451" s="71"/>
      <c r="HSV451" s="71"/>
      <c r="HSW451" s="71"/>
      <c r="HSX451" s="71"/>
      <c r="HSY451" s="71"/>
      <c r="HSZ451" s="71"/>
      <c r="HTA451" s="71"/>
      <c r="HTB451" s="71"/>
      <c r="HTC451" s="71"/>
      <c r="HTD451" s="71"/>
      <c r="HTE451" s="71"/>
      <c r="HTF451" s="71"/>
      <c r="HTG451" s="71"/>
      <c r="HTH451" s="71"/>
      <c r="HTI451" s="71"/>
      <c r="HTJ451" s="71"/>
      <c r="HTK451" s="71"/>
      <c r="HTL451" s="71"/>
      <c r="HTM451" s="71"/>
      <c r="HTN451" s="71"/>
      <c r="HTO451" s="71"/>
      <c r="HTP451" s="71"/>
      <c r="HTQ451" s="71"/>
      <c r="HTR451" s="71"/>
      <c r="HTS451" s="71"/>
      <c r="HTT451" s="71"/>
      <c r="HTU451" s="71"/>
      <c r="HTV451" s="71"/>
      <c r="HTW451" s="71"/>
      <c r="HTX451" s="71"/>
      <c r="HTY451" s="71"/>
      <c r="HTZ451" s="71"/>
      <c r="HUA451" s="71"/>
      <c r="HUB451" s="71"/>
      <c r="HUC451" s="71"/>
      <c r="HUD451" s="71"/>
      <c r="HUE451" s="71"/>
      <c r="HUF451" s="71"/>
      <c r="HUG451" s="71"/>
      <c r="HUH451" s="71"/>
      <c r="HUI451" s="71"/>
      <c r="HUJ451" s="71"/>
      <c r="HUK451" s="71"/>
      <c r="HUL451" s="71"/>
      <c r="HUM451" s="71"/>
      <c r="HUN451" s="71"/>
      <c r="HUO451" s="71"/>
      <c r="HUP451" s="71"/>
      <c r="HUQ451" s="71"/>
      <c r="HUR451" s="71"/>
      <c r="HUS451" s="71"/>
      <c r="HUT451" s="71"/>
      <c r="HUU451" s="71"/>
      <c r="HUV451" s="71"/>
      <c r="HUW451" s="71"/>
      <c r="HUX451" s="71"/>
      <c r="HUY451" s="71"/>
      <c r="HUZ451" s="71"/>
      <c r="HVA451" s="71"/>
      <c r="HVB451" s="71"/>
      <c r="HVC451" s="71"/>
      <c r="HVD451" s="71"/>
      <c r="HVE451" s="71"/>
      <c r="HVF451" s="71"/>
      <c r="HVG451" s="71"/>
      <c r="HVH451" s="71"/>
      <c r="HVI451" s="71"/>
      <c r="HVJ451" s="71"/>
      <c r="HVK451" s="71"/>
      <c r="HVL451" s="71"/>
      <c r="HVM451" s="71"/>
      <c r="HVN451" s="71"/>
      <c r="HVO451" s="71"/>
      <c r="HVP451" s="71"/>
      <c r="HVQ451" s="71"/>
      <c r="HVR451" s="71"/>
      <c r="HVS451" s="71"/>
      <c r="HVT451" s="71"/>
      <c r="HVU451" s="71"/>
      <c r="HVV451" s="71"/>
      <c r="HVW451" s="71"/>
      <c r="HVX451" s="71"/>
      <c r="HVY451" s="71"/>
      <c r="HVZ451" s="71"/>
      <c r="HWA451" s="71"/>
      <c r="HWB451" s="71"/>
      <c r="HWC451" s="71"/>
      <c r="HWD451" s="71"/>
      <c r="HWE451" s="71"/>
      <c r="HWF451" s="71"/>
      <c r="HWG451" s="71"/>
      <c r="HWH451" s="71"/>
      <c r="HWI451" s="71"/>
      <c r="HWJ451" s="71"/>
      <c r="HWK451" s="71"/>
      <c r="HWL451" s="71"/>
      <c r="HWM451" s="71"/>
      <c r="HWN451" s="71"/>
      <c r="HWO451" s="71"/>
      <c r="HWP451" s="71"/>
      <c r="HWQ451" s="71"/>
      <c r="HWR451" s="71"/>
      <c r="HWS451" s="71"/>
      <c r="HWT451" s="71"/>
      <c r="HWU451" s="71"/>
      <c r="HWV451" s="71"/>
      <c r="HWW451" s="71"/>
      <c r="HWX451" s="71"/>
      <c r="HWY451" s="71"/>
      <c r="HWZ451" s="71"/>
      <c r="HXA451" s="71"/>
      <c r="HXB451" s="71"/>
      <c r="HXC451" s="71"/>
      <c r="HXD451" s="71"/>
      <c r="HXE451" s="71"/>
      <c r="HXF451" s="71"/>
      <c r="HXG451" s="71"/>
      <c r="HXH451" s="71"/>
      <c r="HXI451" s="71"/>
      <c r="HXJ451" s="71"/>
      <c r="HXK451" s="71"/>
      <c r="HXL451" s="71"/>
      <c r="HXM451" s="71"/>
      <c r="HXN451" s="71"/>
      <c r="HXO451" s="71"/>
      <c r="HXP451" s="71"/>
      <c r="HXQ451" s="71"/>
      <c r="HXR451" s="71"/>
      <c r="HXS451" s="71"/>
      <c r="HXT451" s="71"/>
      <c r="HXU451" s="71"/>
      <c r="HXV451" s="71"/>
      <c r="HXW451" s="71"/>
      <c r="HXX451" s="71"/>
      <c r="HXY451" s="71"/>
      <c r="HXZ451" s="71"/>
      <c r="HYA451" s="71"/>
      <c r="HYB451" s="71"/>
      <c r="HYC451" s="71"/>
      <c r="HYD451" s="71"/>
      <c r="HYE451" s="71"/>
      <c r="HYF451" s="71"/>
      <c r="HYG451" s="71"/>
      <c r="HYH451" s="71"/>
      <c r="HYI451" s="71"/>
      <c r="HYJ451" s="71"/>
      <c r="HYK451" s="71"/>
      <c r="HYL451" s="71"/>
      <c r="HYM451" s="71"/>
      <c r="HYN451" s="71"/>
      <c r="HYO451" s="71"/>
      <c r="HYP451" s="71"/>
      <c r="HYQ451" s="71"/>
      <c r="HYR451" s="71"/>
      <c r="HYS451" s="71"/>
      <c r="HYT451" s="71"/>
      <c r="HYU451" s="71"/>
      <c r="HYV451" s="71"/>
      <c r="HYW451" s="71"/>
      <c r="HYX451" s="71"/>
      <c r="HYY451" s="71"/>
      <c r="HYZ451" s="71"/>
      <c r="HZA451" s="71"/>
      <c r="HZB451" s="71"/>
      <c r="HZC451" s="71"/>
      <c r="HZD451" s="71"/>
      <c r="HZE451" s="71"/>
      <c r="HZF451" s="71"/>
      <c r="HZG451" s="71"/>
      <c r="HZH451" s="71"/>
      <c r="HZI451" s="71"/>
      <c r="HZJ451" s="71"/>
      <c r="HZK451" s="71"/>
      <c r="HZL451" s="71"/>
      <c r="HZM451" s="71"/>
      <c r="HZN451" s="71"/>
      <c r="HZO451" s="71"/>
      <c r="HZP451" s="71"/>
      <c r="HZQ451" s="71"/>
      <c r="HZR451" s="71"/>
      <c r="HZS451" s="71"/>
      <c r="HZT451" s="71"/>
      <c r="HZU451" s="71"/>
      <c r="HZV451" s="71"/>
      <c r="HZW451" s="71"/>
      <c r="HZX451" s="71"/>
      <c r="HZY451" s="71"/>
      <c r="HZZ451" s="71"/>
      <c r="IAA451" s="71"/>
      <c r="IAB451" s="71"/>
      <c r="IAC451" s="71"/>
      <c r="IAD451" s="71"/>
      <c r="IAE451" s="71"/>
      <c r="IAF451" s="71"/>
      <c r="IAG451" s="71"/>
      <c r="IAH451" s="71"/>
      <c r="IAI451" s="71"/>
      <c r="IAJ451" s="71"/>
      <c r="IAK451" s="71"/>
      <c r="IAL451" s="71"/>
      <c r="IAM451" s="71"/>
      <c r="IAN451" s="71"/>
      <c r="IAO451" s="71"/>
      <c r="IAP451" s="71"/>
      <c r="IAQ451" s="71"/>
      <c r="IAR451" s="71"/>
      <c r="IAS451" s="71"/>
      <c r="IAT451" s="71"/>
      <c r="IAU451" s="71"/>
      <c r="IAV451" s="71"/>
      <c r="IAW451" s="71"/>
      <c r="IAX451" s="71"/>
      <c r="IAY451" s="71"/>
      <c r="IAZ451" s="71"/>
      <c r="IBA451" s="71"/>
      <c r="IBB451" s="71"/>
      <c r="IBC451" s="71"/>
      <c r="IBD451" s="71"/>
      <c r="IBE451" s="71"/>
      <c r="IBF451" s="71"/>
      <c r="IBG451" s="71"/>
      <c r="IBH451" s="71"/>
      <c r="IBI451" s="71"/>
      <c r="IBJ451" s="71"/>
      <c r="IBK451" s="71"/>
      <c r="IBL451" s="71"/>
      <c r="IBM451" s="71"/>
      <c r="IBN451" s="71"/>
      <c r="IBO451" s="71"/>
      <c r="IBP451" s="71"/>
      <c r="IBQ451" s="71"/>
      <c r="IBR451" s="71"/>
      <c r="IBS451" s="71"/>
      <c r="IBT451" s="71"/>
      <c r="IBU451" s="71"/>
      <c r="IBV451" s="71"/>
      <c r="IBW451" s="71"/>
      <c r="IBX451" s="71"/>
      <c r="IBY451" s="71"/>
      <c r="IBZ451" s="71"/>
      <c r="ICA451" s="71"/>
      <c r="ICB451" s="71"/>
      <c r="ICC451" s="71"/>
      <c r="ICD451" s="71"/>
      <c r="ICE451" s="71"/>
      <c r="ICF451" s="71"/>
      <c r="ICG451" s="71"/>
      <c r="ICH451" s="71"/>
      <c r="ICI451" s="71"/>
      <c r="ICJ451" s="71"/>
      <c r="ICK451" s="71"/>
      <c r="ICL451" s="71"/>
      <c r="ICM451" s="71"/>
      <c r="ICN451" s="71"/>
      <c r="ICO451" s="71"/>
      <c r="ICP451" s="71"/>
      <c r="ICQ451" s="71"/>
      <c r="ICR451" s="71"/>
      <c r="ICS451" s="71"/>
      <c r="ICT451" s="71"/>
      <c r="ICU451" s="71"/>
      <c r="ICV451" s="71"/>
      <c r="ICW451" s="71"/>
      <c r="ICX451" s="71"/>
      <c r="ICY451" s="71"/>
      <c r="ICZ451" s="71"/>
      <c r="IDA451" s="71"/>
      <c r="IDB451" s="71"/>
      <c r="IDC451" s="71"/>
      <c r="IDD451" s="71"/>
      <c r="IDE451" s="71"/>
      <c r="IDF451" s="71"/>
      <c r="IDG451" s="71"/>
      <c r="IDH451" s="71"/>
      <c r="IDI451" s="71"/>
      <c r="IDJ451" s="71"/>
      <c r="IDK451" s="71"/>
      <c r="IDL451" s="71"/>
      <c r="IDM451" s="71"/>
      <c r="IDN451" s="71"/>
      <c r="IDO451" s="71"/>
      <c r="IDP451" s="71"/>
      <c r="IDQ451" s="71"/>
      <c r="IDR451" s="71"/>
      <c r="IDS451" s="71"/>
      <c r="IDT451" s="71"/>
      <c r="IDU451" s="71"/>
      <c r="IDV451" s="71"/>
      <c r="IDW451" s="71"/>
      <c r="IDX451" s="71"/>
      <c r="IDY451" s="71"/>
      <c r="IDZ451" s="71"/>
      <c r="IEA451" s="71"/>
      <c r="IEB451" s="71"/>
      <c r="IEC451" s="71"/>
      <c r="IED451" s="71"/>
      <c r="IEE451" s="71"/>
      <c r="IEF451" s="71"/>
      <c r="IEG451" s="71"/>
      <c r="IEH451" s="71"/>
      <c r="IEI451" s="71"/>
      <c r="IEJ451" s="71"/>
      <c r="IEK451" s="71"/>
      <c r="IEL451" s="71"/>
      <c r="IEM451" s="71"/>
      <c r="IEN451" s="71"/>
      <c r="IEO451" s="71"/>
      <c r="IEP451" s="71"/>
      <c r="IEQ451" s="71"/>
      <c r="IER451" s="71"/>
      <c r="IES451" s="71"/>
      <c r="IET451" s="71"/>
      <c r="IEU451" s="71"/>
      <c r="IEV451" s="71"/>
      <c r="IEW451" s="71"/>
      <c r="IEX451" s="71"/>
      <c r="IEY451" s="71"/>
      <c r="IEZ451" s="71"/>
      <c r="IFA451" s="71"/>
      <c r="IFB451" s="71"/>
      <c r="IFC451" s="71"/>
      <c r="IFD451" s="71"/>
      <c r="IFE451" s="71"/>
      <c r="IFF451" s="71"/>
      <c r="IFG451" s="71"/>
      <c r="IFH451" s="71"/>
      <c r="IFI451" s="71"/>
      <c r="IFJ451" s="71"/>
      <c r="IFK451" s="71"/>
      <c r="IFL451" s="71"/>
      <c r="IFM451" s="71"/>
      <c r="IFN451" s="71"/>
      <c r="IFO451" s="71"/>
      <c r="IFP451" s="71"/>
      <c r="IFQ451" s="71"/>
      <c r="IFR451" s="71"/>
      <c r="IFS451" s="71"/>
      <c r="IFT451" s="71"/>
      <c r="IFU451" s="71"/>
      <c r="IFV451" s="71"/>
      <c r="IFW451" s="71"/>
      <c r="IFX451" s="71"/>
      <c r="IFY451" s="71"/>
      <c r="IFZ451" s="71"/>
      <c r="IGA451" s="71"/>
      <c r="IGB451" s="71"/>
      <c r="IGC451" s="71"/>
      <c r="IGD451" s="71"/>
      <c r="IGE451" s="71"/>
      <c r="IGF451" s="71"/>
      <c r="IGG451" s="71"/>
      <c r="IGH451" s="71"/>
      <c r="IGI451" s="71"/>
      <c r="IGJ451" s="71"/>
      <c r="IGK451" s="71"/>
      <c r="IGL451" s="71"/>
      <c r="IGM451" s="71"/>
      <c r="IGN451" s="71"/>
      <c r="IGO451" s="71"/>
      <c r="IGP451" s="71"/>
      <c r="IGQ451" s="71"/>
      <c r="IGR451" s="71"/>
      <c r="IGS451" s="71"/>
      <c r="IGT451" s="71"/>
      <c r="IGU451" s="71"/>
      <c r="IGV451" s="71"/>
      <c r="IGW451" s="71"/>
      <c r="IGX451" s="71"/>
      <c r="IGY451" s="71"/>
      <c r="IGZ451" s="71"/>
      <c r="IHA451" s="71"/>
      <c r="IHB451" s="71"/>
      <c r="IHC451" s="71"/>
      <c r="IHD451" s="71"/>
      <c r="IHE451" s="71"/>
      <c r="IHF451" s="71"/>
      <c r="IHG451" s="71"/>
      <c r="IHH451" s="71"/>
      <c r="IHI451" s="71"/>
      <c r="IHJ451" s="71"/>
      <c r="IHK451" s="71"/>
      <c r="IHL451" s="71"/>
      <c r="IHM451" s="71"/>
      <c r="IHN451" s="71"/>
      <c r="IHO451" s="71"/>
      <c r="IHP451" s="71"/>
      <c r="IHQ451" s="71"/>
      <c r="IHR451" s="71"/>
      <c r="IHS451" s="71"/>
      <c r="IHT451" s="71"/>
      <c r="IHU451" s="71"/>
      <c r="IHV451" s="71"/>
      <c r="IHW451" s="71"/>
      <c r="IHX451" s="71"/>
      <c r="IHY451" s="71"/>
      <c r="IHZ451" s="71"/>
      <c r="IIA451" s="71"/>
      <c r="IIB451" s="71"/>
      <c r="IIC451" s="71"/>
      <c r="IID451" s="71"/>
      <c r="IIE451" s="71"/>
      <c r="IIF451" s="71"/>
      <c r="IIG451" s="71"/>
      <c r="IIH451" s="71"/>
      <c r="III451" s="71"/>
      <c r="IIJ451" s="71"/>
      <c r="IIK451" s="71"/>
      <c r="IIL451" s="71"/>
      <c r="IIM451" s="71"/>
      <c r="IIN451" s="71"/>
      <c r="IIO451" s="71"/>
      <c r="IIP451" s="71"/>
      <c r="IIQ451" s="71"/>
      <c r="IIR451" s="71"/>
      <c r="IIS451" s="71"/>
      <c r="IIT451" s="71"/>
      <c r="IIU451" s="71"/>
      <c r="IIV451" s="71"/>
      <c r="IIW451" s="71"/>
      <c r="IIX451" s="71"/>
      <c r="IIY451" s="71"/>
      <c r="IIZ451" s="71"/>
      <c r="IJA451" s="71"/>
      <c r="IJB451" s="71"/>
      <c r="IJC451" s="71"/>
      <c r="IJD451" s="71"/>
      <c r="IJE451" s="71"/>
      <c r="IJF451" s="71"/>
      <c r="IJG451" s="71"/>
      <c r="IJH451" s="71"/>
      <c r="IJI451" s="71"/>
      <c r="IJJ451" s="71"/>
      <c r="IJK451" s="71"/>
      <c r="IJL451" s="71"/>
      <c r="IJM451" s="71"/>
      <c r="IJN451" s="71"/>
      <c r="IJO451" s="71"/>
      <c r="IJP451" s="71"/>
      <c r="IJQ451" s="71"/>
      <c r="IJR451" s="71"/>
      <c r="IJS451" s="71"/>
      <c r="IJT451" s="71"/>
      <c r="IJU451" s="71"/>
      <c r="IJV451" s="71"/>
      <c r="IJW451" s="71"/>
      <c r="IJX451" s="71"/>
      <c r="IJY451" s="71"/>
      <c r="IJZ451" s="71"/>
      <c r="IKA451" s="71"/>
      <c r="IKB451" s="71"/>
      <c r="IKC451" s="71"/>
      <c r="IKD451" s="71"/>
      <c r="IKE451" s="71"/>
      <c r="IKF451" s="71"/>
      <c r="IKG451" s="71"/>
      <c r="IKH451" s="71"/>
      <c r="IKI451" s="71"/>
      <c r="IKJ451" s="71"/>
      <c r="IKK451" s="71"/>
      <c r="IKL451" s="71"/>
      <c r="IKM451" s="71"/>
      <c r="IKN451" s="71"/>
      <c r="IKO451" s="71"/>
      <c r="IKP451" s="71"/>
      <c r="IKQ451" s="71"/>
      <c r="IKR451" s="71"/>
      <c r="IKS451" s="71"/>
      <c r="IKT451" s="71"/>
      <c r="IKU451" s="71"/>
      <c r="IKV451" s="71"/>
      <c r="IKW451" s="71"/>
      <c r="IKX451" s="71"/>
      <c r="IKY451" s="71"/>
      <c r="IKZ451" s="71"/>
      <c r="ILA451" s="71"/>
      <c r="ILB451" s="71"/>
      <c r="ILC451" s="71"/>
      <c r="ILD451" s="71"/>
      <c r="ILE451" s="71"/>
      <c r="ILF451" s="71"/>
      <c r="ILG451" s="71"/>
      <c r="ILH451" s="71"/>
      <c r="ILI451" s="71"/>
      <c r="ILJ451" s="71"/>
      <c r="ILK451" s="71"/>
      <c r="ILL451" s="71"/>
      <c r="ILM451" s="71"/>
      <c r="ILN451" s="71"/>
      <c r="ILO451" s="71"/>
      <c r="ILP451" s="71"/>
      <c r="ILQ451" s="71"/>
      <c r="ILR451" s="71"/>
      <c r="ILS451" s="71"/>
      <c r="ILT451" s="71"/>
      <c r="ILU451" s="71"/>
      <c r="ILV451" s="71"/>
      <c r="ILW451" s="71"/>
      <c r="ILX451" s="71"/>
      <c r="ILY451" s="71"/>
      <c r="ILZ451" s="71"/>
      <c r="IMA451" s="71"/>
      <c r="IMB451" s="71"/>
      <c r="IMC451" s="71"/>
      <c r="IMD451" s="71"/>
      <c r="IME451" s="71"/>
      <c r="IMF451" s="71"/>
      <c r="IMG451" s="71"/>
      <c r="IMH451" s="71"/>
      <c r="IMI451" s="71"/>
      <c r="IMJ451" s="71"/>
      <c r="IMK451" s="71"/>
      <c r="IML451" s="71"/>
      <c r="IMM451" s="71"/>
      <c r="IMN451" s="71"/>
      <c r="IMO451" s="71"/>
      <c r="IMP451" s="71"/>
      <c r="IMQ451" s="71"/>
      <c r="IMR451" s="71"/>
      <c r="IMS451" s="71"/>
      <c r="IMT451" s="71"/>
      <c r="IMU451" s="71"/>
      <c r="IMV451" s="71"/>
      <c r="IMW451" s="71"/>
      <c r="IMX451" s="71"/>
      <c r="IMY451" s="71"/>
      <c r="IMZ451" s="71"/>
      <c r="INA451" s="71"/>
      <c r="INB451" s="71"/>
      <c r="INC451" s="71"/>
      <c r="IND451" s="71"/>
      <c r="INE451" s="71"/>
      <c r="INF451" s="71"/>
      <c r="ING451" s="71"/>
      <c r="INH451" s="71"/>
      <c r="INI451" s="71"/>
      <c r="INJ451" s="71"/>
      <c r="INK451" s="71"/>
      <c r="INL451" s="71"/>
      <c r="INM451" s="71"/>
      <c r="INN451" s="71"/>
      <c r="INO451" s="71"/>
      <c r="INP451" s="71"/>
      <c r="INQ451" s="71"/>
      <c r="INR451" s="71"/>
      <c r="INS451" s="71"/>
      <c r="INT451" s="71"/>
      <c r="INU451" s="71"/>
      <c r="INV451" s="71"/>
      <c r="INW451" s="71"/>
      <c r="INX451" s="71"/>
      <c r="INY451" s="71"/>
      <c r="INZ451" s="71"/>
      <c r="IOA451" s="71"/>
      <c r="IOB451" s="71"/>
      <c r="IOC451" s="71"/>
      <c r="IOD451" s="71"/>
      <c r="IOE451" s="71"/>
      <c r="IOF451" s="71"/>
      <c r="IOG451" s="71"/>
      <c r="IOH451" s="71"/>
      <c r="IOI451" s="71"/>
      <c r="IOJ451" s="71"/>
      <c r="IOK451" s="71"/>
      <c r="IOL451" s="71"/>
      <c r="IOM451" s="71"/>
      <c r="ION451" s="71"/>
      <c r="IOO451" s="71"/>
      <c r="IOP451" s="71"/>
      <c r="IOQ451" s="71"/>
      <c r="IOR451" s="71"/>
      <c r="IOS451" s="71"/>
      <c r="IOT451" s="71"/>
      <c r="IOU451" s="71"/>
      <c r="IOV451" s="71"/>
      <c r="IOW451" s="71"/>
      <c r="IOX451" s="71"/>
      <c r="IOY451" s="71"/>
      <c r="IOZ451" s="71"/>
      <c r="IPA451" s="71"/>
      <c r="IPB451" s="71"/>
      <c r="IPC451" s="71"/>
      <c r="IPD451" s="71"/>
      <c r="IPE451" s="71"/>
      <c r="IPF451" s="71"/>
      <c r="IPG451" s="71"/>
      <c r="IPH451" s="71"/>
      <c r="IPI451" s="71"/>
      <c r="IPJ451" s="71"/>
      <c r="IPK451" s="71"/>
      <c r="IPL451" s="71"/>
      <c r="IPM451" s="71"/>
      <c r="IPN451" s="71"/>
      <c r="IPO451" s="71"/>
      <c r="IPP451" s="71"/>
      <c r="IPQ451" s="71"/>
      <c r="IPR451" s="71"/>
      <c r="IPS451" s="71"/>
      <c r="IPT451" s="71"/>
      <c r="IPU451" s="71"/>
      <c r="IPV451" s="71"/>
      <c r="IPW451" s="71"/>
      <c r="IPX451" s="71"/>
      <c r="IPY451" s="71"/>
      <c r="IPZ451" s="71"/>
      <c r="IQA451" s="71"/>
      <c r="IQB451" s="71"/>
      <c r="IQC451" s="71"/>
      <c r="IQD451" s="71"/>
      <c r="IQE451" s="71"/>
      <c r="IQF451" s="71"/>
      <c r="IQG451" s="71"/>
      <c r="IQH451" s="71"/>
      <c r="IQI451" s="71"/>
      <c r="IQJ451" s="71"/>
      <c r="IQK451" s="71"/>
      <c r="IQL451" s="71"/>
      <c r="IQM451" s="71"/>
      <c r="IQN451" s="71"/>
      <c r="IQO451" s="71"/>
      <c r="IQP451" s="71"/>
      <c r="IQQ451" s="71"/>
      <c r="IQR451" s="71"/>
      <c r="IQS451" s="71"/>
      <c r="IQT451" s="71"/>
      <c r="IQU451" s="71"/>
      <c r="IQV451" s="71"/>
      <c r="IQW451" s="71"/>
      <c r="IQX451" s="71"/>
      <c r="IQY451" s="71"/>
      <c r="IQZ451" s="71"/>
      <c r="IRA451" s="71"/>
      <c r="IRB451" s="71"/>
      <c r="IRC451" s="71"/>
      <c r="IRD451" s="71"/>
      <c r="IRE451" s="71"/>
      <c r="IRF451" s="71"/>
      <c r="IRG451" s="71"/>
      <c r="IRH451" s="71"/>
      <c r="IRI451" s="71"/>
      <c r="IRJ451" s="71"/>
      <c r="IRK451" s="71"/>
      <c r="IRL451" s="71"/>
      <c r="IRM451" s="71"/>
      <c r="IRN451" s="71"/>
      <c r="IRO451" s="71"/>
      <c r="IRP451" s="71"/>
      <c r="IRQ451" s="71"/>
      <c r="IRR451" s="71"/>
      <c r="IRS451" s="71"/>
      <c r="IRT451" s="71"/>
      <c r="IRU451" s="71"/>
      <c r="IRV451" s="71"/>
      <c r="IRW451" s="71"/>
      <c r="IRX451" s="71"/>
      <c r="IRY451" s="71"/>
      <c r="IRZ451" s="71"/>
      <c r="ISA451" s="71"/>
      <c r="ISB451" s="71"/>
      <c r="ISC451" s="71"/>
      <c r="ISD451" s="71"/>
      <c r="ISE451" s="71"/>
      <c r="ISF451" s="71"/>
      <c r="ISG451" s="71"/>
      <c r="ISH451" s="71"/>
      <c r="ISI451" s="71"/>
      <c r="ISJ451" s="71"/>
      <c r="ISK451" s="71"/>
      <c r="ISL451" s="71"/>
      <c r="ISM451" s="71"/>
      <c r="ISN451" s="71"/>
      <c r="ISO451" s="71"/>
      <c r="ISP451" s="71"/>
      <c r="ISQ451" s="71"/>
      <c r="ISR451" s="71"/>
      <c r="ISS451" s="71"/>
      <c r="IST451" s="71"/>
      <c r="ISU451" s="71"/>
      <c r="ISV451" s="71"/>
      <c r="ISW451" s="71"/>
      <c r="ISX451" s="71"/>
      <c r="ISY451" s="71"/>
      <c r="ISZ451" s="71"/>
      <c r="ITA451" s="71"/>
      <c r="ITB451" s="71"/>
      <c r="ITC451" s="71"/>
      <c r="ITD451" s="71"/>
      <c r="ITE451" s="71"/>
      <c r="ITF451" s="71"/>
      <c r="ITG451" s="71"/>
      <c r="ITH451" s="71"/>
      <c r="ITI451" s="71"/>
      <c r="ITJ451" s="71"/>
      <c r="ITK451" s="71"/>
      <c r="ITL451" s="71"/>
      <c r="ITM451" s="71"/>
      <c r="ITN451" s="71"/>
      <c r="ITO451" s="71"/>
      <c r="ITP451" s="71"/>
      <c r="ITQ451" s="71"/>
      <c r="ITR451" s="71"/>
      <c r="ITS451" s="71"/>
      <c r="ITT451" s="71"/>
      <c r="ITU451" s="71"/>
      <c r="ITV451" s="71"/>
      <c r="ITW451" s="71"/>
      <c r="ITX451" s="71"/>
      <c r="ITY451" s="71"/>
      <c r="ITZ451" s="71"/>
      <c r="IUA451" s="71"/>
      <c r="IUB451" s="71"/>
      <c r="IUC451" s="71"/>
      <c r="IUD451" s="71"/>
      <c r="IUE451" s="71"/>
      <c r="IUF451" s="71"/>
      <c r="IUG451" s="71"/>
      <c r="IUH451" s="71"/>
      <c r="IUI451" s="71"/>
      <c r="IUJ451" s="71"/>
      <c r="IUK451" s="71"/>
      <c r="IUL451" s="71"/>
      <c r="IUM451" s="71"/>
      <c r="IUN451" s="71"/>
      <c r="IUO451" s="71"/>
      <c r="IUP451" s="71"/>
      <c r="IUQ451" s="71"/>
      <c r="IUR451" s="71"/>
      <c r="IUS451" s="71"/>
      <c r="IUT451" s="71"/>
      <c r="IUU451" s="71"/>
      <c r="IUV451" s="71"/>
      <c r="IUW451" s="71"/>
      <c r="IUX451" s="71"/>
      <c r="IUY451" s="71"/>
      <c r="IUZ451" s="71"/>
      <c r="IVA451" s="71"/>
      <c r="IVB451" s="71"/>
      <c r="IVC451" s="71"/>
      <c r="IVD451" s="71"/>
      <c r="IVE451" s="71"/>
      <c r="IVF451" s="71"/>
      <c r="IVG451" s="71"/>
      <c r="IVH451" s="71"/>
      <c r="IVI451" s="71"/>
      <c r="IVJ451" s="71"/>
      <c r="IVK451" s="71"/>
      <c r="IVL451" s="71"/>
      <c r="IVM451" s="71"/>
      <c r="IVN451" s="71"/>
      <c r="IVO451" s="71"/>
      <c r="IVP451" s="71"/>
      <c r="IVQ451" s="71"/>
      <c r="IVR451" s="71"/>
      <c r="IVS451" s="71"/>
      <c r="IVT451" s="71"/>
      <c r="IVU451" s="71"/>
      <c r="IVV451" s="71"/>
      <c r="IVW451" s="71"/>
      <c r="IVX451" s="71"/>
      <c r="IVY451" s="71"/>
      <c r="IVZ451" s="71"/>
      <c r="IWA451" s="71"/>
      <c r="IWB451" s="71"/>
      <c r="IWC451" s="71"/>
      <c r="IWD451" s="71"/>
      <c r="IWE451" s="71"/>
      <c r="IWF451" s="71"/>
      <c r="IWG451" s="71"/>
      <c r="IWH451" s="71"/>
      <c r="IWI451" s="71"/>
      <c r="IWJ451" s="71"/>
      <c r="IWK451" s="71"/>
      <c r="IWL451" s="71"/>
      <c r="IWM451" s="71"/>
      <c r="IWN451" s="71"/>
      <c r="IWO451" s="71"/>
      <c r="IWP451" s="71"/>
      <c r="IWQ451" s="71"/>
      <c r="IWR451" s="71"/>
      <c r="IWS451" s="71"/>
      <c r="IWT451" s="71"/>
      <c r="IWU451" s="71"/>
      <c r="IWV451" s="71"/>
      <c r="IWW451" s="71"/>
      <c r="IWX451" s="71"/>
      <c r="IWY451" s="71"/>
      <c r="IWZ451" s="71"/>
      <c r="IXA451" s="71"/>
      <c r="IXB451" s="71"/>
      <c r="IXC451" s="71"/>
      <c r="IXD451" s="71"/>
      <c r="IXE451" s="71"/>
      <c r="IXF451" s="71"/>
      <c r="IXG451" s="71"/>
      <c r="IXH451" s="71"/>
      <c r="IXI451" s="71"/>
      <c r="IXJ451" s="71"/>
      <c r="IXK451" s="71"/>
      <c r="IXL451" s="71"/>
      <c r="IXM451" s="71"/>
      <c r="IXN451" s="71"/>
      <c r="IXO451" s="71"/>
      <c r="IXP451" s="71"/>
      <c r="IXQ451" s="71"/>
      <c r="IXR451" s="71"/>
      <c r="IXS451" s="71"/>
      <c r="IXT451" s="71"/>
      <c r="IXU451" s="71"/>
      <c r="IXV451" s="71"/>
      <c r="IXW451" s="71"/>
      <c r="IXX451" s="71"/>
      <c r="IXY451" s="71"/>
      <c r="IXZ451" s="71"/>
      <c r="IYA451" s="71"/>
      <c r="IYB451" s="71"/>
      <c r="IYC451" s="71"/>
      <c r="IYD451" s="71"/>
      <c r="IYE451" s="71"/>
      <c r="IYF451" s="71"/>
      <c r="IYG451" s="71"/>
      <c r="IYH451" s="71"/>
      <c r="IYI451" s="71"/>
      <c r="IYJ451" s="71"/>
      <c r="IYK451" s="71"/>
      <c r="IYL451" s="71"/>
      <c r="IYM451" s="71"/>
      <c r="IYN451" s="71"/>
      <c r="IYO451" s="71"/>
      <c r="IYP451" s="71"/>
      <c r="IYQ451" s="71"/>
      <c r="IYR451" s="71"/>
      <c r="IYS451" s="71"/>
      <c r="IYT451" s="71"/>
      <c r="IYU451" s="71"/>
      <c r="IYV451" s="71"/>
      <c r="IYW451" s="71"/>
      <c r="IYX451" s="71"/>
      <c r="IYY451" s="71"/>
      <c r="IYZ451" s="71"/>
      <c r="IZA451" s="71"/>
      <c r="IZB451" s="71"/>
      <c r="IZC451" s="71"/>
      <c r="IZD451" s="71"/>
      <c r="IZE451" s="71"/>
      <c r="IZF451" s="71"/>
      <c r="IZG451" s="71"/>
      <c r="IZH451" s="71"/>
      <c r="IZI451" s="71"/>
      <c r="IZJ451" s="71"/>
      <c r="IZK451" s="71"/>
      <c r="IZL451" s="71"/>
      <c r="IZM451" s="71"/>
      <c r="IZN451" s="71"/>
      <c r="IZO451" s="71"/>
      <c r="IZP451" s="71"/>
      <c r="IZQ451" s="71"/>
      <c r="IZR451" s="71"/>
      <c r="IZS451" s="71"/>
      <c r="IZT451" s="71"/>
      <c r="IZU451" s="71"/>
      <c r="IZV451" s="71"/>
      <c r="IZW451" s="71"/>
      <c r="IZX451" s="71"/>
      <c r="IZY451" s="71"/>
      <c r="IZZ451" s="71"/>
      <c r="JAA451" s="71"/>
      <c r="JAB451" s="71"/>
      <c r="JAC451" s="71"/>
      <c r="JAD451" s="71"/>
      <c r="JAE451" s="71"/>
      <c r="JAF451" s="71"/>
      <c r="JAG451" s="71"/>
      <c r="JAH451" s="71"/>
      <c r="JAI451" s="71"/>
      <c r="JAJ451" s="71"/>
      <c r="JAK451" s="71"/>
      <c r="JAL451" s="71"/>
      <c r="JAM451" s="71"/>
      <c r="JAN451" s="71"/>
      <c r="JAO451" s="71"/>
      <c r="JAP451" s="71"/>
      <c r="JAQ451" s="71"/>
      <c r="JAR451" s="71"/>
      <c r="JAS451" s="71"/>
      <c r="JAT451" s="71"/>
      <c r="JAU451" s="71"/>
      <c r="JAV451" s="71"/>
      <c r="JAW451" s="71"/>
      <c r="JAX451" s="71"/>
      <c r="JAY451" s="71"/>
      <c r="JAZ451" s="71"/>
      <c r="JBA451" s="71"/>
      <c r="JBB451" s="71"/>
      <c r="JBC451" s="71"/>
      <c r="JBD451" s="71"/>
      <c r="JBE451" s="71"/>
      <c r="JBF451" s="71"/>
      <c r="JBG451" s="71"/>
      <c r="JBH451" s="71"/>
      <c r="JBI451" s="71"/>
      <c r="JBJ451" s="71"/>
      <c r="JBK451" s="71"/>
      <c r="JBL451" s="71"/>
      <c r="JBM451" s="71"/>
      <c r="JBN451" s="71"/>
      <c r="JBO451" s="71"/>
      <c r="JBP451" s="71"/>
      <c r="JBQ451" s="71"/>
      <c r="JBR451" s="71"/>
      <c r="JBS451" s="71"/>
      <c r="JBT451" s="71"/>
      <c r="JBU451" s="71"/>
      <c r="JBV451" s="71"/>
      <c r="JBW451" s="71"/>
      <c r="JBX451" s="71"/>
      <c r="JBY451" s="71"/>
      <c r="JBZ451" s="71"/>
      <c r="JCA451" s="71"/>
      <c r="JCB451" s="71"/>
      <c r="JCC451" s="71"/>
      <c r="JCD451" s="71"/>
      <c r="JCE451" s="71"/>
      <c r="JCF451" s="71"/>
      <c r="JCG451" s="71"/>
      <c r="JCH451" s="71"/>
      <c r="JCI451" s="71"/>
      <c r="JCJ451" s="71"/>
      <c r="JCK451" s="71"/>
      <c r="JCL451" s="71"/>
      <c r="JCM451" s="71"/>
      <c r="JCN451" s="71"/>
      <c r="JCO451" s="71"/>
      <c r="JCP451" s="71"/>
      <c r="JCQ451" s="71"/>
      <c r="JCR451" s="71"/>
      <c r="JCS451" s="71"/>
      <c r="JCT451" s="71"/>
      <c r="JCU451" s="71"/>
      <c r="JCV451" s="71"/>
      <c r="JCW451" s="71"/>
      <c r="JCX451" s="71"/>
      <c r="JCY451" s="71"/>
      <c r="JCZ451" s="71"/>
      <c r="JDA451" s="71"/>
      <c r="JDB451" s="71"/>
      <c r="JDC451" s="71"/>
      <c r="JDD451" s="71"/>
      <c r="JDE451" s="71"/>
      <c r="JDF451" s="71"/>
      <c r="JDG451" s="71"/>
      <c r="JDH451" s="71"/>
      <c r="JDI451" s="71"/>
      <c r="JDJ451" s="71"/>
      <c r="JDK451" s="71"/>
      <c r="JDL451" s="71"/>
      <c r="JDM451" s="71"/>
      <c r="JDN451" s="71"/>
      <c r="JDO451" s="71"/>
      <c r="JDP451" s="71"/>
      <c r="JDQ451" s="71"/>
      <c r="JDR451" s="71"/>
      <c r="JDS451" s="71"/>
      <c r="JDT451" s="71"/>
      <c r="JDU451" s="71"/>
      <c r="JDV451" s="71"/>
      <c r="JDW451" s="71"/>
      <c r="JDX451" s="71"/>
      <c r="JDY451" s="71"/>
      <c r="JDZ451" s="71"/>
      <c r="JEA451" s="71"/>
      <c r="JEB451" s="71"/>
      <c r="JEC451" s="71"/>
      <c r="JED451" s="71"/>
      <c r="JEE451" s="71"/>
      <c r="JEF451" s="71"/>
      <c r="JEG451" s="71"/>
      <c r="JEH451" s="71"/>
      <c r="JEI451" s="71"/>
      <c r="JEJ451" s="71"/>
      <c r="JEK451" s="71"/>
      <c r="JEL451" s="71"/>
      <c r="JEM451" s="71"/>
      <c r="JEN451" s="71"/>
      <c r="JEO451" s="71"/>
      <c r="JEP451" s="71"/>
      <c r="JEQ451" s="71"/>
      <c r="JER451" s="71"/>
      <c r="JES451" s="71"/>
      <c r="JET451" s="71"/>
      <c r="JEU451" s="71"/>
      <c r="JEV451" s="71"/>
      <c r="JEW451" s="71"/>
      <c r="JEX451" s="71"/>
      <c r="JEY451" s="71"/>
      <c r="JEZ451" s="71"/>
      <c r="JFA451" s="71"/>
      <c r="JFB451" s="71"/>
      <c r="JFC451" s="71"/>
      <c r="JFD451" s="71"/>
      <c r="JFE451" s="71"/>
      <c r="JFF451" s="71"/>
      <c r="JFG451" s="71"/>
      <c r="JFH451" s="71"/>
      <c r="JFI451" s="71"/>
      <c r="JFJ451" s="71"/>
      <c r="JFK451" s="71"/>
      <c r="JFL451" s="71"/>
      <c r="JFM451" s="71"/>
      <c r="JFN451" s="71"/>
      <c r="JFO451" s="71"/>
      <c r="JFP451" s="71"/>
      <c r="JFQ451" s="71"/>
      <c r="JFR451" s="71"/>
      <c r="JFS451" s="71"/>
      <c r="JFT451" s="71"/>
      <c r="JFU451" s="71"/>
      <c r="JFV451" s="71"/>
      <c r="JFW451" s="71"/>
      <c r="JFX451" s="71"/>
      <c r="JFY451" s="71"/>
      <c r="JFZ451" s="71"/>
      <c r="JGA451" s="71"/>
      <c r="JGB451" s="71"/>
      <c r="JGC451" s="71"/>
      <c r="JGD451" s="71"/>
      <c r="JGE451" s="71"/>
      <c r="JGF451" s="71"/>
      <c r="JGG451" s="71"/>
      <c r="JGH451" s="71"/>
      <c r="JGI451" s="71"/>
      <c r="JGJ451" s="71"/>
      <c r="JGK451" s="71"/>
      <c r="JGL451" s="71"/>
      <c r="JGM451" s="71"/>
      <c r="JGN451" s="71"/>
      <c r="JGO451" s="71"/>
      <c r="JGP451" s="71"/>
      <c r="JGQ451" s="71"/>
      <c r="JGR451" s="71"/>
      <c r="JGS451" s="71"/>
      <c r="JGT451" s="71"/>
      <c r="JGU451" s="71"/>
      <c r="JGV451" s="71"/>
      <c r="JGW451" s="71"/>
      <c r="JGX451" s="71"/>
      <c r="JGY451" s="71"/>
      <c r="JGZ451" s="71"/>
      <c r="JHA451" s="71"/>
      <c r="JHB451" s="71"/>
      <c r="JHC451" s="71"/>
      <c r="JHD451" s="71"/>
      <c r="JHE451" s="71"/>
      <c r="JHF451" s="71"/>
      <c r="JHG451" s="71"/>
      <c r="JHH451" s="71"/>
      <c r="JHI451" s="71"/>
      <c r="JHJ451" s="71"/>
      <c r="JHK451" s="71"/>
      <c r="JHL451" s="71"/>
      <c r="JHM451" s="71"/>
      <c r="JHN451" s="71"/>
      <c r="JHO451" s="71"/>
      <c r="JHP451" s="71"/>
      <c r="JHQ451" s="71"/>
      <c r="JHR451" s="71"/>
      <c r="JHS451" s="71"/>
      <c r="JHT451" s="71"/>
      <c r="JHU451" s="71"/>
      <c r="JHV451" s="71"/>
      <c r="JHW451" s="71"/>
      <c r="JHX451" s="71"/>
      <c r="JHY451" s="71"/>
      <c r="JHZ451" s="71"/>
      <c r="JIA451" s="71"/>
      <c r="JIB451" s="71"/>
      <c r="JIC451" s="71"/>
      <c r="JID451" s="71"/>
      <c r="JIE451" s="71"/>
      <c r="JIF451" s="71"/>
      <c r="JIG451" s="71"/>
      <c r="JIH451" s="71"/>
      <c r="JII451" s="71"/>
      <c r="JIJ451" s="71"/>
      <c r="JIK451" s="71"/>
      <c r="JIL451" s="71"/>
      <c r="JIM451" s="71"/>
      <c r="JIN451" s="71"/>
      <c r="JIO451" s="71"/>
      <c r="JIP451" s="71"/>
      <c r="JIQ451" s="71"/>
      <c r="JIR451" s="71"/>
      <c r="JIS451" s="71"/>
      <c r="JIT451" s="71"/>
      <c r="JIU451" s="71"/>
      <c r="JIV451" s="71"/>
      <c r="JIW451" s="71"/>
      <c r="JIX451" s="71"/>
      <c r="JIY451" s="71"/>
      <c r="JIZ451" s="71"/>
      <c r="JJA451" s="71"/>
      <c r="JJB451" s="71"/>
      <c r="JJC451" s="71"/>
      <c r="JJD451" s="71"/>
      <c r="JJE451" s="71"/>
      <c r="JJF451" s="71"/>
      <c r="JJG451" s="71"/>
      <c r="JJH451" s="71"/>
      <c r="JJI451" s="71"/>
      <c r="JJJ451" s="71"/>
      <c r="JJK451" s="71"/>
      <c r="JJL451" s="71"/>
      <c r="JJM451" s="71"/>
      <c r="JJN451" s="71"/>
      <c r="JJO451" s="71"/>
      <c r="JJP451" s="71"/>
      <c r="JJQ451" s="71"/>
      <c r="JJR451" s="71"/>
      <c r="JJS451" s="71"/>
      <c r="JJT451" s="71"/>
      <c r="JJU451" s="71"/>
      <c r="JJV451" s="71"/>
      <c r="JJW451" s="71"/>
      <c r="JJX451" s="71"/>
      <c r="JJY451" s="71"/>
      <c r="JJZ451" s="71"/>
      <c r="JKA451" s="71"/>
      <c r="JKB451" s="71"/>
      <c r="JKC451" s="71"/>
      <c r="JKD451" s="71"/>
      <c r="JKE451" s="71"/>
      <c r="JKF451" s="71"/>
      <c r="JKG451" s="71"/>
      <c r="JKH451" s="71"/>
      <c r="JKI451" s="71"/>
      <c r="JKJ451" s="71"/>
      <c r="JKK451" s="71"/>
      <c r="JKL451" s="71"/>
      <c r="JKM451" s="71"/>
      <c r="JKN451" s="71"/>
      <c r="JKO451" s="71"/>
      <c r="JKP451" s="71"/>
      <c r="JKQ451" s="71"/>
      <c r="JKR451" s="71"/>
      <c r="JKS451" s="71"/>
      <c r="JKT451" s="71"/>
      <c r="JKU451" s="71"/>
      <c r="JKV451" s="71"/>
      <c r="JKW451" s="71"/>
      <c r="JKX451" s="71"/>
      <c r="JKY451" s="71"/>
      <c r="JKZ451" s="71"/>
      <c r="JLA451" s="71"/>
      <c r="JLB451" s="71"/>
      <c r="JLC451" s="71"/>
      <c r="JLD451" s="71"/>
      <c r="JLE451" s="71"/>
      <c r="JLF451" s="71"/>
      <c r="JLG451" s="71"/>
      <c r="JLH451" s="71"/>
      <c r="JLI451" s="71"/>
      <c r="JLJ451" s="71"/>
      <c r="JLK451" s="71"/>
      <c r="JLL451" s="71"/>
      <c r="JLM451" s="71"/>
      <c r="JLN451" s="71"/>
      <c r="JLO451" s="71"/>
      <c r="JLP451" s="71"/>
      <c r="JLQ451" s="71"/>
      <c r="JLR451" s="71"/>
      <c r="JLS451" s="71"/>
      <c r="JLT451" s="71"/>
      <c r="JLU451" s="71"/>
      <c r="JLV451" s="71"/>
      <c r="JLW451" s="71"/>
      <c r="JLX451" s="71"/>
      <c r="JLY451" s="71"/>
      <c r="JLZ451" s="71"/>
      <c r="JMA451" s="71"/>
      <c r="JMB451" s="71"/>
      <c r="JMC451" s="71"/>
      <c r="JMD451" s="71"/>
      <c r="JME451" s="71"/>
      <c r="JMF451" s="71"/>
      <c r="JMG451" s="71"/>
      <c r="JMH451" s="71"/>
      <c r="JMI451" s="71"/>
      <c r="JMJ451" s="71"/>
      <c r="JMK451" s="71"/>
      <c r="JML451" s="71"/>
      <c r="JMM451" s="71"/>
      <c r="JMN451" s="71"/>
      <c r="JMO451" s="71"/>
      <c r="JMP451" s="71"/>
      <c r="JMQ451" s="71"/>
      <c r="JMR451" s="71"/>
      <c r="JMS451" s="71"/>
      <c r="JMT451" s="71"/>
      <c r="JMU451" s="71"/>
      <c r="JMV451" s="71"/>
      <c r="JMW451" s="71"/>
      <c r="JMX451" s="71"/>
      <c r="JMY451" s="71"/>
      <c r="JMZ451" s="71"/>
      <c r="JNA451" s="71"/>
      <c r="JNB451" s="71"/>
      <c r="JNC451" s="71"/>
      <c r="JND451" s="71"/>
      <c r="JNE451" s="71"/>
      <c r="JNF451" s="71"/>
      <c r="JNG451" s="71"/>
      <c r="JNH451" s="71"/>
      <c r="JNI451" s="71"/>
      <c r="JNJ451" s="71"/>
      <c r="JNK451" s="71"/>
      <c r="JNL451" s="71"/>
      <c r="JNM451" s="71"/>
      <c r="JNN451" s="71"/>
      <c r="JNO451" s="71"/>
      <c r="JNP451" s="71"/>
      <c r="JNQ451" s="71"/>
      <c r="JNR451" s="71"/>
      <c r="JNS451" s="71"/>
      <c r="JNT451" s="71"/>
      <c r="JNU451" s="71"/>
      <c r="JNV451" s="71"/>
      <c r="JNW451" s="71"/>
      <c r="JNX451" s="71"/>
      <c r="JNY451" s="71"/>
      <c r="JNZ451" s="71"/>
      <c r="JOA451" s="71"/>
      <c r="JOB451" s="71"/>
      <c r="JOC451" s="71"/>
      <c r="JOD451" s="71"/>
      <c r="JOE451" s="71"/>
      <c r="JOF451" s="71"/>
      <c r="JOG451" s="71"/>
      <c r="JOH451" s="71"/>
      <c r="JOI451" s="71"/>
      <c r="JOJ451" s="71"/>
      <c r="JOK451" s="71"/>
      <c r="JOL451" s="71"/>
      <c r="JOM451" s="71"/>
      <c r="JON451" s="71"/>
      <c r="JOO451" s="71"/>
      <c r="JOP451" s="71"/>
      <c r="JOQ451" s="71"/>
      <c r="JOR451" s="71"/>
      <c r="JOS451" s="71"/>
      <c r="JOT451" s="71"/>
      <c r="JOU451" s="71"/>
      <c r="JOV451" s="71"/>
      <c r="JOW451" s="71"/>
      <c r="JOX451" s="71"/>
      <c r="JOY451" s="71"/>
      <c r="JOZ451" s="71"/>
      <c r="JPA451" s="71"/>
      <c r="JPB451" s="71"/>
      <c r="JPC451" s="71"/>
      <c r="JPD451" s="71"/>
      <c r="JPE451" s="71"/>
      <c r="JPF451" s="71"/>
      <c r="JPG451" s="71"/>
      <c r="JPH451" s="71"/>
      <c r="JPI451" s="71"/>
      <c r="JPJ451" s="71"/>
      <c r="JPK451" s="71"/>
      <c r="JPL451" s="71"/>
      <c r="JPM451" s="71"/>
      <c r="JPN451" s="71"/>
      <c r="JPO451" s="71"/>
      <c r="JPP451" s="71"/>
      <c r="JPQ451" s="71"/>
      <c r="JPR451" s="71"/>
      <c r="JPS451" s="71"/>
      <c r="JPT451" s="71"/>
      <c r="JPU451" s="71"/>
      <c r="JPV451" s="71"/>
      <c r="JPW451" s="71"/>
      <c r="JPX451" s="71"/>
      <c r="JPY451" s="71"/>
      <c r="JPZ451" s="71"/>
      <c r="JQA451" s="71"/>
      <c r="JQB451" s="71"/>
      <c r="JQC451" s="71"/>
      <c r="JQD451" s="71"/>
      <c r="JQE451" s="71"/>
      <c r="JQF451" s="71"/>
      <c r="JQG451" s="71"/>
      <c r="JQH451" s="71"/>
      <c r="JQI451" s="71"/>
      <c r="JQJ451" s="71"/>
      <c r="JQK451" s="71"/>
      <c r="JQL451" s="71"/>
      <c r="JQM451" s="71"/>
      <c r="JQN451" s="71"/>
      <c r="JQO451" s="71"/>
      <c r="JQP451" s="71"/>
      <c r="JQQ451" s="71"/>
      <c r="JQR451" s="71"/>
      <c r="JQS451" s="71"/>
      <c r="JQT451" s="71"/>
      <c r="JQU451" s="71"/>
      <c r="JQV451" s="71"/>
      <c r="JQW451" s="71"/>
      <c r="JQX451" s="71"/>
      <c r="JQY451" s="71"/>
      <c r="JQZ451" s="71"/>
      <c r="JRA451" s="71"/>
      <c r="JRB451" s="71"/>
      <c r="JRC451" s="71"/>
      <c r="JRD451" s="71"/>
      <c r="JRE451" s="71"/>
      <c r="JRF451" s="71"/>
      <c r="JRG451" s="71"/>
      <c r="JRH451" s="71"/>
      <c r="JRI451" s="71"/>
      <c r="JRJ451" s="71"/>
      <c r="JRK451" s="71"/>
      <c r="JRL451" s="71"/>
      <c r="JRM451" s="71"/>
      <c r="JRN451" s="71"/>
      <c r="JRO451" s="71"/>
      <c r="JRP451" s="71"/>
      <c r="JRQ451" s="71"/>
      <c r="JRR451" s="71"/>
      <c r="JRS451" s="71"/>
      <c r="JRT451" s="71"/>
      <c r="JRU451" s="71"/>
      <c r="JRV451" s="71"/>
      <c r="JRW451" s="71"/>
      <c r="JRX451" s="71"/>
      <c r="JRY451" s="71"/>
      <c r="JRZ451" s="71"/>
      <c r="JSA451" s="71"/>
      <c r="JSB451" s="71"/>
      <c r="JSC451" s="71"/>
      <c r="JSD451" s="71"/>
      <c r="JSE451" s="71"/>
      <c r="JSF451" s="71"/>
      <c r="JSG451" s="71"/>
      <c r="JSH451" s="71"/>
      <c r="JSI451" s="71"/>
      <c r="JSJ451" s="71"/>
      <c r="JSK451" s="71"/>
      <c r="JSL451" s="71"/>
      <c r="JSM451" s="71"/>
      <c r="JSN451" s="71"/>
      <c r="JSO451" s="71"/>
      <c r="JSP451" s="71"/>
      <c r="JSQ451" s="71"/>
      <c r="JSR451" s="71"/>
      <c r="JSS451" s="71"/>
      <c r="JST451" s="71"/>
      <c r="JSU451" s="71"/>
      <c r="JSV451" s="71"/>
      <c r="JSW451" s="71"/>
      <c r="JSX451" s="71"/>
      <c r="JSY451" s="71"/>
      <c r="JSZ451" s="71"/>
      <c r="JTA451" s="71"/>
      <c r="JTB451" s="71"/>
      <c r="JTC451" s="71"/>
      <c r="JTD451" s="71"/>
      <c r="JTE451" s="71"/>
      <c r="JTF451" s="71"/>
      <c r="JTG451" s="71"/>
      <c r="JTH451" s="71"/>
      <c r="JTI451" s="71"/>
      <c r="JTJ451" s="71"/>
      <c r="JTK451" s="71"/>
      <c r="JTL451" s="71"/>
      <c r="JTM451" s="71"/>
      <c r="JTN451" s="71"/>
      <c r="JTO451" s="71"/>
      <c r="JTP451" s="71"/>
      <c r="JTQ451" s="71"/>
      <c r="JTR451" s="71"/>
      <c r="JTS451" s="71"/>
      <c r="JTT451" s="71"/>
      <c r="JTU451" s="71"/>
      <c r="JTV451" s="71"/>
      <c r="JTW451" s="71"/>
      <c r="JTX451" s="71"/>
      <c r="JTY451" s="71"/>
      <c r="JTZ451" s="71"/>
      <c r="JUA451" s="71"/>
      <c r="JUB451" s="71"/>
      <c r="JUC451" s="71"/>
      <c r="JUD451" s="71"/>
      <c r="JUE451" s="71"/>
      <c r="JUF451" s="71"/>
      <c r="JUG451" s="71"/>
      <c r="JUH451" s="71"/>
      <c r="JUI451" s="71"/>
      <c r="JUJ451" s="71"/>
      <c r="JUK451" s="71"/>
      <c r="JUL451" s="71"/>
      <c r="JUM451" s="71"/>
      <c r="JUN451" s="71"/>
      <c r="JUO451" s="71"/>
      <c r="JUP451" s="71"/>
      <c r="JUQ451" s="71"/>
      <c r="JUR451" s="71"/>
      <c r="JUS451" s="71"/>
      <c r="JUT451" s="71"/>
      <c r="JUU451" s="71"/>
      <c r="JUV451" s="71"/>
      <c r="JUW451" s="71"/>
      <c r="JUX451" s="71"/>
      <c r="JUY451" s="71"/>
      <c r="JUZ451" s="71"/>
      <c r="JVA451" s="71"/>
      <c r="JVB451" s="71"/>
      <c r="JVC451" s="71"/>
      <c r="JVD451" s="71"/>
      <c r="JVE451" s="71"/>
      <c r="JVF451" s="71"/>
      <c r="JVG451" s="71"/>
      <c r="JVH451" s="71"/>
      <c r="JVI451" s="71"/>
      <c r="JVJ451" s="71"/>
      <c r="JVK451" s="71"/>
      <c r="JVL451" s="71"/>
      <c r="JVM451" s="71"/>
      <c r="JVN451" s="71"/>
      <c r="JVO451" s="71"/>
      <c r="JVP451" s="71"/>
      <c r="JVQ451" s="71"/>
      <c r="JVR451" s="71"/>
      <c r="JVS451" s="71"/>
      <c r="JVT451" s="71"/>
      <c r="JVU451" s="71"/>
      <c r="JVV451" s="71"/>
      <c r="JVW451" s="71"/>
      <c r="JVX451" s="71"/>
      <c r="JVY451" s="71"/>
      <c r="JVZ451" s="71"/>
      <c r="JWA451" s="71"/>
      <c r="JWB451" s="71"/>
      <c r="JWC451" s="71"/>
      <c r="JWD451" s="71"/>
      <c r="JWE451" s="71"/>
      <c r="JWF451" s="71"/>
      <c r="JWG451" s="71"/>
      <c r="JWH451" s="71"/>
      <c r="JWI451" s="71"/>
      <c r="JWJ451" s="71"/>
      <c r="JWK451" s="71"/>
      <c r="JWL451" s="71"/>
      <c r="JWM451" s="71"/>
      <c r="JWN451" s="71"/>
      <c r="JWO451" s="71"/>
      <c r="JWP451" s="71"/>
      <c r="JWQ451" s="71"/>
      <c r="JWR451" s="71"/>
      <c r="JWS451" s="71"/>
      <c r="JWT451" s="71"/>
      <c r="JWU451" s="71"/>
      <c r="JWV451" s="71"/>
      <c r="JWW451" s="71"/>
      <c r="JWX451" s="71"/>
      <c r="JWY451" s="71"/>
      <c r="JWZ451" s="71"/>
      <c r="JXA451" s="71"/>
      <c r="JXB451" s="71"/>
      <c r="JXC451" s="71"/>
      <c r="JXD451" s="71"/>
      <c r="JXE451" s="71"/>
      <c r="JXF451" s="71"/>
      <c r="JXG451" s="71"/>
      <c r="JXH451" s="71"/>
      <c r="JXI451" s="71"/>
      <c r="JXJ451" s="71"/>
      <c r="JXK451" s="71"/>
      <c r="JXL451" s="71"/>
      <c r="JXM451" s="71"/>
      <c r="JXN451" s="71"/>
      <c r="JXO451" s="71"/>
      <c r="JXP451" s="71"/>
      <c r="JXQ451" s="71"/>
      <c r="JXR451" s="71"/>
      <c r="JXS451" s="71"/>
      <c r="JXT451" s="71"/>
      <c r="JXU451" s="71"/>
      <c r="JXV451" s="71"/>
      <c r="JXW451" s="71"/>
      <c r="JXX451" s="71"/>
      <c r="JXY451" s="71"/>
      <c r="JXZ451" s="71"/>
      <c r="JYA451" s="71"/>
      <c r="JYB451" s="71"/>
      <c r="JYC451" s="71"/>
      <c r="JYD451" s="71"/>
      <c r="JYE451" s="71"/>
      <c r="JYF451" s="71"/>
      <c r="JYG451" s="71"/>
      <c r="JYH451" s="71"/>
      <c r="JYI451" s="71"/>
      <c r="JYJ451" s="71"/>
      <c r="JYK451" s="71"/>
      <c r="JYL451" s="71"/>
      <c r="JYM451" s="71"/>
      <c r="JYN451" s="71"/>
      <c r="JYO451" s="71"/>
      <c r="JYP451" s="71"/>
      <c r="JYQ451" s="71"/>
      <c r="JYR451" s="71"/>
      <c r="JYS451" s="71"/>
      <c r="JYT451" s="71"/>
      <c r="JYU451" s="71"/>
      <c r="JYV451" s="71"/>
      <c r="JYW451" s="71"/>
      <c r="JYX451" s="71"/>
      <c r="JYY451" s="71"/>
      <c r="JYZ451" s="71"/>
      <c r="JZA451" s="71"/>
      <c r="JZB451" s="71"/>
      <c r="JZC451" s="71"/>
      <c r="JZD451" s="71"/>
      <c r="JZE451" s="71"/>
      <c r="JZF451" s="71"/>
      <c r="JZG451" s="71"/>
      <c r="JZH451" s="71"/>
      <c r="JZI451" s="71"/>
      <c r="JZJ451" s="71"/>
      <c r="JZK451" s="71"/>
      <c r="JZL451" s="71"/>
      <c r="JZM451" s="71"/>
      <c r="JZN451" s="71"/>
      <c r="JZO451" s="71"/>
      <c r="JZP451" s="71"/>
      <c r="JZQ451" s="71"/>
      <c r="JZR451" s="71"/>
      <c r="JZS451" s="71"/>
      <c r="JZT451" s="71"/>
      <c r="JZU451" s="71"/>
      <c r="JZV451" s="71"/>
      <c r="JZW451" s="71"/>
      <c r="JZX451" s="71"/>
      <c r="JZY451" s="71"/>
      <c r="JZZ451" s="71"/>
      <c r="KAA451" s="71"/>
      <c r="KAB451" s="71"/>
      <c r="KAC451" s="71"/>
      <c r="KAD451" s="71"/>
      <c r="KAE451" s="71"/>
      <c r="KAF451" s="71"/>
      <c r="KAG451" s="71"/>
      <c r="KAH451" s="71"/>
      <c r="KAI451" s="71"/>
      <c r="KAJ451" s="71"/>
      <c r="KAK451" s="71"/>
      <c r="KAL451" s="71"/>
      <c r="KAM451" s="71"/>
      <c r="KAN451" s="71"/>
      <c r="KAO451" s="71"/>
      <c r="KAP451" s="71"/>
      <c r="KAQ451" s="71"/>
      <c r="KAR451" s="71"/>
      <c r="KAS451" s="71"/>
      <c r="KAT451" s="71"/>
      <c r="KAU451" s="71"/>
      <c r="KAV451" s="71"/>
      <c r="KAW451" s="71"/>
      <c r="KAX451" s="71"/>
      <c r="KAY451" s="71"/>
      <c r="KAZ451" s="71"/>
      <c r="KBA451" s="71"/>
      <c r="KBB451" s="71"/>
      <c r="KBC451" s="71"/>
      <c r="KBD451" s="71"/>
      <c r="KBE451" s="71"/>
      <c r="KBF451" s="71"/>
      <c r="KBG451" s="71"/>
      <c r="KBH451" s="71"/>
      <c r="KBI451" s="71"/>
      <c r="KBJ451" s="71"/>
      <c r="KBK451" s="71"/>
      <c r="KBL451" s="71"/>
      <c r="KBM451" s="71"/>
      <c r="KBN451" s="71"/>
      <c r="KBO451" s="71"/>
      <c r="KBP451" s="71"/>
      <c r="KBQ451" s="71"/>
      <c r="KBR451" s="71"/>
      <c r="KBS451" s="71"/>
      <c r="KBT451" s="71"/>
      <c r="KBU451" s="71"/>
      <c r="KBV451" s="71"/>
      <c r="KBW451" s="71"/>
      <c r="KBX451" s="71"/>
      <c r="KBY451" s="71"/>
      <c r="KBZ451" s="71"/>
      <c r="KCA451" s="71"/>
      <c r="KCB451" s="71"/>
      <c r="KCC451" s="71"/>
      <c r="KCD451" s="71"/>
      <c r="KCE451" s="71"/>
      <c r="KCF451" s="71"/>
      <c r="KCG451" s="71"/>
      <c r="KCH451" s="71"/>
      <c r="KCI451" s="71"/>
      <c r="KCJ451" s="71"/>
      <c r="KCK451" s="71"/>
      <c r="KCL451" s="71"/>
      <c r="KCM451" s="71"/>
      <c r="KCN451" s="71"/>
      <c r="KCO451" s="71"/>
      <c r="KCP451" s="71"/>
      <c r="KCQ451" s="71"/>
      <c r="KCR451" s="71"/>
      <c r="KCS451" s="71"/>
      <c r="KCT451" s="71"/>
      <c r="KCU451" s="71"/>
      <c r="KCV451" s="71"/>
      <c r="KCW451" s="71"/>
      <c r="KCX451" s="71"/>
      <c r="KCY451" s="71"/>
      <c r="KCZ451" s="71"/>
      <c r="KDA451" s="71"/>
      <c r="KDB451" s="71"/>
      <c r="KDC451" s="71"/>
      <c r="KDD451" s="71"/>
      <c r="KDE451" s="71"/>
      <c r="KDF451" s="71"/>
      <c r="KDG451" s="71"/>
      <c r="KDH451" s="71"/>
      <c r="KDI451" s="71"/>
      <c r="KDJ451" s="71"/>
      <c r="KDK451" s="71"/>
      <c r="KDL451" s="71"/>
      <c r="KDM451" s="71"/>
      <c r="KDN451" s="71"/>
      <c r="KDO451" s="71"/>
      <c r="KDP451" s="71"/>
      <c r="KDQ451" s="71"/>
      <c r="KDR451" s="71"/>
      <c r="KDS451" s="71"/>
      <c r="KDT451" s="71"/>
      <c r="KDU451" s="71"/>
      <c r="KDV451" s="71"/>
      <c r="KDW451" s="71"/>
      <c r="KDX451" s="71"/>
      <c r="KDY451" s="71"/>
      <c r="KDZ451" s="71"/>
      <c r="KEA451" s="71"/>
      <c r="KEB451" s="71"/>
      <c r="KEC451" s="71"/>
      <c r="KED451" s="71"/>
      <c r="KEE451" s="71"/>
      <c r="KEF451" s="71"/>
      <c r="KEG451" s="71"/>
      <c r="KEH451" s="71"/>
      <c r="KEI451" s="71"/>
      <c r="KEJ451" s="71"/>
      <c r="KEK451" s="71"/>
      <c r="KEL451" s="71"/>
      <c r="KEM451" s="71"/>
      <c r="KEN451" s="71"/>
      <c r="KEO451" s="71"/>
      <c r="KEP451" s="71"/>
      <c r="KEQ451" s="71"/>
      <c r="KER451" s="71"/>
      <c r="KES451" s="71"/>
      <c r="KET451" s="71"/>
      <c r="KEU451" s="71"/>
      <c r="KEV451" s="71"/>
      <c r="KEW451" s="71"/>
      <c r="KEX451" s="71"/>
      <c r="KEY451" s="71"/>
      <c r="KEZ451" s="71"/>
      <c r="KFA451" s="71"/>
      <c r="KFB451" s="71"/>
      <c r="KFC451" s="71"/>
      <c r="KFD451" s="71"/>
      <c r="KFE451" s="71"/>
      <c r="KFF451" s="71"/>
      <c r="KFG451" s="71"/>
      <c r="KFH451" s="71"/>
      <c r="KFI451" s="71"/>
      <c r="KFJ451" s="71"/>
      <c r="KFK451" s="71"/>
      <c r="KFL451" s="71"/>
      <c r="KFM451" s="71"/>
      <c r="KFN451" s="71"/>
      <c r="KFO451" s="71"/>
      <c r="KFP451" s="71"/>
      <c r="KFQ451" s="71"/>
      <c r="KFR451" s="71"/>
      <c r="KFS451" s="71"/>
      <c r="KFT451" s="71"/>
      <c r="KFU451" s="71"/>
      <c r="KFV451" s="71"/>
      <c r="KFW451" s="71"/>
      <c r="KFX451" s="71"/>
      <c r="KFY451" s="71"/>
      <c r="KFZ451" s="71"/>
      <c r="KGA451" s="71"/>
      <c r="KGB451" s="71"/>
      <c r="KGC451" s="71"/>
      <c r="KGD451" s="71"/>
      <c r="KGE451" s="71"/>
      <c r="KGF451" s="71"/>
      <c r="KGG451" s="71"/>
      <c r="KGH451" s="71"/>
      <c r="KGI451" s="71"/>
      <c r="KGJ451" s="71"/>
      <c r="KGK451" s="71"/>
      <c r="KGL451" s="71"/>
      <c r="KGM451" s="71"/>
      <c r="KGN451" s="71"/>
      <c r="KGO451" s="71"/>
      <c r="KGP451" s="71"/>
      <c r="KGQ451" s="71"/>
      <c r="KGR451" s="71"/>
      <c r="KGS451" s="71"/>
      <c r="KGT451" s="71"/>
      <c r="KGU451" s="71"/>
      <c r="KGV451" s="71"/>
      <c r="KGW451" s="71"/>
      <c r="KGX451" s="71"/>
      <c r="KGY451" s="71"/>
      <c r="KGZ451" s="71"/>
      <c r="KHA451" s="71"/>
      <c r="KHB451" s="71"/>
      <c r="KHC451" s="71"/>
      <c r="KHD451" s="71"/>
      <c r="KHE451" s="71"/>
      <c r="KHF451" s="71"/>
      <c r="KHG451" s="71"/>
      <c r="KHH451" s="71"/>
      <c r="KHI451" s="71"/>
      <c r="KHJ451" s="71"/>
      <c r="KHK451" s="71"/>
      <c r="KHL451" s="71"/>
      <c r="KHM451" s="71"/>
      <c r="KHN451" s="71"/>
      <c r="KHO451" s="71"/>
      <c r="KHP451" s="71"/>
      <c r="KHQ451" s="71"/>
      <c r="KHR451" s="71"/>
      <c r="KHS451" s="71"/>
      <c r="KHT451" s="71"/>
      <c r="KHU451" s="71"/>
      <c r="KHV451" s="71"/>
      <c r="KHW451" s="71"/>
      <c r="KHX451" s="71"/>
      <c r="KHY451" s="71"/>
      <c r="KHZ451" s="71"/>
      <c r="KIA451" s="71"/>
      <c r="KIB451" s="71"/>
      <c r="KIC451" s="71"/>
      <c r="KID451" s="71"/>
      <c r="KIE451" s="71"/>
      <c r="KIF451" s="71"/>
      <c r="KIG451" s="71"/>
      <c r="KIH451" s="71"/>
      <c r="KII451" s="71"/>
      <c r="KIJ451" s="71"/>
      <c r="KIK451" s="71"/>
      <c r="KIL451" s="71"/>
      <c r="KIM451" s="71"/>
      <c r="KIN451" s="71"/>
      <c r="KIO451" s="71"/>
      <c r="KIP451" s="71"/>
      <c r="KIQ451" s="71"/>
      <c r="KIR451" s="71"/>
      <c r="KIS451" s="71"/>
      <c r="KIT451" s="71"/>
      <c r="KIU451" s="71"/>
      <c r="KIV451" s="71"/>
      <c r="KIW451" s="71"/>
      <c r="KIX451" s="71"/>
      <c r="KIY451" s="71"/>
      <c r="KIZ451" s="71"/>
      <c r="KJA451" s="71"/>
      <c r="KJB451" s="71"/>
      <c r="KJC451" s="71"/>
      <c r="KJD451" s="71"/>
      <c r="KJE451" s="71"/>
      <c r="KJF451" s="71"/>
      <c r="KJG451" s="71"/>
      <c r="KJH451" s="71"/>
      <c r="KJI451" s="71"/>
      <c r="KJJ451" s="71"/>
      <c r="KJK451" s="71"/>
      <c r="KJL451" s="71"/>
      <c r="KJM451" s="71"/>
      <c r="KJN451" s="71"/>
      <c r="KJO451" s="71"/>
      <c r="KJP451" s="71"/>
      <c r="KJQ451" s="71"/>
      <c r="KJR451" s="71"/>
      <c r="KJS451" s="71"/>
      <c r="KJT451" s="71"/>
      <c r="KJU451" s="71"/>
      <c r="KJV451" s="71"/>
      <c r="KJW451" s="71"/>
      <c r="KJX451" s="71"/>
      <c r="KJY451" s="71"/>
      <c r="KJZ451" s="71"/>
      <c r="KKA451" s="71"/>
      <c r="KKB451" s="71"/>
      <c r="KKC451" s="71"/>
      <c r="KKD451" s="71"/>
      <c r="KKE451" s="71"/>
      <c r="KKF451" s="71"/>
      <c r="KKG451" s="71"/>
      <c r="KKH451" s="71"/>
      <c r="KKI451" s="71"/>
      <c r="KKJ451" s="71"/>
      <c r="KKK451" s="71"/>
      <c r="KKL451" s="71"/>
      <c r="KKM451" s="71"/>
      <c r="KKN451" s="71"/>
      <c r="KKO451" s="71"/>
      <c r="KKP451" s="71"/>
      <c r="KKQ451" s="71"/>
      <c r="KKR451" s="71"/>
      <c r="KKS451" s="71"/>
      <c r="KKT451" s="71"/>
      <c r="KKU451" s="71"/>
      <c r="KKV451" s="71"/>
      <c r="KKW451" s="71"/>
      <c r="KKX451" s="71"/>
      <c r="KKY451" s="71"/>
      <c r="KKZ451" s="71"/>
      <c r="KLA451" s="71"/>
      <c r="KLB451" s="71"/>
      <c r="KLC451" s="71"/>
      <c r="KLD451" s="71"/>
      <c r="KLE451" s="71"/>
      <c r="KLF451" s="71"/>
      <c r="KLG451" s="71"/>
      <c r="KLH451" s="71"/>
      <c r="KLI451" s="71"/>
      <c r="KLJ451" s="71"/>
      <c r="KLK451" s="71"/>
      <c r="KLL451" s="71"/>
      <c r="KLM451" s="71"/>
      <c r="KLN451" s="71"/>
      <c r="KLO451" s="71"/>
      <c r="KLP451" s="71"/>
      <c r="KLQ451" s="71"/>
      <c r="KLR451" s="71"/>
      <c r="KLS451" s="71"/>
      <c r="KLT451" s="71"/>
      <c r="KLU451" s="71"/>
      <c r="KLV451" s="71"/>
      <c r="KLW451" s="71"/>
      <c r="KLX451" s="71"/>
      <c r="KLY451" s="71"/>
      <c r="KLZ451" s="71"/>
      <c r="KMA451" s="71"/>
      <c r="KMB451" s="71"/>
      <c r="KMC451" s="71"/>
      <c r="KMD451" s="71"/>
      <c r="KME451" s="71"/>
      <c r="KMF451" s="71"/>
      <c r="KMG451" s="71"/>
      <c r="KMH451" s="71"/>
      <c r="KMI451" s="71"/>
      <c r="KMJ451" s="71"/>
      <c r="KMK451" s="71"/>
      <c r="KML451" s="71"/>
      <c r="KMM451" s="71"/>
      <c r="KMN451" s="71"/>
      <c r="KMO451" s="71"/>
      <c r="KMP451" s="71"/>
      <c r="KMQ451" s="71"/>
      <c r="KMR451" s="71"/>
      <c r="KMS451" s="71"/>
      <c r="KMT451" s="71"/>
      <c r="KMU451" s="71"/>
      <c r="KMV451" s="71"/>
      <c r="KMW451" s="71"/>
      <c r="KMX451" s="71"/>
      <c r="KMY451" s="71"/>
      <c r="KMZ451" s="71"/>
      <c r="KNA451" s="71"/>
      <c r="KNB451" s="71"/>
      <c r="KNC451" s="71"/>
      <c r="KND451" s="71"/>
      <c r="KNE451" s="71"/>
      <c r="KNF451" s="71"/>
      <c r="KNG451" s="71"/>
      <c r="KNH451" s="71"/>
      <c r="KNI451" s="71"/>
      <c r="KNJ451" s="71"/>
      <c r="KNK451" s="71"/>
      <c r="KNL451" s="71"/>
      <c r="KNM451" s="71"/>
      <c r="KNN451" s="71"/>
      <c r="KNO451" s="71"/>
      <c r="KNP451" s="71"/>
      <c r="KNQ451" s="71"/>
      <c r="KNR451" s="71"/>
      <c r="KNS451" s="71"/>
      <c r="KNT451" s="71"/>
      <c r="KNU451" s="71"/>
      <c r="KNV451" s="71"/>
      <c r="KNW451" s="71"/>
      <c r="KNX451" s="71"/>
      <c r="KNY451" s="71"/>
      <c r="KNZ451" s="71"/>
      <c r="KOA451" s="71"/>
      <c r="KOB451" s="71"/>
      <c r="KOC451" s="71"/>
      <c r="KOD451" s="71"/>
      <c r="KOE451" s="71"/>
      <c r="KOF451" s="71"/>
      <c r="KOG451" s="71"/>
      <c r="KOH451" s="71"/>
      <c r="KOI451" s="71"/>
      <c r="KOJ451" s="71"/>
      <c r="KOK451" s="71"/>
      <c r="KOL451" s="71"/>
      <c r="KOM451" s="71"/>
      <c r="KON451" s="71"/>
      <c r="KOO451" s="71"/>
      <c r="KOP451" s="71"/>
      <c r="KOQ451" s="71"/>
      <c r="KOR451" s="71"/>
      <c r="KOS451" s="71"/>
      <c r="KOT451" s="71"/>
      <c r="KOU451" s="71"/>
      <c r="KOV451" s="71"/>
      <c r="KOW451" s="71"/>
      <c r="KOX451" s="71"/>
      <c r="KOY451" s="71"/>
      <c r="KOZ451" s="71"/>
      <c r="KPA451" s="71"/>
      <c r="KPB451" s="71"/>
      <c r="KPC451" s="71"/>
      <c r="KPD451" s="71"/>
      <c r="KPE451" s="71"/>
      <c r="KPF451" s="71"/>
      <c r="KPG451" s="71"/>
      <c r="KPH451" s="71"/>
      <c r="KPI451" s="71"/>
      <c r="KPJ451" s="71"/>
      <c r="KPK451" s="71"/>
      <c r="KPL451" s="71"/>
      <c r="KPM451" s="71"/>
      <c r="KPN451" s="71"/>
      <c r="KPO451" s="71"/>
      <c r="KPP451" s="71"/>
      <c r="KPQ451" s="71"/>
      <c r="KPR451" s="71"/>
      <c r="KPS451" s="71"/>
      <c r="KPT451" s="71"/>
      <c r="KPU451" s="71"/>
      <c r="KPV451" s="71"/>
      <c r="KPW451" s="71"/>
      <c r="KPX451" s="71"/>
      <c r="KPY451" s="71"/>
      <c r="KPZ451" s="71"/>
      <c r="KQA451" s="71"/>
      <c r="KQB451" s="71"/>
      <c r="KQC451" s="71"/>
      <c r="KQD451" s="71"/>
      <c r="KQE451" s="71"/>
      <c r="KQF451" s="71"/>
      <c r="KQG451" s="71"/>
      <c r="KQH451" s="71"/>
      <c r="KQI451" s="71"/>
      <c r="KQJ451" s="71"/>
      <c r="KQK451" s="71"/>
      <c r="KQL451" s="71"/>
      <c r="KQM451" s="71"/>
      <c r="KQN451" s="71"/>
      <c r="KQO451" s="71"/>
      <c r="KQP451" s="71"/>
      <c r="KQQ451" s="71"/>
      <c r="KQR451" s="71"/>
      <c r="KQS451" s="71"/>
      <c r="KQT451" s="71"/>
      <c r="KQU451" s="71"/>
      <c r="KQV451" s="71"/>
      <c r="KQW451" s="71"/>
      <c r="KQX451" s="71"/>
      <c r="KQY451" s="71"/>
      <c r="KQZ451" s="71"/>
      <c r="KRA451" s="71"/>
      <c r="KRB451" s="71"/>
      <c r="KRC451" s="71"/>
      <c r="KRD451" s="71"/>
      <c r="KRE451" s="71"/>
      <c r="KRF451" s="71"/>
      <c r="KRG451" s="71"/>
      <c r="KRH451" s="71"/>
      <c r="KRI451" s="71"/>
      <c r="KRJ451" s="71"/>
      <c r="KRK451" s="71"/>
      <c r="KRL451" s="71"/>
      <c r="KRM451" s="71"/>
      <c r="KRN451" s="71"/>
      <c r="KRO451" s="71"/>
      <c r="KRP451" s="71"/>
      <c r="KRQ451" s="71"/>
      <c r="KRR451" s="71"/>
      <c r="KRS451" s="71"/>
      <c r="KRT451" s="71"/>
      <c r="KRU451" s="71"/>
      <c r="KRV451" s="71"/>
      <c r="KRW451" s="71"/>
      <c r="KRX451" s="71"/>
      <c r="KRY451" s="71"/>
      <c r="KRZ451" s="71"/>
      <c r="KSA451" s="71"/>
      <c r="KSB451" s="71"/>
      <c r="KSC451" s="71"/>
      <c r="KSD451" s="71"/>
      <c r="KSE451" s="71"/>
      <c r="KSF451" s="71"/>
      <c r="KSG451" s="71"/>
      <c r="KSH451" s="71"/>
      <c r="KSI451" s="71"/>
      <c r="KSJ451" s="71"/>
      <c r="KSK451" s="71"/>
      <c r="KSL451" s="71"/>
      <c r="KSM451" s="71"/>
      <c r="KSN451" s="71"/>
      <c r="KSO451" s="71"/>
      <c r="KSP451" s="71"/>
      <c r="KSQ451" s="71"/>
      <c r="KSR451" s="71"/>
      <c r="KSS451" s="71"/>
      <c r="KST451" s="71"/>
      <c r="KSU451" s="71"/>
      <c r="KSV451" s="71"/>
      <c r="KSW451" s="71"/>
      <c r="KSX451" s="71"/>
      <c r="KSY451" s="71"/>
      <c r="KSZ451" s="71"/>
      <c r="KTA451" s="71"/>
      <c r="KTB451" s="71"/>
      <c r="KTC451" s="71"/>
      <c r="KTD451" s="71"/>
      <c r="KTE451" s="71"/>
      <c r="KTF451" s="71"/>
      <c r="KTG451" s="71"/>
      <c r="KTH451" s="71"/>
      <c r="KTI451" s="71"/>
      <c r="KTJ451" s="71"/>
      <c r="KTK451" s="71"/>
      <c r="KTL451" s="71"/>
      <c r="KTM451" s="71"/>
      <c r="KTN451" s="71"/>
      <c r="KTO451" s="71"/>
      <c r="KTP451" s="71"/>
      <c r="KTQ451" s="71"/>
      <c r="KTR451" s="71"/>
      <c r="KTS451" s="71"/>
      <c r="KTT451" s="71"/>
      <c r="KTU451" s="71"/>
      <c r="KTV451" s="71"/>
      <c r="KTW451" s="71"/>
      <c r="KTX451" s="71"/>
      <c r="KTY451" s="71"/>
      <c r="KTZ451" s="71"/>
      <c r="KUA451" s="71"/>
      <c r="KUB451" s="71"/>
      <c r="KUC451" s="71"/>
      <c r="KUD451" s="71"/>
      <c r="KUE451" s="71"/>
      <c r="KUF451" s="71"/>
      <c r="KUG451" s="71"/>
      <c r="KUH451" s="71"/>
      <c r="KUI451" s="71"/>
      <c r="KUJ451" s="71"/>
      <c r="KUK451" s="71"/>
      <c r="KUL451" s="71"/>
      <c r="KUM451" s="71"/>
      <c r="KUN451" s="71"/>
      <c r="KUO451" s="71"/>
      <c r="KUP451" s="71"/>
      <c r="KUQ451" s="71"/>
      <c r="KUR451" s="71"/>
      <c r="KUS451" s="71"/>
      <c r="KUT451" s="71"/>
      <c r="KUU451" s="71"/>
      <c r="KUV451" s="71"/>
      <c r="KUW451" s="71"/>
      <c r="KUX451" s="71"/>
      <c r="KUY451" s="71"/>
      <c r="KUZ451" s="71"/>
      <c r="KVA451" s="71"/>
      <c r="KVB451" s="71"/>
      <c r="KVC451" s="71"/>
      <c r="KVD451" s="71"/>
      <c r="KVE451" s="71"/>
      <c r="KVF451" s="71"/>
      <c r="KVG451" s="71"/>
      <c r="KVH451" s="71"/>
      <c r="KVI451" s="71"/>
      <c r="KVJ451" s="71"/>
      <c r="KVK451" s="71"/>
      <c r="KVL451" s="71"/>
      <c r="KVM451" s="71"/>
      <c r="KVN451" s="71"/>
      <c r="KVO451" s="71"/>
      <c r="KVP451" s="71"/>
      <c r="KVQ451" s="71"/>
      <c r="KVR451" s="71"/>
      <c r="KVS451" s="71"/>
      <c r="KVT451" s="71"/>
      <c r="KVU451" s="71"/>
      <c r="KVV451" s="71"/>
      <c r="KVW451" s="71"/>
      <c r="KVX451" s="71"/>
      <c r="KVY451" s="71"/>
      <c r="KVZ451" s="71"/>
      <c r="KWA451" s="71"/>
      <c r="KWB451" s="71"/>
      <c r="KWC451" s="71"/>
      <c r="KWD451" s="71"/>
      <c r="KWE451" s="71"/>
      <c r="KWF451" s="71"/>
      <c r="KWG451" s="71"/>
      <c r="KWH451" s="71"/>
      <c r="KWI451" s="71"/>
      <c r="KWJ451" s="71"/>
      <c r="KWK451" s="71"/>
      <c r="KWL451" s="71"/>
      <c r="KWM451" s="71"/>
      <c r="KWN451" s="71"/>
      <c r="KWO451" s="71"/>
      <c r="KWP451" s="71"/>
      <c r="KWQ451" s="71"/>
      <c r="KWR451" s="71"/>
      <c r="KWS451" s="71"/>
      <c r="KWT451" s="71"/>
      <c r="KWU451" s="71"/>
      <c r="KWV451" s="71"/>
      <c r="KWW451" s="71"/>
      <c r="KWX451" s="71"/>
      <c r="KWY451" s="71"/>
      <c r="KWZ451" s="71"/>
      <c r="KXA451" s="71"/>
      <c r="KXB451" s="71"/>
      <c r="KXC451" s="71"/>
      <c r="KXD451" s="71"/>
      <c r="KXE451" s="71"/>
      <c r="KXF451" s="71"/>
      <c r="KXG451" s="71"/>
      <c r="KXH451" s="71"/>
      <c r="KXI451" s="71"/>
      <c r="KXJ451" s="71"/>
      <c r="KXK451" s="71"/>
      <c r="KXL451" s="71"/>
      <c r="KXM451" s="71"/>
      <c r="KXN451" s="71"/>
      <c r="KXO451" s="71"/>
      <c r="KXP451" s="71"/>
      <c r="KXQ451" s="71"/>
      <c r="KXR451" s="71"/>
      <c r="KXS451" s="71"/>
      <c r="KXT451" s="71"/>
      <c r="KXU451" s="71"/>
      <c r="KXV451" s="71"/>
      <c r="KXW451" s="71"/>
      <c r="KXX451" s="71"/>
      <c r="KXY451" s="71"/>
      <c r="KXZ451" s="71"/>
      <c r="KYA451" s="71"/>
      <c r="KYB451" s="71"/>
      <c r="KYC451" s="71"/>
      <c r="KYD451" s="71"/>
      <c r="KYE451" s="71"/>
      <c r="KYF451" s="71"/>
      <c r="KYG451" s="71"/>
      <c r="KYH451" s="71"/>
      <c r="KYI451" s="71"/>
      <c r="KYJ451" s="71"/>
      <c r="KYK451" s="71"/>
      <c r="KYL451" s="71"/>
      <c r="KYM451" s="71"/>
      <c r="KYN451" s="71"/>
      <c r="KYO451" s="71"/>
      <c r="KYP451" s="71"/>
      <c r="KYQ451" s="71"/>
      <c r="KYR451" s="71"/>
      <c r="KYS451" s="71"/>
      <c r="KYT451" s="71"/>
      <c r="KYU451" s="71"/>
      <c r="KYV451" s="71"/>
      <c r="KYW451" s="71"/>
      <c r="KYX451" s="71"/>
      <c r="KYY451" s="71"/>
      <c r="KYZ451" s="71"/>
      <c r="KZA451" s="71"/>
      <c r="KZB451" s="71"/>
      <c r="KZC451" s="71"/>
      <c r="KZD451" s="71"/>
      <c r="KZE451" s="71"/>
      <c r="KZF451" s="71"/>
      <c r="KZG451" s="71"/>
      <c r="KZH451" s="71"/>
      <c r="KZI451" s="71"/>
      <c r="KZJ451" s="71"/>
      <c r="KZK451" s="71"/>
      <c r="KZL451" s="71"/>
      <c r="KZM451" s="71"/>
      <c r="KZN451" s="71"/>
      <c r="KZO451" s="71"/>
      <c r="KZP451" s="71"/>
      <c r="KZQ451" s="71"/>
      <c r="KZR451" s="71"/>
      <c r="KZS451" s="71"/>
      <c r="KZT451" s="71"/>
      <c r="KZU451" s="71"/>
      <c r="KZV451" s="71"/>
      <c r="KZW451" s="71"/>
      <c r="KZX451" s="71"/>
      <c r="KZY451" s="71"/>
      <c r="KZZ451" s="71"/>
      <c r="LAA451" s="71"/>
      <c r="LAB451" s="71"/>
      <c r="LAC451" s="71"/>
      <c r="LAD451" s="71"/>
      <c r="LAE451" s="71"/>
      <c r="LAF451" s="71"/>
      <c r="LAG451" s="71"/>
      <c r="LAH451" s="71"/>
      <c r="LAI451" s="71"/>
      <c r="LAJ451" s="71"/>
      <c r="LAK451" s="71"/>
      <c r="LAL451" s="71"/>
      <c r="LAM451" s="71"/>
      <c r="LAN451" s="71"/>
      <c r="LAO451" s="71"/>
      <c r="LAP451" s="71"/>
      <c r="LAQ451" s="71"/>
      <c r="LAR451" s="71"/>
      <c r="LAS451" s="71"/>
      <c r="LAT451" s="71"/>
      <c r="LAU451" s="71"/>
      <c r="LAV451" s="71"/>
      <c r="LAW451" s="71"/>
      <c r="LAX451" s="71"/>
      <c r="LAY451" s="71"/>
      <c r="LAZ451" s="71"/>
      <c r="LBA451" s="71"/>
      <c r="LBB451" s="71"/>
      <c r="LBC451" s="71"/>
      <c r="LBD451" s="71"/>
      <c r="LBE451" s="71"/>
      <c r="LBF451" s="71"/>
      <c r="LBG451" s="71"/>
      <c r="LBH451" s="71"/>
      <c r="LBI451" s="71"/>
      <c r="LBJ451" s="71"/>
      <c r="LBK451" s="71"/>
      <c r="LBL451" s="71"/>
      <c r="LBM451" s="71"/>
      <c r="LBN451" s="71"/>
      <c r="LBO451" s="71"/>
      <c r="LBP451" s="71"/>
      <c r="LBQ451" s="71"/>
      <c r="LBR451" s="71"/>
      <c r="LBS451" s="71"/>
      <c r="LBT451" s="71"/>
      <c r="LBU451" s="71"/>
      <c r="LBV451" s="71"/>
      <c r="LBW451" s="71"/>
      <c r="LBX451" s="71"/>
      <c r="LBY451" s="71"/>
      <c r="LBZ451" s="71"/>
      <c r="LCA451" s="71"/>
      <c r="LCB451" s="71"/>
      <c r="LCC451" s="71"/>
      <c r="LCD451" s="71"/>
      <c r="LCE451" s="71"/>
      <c r="LCF451" s="71"/>
      <c r="LCG451" s="71"/>
      <c r="LCH451" s="71"/>
      <c r="LCI451" s="71"/>
      <c r="LCJ451" s="71"/>
      <c r="LCK451" s="71"/>
      <c r="LCL451" s="71"/>
      <c r="LCM451" s="71"/>
      <c r="LCN451" s="71"/>
      <c r="LCO451" s="71"/>
      <c r="LCP451" s="71"/>
      <c r="LCQ451" s="71"/>
      <c r="LCR451" s="71"/>
      <c r="LCS451" s="71"/>
      <c r="LCT451" s="71"/>
      <c r="LCU451" s="71"/>
      <c r="LCV451" s="71"/>
      <c r="LCW451" s="71"/>
      <c r="LCX451" s="71"/>
      <c r="LCY451" s="71"/>
      <c r="LCZ451" s="71"/>
      <c r="LDA451" s="71"/>
      <c r="LDB451" s="71"/>
      <c r="LDC451" s="71"/>
      <c r="LDD451" s="71"/>
      <c r="LDE451" s="71"/>
      <c r="LDF451" s="71"/>
      <c r="LDG451" s="71"/>
      <c r="LDH451" s="71"/>
      <c r="LDI451" s="71"/>
      <c r="LDJ451" s="71"/>
      <c r="LDK451" s="71"/>
      <c r="LDL451" s="71"/>
      <c r="LDM451" s="71"/>
      <c r="LDN451" s="71"/>
      <c r="LDO451" s="71"/>
      <c r="LDP451" s="71"/>
      <c r="LDQ451" s="71"/>
      <c r="LDR451" s="71"/>
      <c r="LDS451" s="71"/>
      <c r="LDT451" s="71"/>
      <c r="LDU451" s="71"/>
      <c r="LDV451" s="71"/>
      <c r="LDW451" s="71"/>
      <c r="LDX451" s="71"/>
      <c r="LDY451" s="71"/>
      <c r="LDZ451" s="71"/>
      <c r="LEA451" s="71"/>
      <c r="LEB451" s="71"/>
      <c r="LEC451" s="71"/>
      <c r="LED451" s="71"/>
      <c r="LEE451" s="71"/>
      <c r="LEF451" s="71"/>
      <c r="LEG451" s="71"/>
      <c r="LEH451" s="71"/>
      <c r="LEI451" s="71"/>
      <c r="LEJ451" s="71"/>
      <c r="LEK451" s="71"/>
      <c r="LEL451" s="71"/>
      <c r="LEM451" s="71"/>
      <c r="LEN451" s="71"/>
      <c r="LEO451" s="71"/>
      <c r="LEP451" s="71"/>
      <c r="LEQ451" s="71"/>
      <c r="LER451" s="71"/>
      <c r="LES451" s="71"/>
      <c r="LET451" s="71"/>
      <c r="LEU451" s="71"/>
      <c r="LEV451" s="71"/>
      <c r="LEW451" s="71"/>
      <c r="LEX451" s="71"/>
      <c r="LEY451" s="71"/>
      <c r="LEZ451" s="71"/>
      <c r="LFA451" s="71"/>
      <c r="LFB451" s="71"/>
      <c r="LFC451" s="71"/>
      <c r="LFD451" s="71"/>
      <c r="LFE451" s="71"/>
      <c r="LFF451" s="71"/>
      <c r="LFG451" s="71"/>
      <c r="LFH451" s="71"/>
      <c r="LFI451" s="71"/>
      <c r="LFJ451" s="71"/>
      <c r="LFK451" s="71"/>
      <c r="LFL451" s="71"/>
      <c r="LFM451" s="71"/>
      <c r="LFN451" s="71"/>
      <c r="LFO451" s="71"/>
      <c r="LFP451" s="71"/>
      <c r="LFQ451" s="71"/>
      <c r="LFR451" s="71"/>
      <c r="LFS451" s="71"/>
      <c r="LFT451" s="71"/>
      <c r="LFU451" s="71"/>
      <c r="LFV451" s="71"/>
      <c r="LFW451" s="71"/>
      <c r="LFX451" s="71"/>
      <c r="LFY451" s="71"/>
      <c r="LFZ451" s="71"/>
      <c r="LGA451" s="71"/>
      <c r="LGB451" s="71"/>
      <c r="LGC451" s="71"/>
      <c r="LGD451" s="71"/>
      <c r="LGE451" s="71"/>
      <c r="LGF451" s="71"/>
      <c r="LGG451" s="71"/>
      <c r="LGH451" s="71"/>
      <c r="LGI451" s="71"/>
      <c r="LGJ451" s="71"/>
      <c r="LGK451" s="71"/>
      <c r="LGL451" s="71"/>
      <c r="LGM451" s="71"/>
      <c r="LGN451" s="71"/>
      <c r="LGO451" s="71"/>
      <c r="LGP451" s="71"/>
      <c r="LGQ451" s="71"/>
      <c r="LGR451" s="71"/>
      <c r="LGS451" s="71"/>
      <c r="LGT451" s="71"/>
      <c r="LGU451" s="71"/>
      <c r="LGV451" s="71"/>
      <c r="LGW451" s="71"/>
      <c r="LGX451" s="71"/>
      <c r="LGY451" s="71"/>
      <c r="LGZ451" s="71"/>
      <c r="LHA451" s="71"/>
      <c r="LHB451" s="71"/>
      <c r="LHC451" s="71"/>
      <c r="LHD451" s="71"/>
      <c r="LHE451" s="71"/>
      <c r="LHF451" s="71"/>
      <c r="LHG451" s="71"/>
      <c r="LHH451" s="71"/>
      <c r="LHI451" s="71"/>
      <c r="LHJ451" s="71"/>
      <c r="LHK451" s="71"/>
      <c r="LHL451" s="71"/>
      <c r="LHM451" s="71"/>
      <c r="LHN451" s="71"/>
      <c r="LHO451" s="71"/>
      <c r="LHP451" s="71"/>
      <c r="LHQ451" s="71"/>
      <c r="LHR451" s="71"/>
      <c r="LHS451" s="71"/>
      <c r="LHT451" s="71"/>
      <c r="LHU451" s="71"/>
      <c r="LHV451" s="71"/>
      <c r="LHW451" s="71"/>
      <c r="LHX451" s="71"/>
      <c r="LHY451" s="71"/>
      <c r="LHZ451" s="71"/>
      <c r="LIA451" s="71"/>
      <c r="LIB451" s="71"/>
      <c r="LIC451" s="71"/>
      <c r="LID451" s="71"/>
      <c r="LIE451" s="71"/>
      <c r="LIF451" s="71"/>
      <c r="LIG451" s="71"/>
      <c r="LIH451" s="71"/>
      <c r="LII451" s="71"/>
      <c r="LIJ451" s="71"/>
      <c r="LIK451" s="71"/>
      <c r="LIL451" s="71"/>
      <c r="LIM451" s="71"/>
      <c r="LIN451" s="71"/>
      <c r="LIO451" s="71"/>
      <c r="LIP451" s="71"/>
      <c r="LIQ451" s="71"/>
      <c r="LIR451" s="71"/>
      <c r="LIS451" s="71"/>
      <c r="LIT451" s="71"/>
      <c r="LIU451" s="71"/>
      <c r="LIV451" s="71"/>
      <c r="LIW451" s="71"/>
      <c r="LIX451" s="71"/>
      <c r="LIY451" s="71"/>
      <c r="LIZ451" s="71"/>
      <c r="LJA451" s="71"/>
      <c r="LJB451" s="71"/>
      <c r="LJC451" s="71"/>
      <c r="LJD451" s="71"/>
      <c r="LJE451" s="71"/>
      <c r="LJF451" s="71"/>
      <c r="LJG451" s="71"/>
      <c r="LJH451" s="71"/>
      <c r="LJI451" s="71"/>
      <c r="LJJ451" s="71"/>
      <c r="LJK451" s="71"/>
      <c r="LJL451" s="71"/>
      <c r="LJM451" s="71"/>
      <c r="LJN451" s="71"/>
      <c r="LJO451" s="71"/>
      <c r="LJP451" s="71"/>
      <c r="LJQ451" s="71"/>
      <c r="LJR451" s="71"/>
      <c r="LJS451" s="71"/>
      <c r="LJT451" s="71"/>
      <c r="LJU451" s="71"/>
      <c r="LJV451" s="71"/>
      <c r="LJW451" s="71"/>
      <c r="LJX451" s="71"/>
      <c r="LJY451" s="71"/>
      <c r="LJZ451" s="71"/>
      <c r="LKA451" s="71"/>
      <c r="LKB451" s="71"/>
      <c r="LKC451" s="71"/>
      <c r="LKD451" s="71"/>
      <c r="LKE451" s="71"/>
      <c r="LKF451" s="71"/>
      <c r="LKG451" s="71"/>
      <c r="LKH451" s="71"/>
      <c r="LKI451" s="71"/>
      <c r="LKJ451" s="71"/>
      <c r="LKK451" s="71"/>
      <c r="LKL451" s="71"/>
      <c r="LKM451" s="71"/>
      <c r="LKN451" s="71"/>
      <c r="LKO451" s="71"/>
      <c r="LKP451" s="71"/>
      <c r="LKQ451" s="71"/>
      <c r="LKR451" s="71"/>
      <c r="LKS451" s="71"/>
      <c r="LKT451" s="71"/>
      <c r="LKU451" s="71"/>
      <c r="LKV451" s="71"/>
      <c r="LKW451" s="71"/>
      <c r="LKX451" s="71"/>
      <c r="LKY451" s="71"/>
      <c r="LKZ451" s="71"/>
      <c r="LLA451" s="71"/>
      <c r="LLB451" s="71"/>
      <c r="LLC451" s="71"/>
      <c r="LLD451" s="71"/>
      <c r="LLE451" s="71"/>
      <c r="LLF451" s="71"/>
      <c r="LLG451" s="71"/>
      <c r="LLH451" s="71"/>
      <c r="LLI451" s="71"/>
      <c r="LLJ451" s="71"/>
      <c r="LLK451" s="71"/>
      <c r="LLL451" s="71"/>
      <c r="LLM451" s="71"/>
      <c r="LLN451" s="71"/>
      <c r="LLO451" s="71"/>
      <c r="LLP451" s="71"/>
      <c r="LLQ451" s="71"/>
      <c r="LLR451" s="71"/>
      <c r="LLS451" s="71"/>
      <c r="LLT451" s="71"/>
      <c r="LLU451" s="71"/>
      <c r="LLV451" s="71"/>
      <c r="LLW451" s="71"/>
      <c r="LLX451" s="71"/>
      <c r="LLY451" s="71"/>
      <c r="LLZ451" s="71"/>
      <c r="LMA451" s="71"/>
      <c r="LMB451" s="71"/>
      <c r="LMC451" s="71"/>
      <c r="LMD451" s="71"/>
      <c r="LME451" s="71"/>
      <c r="LMF451" s="71"/>
      <c r="LMG451" s="71"/>
      <c r="LMH451" s="71"/>
      <c r="LMI451" s="71"/>
      <c r="LMJ451" s="71"/>
      <c r="LMK451" s="71"/>
      <c r="LML451" s="71"/>
      <c r="LMM451" s="71"/>
      <c r="LMN451" s="71"/>
      <c r="LMO451" s="71"/>
      <c r="LMP451" s="71"/>
      <c r="LMQ451" s="71"/>
      <c r="LMR451" s="71"/>
      <c r="LMS451" s="71"/>
      <c r="LMT451" s="71"/>
      <c r="LMU451" s="71"/>
      <c r="LMV451" s="71"/>
      <c r="LMW451" s="71"/>
      <c r="LMX451" s="71"/>
      <c r="LMY451" s="71"/>
      <c r="LMZ451" s="71"/>
      <c r="LNA451" s="71"/>
      <c r="LNB451" s="71"/>
      <c r="LNC451" s="71"/>
      <c r="LND451" s="71"/>
      <c r="LNE451" s="71"/>
      <c r="LNF451" s="71"/>
      <c r="LNG451" s="71"/>
      <c r="LNH451" s="71"/>
      <c r="LNI451" s="71"/>
      <c r="LNJ451" s="71"/>
      <c r="LNK451" s="71"/>
      <c r="LNL451" s="71"/>
      <c r="LNM451" s="71"/>
      <c r="LNN451" s="71"/>
      <c r="LNO451" s="71"/>
      <c r="LNP451" s="71"/>
      <c r="LNQ451" s="71"/>
      <c r="LNR451" s="71"/>
      <c r="LNS451" s="71"/>
      <c r="LNT451" s="71"/>
      <c r="LNU451" s="71"/>
      <c r="LNV451" s="71"/>
      <c r="LNW451" s="71"/>
      <c r="LNX451" s="71"/>
      <c r="LNY451" s="71"/>
      <c r="LNZ451" s="71"/>
      <c r="LOA451" s="71"/>
      <c r="LOB451" s="71"/>
      <c r="LOC451" s="71"/>
      <c r="LOD451" s="71"/>
      <c r="LOE451" s="71"/>
      <c r="LOF451" s="71"/>
      <c r="LOG451" s="71"/>
      <c r="LOH451" s="71"/>
      <c r="LOI451" s="71"/>
      <c r="LOJ451" s="71"/>
      <c r="LOK451" s="71"/>
      <c r="LOL451" s="71"/>
      <c r="LOM451" s="71"/>
      <c r="LON451" s="71"/>
      <c r="LOO451" s="71"/>
      <c r="LOP451" s="71"/>
      <c r="LOQ451" s="71"/>
      <c r="LOR451" s="71"/>
      <c r="LOS451" s="71"/>
      <c r="LOT451" s="71"/>
      <c r="LOU451" s="71"/>
      <c r="LOV451" s="71"/>
      <c r="LOW451" s="71"/>
      <c r="LOX451" s="71"/>
      <c r="LOY451" s="71"/>
      <c r="LOZ451" s="71"/>
      <c r="LPA451" s="71"/>
      <c r="LPB451" s="71"/>
      <c r="LPC451" s="71"/>
      <c r="LPD451" s="71"/>
      <c r="LPE451" s="71"/>
      <c r="LPF451" s="71"/>
      <c r="LPG451" s="71"/>
      <c r="LPH451" s="71"/>
      <c r="LPI451" s="71"/>
      <c r="LPJ451" s="71"/>
      <c r="LPK451" s="71"/>
      <c r="LPL451" s="71"/>
      <c r="LPM451" s="71"/>
      <c r="LPN451" s="71"/>
      <c r="LPO451" s="71"/>
      <c r="LPP451" s="71"/>
      <c r="LPQ451" s="71"/>
      <c r="LPR451" s="71"/>
      <c r="LPS451" s="71"/>
      <c r="LPT451" s="71"/>
      <c r="LPU451" s="71"/>
      <c r="LPV451" s="71"/>
      <c r="LPW451" s="71"/>
      <c r="LPX451" s="71"/>
      <c r="LPY451" s="71"/>
      <c r="LPZ451" s="71"/>
      <c r="LQA451" s="71"/>
      <c r="LQB451" s="71"/>
      <c r="LQC451" s="71"/>
      <c r="LQD451" s="71"/>
      <c r="LQE451" s="71"/>
      <c r="LQF451" s="71"/>
      <c r="LQG451" s="71"/>
      <c r="LQH451" s="71"/>
      <c r="LQI451" s="71"/>
      <c r="LQJ451" s="71"/>
      <c r="LQK451" s="71"/>
      <c r="LQL451" s="71"/>
      <c r="LQM451" s="71"/>
      <c r="LQN451" s="71"/>
      <c r="LQO451" s="71"/>
      <c r="LQP451" s="71"/>
      <c r="LQQ451" s="71"/>
      <c r="LQR451" s="71"/>
      <c r="LQS451" s="71"/>
      <c r="LQT451" s="71"/>
      <c r="LQU451" s="71"/>
      <c r="LQV451" s="71"/>
      <c r="LQW451" s="71"/>
      <c r="LQX451" s="71"/>
      <c r="LQY451" s="71"/>
      <c r="LQZ451" s="71"/>
      <c r="LRA451" s="71"/>
      <c r="LRB451" s="71"/>
      <c r="LRC451" s="71"/>
      <c r="LRD451" s="71"/>
      <c r="LRE451" s="71"/>
      <c r="LRF451" s="71"/>
      <c r="LRG451" s="71"/>
      <c r="LRH451" s="71"/>
      <c r="LRI451" s="71"/>
      <c r="LRJ451" s="71"/>
      <c r="LRK451" s="71"/>
      <c r="LRL451" s="71"/>
      <c r="LRM451" s="71"/>
      <c r="LRN451" s="71"/>
      <c r="LRO451" s="71"/>
      <c r="LRP451" s="71"/>
      <c r="LRQ451" s="71"/>
      <c r="LRR451" s="71"/>
      <c r="LRS451" s="71"/>
      <c r="LRT451" s="71"/>
      <c r="LRU451" s="71"/>
      <c r="LRV451" s="71"/>
      <c r="LRW451" s="71"/>
      <c r="LRX451" s="71"/>
      <c r="LRY451" s="71"/>
      <c r="LRZ451" s="71"/>
      <c r="LSA451" s="71"/>
      <c r="LSB451" s="71"/>
      <c r="LSC451" s="71"/>
      <c r="LSD451" s="71"/>
      <c r="LSE451" s="71"/>
      <c r="LSF451" s="71"/>
      <c r="LSG451" s="71"/>
      <c r="LSH451" s="71"/>
      <c r="LSI451" s="71"/>
      <c r="LSJ451" s="71"/>
      <c r="LSK451" s="71"/>
      <c r="LSL451" s="71"/>
      <c r="LSM451" s="71"/>
      <c r="LSN451" s="71"/>
      <c r="LSO451" s="71"/>
      <c r="LSP451" s="71"/>
      <c r="LSQ451" s="71"/>
      <c r="LSR451" s="71"/>
      <c r="LSS451" s="71"/>
      <c r="LST451" s="71"/>
      <c r="LSU451" s="71"/>
      <c r="LSV451" s="71"/>
      <c r="LSW451" s="71"/>
      <c r="LSX451" s="71"/>
      <c r="LSY451" s="71"/>
      <c r="LSZ451" s="71"/>
      <c r="LTA451" s="71"/>
      <c r="LTB451" s="71"/>
      <c r="LTC451" s="71"/>
      <c r="LTD451" s="71"/>
      <c r="LTE451" s="71"/>
      <c r="LTF451" s="71"/>
      <c r="LTG451" s="71"/>
      <c r="LTH451" s="71"/>
      <c r="LTI451" s="71"/>
      <c r="LTJ451" s="71"/>
      <c r="LTK451" s="71"/>
      <c r="LTL451" s="71"/>
      <c r="LTM451" s="71"/>
      <c r="LTN451" s="71"/>
      <c r="LTO451" s="71"/>
      <c r="LTP451" s="71"/>
      <c r="LTQ451" s="71"/>
      <c r="LTR451" s="71"/>
      <c r="LTS451" s="71"/>
      <c r="LTT451" s="71"/>
      <c r="LTU451" s="71"/>
      <c r="LTV451" s="71"/>
      <c r="LTW451" s="71"/>
      <c r="LTX451" s="71"/>
      <c r="LTY451" s="71"/>
      <c r="LTZ451" s="71"/>
      <c r="LUA451" s="71"/>
      <c r="LUB451" s="71"/>
      <c r="LUC451" s="71"/>
      <c r="LUD451" s="71"/>
      <c r="LUE451" s="71"/>
      <c r="LUF451" s="71"/>
      <c r="LUG451" s="71"/>
      <c r="LUH451" s="71"/>
      <c r="LUI451" s="71"/>
      <c r="LUJ451" s="71"/>
      <c r="LUK451" s="71"/>
      <c r="LUL451" s="71"/>
      <c r="LUM451" s="71"/>
      <c r="LUN451" s="71"/>
      <c r="LUO451" s="71"/>
      <c r="LUP451" s="71"/>
      <c r="LUQ451" s="71"/>
      <c r="LUR451" s="71"/>
      <c r="LUS451" s="71"/>
      <c r="LUT451" s="71"/>
      <c r="LUU451" s="71"/>
      <c r="LUV451" s="71"/>
      <c r="LUW451" s="71"/>
      <c r="LUX451" s="71"/>
      <c r="LUY451" s="71"/>
      <c r="LUZ451" s="71"/>
      <c r="LVA451" s="71"/>
      <c r="LVB451" s="71"/>
      <c r="LVC451" s="71"/>
      <c r="LVD451" s="71"/>
      <c r="LVE451" s="71"/>
      <c r="LVF451" s="71"/>
      <c r="LVG451" s="71"/>
      <c r="LVH451" s="71"/>
      <c r="LVI451" s="71"/>
      <c r="LVJ451" s="71"/>
      <c r="LVK451" s="71"/>
      <c r="LVL451" s="71"/>
      <c r="LVM451" s="71"/>
      <c r="LVN451" s="71"/>
      <c r="LVO451" s="71"/>
      <c r="LVP451" s="71"/>
      <c r="LVQ451" s="71"/>
      <c r="LVR451" s="71"/>
      <c r="LVS451" s="71"/>
      <c r="LVT451" s="71"/>
      <c r="LVU451" s="71"/>
      <c r="LVV451" s="71"/>
      <c r="LVW451" s="71"/>
      <c r="LVX451" s="71"/>
      <c r="LVY451" s="71"/>
      <c r="LVZ451" s="71"/>
      <c r="LWA451" s="71"/>
      <c r="LWB451" s="71"/>
      <c r="LWC451" s="71"/>
      <c r="LWD451" s="71"/>
      <c r="LWE451" s="71"/>
      <c r="LWF451" s="71"/>
      <c r="LWG451" s="71"/>
      <c r="LWH451" s="71"/>
      <c r="LWI451" s="71"/>
      <c r="LWJ451" s="71"/>
      <c r="LWK451" s="71"/>
      <c r="LWL451" s="71"/>
      <c r="LWM451" s="71"/>
      <c r="LWN451" s="71"/>
      <c r="LWO451" s="71"/>
      <c r="LWP451" s="71"/>
      <c r="LWQ451" s="71"/>
      <c r="LWR451" s="71"/>
      <c r="LWS451" s="71"/>
      <c r="LWT451" s="71"/>
      <c r="LWU451" s="71"/>
      <c r="LWV451" s="71"/>
      <c r="LWW451" s="71"/>
      <c r="LWX451" s="71"/>
      <c r="LWY451" s="71"/>
      <c r="LWZ451" s="71"/>
      <c r="LXA451" s="71"/>
      <c r="LXB451" s="71"/>
      <c r="LXC451" s="71"/>
      <c r="LXD451" s="71"/>
      <c r="LXE451" s="71"/>
      <c r="LXF451" s="71"/>
      <c r="LXG451" s="71"/>
      <c r="LXH451" s="71"/>
      <c r="LXI451" s="71"/>
      <c r="LXJ451" s="71"/>
      <c r="LXK451" s="71"/>
      <c r="LXL451" s="71"/>
      <c r="LXM451" s="71"/>
      <c r="LXN451" s="71"/>
      <c r="LXO451" s="71"/>
      <c r="LXP451" s="71"/>
      <c r="LXQ451" s="71"/>
      <c r="LXR451" s="71"/>
      <c r="LXS451" s="71"/>
      <c r="LXT451" s="71"/>
      <c r="LXU451" s="71"/>
      <c r="LXV451" s="71"/>
      <c r="LXW451" s="71"/>
      <c r="LXX451" s="71"/>
      <c r="LXY451" s="71"/>
      <c r="LXZ451" s="71"/>
      <c r="LYA451" s="71"/>
      <c r="LYB451" s="71"/>
      <c r="LYC451" s="71"/>
      <c r="LYD451" s="71"/>
      <c r="LYE451" s="71"/>
      <c r="LYF451" s="71"/>
      <c r="LYG451" s="71"/>
      <c r="LYH451" s="71"/>
      <c r="LYI451" s="71"/>
      <c r="LYJ451" s="71"/>
      <c r="LYK451" s="71"/>
      <c r="LYL451" s="71"/>
      <c r="LYM451" s="71"/>
      <c r="LYN451" s="71"/>
      <c r="LYO451" s="71"/>
      <c r="LYP451" s="71"/>
      <c r="LYQ451" s="71"/>
      <c r="LYR451" s="71"/>
      <c r="LYS451" s="71"/>
      <c r="LYT451" s="71"/>
      <c r="LYU451" s="71"/>
      <c r="LYV451" s="71"/>
      <c r="LYW451" s="71"/>
      <c r="LYX451" s="71"/>
      <c r="LYY451" s="71"/>
      <c r="LYZ451" s="71"/>
      <c r="LZA451" s="71"/>
      <c r="LZB451" s="71"/>
      <c r="LZC451" s="71"/>
      <c r="LZD451" s="71"/>
      <c r="LZE451" s="71"/>
      <c r="LZF451" s="71"/>
      <c r="LZG451" s="71"/>
      <c r="LZH451" s="71"/>
      <c r="LZI451" s="71"/>
      <c r="LZJ451" s="71"/>
      <c r="LZK451" s="71"/>
      <c r="LZL451" s="71"/>
      <c r="LZM451" s="71"/>
      <c r="LZN451" s="71"/>
      <c r="LZO451" s="71"/>
      <c r="LZP451" s="71"/>
      <c r="LZQ451" s="71"/>
      <c r="LZR451" s="71"/>
      <c r="LZS451" s="71"/>
      <c r="LZT451" s="71"/>
      <c r="LZU451" s="71"/>
      <c r="LZV451" s="71"/>
      <c r="LZW451" s="71"/>
      <c r="LZX451" s="71"/>
      <c r="LZY451" s="71"/>
      <c r="LZZ451" s="71"/>
      <c r="MAA451" s="71"/>
      <c r="MAB451" s="71"/>
      <c r="MAC451" s="71"/>
      <c r="MAD451" s="71"/>
      <c r="MAE451" s="71"/>
      <c r="MAF451" s="71"/>
      <c r="MAG451" s="71"/>
      <c r="MAH451" s="71"/>
      <c r="MAI451" s="71"/>
      <c r="MAJ451" s="71"/>
      <c r="MAK451" s="71"/>
      <c r="MAL451" s="71"/>
      <c r="MAM451" s="71"/>
      <c r="MAN451" s="71"/>
      <c r="MAO451" s="71"/>
      <c r="MAP451" s="71"/>
      <c r="MAQ451" s="71"/>
      <c r="MAR451" s="71"/>
      <c r="MAS451" s="71"/>
      <c r="MAT451" s="71"/>
      <c r="MAU451" s="71"/>
      <c r="MAV451" s="71"/>
      <c r="MAW451" s="71"/>
      <c r="MAX451" s="71"/>
      <c r="MAY451" s="71"/>
      <c r="MAZ451" s="71"/>
      <c r="MBA451" s="71"/>
      <c r="MBB451" s="71"/>
      <c r="MBC451" s="71"/>
      <c r="MBD451" s="71"/>
      <c r="MBE451" s="71"/>
      <c r="MBF451" s="71"/>
      <c r="MBG451" s="71"/>
      <c r="MBH451" s="71"/>
      <c r="MBI451" s="71"/>
      <c r="MBJ451" s="71"/>
      <c r="MBK451" s="71"/>
      <c r="MBL451" s="71"/>
      <c r="MBM451" s="71"/>
      <c r="MBN451" s="71"/>
      <c r="MBO451" s="71"/>
      <c r="MBP451" s="71"/>
      <c r="MBQ451" s="71"/>
      <c r="MBR451" s="71"/>
      <c r="MBS451" s="71"/>
      <c r="MBT451" s="71"/>
      <c r="MBU451" s="71"/>
      <c r="MBV451" s="71"/>
      <c r="MBW451" s="71"/>
      <c r="MBX451" s="71"/>
      <c r="MBY451" s="71"/>
      <c r="MBZ451" s="71"/>
      <c r="MCA451" s="71"/>
      <c r="MCB451" s="71"/>
      <c r="MCC451" s="71"/>
      <c r="MCD451" s="71"/>
      <c r="MCE451" s="71"/>
      <c r="MCF451" s="71"/>
      <c r="MCG451" s="71"/>
      <c r="MCH451" s="71"/>
      <c r="MCI451" s="71"/>
      <c r="MCJ451" s="71"/>
      <c r="MCK451" s="71"/>
      <c r="MCL451" s="71"/>
      <c r="MCM451" s="71"/>
      <c r="MCN451" s="71"/>
      <c r="MCO451" s="71"/>
      <c r="MCP451" s="71"/>
      <c r="MCQ451" s="71"/>
      <c r="MCR451" s="71"/>
      <c r="MCS451" s="71"/>
      <c r="MCT451" s="71"/>
      <c r="MCU451" s="71"/>
      <c r="MCV451" s="71"/>
      <c r="MCW451" s="71"/>
      <c r="MCX451" s="71"/>
      <c r="MCY451" s="71"/>
      <c r="MCZ451" s="71"/>
      <c r="MDA451" s="71"/>
      <c r="MDB451" s="71"/>
      <c r="MDC451" s="71"/>
      <c r="MDD451" s="71"/>
      <c r="MDE451" s="71"/>
      <c r="MDF451" s="71"/>
      <c r="MDG451" s="71"/>
      <c r="MDH451" s="71"/>
      <c r="MDI451" s="71"/>
      <c r="MDJ451" s="71"/>
      <c r="MDK451" s="71"/>
      <c r="MDL451" s="71"/>
      <c r="MDM451" s="71"/>
      <c r="MDN451" s="71"/>
      <c r="MDO451" s="71"/>
      <c r="MDP451" s="71"/>
      <c r="MDQ451" s="71"/>
      <c r="MDR451" s="71"/>
      <c r="MDS451" s="71"/>
      <c r="MDT451" s="71"/>
      <c r="MDU451" s="71"/>
      <c r="MDV451" s="71"/>
      <c r="MDW451" s="71"/>
      <c r="MDX451" s="71"/>
      <c r="MDY451" s="71"/>
      <c r="MDZ451" s="71"/>
      <c r="MEA451" s="71"/>
      <c r="MEB451" s="71"/>
      <c r="MEC451" s="71"/>
      <c r="MED451" s="71"/>
      <c r="MEE451" s="71"/>
      <c r="MEF451" s="71"/>
      <c r="MEG451" s="71"/>
      <c r="MEH451" s="71"/>
      <c r="MEI451" s="71"/>
      <c r="MEJ451" s="71"/>
      <c r="MEK451" s="71"/>
      <c r="MEL451" s="71"/>
      <c r="MEM451" s="71"/>
      <c r="MEN451" s="71"/>
      <c r="MEO451" s="71"/>
      <c r="MEP451" s="71"/>
      <c r="MEQ451" s="71"/>
      <c r="MER451" s="71"/>
      <c r="MES451" s="71"/>
      <c r="MET451" s="71"/>
      <c r="MEU451" s="71"/>
      <c r="MEV451" s="71"/>
      <c r="MEW451" s="71"/>
      <c r="MEX451" s="71"/>
      <c r="MEY451" s="71"/>
      <c r="MEZ451" s="71"/>
      <c r="MFA451" s="71"/>
      <c r="MFB451" s="71"/>
      <c r="MFC451" s="71"/>
      <c r="MFD451" s="71"/>
      <c r="MFE451" s="71"/>
      <c r="MFF451" s="71"/>
      <c r="MFG451" s="71"/>
      <c r="MFH451" s="71"/>
      <c r="MFI451" s="71"/>
      <c r="MFJ451" s="71"/>
      <c r="MFK451" s="71"/>
      <c r="MFL451" s="71"/>
      <c r="MFM451" s="71"/>
      <c r="MFN451" s="71"/>
      <c r="MFO451" s="71"/>
      <c r="MFP451" s="71"/>
      <c r="MFQ451" s="71"/>
      <c r="MFR451" s="71"/>
      <c r="MFS451" s="71"/>
      <c r="MFT451" s="71"/>
      <c r="MFU451" s="71"/>
      <c r="MFV451" s="71"/>
      <c r="MFW451" s="71"/>
      <c r="MFX451" s="71"/>
      <c r="MFY451" s="71"/>
      <c r="MFZ451" s="71"/>
      <c r="MGA451" s="71"/>
      <c r="MGB451" s="71"/>
      <c r="MGC451" s="71"/>
      <c r="MGD451" s="71"/>
      <c r="MGE451" s="71"/>
      <c r="MGF451" s="71"/>
      <c r="MGG451" s="71"/>
      <c r="MGH451" s="71"/>
      <c r="MGI451" s="71"/>
      <c r="MGJ451" s="71"/>
      <c r="MGK451" s="71"/>
      <c r="MGL451" s="71"/>
      <c r="MGM451" s="71"/>
      <c r="MGN451" s="71"/>
      <c r="MGO451" s="71"/>
      <c r="MGP451" s="71"/>
      <c r="MGQ451" s="71"/>
      <c r="MGR451" s="71"/>
      <c r="MGS451" s="71"/>
      <c r="MGT451" s="71"/>
      <c r="MGU451" s="71"/>
      <c r="MGV451" s="71"/>
      <c r="MGW451" s="71"/>
      <c r="MGX451" s="71"/>
      <c r="MGY451" s="71"/>
      <c r="MGZ451" s="71"/>
      <c r="MHA451" s="71"/>
      <c r="MHB451" s="71"/>
      <c r="MHC451" s="71"/>
      <c r="MHD451" s="71"/>
      <c r="MHE451" s="71"/>
      <c r="MHF451" s="71"/>
      <c r="MHG451" s="71"/>
      <c r="MHH451" s="71"/>
      <c r="MHI451" s="71"/>
      <c r="MHJ451" s="71"/>
      <c r="MHK451" s="71"/>
      <c r="MHL451" s="71"/>
      <c r="MHM451" s="71"/>
      <c r="MHN451" s="71"/>
      <c r="MHO451" s="71"/>
      <c r="MHP451" s="71"/>
      <c r="MHQ451" s="71"/>
      <c r="MHR451" s="71"/>
      <c r="MHS451" s="71"/>
      <c r="MHT451" s="71"/>
      <c r="MHU451" s="71"/>
      <c r="MHV451" s="71"/>
      <c r="MHW451" s="71"/>
      <c r="MHX451" s="71"/>
      <c r="MHY451" s="71"/>
      <c r="MHZ451" s="71"/>
      <c r="MIA451" s="71"/>
      <c r="MIB451" s="71"/>
      <c r="MIC451" s="71"/>
      <c r="MID451" s="71"/>
      <c r="MIE451" s="71"/>
      <c r="MIF451" s="71"/>
      <c r="MIG451" s="71"/>
      <c r="MIH451" s="71"/>
      <c r="MII451" s="71"/>
      <c r="MIJ451" s="71"/>
      <c r="MIK451" s="71"/>
      <c r="MIL451" s="71"/>
      <c r="MIM451" s="71"/>
      <c r="MIN451" s="71"/>
      <c r="MIO451" s="71"/>
      <c r="MIP451" s="71"/>
      <c r="MIQ451" s="71"/>
      <c r="MIR451" s="71"/>
      <c r="MIS451" s="71"/>
      <c r="MIT451" s="71"/>
      <c r="MIU451" s="71"/>
      <c r="MIV451" s="71"/>
      <c r="MIW451" s="71"/>
      <c r="MIX451" s="71"/>
      <c r="MIY451" s="71"/>
      <c r="MIZ451" s="71"/>
      <c r="MJA451" s="71"/>
      <c r="MJB451" s="71"/>
      <c r="MJC451" s="71"/>
      <c r="MJD451" s="71"/>
      <c r="MJE451" s="71"/>
      <c r="MJF451" s="71"/>
      <c r="MJG451" s="71"/>
      <c r="MJH451" s="71"/>
      <c r="MJI451" s="71"/>
      <c r="MJJ451" s="71"/>
      <c r="MJK451" s="71"/>
      <c r="MJL451" s="71"/>
      <c r="MJM451" s="71"/>
      <c r="MJN451" s="71"/>
      <c r="MJO451" s="71"/>
      <c r="MJP451" s="71"/>
      <c r="MJQ451" s="71"/>
      <c r="MJR451" s="71"/>
      <c r="MJS451" s="71"/>
      <c r="MJT451" s="71"/>
      <c r="MJU451" s="71"/>
      <c r="MJV451" s="71"/>
      <c r="MJW451" s="71"/>
      <c r="MJX451" s="71"/>
      <c r="MJY451" s="71"/>
      <c r="MJZ451" s="71"/>
      <c r="MKA451" s="71"/>
      <c r="MKB451" s="71"/>
      <c r="MKC451" s="71"/>
      <c r="MKD451" s="71"/>
      <c r="MKE451" s="71"/>
      <c r="MKF451" s="71"/>
      <c r="MKG451" s="71"/>
      <c r="MKH451" s="71"/>
      <c r="MKI451" s="71"/>
      <c r="MKJ451" s="71"/>
      <c r="MKK451" s="71"/>
      <c r="MKL451" s="71"/>
      <c r="MKM451" s="71"/>
      <c r="MKN451" s="71"/>
      <c r="MKO451" s="71"/>
      <c r="MKP451" s="71"/>
      <c r="MKQ451" s="71"/>
      <c r="MKR451" s="71"/>
      <c r="MKS451" s="71"/>
      <c r="MKT451" s="71"/>
      <c r="MKU451" s="71"/>
      <c r="MKV451" s="71"/>
      <c r="MKW451" s="71"/>
      <c r="MKX451" s="71"/>
      <c r="MKY451" s="71"/>
      <c r="MKZ451" s="71"/>
      <c r="MLA451" s="71"/>
      <c r="MLB451" s="71"/>
      <c r="MLC451" s="71"/>
      <c r="MLD451" s="71"/>
      <c r="MLE451" s="71"/>
      <c r="MLF451" s="71"/>
      <c r="MLG451" s="71"/>
      <c r="MLH451" s="71"/>
      <c r="MLI451" s="71"/>
      <c r="MLJ451" s="71"/>
      <c r="MLK451" s="71"/>
      <c r="MLL451" s="71"/>
      <c r="MLM451" s="71"/>
      <c r="MLN451" s="71"/>
      <c r="MLO451" s="71"/>
      <c r="MLP451" s="71"/>
      <c r="MLQ451" s="71"/>
      <c r="MLR451" s="71"/>
      <c r="MLS451" s="71"/>
      <c r="MLT451" s="71"/>
      <c r="MLU451" s="71"/>
      <c r="MLV451" s="71"/>
      <c r="MLW451" s="71"/>
      <c r="MLX451" s="71"/>
      <c r="MLY451" s="71"/>
      <c r="MLZ451" s="71"/>
      <c r="MMA451" s="71"/>
      <c r="MMB451" s="71"/>
      <c r="MMC451" s="71"/>
      <c r="MMD451" s="71"/>
      <c r="MME451" s="71"/>
      <c r="MMF451" s="71"/>
      <c r="MMG451" s="71"/>
      <c r="MMH451" s="71"/>
      <c r="MMI451" s="71"/>
      <c r="MMJ451" s="71"/>
      <c r="MMK451" s="71"/>
      <c r="MML451" s="71"/>
      <c r="MMM451" s="71"/>
      <c r="MMN451" s="71"/>
      <c r="MMO451" s="71"/>
      <c r="MMP451" s="71"/>
      <c r="MMQ451" s="71"/>
      <c r="MMR451" s="71"/>
      <c r="MMS451" s="71"/>
      <c r="MMT451" s="71"/>
      <c r="MMU451" s="71"/>
      <c r="MMV451" s="71"/>
      <c r="MMW451" s="71"/>
      <c r="MMX451" s="71"/>
      <c r="MMY451" s="71"/>
      <c r="MMZ451" s="71"/>
      <c r="MNA451" s="71"/>
      <c r="MNB451" s="71"/>
      <c r="MNC451" s="71"/>
      <c r="MND451" s="71"/>
      <c r="MNE451" s="71"/>
      <c r="MNF451" s="71"/>
      <c r="MNG451" s="71"/>
      <c r="MNH451" s="71"/>
      <c r="MNI451" s="71"/>
      <c r="MNJ451" s="71"/>
      <c r="MNK451" s="71"/>
      <c r="MNL451" s="71"/>
      <c r="MNM451" s="71"/>
      <c r="MNN451" s="71"/>
      <c r="MNO451" s="71"/>
      <c r="MNP451" s="71"/>
      <c r="MNQ451" s="71"/>
      <c r="MNR451" s="71"/>
      <c r="MNS451" s="71"/>
      <c r="MNT451" s="71"/>
      <c r="MNU451" s="71"/>
      <c r="MNV451" s="71"/>
      <c r="MNW451" s="71"/>
      <c r="MNX451" s="71"/>
      <c r="MNY451" s="71"/>
      <c r="MNZ451" s="71"/>
      <c r="MOA451" s="71"/>
      <c r="MOB451" s="71"/>
      <c r="MOC451" s="71"/>
      <c r="MOD451" s="71"/>
      <c r="MOE451" s="71"/>
      <c r="MOF451" s="71"/>
      <c r="MOG451" s="71"/>
      <c r="MOH451" s="71"/>
      <c r="MOI451" s="71"/>
      <c r="MOJ451" s="71"/>
      <c r="MOK451" s="71"/>
      <c r="MOL451" s="71"/>
      <c r="MOM451" s="71"/>
      <c r="MON451" s="71"/>
      <c r="MOO451" s="71"/>
      <c r="MOP451" s="71"/>
      <c r="MOQ451" s="71"/>
      <c r="MOR451" s="71"/>
      <c r="MOS451" s="71"/>
      <c r="MOT451" s="71"/>
      <c r="MOU451" s="71"/>
      <c r="MOV451" s="71"/>
      <c r="MOW451" s="71"/>
      <c r="MOX451" s="71"/>
      <c r="MOY451" s="71"/>
      <c r="MOZ451" s="71"/>
      <c r="MPA451" s="71"/>
      <c r="MPB451" s="71"/>
      <c r="MPC451" s="71"/>
      <c r="MPD451" s="71"/>
      <c r="MPE451" s="71"/>
      <c r="MPF451" s="71"/>
      <c r="MPG451" s="71"/>
      <c r="MPH451" s="71"/>
      <c r="MPI451" s="71"/>
      <c r="MPJ451" s="71"/>
      <c r="MPK451" s="71"/>
      <c r="MPL451" s="71"/>
      <c r="MPM451" s="71"/>
      <c r="MPN451" s="71"/>
      <c r="MPO451" s="71"/>
      <c r="MPP451" s="71"/>
      <c r="MPQ451" s="71"/>
      <c r="MPR451" s="71"/>
      <c r="MPS451" s="71"/>
      <c r="MPT451" s="71"/>
      <c r="MPU451" s="71"/>
      <c r="MPV451" s="71"/>
      <c r="MPW451" s="71"/>
      <c r="MPX451" s="71"/>
      <c r="MPY451" s="71"/>
      <c r="MPZ451" s="71"/>
      <c r="MQA451" s="71"/>
      <c r="MQB451" s="71"/>
      <c r="MQC451" s="71"/>
      <c r="MQD451" s="71"/>
      <c r="MQE451" s="71"/>
      <c r="MQF451" s="71"/>
      <c r="MQG451" s="71"/>
      <c r="MQH451" s="71"/>
      <c r="MQI451" s="71"/>
      <c r="MQJ451" s="71"/>
      <c r="MQK451" s="71"/>
      <c r="MQL451" s="71"/>
      <c r="MQM451" s="71"/>
      <c r="MQN451" s="71"/>
      <c r="MQO451" s="71"/>
      <c r="MQP451" s="71"/>
      <c r="MQQ451" s="71"/>
      <c r="MQR451" s="71"/>
      <c r="MQS451" s="71"/>
      <c r="MQT451" s="71"/>
      <c r="MQU451" s="71"/>
      <c r="MQV451" s="71"/>
      <c r="MQW451" s="71"/>
      <c r="MQX451" s="71"/>
      <c r="MQY451" s="71"/>
      <c r="MQZ451" s="71"/>
      <c r="MRA451" s="71"/>
      <c r="MRB451" s="71"/>
      <c r="MRC451" s="71"/>
      <c r="MRD451" s="71"/>
      <c r="MRE451" s="71"/>
      <c r="MRF451" s="71"/>
      <c r="MRG451" s="71"/>
      <c r="MRH451" s="71"/>
      <c r="MRI451" s="71"/>
      <c r="MRJ451" s="71"/>
      <c r="MRK451" s="71"/>
      <c r="MRL451" s="71"/>
      <c r="MRM451" s="71"/>
      <c r="MRN451" s="71"/>
      <c r="MRO451" s="71"/>
      <c r="MRP451" s="71"/>
      <c r="MRQ451" s="71"/>
      <c r="MRR451" s="71"/>
      <c r="MRS451" s="71"/>
      <c r="MRT451" s="71"/>
      <c r="MRU451" s="71"/>
      <c r="MRV451" s="71"/>
      <c r="MRW451" s="71"/>
      <c r="MRX451" s="71"/>
      <c r="MRY451" s="71"/>
      <c r="MRZ451" s="71"/>
      <c r="MSA451" s="71"/>
      <c r="MSB451" s="71"/>
      <c r="MSC451" s="71"/>
      <c r="MSD451" s="71"/>
      <c r="MSE451" s="71"/>
      <c r="MSF451" s="71"/>
      <c r="MSG451" s="71"/>
      <c r="MSH451" s="71"/>
      <c r="MSI451" s="71"/>
      <c r="MSJ451" s="71"/>
      <c r="MSK451" s="71"/>
      <c r="MSL451" s="71"/>
      <c r="MSM451" s="71"/>
      <c r="MSN451" s="71"/>
      <c r="MSO451" s="71"/>
      <c r="MSP451" s="71"/>
      <c r="MSQ451" s="71"/>
      <c r="MSR451" s="71"/>
      <c r="MSS451" s="71"/>
      <c r="MST451" s="71"/>
      <c r="MSU451" s="71"/>
      <c r="MSV451" s="71"/>
      <c r="MSW451" s="71"/>
      <c r="MSX451" s="71"/>
      <c r="MSY451" s="71"/>
      <c r="MSZ451" s="71"/>
      <c r="MTA451" s="71"/>
      <c r="MTB451" s="71"/>
      <c r="MTC451" s="71"/>
      <c r="MTD451" s="71"/>
      <c r="MTE451" s="71"/>
      <c r="MTF451" s="71"/>
      <c r="MTG451" s="71"/>
      <c r="MTH451" s="71"/>
      <c r="MTI451" s="71"/>
      <c r="MTJ451" s="71"/>
      <c r="MTK451" s="71"/>
      <c r="MTL451" s="71"/>
      <c r="MTM451" s="71"/>
      <c r="MTN451" s="71"/>
      <c r="MTO451" s="71"/>
      <c r="MTP451" s="71"/>
      <c r="MTQ451" s="71"/>
      <c r="MTR451" s="71"/>
      <c r="MTS451" s="71"/>
      <c r="MTT451" s="71"/>
      <c r="MTU451" s="71"/>
      <c r="MTV451" s="71"/>
      <c r="MTW451" s="71"/>
      <c r="MTX451" s="71"/>
      <c r="MTY451" s="71"/>
      <c r="MTZ451" s="71"/>
      <c r="MUA451" s="71"/>
      <c r="MUB451" s="71"/>
      <c r="MUC451" s="71"/>
      <c r="MUD451" s="71"/>
      <c r="MUE451" s="71"/>
      <c r="MUF451" s="71"/>
      <c r="MUG451" s="71"/>
      <c r="MUH451" s="71"/>
      <c r="MUI451" s="71"/>
      <c r="MUJ451" s="71"/>
      <c r="MUK451" s="71"/>
      <c r="MUL451" s="71"/>
      <c r="MUM451" s="71"/>
      <c r="MUN451" s="71"/>
      <c r="MUO451" s="71"/>
      <c r="MUP451" s="71"/>
      <c r="MUQ451" s="71"/>
      <c r="MUR451" s="71"/>
      <c r="MUS451" s="71"/>
      <c r="MUT451" s="71"/>
      <c r="MUU451" s="71"/>
      <c r="MUV451" s="71"/>
      <c r="MUW451" s="71"/>
      <c r="MUX451" s="71"/>
      <c r="MUY451" s="71"/>
      <c r="MUZ451" s="71"/>
      <c r="MVA451" s="71"/>
      <c r="MVB451" s="71"/>
      <c r="MVC451" s="71"/>
      <c r="MVD451" s="71"/>
      <c r="MVE451" s="71"/>
      <c r="MVF451" s="71"/>
      <c r="MVG451" s="71"/>
      <c r="MVH451" s="71"/>
      <c r="MVI451" s="71"/>
      <c r="MVJ451" s="71"/>
      <c r="MVK451" s="71"/>
      <c r="MVL451" s="71"/>
      <c r="MVM451" s="71"/>
      <c r="MVN451" s="71"/>
      <c r="MVO451" s="71"/>
      <c r="MVP451" s="71"/>
      <c r="MVQ451" s="71"/>
      <c r="MVR451" s="71"/>
      <c r="MVS451" s="71"/>
      <c r="MVT451" s="71"/>
      <c r="MVU451" s="71"/>
      <c r="MVV451" s="71"/>
      <c r="MVW451" s="71"/>
      <c r="MVX451" s="71"/>
      <c r="MVY451" s="71"/>
      <c r="MVZ451" s="71"/>
      <c r="MWA451" s="71"/>
      <c r="MWB451" s="71"/>
      <c r="MWC451" s="71"/>
      <c r="MWD451" s="71"/>
      <c r="MWE451" s="71"/>
      <c r="MWF451" s="71"/>
      <c r="MWG451" s="71"/>
      <c r="MWH451" s="71"/>
      <c r="MWI451" s="71"/>
      <c r="MWJ451" s="71"/>
      <c r="MWK451" s="71"/>
      <c r="MWL451" s="71"/>
      <c r="MWM451" s="71"/>
      <c r="MWN451" s="71"/>
      <c r="MWO451" s="71"/>
      <c r="MWP451" s="71"/>
      <c r="MWQ451" s="71"/>
      <c r="MWR451" s="71"/>
      <c r="MWS451" s="71"/>
      <c r="MWT451" s="71"/>
      <c r="MWU451" s="71"/>
      <c r="MWV451" s="71"/>
      <c r="MWW451" s="71"/>
      <c r="MWX451" s="71"/>
      <c r="MWY451" s="71"/>
      <c r="MWZ451" s="71"/>
      <c r="MXA451" s="71"/>
      <c r="MXB451" s="71"/>
      <c r="MXC451" s="71"/>
      <c r="MXD451" s="71"/>
      <c r="MXE451" s="71"/>
      <c r="MXF451" s="71"/>
      <c r="MXG451" s="71"/>
      <c r="MXH451" s="71"/>
      <c r="MXI451" s="71"/>
      <c r="MXJ451" s="71"/>
      <c r="MXK451" s="71"/>
      <c r="MXL451" s="71"/>
      <c r="MXM451" s="71"/>
      <c r="MXN451" s="71"/>
      <c r="MXO451" s="71"/>
      <c r="MXP451" s="71"/>
      <c r="MXQ451" s="71"/>
      <c r="MXR451" s="71"/>
      <c r="MXS451" s="71"/>
      <c r="MXT451" s="71"/>
      <c r="MXU451" s="71"/>
      <c r="MXV451" s="71"/>
      <c r="MXW451" s="71"/>
      <c r="MXX451" s="71"/>
      <c r="MXY451" s="71"/>
      <c r="MXZ451" s="71"/>
      <c r="MYA451" s="71"/>
      <c r="MYB451" s="71"/>
      <c r="MYC451" s="71"/>
      <c r="MYD451" s="71"/>
      <c r="MYE451" s="71"/>
      <c r="MYF451" s="71"/>
      <c r="MYG451" s="71"/>
      <c r="MYH451" s="71"/>
      <c r="MYI451" s="71"/>
      <c r="MYJ451" s="71"/>
      <c r="MYK451" s="71"/>
      <c r="MYL451" s="71"/>
      <c r="MYM451" s="71"/>
      <c r="MYN451" s="71"/>
      <c r="MYO451" s="71"/>
      <c r="MYP451" s="71"/>
      <c r="MYQ451" s="71"/>
      <c r="MYR451" s="71"/>
      <c r="MYS451" s="71"/>
      <c r="MYT451" s="71"/>
      <c r="MYU451" s="71"/>
      <c r="MYV451" s="71"/>
      <c r="MYW451" s="71"/>
      <c r="MYX451" s="71"/>
      <c r="MYY451" s="71"/>
      <c r="MYZ451" s="71"/>
      <c r="MZA451" s="71"/>
      <c r="MZB451" s="71"/>
      <c r="MZC451" s="71"/>
      <c r="MZD451" s="71"/>
      <c r="MZE451" s="71"/>
      <c r="MZF451" s="71"/>
      <c r="MZG451" s="71"/>
      <c r="MZH451" s="71"/>
      <c r="MZI451" s="71"/>
      <c r="MZJ451" s="71"/>
      <c r="MZK451" s="71"/>
      <c r="MZL451" s="71"/>
      <c r="MZM451" s="71"/>
      <c r="MZN451" s="71"/>
      <c r="MZO451" s="71"/>
      <c r="MZP451" s="71"/>
      <c r="MZQ451" s="71"/>
      <c r="MZR451" s="71"/>
      <c r="MZS451" s="71"/>
      <c r="MZT451" s="71"/>
      <c r="MZU451" s="71"/>
      <c r="MZV451" s="71"/>
      <c r="MZW451" s="71"/>
      <c r="MZX451" s="71"/>
      <c r="MZY451" s="71"/>
      <c r="MZZ451" s="71"/>
      <c r="NAA451" s="71"/>
      <c r="NAB451" s="71"/>
      <c r="NAC451" s="71"/>
      <c r="NAD451" s="71"/>
      <c r="NAE451" s="71"/>
      <c r="NAF451" s="71"/>
      <c r="NAG451" s="71"/>
      <c r="NAH451" s="71"/>
      <c r="NAI451" s="71"/>
      <c r="NAJ451" s="71"/>
      <c r="NAK451" s="71"/>
      <c r="NAL451" s="71"/>
      <c r="NAM451" s="71"/>
      <c r="NAN451" s="71"/>
      <c r="NAO451" s="71"/>
      <c r="NAP451" s="71"/>
      <c r="NAQ451" s="71"/>
      <c r="NAR451" s="71"/>
      <c r="NAS451" s="71"/>
      <c r="NAT451" s="71"/>
      <c r="NAU451" s="71"/>
      <c r="NAV451" s="71"/>
      <c r="NAW451" s="71"/>
      <c r="NAX451" s="71"/>
      <c r="NAY451" s="71"/>
      <c r="NAZ451" s="71"/>
      <c r="NBA451" s="71"/>
      <c r="NBB451" s="71"/>
      <c r="NBC451" s="71"/>
      <c r="NBD451" s="71"/>
      <c r="NBE451" s="71"/>
      <c r="NBF451" s="71"/>
      <c r="NBG451" s="71"/>
      <c r="NBH451" s="71"/>
      <c r="NBI451" s="71"/>
      <c r="NBJ451" s="71"/>
      <c r="NBK451" s="71"/>
      <c r="NBL451" s="71"/>
      <c r="NBM451" s="71"/>
      <c r="NBN451" s="71"/>
      <c r="NBO451" s="71"/>
      <c r="NBP451" s="71"/>
      <c r="NBQ451" s="71"/>
      <c r="NBR451" s="71"/>
      <c r="NBS451" s="71"/>
      <c r="NBT451" s="71"/>
      <c r="NBU451" s="71"/>
      <c r="NBV451" s="71"/>
      <c r="NBW451" s="71"/>
      <c r="NBX451" s="71"/>
      <c r="NBY451" s="71"/>
      <c r="NBZ451" s="71"/>
      <c r="NCA451" s="71"/>
      <c r="NCB451" s="71"/>
      <c r="NCC451" s="71"/>
      <c r="NCD451" s="71"/>
      <c r="NCE451" s="71"/>
      <c r="NCF451" s="71"/>
      <c r="NCG451" s="71"/>
      <c r="NCH451" s="71"/>
      <c r="NCI451" s="71"/>
      <c r="NCJ451" s="71"/>
      <c r="NCK451" s="71"/>
      <c r="NCL451" s="71"/>
      <c r="NCM451" s="71"/>
      <c r="NCN451" s="71"/>
      <c r="NCO451" s="71"/>
      <c r="NCP451" s="71"/>
      <c r="NCQ451" s="71"/>
      <c r="NCR451" s="71"/>
      <c r="NCS451" s="71"/>
      <c r="NCT451" s="71"/>
      <c r="NCU451" s="71"/>
      <c r="NCV451" s="71"/>
      <c r="NCW451" s="71"/>
      <c r="NCX451" s="71"/>
      <c r="NCY451" s="71"/>
      <c r="NCZ451" s="71"/>
      <c r="NDA451" s="71"/>
      <c r="NDB451" s="71"/>
      <c r="NDC451" s="71"/>
      <c r="NDD451" s="71"/>
      <c r="NDE451" s="71"/>
      <c r="NDF451" s="71"/>
      <c r="NDG451" s="71"/>
      <c r="NDH451" s="71"/>
      <c r="NDI451" s="71"/>
      <c r="NDJ451" s="71"/>
      <c r="NDK451" s="71"/>
      <c r="NDL451" s="71"/>
      <c r="NDM451" s="71"/>
      <c r="NDN451" s="71"/>
      <c r="NDO451" s="71"/>
      <c r="NDP451" s="71"/>
      <c r="NDQ451" s="71"/>
      <c r="NDR451" s="71"/>
      <c r="NDS451" s="71"/>
      <c r="NDT451" s="71"/>
      <c r="NDU451" s="71"/>
      <c r="NDV451" s="71"/>
      <c r="NDW451" s="71"/>
      <c r="NDX451" s="71"/>
      <c r="NDY451" s="71"/>
      <c r="NDZ451" s="71"/>
      <c r="NEA451" s="71"/>
      <c r="NEB451" s="71"/>
      <c r="NEC451" s="71"/>
      <c r="NED451" s="71"/>
      <c r="NEE451" s="71"/>
      <c r="NEF451" s="71"/>
      <c r="NEG451" s="71"/>
      <c r="NEH451" s="71"/>
      <c r="NEI451" s="71"/>
      <c r="NEJ451" s="71"/>
      <c r="NEK451" s="71"/>
      <c r="NEL451" s="71"/>
      <c r="NEM451" s="71"/>
      <c r="NEN451" s="71"/>
      <c r="NEO451" s="71"/>
      <c r="NEP451" s="71"/>
      <c r="NEQ451" s="71"/>
      <c r="NER451" s="71"/>
      <c r="NES451" s="71"/>
      <c r="NET451" s="71"/>
      <c r="NEU451" s="71"/>
      <c r="NEV451" s="71"/>
      <c r="NEW451" s="71"/>
      <c r="NEX451" s="71"/>
      <c r="NEY451" s="71"/>
      <c r="NEZ451" s="71"/>
      <c r="NFA451" s="71"/>
      <c r="NFB451" s="71"/>
      <c r="NFC451" s="71"/>
      <c r="NFD451" s="71"/>
      <c r="NFE451" s="71"/>
      <c r="NFF451" s="71"/>
      <c r="NFG451" s="71"/>
      <c r="NFH451" s="71"/>
      <c r="NFI451" s="71"/>
      <c r="NFJ451" s="71"/>
      <c r="NFK451" s="71"/>
      <c r="NFL451" s="71"/>
      <c r="NFM451" s="71"/>
      <c r="NFN451" s="71"/>
      <c r="NFO451" s="71"/>
      <c r="NFP451" s="71"/>
      <c r="NFQ451" s="71"/>
      <c r="NFR451" s="71"/>
      <c r="NFS451" s="71"/>
      <c r="NFT451" s="71"/>
      <c r="NFU451" s="71"/>
      <c r="NFV451" s="71"/>
      <c r="NFW451" s="71"/>
      <c r="NFX451" s="71"/>
      <c r="NFY451" s="71"/>
      <c r="NFZ451" s="71"/>
      <c r="NGA451" s="71"/>
      <c r="NGB451" s="71"/>
      <c r="NGC451" s="71"/>
      <c r="NGD451" s="71"/>
      <c r="NGE451" s="71"/>
      <c r="NGF451" s="71"/>
      <c r="NGG451" s="71"/>
      <c r="NGH451" s="71"/>
      <c r="NGI451" s="71"/>
      <c r="NGJ451" s="71"/>
      <c r="NGK451" s="71"/>
      <c r="NGL451" s="71"/>
      <c r="NGM451" s="71"/>
      <c r="NGN451" s="71"/>
      <c r="NGO451" s="71"/>
      <c r="NGP451" s="71"/>
      <c r="NGQ451" s="71"/>
      <c r="NGR451" s="71"/>
      <c r="NGS451" s="71"/>
      <c r="NGT451" s="71"/>
      <c r="NGU451" s="71"/>
      <c r="NGV451" s="71"/>
      <c r="NGW451" s="71"/>
      <c r="NGX451" s="71"/>
      <c r="NGY451" s="71"/>
      <c r="NGZ451" s="71"/>
      <c r="NHA451" s="71"/>
      <c r="NHB451" s="71"/>
      <c r="NHC451" s="71"/>
      <c r="NHD451" s="71"/>
      <c r="NHE451" s="71"/>
      <c r="NHF451" s="71"/>
      <c r="NHG451" s="71"/>
      <c r="NHH451" s="71"/>
      <c r="NHI451" s="71"/>
      <c r="NHJ451" s="71"/>
      <c r="NHK451" s="71"/>
      <c r="NHL451" s="71"/>
      <c r="NHM451" s="71"/>
      <c r="NHN451" s="71"/>
      <c r="NHO451" s="71"/>
      <c r="NHP451" s="71"/>
      <c r="NHQ451" s="71"/>
      <c r="NHR451" s="71"/>
      <c r="NHS451" s="71"/>
      <c r="NHT451" s="71"/>
      <c r="NHU451" s="71"/>
      <c r="NHV451" s="71"/>
      <c r="NHW451" s="71"/>
      <c r="NHX451" s="71"/>
      <c r="NHY451" s="71"/>
      <c r="NHZ451" s="71"/>
      <c r="NIA451" s="71"/>
      <c r="NIB451" s="71"/>
      <c r="NIC451" s="71"/>
      <c r="NID451" s="71"/>
      <c r="NIE451" s="71"/>
      <c r="NIF451" s="71"/>
      <c r="NIG451" s="71"/>
      <c r="NIH451" s="71"/>
      <c r="NII451" s="71"/>
      <c r="NIJ451" s="71"/>
      <c r="NIK451" s="71"/>
      <c r="NIL451" s="71"/>
      <c r="NIM451" s="71"/>
      <c r="NIN451" s="71"/>
      <c r="NIO451" s="71"/>
      <c r="NIP451" s="71"/>
      <c r="NIQ451" s="71"/>
      <c r="NIR451" s="71"/>
      <c r="NIS451" s="71"/>
      <c r="NIT451" s="71"/>
      <c r="NIU451" s="71"/>
      <c r="NIV451" s="71"/>
      <c r="NIW451" s="71"/>
      <c r="NIX451" s="71"/>
      <c r="NIY451" s="71"/>
      <c r="NIZ451" s="71"/>
      <c r="NJA451" s="71"/>
      <c r="NJB451" s="71"/>
      <c r="NJC451" s="71"/>
      <c r="NJD451" s="71"/>
      <c r="NJE451" s="71"/>
      <c r="NJF451" s="71"/>
      <c r="NJG451" s="71"/>
      <c r="NJH451" s="71"/>
      <c r="NJI451" s="71"/>
      <c r="NJJ451" s="71"/>
      <c r="NJK451" s="71"/>
      <c r="NJL451" s="71"/>
      <c r="NJM451" s="71"/>
      <c r="NJN451" s="71"/>
      <c r="NJO451" s="71"/>
      <c r="NJP451" s="71"/>
      <c r="NJQ451" s="71"/>
      <c r="NJR451" s="71"/>
      <c r="NJS451" s="71"/>
      <c r="NJT451" s="71"/>
      <c r="NJU451" s="71"/>
      <c r="NJV451" s="71"/>
      <c r="NJW451" s="71"/>
      <c r="NJX451" s="71"/>
      <c r="NJY451" s="71"/>
      <c r="NJZ451" s="71"/>
      <c r="NKA451" s="71"/>
      <c r="NKB451" s="71"/>
      <c r="NKC451" s="71"/>
      <c r="NKD451" s="71"/>
      <c r="NKE451" s="71"/>
      <c r="NKF451" s="71"/>
      <c r="NKG451" s="71"/>
      <c r="NKH451" s="71"/>
      <c r="NKI451" s="71"/>
      <c r="NKJ451" s="71"/>
      <c r="NKK451" s="71"/>
      <c r="NKL451" s="71"/>
      <c r="NKM451" s="71"/>
      <c r="NKN451" s="71"/>
      <c r="NKO451" s="71"/>
      <c r="NKP451" s="71"/>
      <c r="NKQ451" s="71"/>
      <c r="NKR451" s="71"/>
      <c r="NKS451" s="71"/>
      <c r="NKT451" s="71"/>
      <c r="NKU451" s="71"/>
      <c r="NKV451" s="71"/>
      <c r="NKW451" s="71"/>
      <c r="NKX451" s="71"/>
      <c r="NKY451" s="71"/>
      <c r="NKZ451" s="71"/>
      <c r="NLA451" s="71"/>
      <c r="NLB451" s="71"/>
      <c r="NLC451" s="71"/>
      <c r="NLD451" s="71"/>
      <c r="NLE451" s="71"/>
      <c r="NLF451" s="71"/>
      <c r="NLG451" s="71"/>
      <c r="NLH451" s="71"/>
      <c r="NLI451" s="71"/>
      <c r="NLJ451" s="71"/>
      <c r="NLK451" s="71"/>
      <c r="NLL451" s="71"/>
      <c r="NLM451" s="71"/>
      <c r="NLN451" s="71"/>
      <c r="NLO451" s="71"/>
      <c r="NLP451" s="71"/>
      <c r="NLQ451" s="71"/>
      <c r="NLR451" s="71"/>
      <c r="NLS451" s="71"/>
      <c r="NLT451" s="71"/>
      <c r="NLU451" s="71"/>
      <c r="NLV451" s="71"/>
      <c r="NLW451" s="71"/>
      <c r="NLX451" s="71"/>
      <c r="NLY451" s="71"/>
      <c r="NLZ451" s="71"/>
      <c r="NMA451" s="71"/>
      <c r="NMB451" s="71"/>
      <c r="NMC451" s="71"/>
      <c r="NMD451" s="71"/>
      <c r="NME451" s="71"/>
      <c r="NMF451" s="71"/>
      <c r="NMG451" s="71"/>
      <c r="NMH451" s="71"/>
      <c r="NMI451" s="71"/>
      <c r="NMJ451" s="71"/>
      <c r="NMK451" s="71"/>
      <c r="NML451" s="71"/>
      <c r="NMM451" s="71"/>
      <c r="NMN451" s="71"/>
      <c r="NMO451" s="71"/>
      <c r="NMP451" s="71"/>
      <c r="NMQ451" s="71"/>
      <c r="NMR451" s="71"/>
      <c r="NMS451" s="71"/>
      <c r="NMT451" s="71"/>
      <c r="NMU451" s="71"/>
      <c r="NMV451" s="71"/>
      <c r="NMW451" s="71"/>
      <c r="NMX451" s="71"/>
      <c r="NMY451" s="71"/>
      <c r="NMZ451" s="71"/>
      <c r="NNA451" s="71"/>
      <c r="NNB451" s="71"/>
      <c r="NNC451" s="71"/>
      <c r="NND451" s="71"/>
      <c r="NNE451" s="71"/>
      <c r="NNF451" s="71"/>
      <c r="NNG451" s="71"/>
      <c r="NNH451" s="71"/>
      <c r="NNI451" s="71"/>
      <c r="NNJ451" s="71"/>
      <c r="NNK451" s="71"/>
      <c r="NNL451" s="71"/>
      <c r="NNM451" s="71"/>
      <c r="NNN451" s="71"/>
      <c r="NNO451" s="71"/>
      <c r="NNP451" s="71"/>
      <c r="NNQ451" s="71"/>
      <c r="NNR451" s="71"/>
      <c r="NNS451" s="71"/>
      <c r="NNT451" s="71"/>
      <c r="NNU451" s="71"/>
      <c r="NNV451" s="71"/>
      <c r="NNW451" s="71"/>
      <c r="NNX451" s="71"/>
      <c r="NNY451" s="71"/>
      <c r="NNZ451" s="71"/>
      <c r="NOA451" s="71"/>
      <c r="NOB451" s="71"/>
      <c r="NOC451" s="71"/>
      <c r="NOD451" s="71"/>
      <c r="NOE451" s="71"/>
      <c r="NOF451" s="71"/>
      <c r="NOG451" s="71"/>
      <c r="NOH451" s="71"/>
      <c r="NOI451" s="71"/>
      <c r="NOJ451" s="71"/>
      <c r="NOK451" s="71"/>
      <c r="NOL451" s="71"/>
      <c r="NOM451" s="71"/>
      <c r="NON451" s="71"/>
      <c r="NOO451" s="71"/>
      <c r="NOP451" s="71"/>
      <c r="NOQ451" s="71"/>
      <c r="NOR451" s="71"/>
      <c r="NOS451" s="71"/>
      <c r="NOT451" s="71"/>
      <c r="NOU451" s="71"/>
      <c r="NOV451" s="71"/>
      <c r="NOW451" s="71"/>
      <c r="NOX451" s="71"/>
      <c r="NOY451" s="71"/>
      <c r="NOZ451" s="71"/>
      <c r="NPA451" s="71"/>
      <c r="NPB451" s="71"/>
      <c r="NPC451" s="71"/>
      <c r="NPD451" s="71"/>
      <c r="NPE451" s="71"/>
      <c r="NPF451" s="71"/>
      <c r="NPG451" s="71"/>
      <c r="NPH451" s="71"/>
      <c r="NPI451" s="71"/>
      <c r="NPJ451" s="71"/>
      <c r="NPK451" s="71"/>
      <c r="NPL451" s="71"/>
      <c r="NPM451" s="71"/>
      <c r="NPN451" s="71"/>
      <c r="NPO451" s="71"/>
      <c r="NPP451" s="71"/>
      <c r="NPQ451" s="71"/>
      <c r="NPR451" s="71"/>
      <c r="NPS451" s="71"/>
      <c r="NPT451" s="71"/>
      <c r="NPU451" s="71"/>
      <c r="NPV451" s="71"/>
      <c r="NPW451" s="71"/>
      <c r="NPX451" s="71"/>
      <c r="NPY451" s="71"/>
      <c r="NPZ451" s="71"/>
      <c r="NQA451" s="71"/>
      <c r="NQB451" s="71"/>
      <c r="NQC451" s="71"/>
      <c r="NQD451" s="71"/>
      <c r="NQE451" s="71"/>
      <c r="NQF451" s="71"/>
      <c r="NQG451" s="71"/>
      <c r="NQH451" s="71"/>
      <c r="NQI451" s="71"/>
      <c r="NQJ451" s="71"/>
      <c r="NQK451" s="71"/>
      <c r="NQL451" s="71"/>
      <c r="NQM451" s="71"/>
      <c r="NQN451" s="71"/>
      <c r="NQO451" s="71"/>
      <c r="NQP451" s="71"/>
      <c r="NQQ451" s="71"/>
      <c r="NQR451" s="71"/>
      <c r="NQS451" s="71"/>
      <c r="NQT451" s="71"/>
      <c r="NQU451" s="71"/>
      <c r="NQV451" s="71"/>
      <c r="NQW451" s="71"/>
      <c r="NQX451" s="71"/>
      <c r="NQY451" s="71"/>
      <c r="NQZ451" s="71"/>
      <c r="NRA451" s="71"/>
      <c r="NRB451" s="71"/>
      <c r="NRC451" s="71"/>
      <c r="NRD451" s="71"/>
      <c r="NRE451" s="71"/>
      <c r="NRF451" s="71"/>
      <c r="NRG451" s="71"/>
      <c r="NRH451" s="71"/>
      <c r="NRI451" s="71"/>
      <c r="NRJ451" s="71"/>
      <c r="NRK451" s="71"/>
      <c r="NRL451" s="71"/>
      <c r="NRM451" s="71"/>
      <c r="NRN451" s="71"/>
      <c r="NRO451" s="71"/>
      <c r="NRP451" s="71"/>
      <c r="NRQ451" s="71"/>
      <c r="NRR451" s="71"/>
      <c r="NRS451" s="71"/>
      <c r="NRT451" s="71"/>
      <c r="NRU451" s="71"/>
      <c r="NRV451" s="71"/>
      <c r="NRW451" s="71"/>
      <c r="NRX451" s="71"/>
      <c r="NRY451" s="71"/>
      <c r="NRZ451" s="71"/>
      <c r="NSA451" s="71"/>
      <c r="NSB451" s="71"/>
      <c r="NSC451" s="71"/>
      <c r="NSD451" s="71"/>
      <c r="NSE451" s="71"/>
      <c r="NSF451" s="71"/>
      <c r="NSG451" s="71"/>
      <c r="NSH451" s="71"/>
      <c r="NSI451" s="71"/>
      <c r="NSJ451" s="71"/>
      <c r="NSK451" s="71"/>
      <c r="NSL451" s="71"/>
      <c r="NSM451" s="71"/>
      <c r="NSN451" s="71"/>
      <c r="NSO451" s="71"/>
      <c r="NSP451" s="71"/>
      <c r="NSQ451" s="71"/>
      <c r="NSR451" s="71"/>
      <c r="NSS451" s="71"/>
      <c r="NST451" s="71"/>
      <c r="NSU451" s="71"/>
      <c r="NSV451" s="71"/>
      <c r="NSW451" s="71"/>
      <c r="NSX451" s="71"/>
      <c r="NSY451" s="71"/>
      <c r="NSZ451" s="71"/>
      <c r="NTA451" s="71"/>
      <c r="NTB451" s="71"/>
      <c r="NTC451" s="71"/>
      <c r="NTD451" s="71"/>
      <c r="NTE451" s="71"/>
      <c r="NTF451" s="71"/>
      <c r="NTG451" s="71"/>
      <c r="NTH451" s="71"/>
      <c r="NTI451" s="71"/>
      <c r="NTJ451" s="71"/>
      <c r="NTK451" s="71"/>
      <c r="NTL451" s="71"/>
      <c r="NTM451" s="71"/>
      <c r="NTN451" s="71"/>
      <c r="NTO451" s="71"/>
      <c r="NTP451" s="71"/>
      <c r="NTQ451" s="71"/>
      <c r="NTR451" s="71"/>
      <c r="NTS451" s="71"/>
      <c r="NTT451" s="71"/>
      <c r="NTU451" s="71"/>
      <c r="NTV451" s="71"/>
      <c r="NTW451" s="71"/>
      <c r="NTX451" s="71"/>
      <c r="NTY451" s="71"/>
      <c r="NTZ451" s="71"/>
      <c r="NUA451" s="71"/>
      <c r="NUB451" s="71"/>
      <c r="NUC451" s="71"/>
      <c r="NUD451" s="71"/>
      <c r="NUE451" s="71"/>
      <c r="NUF451" s="71"/>
      <c r="NUG451" s="71"/>
      <c r="NUH451" s="71"/>
      <c r="NUI451" s="71"/>
      <c r="NUJ451" s="71"/>
      <c r="NUK451" s="71"/>
      <c r="NUL451" s="71"/>
      <c r="NUM451" s="71"/>
      <c r="NUN451" s="71"/>
      <c r="NUO451" s="71"/>
      <c r="NUP451" s="71"/>
      <c r="NUQ451" s="71"/>
      <c r="NUR451" s="71"/>
      <c r="NUS451" s="71"/>
      <c r="NUT451" s="71"/>
      <c r="NUU451" s="71"/>
      <c r="NUV451" s="71"/>
      <c r="NUW451" s="71"/>
      <c r="NUX451" s="71"/>
      <c r="NUY451" s="71"/>
      <c r="NUZ451" s="71"/>
      <c r="NVA451" s="71"/>
      <c r="NVB451" s="71"/>
      <c r="NVC451" s="71"/>
      <c r="NVD451" s="71"/>
      <c r="NVE451" s="71"/>
      <c r="NVF451" s="71"/>
      <c r="NVG451" s="71"/>
      <c r="NVH451" s="71"/>
      <c r="NVI451" s="71"/>
      <c r="NVJ451" s="71"/>
      <c r="NVK451" s="71"/>
      <c r="NVL451" s="71"/>
      <c r="NVM451" s="71"/>
      <c r="NVN451" s="71"/>
      <c r="NVO451" s="71"/>
      <c r="NVP451" s="71"/>
      <c r="NVQ451" s="71"/>
      <c r="NVR451" s="71"/>
      <c r="NVS451" s="71"/>
      <c r="NVT451" s="71"/>
      <c r="NVU451" s="71"/>
      <c r="NVV451" s="71"/>
      <c r="NVW451" s="71"/>
      <c r="NVX451" s="71"/>
      <c r="NVY451" s="71"/>
      <c r="NVZ451" s="71"/>
      <c r="NWA451" s="71"/>
      <c r="NWB451" s="71"/>
      <c r="NWC451" s="71"/>
      <c r="NWD451" s="71"/>
      <c r="NWE451" s="71"/>
      <c r="NWF451" s="71"/>
      <c r="NWG451" s="71"/>
      <c r="NWH451" s="71"/>
      <c r="NWI451" s="71"/>
      <c r="NWJ451" s="71"/>
      <c r="NWK451" s="71"/>
      <c r="NWL451" s="71"/>
      <c r="NWM451" s="71"/>
      <c r="NWN451" s="71"/>
      <c r="NWO451" s="71"/>
      <c r="NWP451" s="71"/>
      <c r="NWQ451" s="71"/>
      <c r="NWR451" s="71"/>
      <c r="NWS451" s="71"/>
      <c r="NWT451" s="71"/>
      <c r="NWU451" s="71"/>
      <c r="NWV451" s="71"/>
      <c r="NWW451" s="71"/>
      <c r="NWX451" s="71"/>
      <c r="NWY451" s="71"/>
      <c r="NWZ451" s="71"/>
      <c r="NXA451" s="71"/>
      <c r="NXB451" s="71"/>
      <c r="NXC451" s="71"/>
      <c r="NXD451" s="71"/>
      <c r="NXE451" s="71"/>
      <c r="NXF451" s="71"/>
      <c r="NXG451" s="71"/>
      <c r="NXH451" s="71"/>
      <c r="NXI451" s="71"/>
      <c r="NXJ451" s="71"/>
      <c r="NXK451" s="71"/>
      <c r="NXL451" s="71"/>
      <c r="NXM451" s="71"/>
      <c r="NXN451" s="71"/>
      <c r="NXO451" s="71"/>
      <c r="NXP451" s="71"/>
      <c r="NXQ451" s="71"/>
      <c r="NXR451" s="71"/>
      <c r="NXS451" s="71"/>
      <c r="NXT451" s="71"/>
      <c r="NXU451" s="71"/>
      <c r="NXV451" s="71"/>
      <c r="NXW451" s="71"/>
      <c r="NXX451" s="71"/>
      <c r="NXY451" s="71"/>
      <c r="NXZ451" s="71"/>
      <c r="NYA451" s="71"/>
      <c r="NYB451" s="71"/>
      <c r="NYC451" s="71"/>
      <c r="NYD451" s="71"/>
      <c r="NYE451" s="71"/>
      <c r="NYF451" s="71"/>
      <c r="NYG451" s="71"/>
      <c r="NYH451" s="71"/>
      <c r="NYI451" s="71"/>
      <c r="NYJ451" s="71"/>
      <c r="NYK451" s="71"/>
      <c r="NYL451" s="71"/>
      <c r="NYM451" s="71"/>
      <c r="NYN451" s="71"/>
      <c r="NYO451" s="71"/>
      <c r="NYP451" s="71"/>
      <c r="NYQ451" s="71"/>
      <c r="NYR451" s="71"/>
      <c r="NYS451" s="71"/>
      <c r="NYT451" s="71"/>
      <c r="NYU451" s="71"/>
      <c r="NYV451" s="71"/>
      <c r="NYW451" s="71"/>
      <c r="NYX451" s="71"/>
      <c r="NYY451" s="71"/>
      <c r="NYZ451" s="71"/>
      <c r="NZA451" s="71"/>
      <c r="NZB451" s="71"/>
      <c r="NZC451" s="71"/>
      <c r="NZD451" s="71"/>
      <c r="NZE451" s="71"/>
      <c r="NZF451" s="71"/>
      <c r="NZG451" s="71"/>
      <c r="NZH451" s="71"/>
      <c r="NZI451" s="71"/>
      <c r="NZJ451" s="71"/>
      <c r="NZK451" s="71"/>
      <c r="NZL451" s="71"/>
      <c r="NZM451" s="71"/>
      <c r="NZN451" s="71"/>
      <c r="NZO451" s="71"/>
      <c r="NZP451" s="71"/>
      <c r="NZQ451" s="71"/>
      <c r="NZR451" s="71"/>
      <c r="NZS451" s="71"/>
      <c r="NZT451" s="71"/>
      <c r="NZU451" s="71"/>
      <c r="NZV451" s="71"/>
      <c r="NZW451" s="71"/>
      <c r="NZX451" s="71"/>
      <c r="NZY451" s="71"/>
      <c r="NZZ451" s="71"/>
      <c r="OAA451" s="71"/>
      <c r="OAB451" s="71"/>
      <c r="OAC451" s="71"/>
      <c r="OAD451" s="71"/>
      <c r="OAE451" s="71"/>
      <c r="OAF451" s="71"/>
      <c r="OAG451" s="71"/>
      <c r="OAH451" s="71"/>
      <c r="OAI451" s="71"/>
      <c r="OAJ451" s="71"/>
      <c r="OAK451" s="71"/>
      <c r="OAL451" s="71"/>
      <c r="OAM451" s="71"/>
      <c r="OAN451" s="71"/>
      <c r="OAO451" s="71"/>
      <c r="OAP451" s="71"/>
      <c r="OAQ451" s="71"/>
      <c r="OAR451" s="71"/>
      <c r="OAS451" s="71"/>
      <c r="OAT451" s="71"/>
      <c r="OAU451" s="71"/>
      <c r="OAV451" s="71"/>
      <c r="OAW451" s="71"/>
      <c r="OAX451" s="71"/>
      <c r="OAY451" s="71"/>
      <c r="OAZ451" s="71"/>
      <c r="OBA451" s="71"/>
      <c r="OBB451" s="71"/>
      <c r="OBC451" s="71"/>
      <c r="OBD451" s="71"/>
      <c r="OBE451" s="71"/>
      <c r="OBF451" s="71"/>
      <c r="OBG451" s="71"/>
      <c r="OBH451" s="71"/>
      <c r="OBI451" s="71"/>
      <c r="OBJ451" s="71"/>
      <c r="OBK451" s="71"/>
      <c r="OBL451" s="71"/>
      <c r="OBM451" s="71"/>
      <c r="OBN451" s="71"/>
      <c r="OBO451" s="71"/>
      <c r="OBP451" s="71"/>
      <c r="OBQ451" s="71"/>
      <c r="OBR451" s="71"/>
      <c r="OBS451" s="71"/>
      <c r="OBT451" s="71"/>
      <c r="OBU451" s="71"/>
      <c r="OBV451" s="71"/>
      <c r="OBW451" s="71"/>
      <c r="OBX451" s="71"/>
      <c r="OBY451" s="71"/>
      <c r="OBZ451" s="71"/>
      <c r="OCA451" s="71"/>
      <c r="OCB451" s="71"/>
      <c r="OCC451" s="71"/>
      <c r="OCD451" s="71"/>
      <c r="OCE451" s="71"/>
      <c r="OCF451" s="71"/>
      <c r="OCG451" s="71"/>
      <c r="OCH451" s="71"/>
      <c r="OCI451" s="71"/>
      <c r="OCJ451" s="71"/>
      <c r="OCK451" s="71"/>
      <c r="OCL451" s="71"/>
      <c r="OCM451" s="71"/>
      <c r="OCN451" s="71"/>
      <c r="OCO451" s="71"/>
      <c r="OCP451" s="71"/>
      <c r="OCQ451" s="71"/>
      <c r="OCR451" s="71"/>
      <c r="OCS451" s="71"/>
      <c r="OCT451" s="71"/>
      <c r="OCU451" s="71"/>
      <c r="OCV451" s="71"/>
      <c r="OCW451" s="71"/>
      <c r="OCX451" s="71"/>
      <c r="OCY451" s="71"/>
      <c r="OCZ451" s="71"/>
      <c r="ODA451" s="71"/>
      <c r="ODB451" s="71"/>
      <c r="ODC451" s="71"/>
      <c r="ODD451" s="71"/>
      <c r="ODE451" s="71"/>
      <c r="ODF451" s="71"/>
      <c r="ODG451" s="71"/>
      <c r="ODH451" s="71"/>
      <c r="ODI451" s="71"/>
      <c r="ODJ451" s="71"/>
      <c r="ODK451" s="71"/>
      <c r="ODL451" s="71"/>
      <c r="ODM451" s="71"/>
      <c r="ODN451" s="71"/>
      <c r="ODO451" s="71"/>
      <c r="ODP451" s="71"/>
      <c r="ODQ451" s="71"/>
      <c r="ODR451" s="71"/>
      <c r="ODS451" s="71"/>
      <c r="ODT451" s="71"/>
      <c r="ODU451" s="71"/>
      <c r="ODV451" s="71"/>
      <c r="ODW451" s="71"/>
      <c r="ODX451" s="71"/>
      <c r="ODY451" s="71"/>
      <c r="ODZ451" s="71"/>
      <c r="OEA451" s="71"/>
      <c r="OEB451" s="71"/>
      <c r="OEC451" s="71"/>
      <c r="OED451" s="71"/>
      <c r="OEE451" s="71"/>
      <c r="OEF451" s="71"/>
      <c r="OEG451" s="71"/>
      <c r="OEH451" s="71"/>
      <c r="OEI451" s="71"/>
      <c r="OEJ451" s="71"/>
      <c r="OEK451" s="71"/>
      <c r="OEL451" s="71"/>
      <c r="OEM451" s="71"/>
      <c r="OEN451" s="71"/>
      <c r="OEO451" s="71"/>
      <c r="OEP451" s="71"/>
      <c r="OEQ451" s="71"/>
      <c r="OER451" s="71"/>
      <c r="OES451" s="71"/>
      <c r="OET451" s="71"/>
      <c r="OEU451" s="71"/>
      <c r="OEV451" s="71"/>
      <c r="OEW451" s="71"/>
      <c r="OEX451" s="71"/>
      <c r="OEY451" s="71"/>
      <c r="OEZ451" s="71"/>
      <c r="OFA451" s="71"/>
      <c r="OFB451" s="71"/>
      <c r="OFC451" s="71"/>
      <c r="OFD451" s="71"/>
      <c r="OFE451" s="71"/>
      <c r="OFF451" s="71"/>
      <c r="OFG451" s="71"/>
      <c r="OFH451" s="71"/>
      <c r="OFI451" s="71"/>
      <c r="OFJ451" s="71"/>
      <c r="OFK451" s="71"/>
      <c r="OFL451" s="71"/>
      <c r="OFM451" s="71"/>
      <c r="OFN451" s="71"/>
      <c r="OFO451" s="71"/>
      <c r="OFP451" s="71"/>
      <c r="OFQ451" s="71"/>
      <c r="OFR451" s="71"/>
      <c r="OFS451" s="71"/>
      <c r="OFT451" s="71"/>
      <c r="OFU451" s="71"/>
      <c r="OFV451" s="71"/>
      <c r="OFW451" s="71"/>
      <c r="OFX451" s="71"/>
      <c r="OFY451" s="71"/>
      <c r="OFZ451" s="71"/>
      <c r="OGA451" s="71"/>
      <c r="OGB451" s="71"/>
      <c r="OGC451" s="71"/>
      <c r="OGD451" s="71"/>
      <c r="OGE451" s="71"/>
      <c r="OGF451" s="71"/>
      <c r="OGG451" s="71"/>
      <c r="OGH451" s="71"/>
      <c r="OGI451" s="71"/>
      <c r="OGJ451" s="71"/>
      <c r="OGK451" s="71"/>
      <c r="OGL451" s="71"/>
      <c r="OGM451" s="71"/>
      <c r="OGN451" s="71"/>
      <c r="OGO451" s="71"/>
      <c r="OGP451" s="71"/>
      <c r="OGQ451" s="71"/>
      <c r="OGR451" s="71"/>
      <c r="OGS451" s="71"/>
      <c r="OGT451" s="71"/>
      <c r="OGU451" s="71"/>
      <c r="OGV451" s="71"/>
      <c r="OGW451" s="71"/>
      <c r="OGX451" s="71"/>
      <c r="OGY451" s="71"/>
      <c r="OGZ451" s="71"/>
      <c r="OHA451" s="71"/>
      <c r="OHB451" s="71"/>
      <c r="OHC451" s="71"/>
      <c r="OHD451" s="71"/>
      <c r="OHE451" s="71"/>
      <c r="OHF451" s="71"/>
      <c r="OHG451" s="71"/>
      <c r="OHH451" s="71"/>
      <c r="OHI451" s="71"/>
      <c r="OHJ451" s="71"/>
      <c r="OHK451" s="71"/>
      <c r="OHL451" s="71"/>
      <c r="OHM451" s="71"/>
      <c r="OHN451" s="71"/>
      <c r="OHO451" s="71"/>
      <c r="OHP451" s="71"/>
      <c r="OHQ451" s="71"/>
      <c r="OHR451" s="71"/>
      <c r="OHS451" s="71"/>
      <c r="OHT451" s="71"/>
      <c r="OHU451" s="71"/>
      <c r="OHV451" s="71"/>
      <c r="OHW451" s="71"/>
      <c r="OHX451" s="71"/>
      <c r="OHY451" s="71"/>
      <c r="OHZ451" s="71"/>
      <c r="OIA451" s="71"/>
      <c r="OIB451" s="71"/>
      <c r="OIC451" s="71"/>
      <c r="OID451" s="71"/>
      <c r="OIE451" s="71"/>
      <c r="OIF451" s="71"/>
      <c r="OIG451" s="71"/>
      <c r="OIH451" s="71"/>
      <c r="OII451" s="71"/>
      <c r="OIJ451" s="71"/>
      <c r="OIK451" s="71"/>
      <c r="OIL451" s="71"/>
      <c r="OIM451" s="71"/>
      <c r="OIN451" s="71"/>
      <c r="OIO451" s="71"/>
      <c r="OIP451" s="71"/>
      <c r="OIQ451" s="71"/>
      <c r="OIR451" s="71"/>
      <c r="OIS451" s="71"/>
      <c r="OIT451" s="71"/>
      <c r="OIU451" s="71"/>
      <c r="OIV451" s="71"/>
      <c r="OIW451" s="71"/>
      <c r="OIX451" s="71"/>
      <c r="OIY451" s="71"/>
      <c r="OIZ451" s="71"/>
      <c r="OJA451" s="71"/>
      <c r="OJB451" s="71"/>
      <c r="OJC451" s="71"/>
      <c r="OJD451" s="71"/>
      <c r="OJE451" s="71"/>
      <c r="OJF451" s="71"/>
      <c r="OJG451" s="71"/>
      <c r="OJH451" s="71"/>
      <c r="OJI451" s="71"/>
      <c r="OJJ451" s="71"/>
      <c r="OJK451" s="71"/>
      <c r="OJL451" s="71"/>
      <c r="OJM451" s="71"/>
      <c r="OJN451" s="71"/>
      <c r="OJO451" s="71"/>
      <c r="OJP451" s="71"/>
      <c r="OJQ451" s="71"/>
      <c r="OJR451" s="71"/>
      <c r="OJS451" s="71"/>
      <c r="OJT451" s="71"/>
      <c r="OJU451" s="71"/>
      <c r="OJV451" s="71"/>
      <c r="OJW451" s="71"/>
      <c r="OJX451" s="71"/>
      <c r="OJY451" s="71"/>
      <c r="OJZ451" s="71"/>
      <c r="OKA451" s="71"/>
      <c r="OKB451" s="71"/>
      <c r="OKC451" s="71"/>
      <c r="OKD451" s="71"/>
      <c r="OKE451" s="71"/>
      <c r="OKF451" s="71"/>
      <c r="OKG451" s="71"/>
      <c r="OKH451" s="71"/>
      <c r="OKI451" s="71"/>
      <c r="OKJ451" s="71"/>
      <c r="OKK451" s="71"/>
      <c r="OKL451" s="71"/>
      <c r="OKM451" s="71"/>
      <c r="OKN451" s="71"/>
      <c r="OKO451" s="71"/>
      <c r="OKP451" s="71"/>
      <c r="OKQ451" s="71"/>
      <c r="OKR451" s="71"/>
      <c r="OKS451" s="71"/>
      <c r="OKT451" s="71"/>
      <c r="OKU451" s="71"/>
      <c r="OKV451" s="71"/>
      <c r="OKW451" s="71"/>
      <c r="OKX451" s="71"/>
      <c r="OKY451" s="71"/>
      <c r="OKZ451" s="71"/>
      <c r="OLA451" s="71"/>
      <c r="OLB451" s="71"/>
      <c r="OLC451" s="71"/>
      <c r="OLD451" s="71"/>
      <c r="OLE451" s="71"/>
      <c r="OLF451" s="71"/>
      <c r="OLG451" s="71"/>
      <c r="OLH451" s="71"/>
      <c r="OLI451" s="71"/>
      <c r="OLJ451" s="71"/>
      <c r="OLK451" s="71"/>
      <c r="OLL451" s="71"/>
      <c r="OLM451" s="71"/>
      <c r="OLN451" s="71"/>
      <c r="OLO451" s="71"/>
      <c r="OLP451" s="71"/>
      <c r="OLQ451" s="71"/>
      <c r="OLR451" s="71"/>
      <c r="OLS451" s="71"/>
      <c r="OLT451" s="71"/>
      <c r="OLU451" s="71"/>
      <c r="OLV451" s="71"/>
      <c r="OLW451" s="71"/>
      <c r="OLX451" s="71"/>
      <c r="OLY451" s="71"/>
      <c r="OLZ451" s="71"/>
      <c r="OMA451" s="71"/>
      <c r="OMB451" s="71"/>
      <c r="OMC451" s="71"/>
      <c r="OMD451" s="71"/>
      <c r="OME451" s="71"/>
      <c r="OMF451" s="71"/>
      <c r="OMG451" s="71"/>
      <c r="OMH451" s="71"/>
      <c r="OMI451" s="71"/>
      <c r="OMJ451" s="71"/>
      <c r="OMK451" s="71"/>
      <c r="OML451" s="71"/>
      <c r="OMM451" s="71"/>
      <c r="OMN451" s="71"/>
      <c r="OMO451" s="71"/>
      <c r="OMP451" s="71"/>
      <c r="OMQ451" s="71"/>
      <c r="OMR451" s="71"/>
      <c r="OMS451" s="71"/>
      <c r="OMT451" s="71"/>
      <c r="OMU451" s="71"/>
      <c r="OMV451" s="71"/>
      <c r="OMW451" s="71"/>
      <c r="OMX451" s="71"/>
      <c r="OMY451" s="71"/>
      <c r="OMZ451" s="71"/>
      <c r="ONA451" s="71"/>
      <c r="ONB451" s="71"/>
      <c r="ONC451" s="71"/>
      <c r="OND451" s="71"/>
      <c r="ONE451" s="71"/>
      <c r="ONF451" s="71"/>
      <c r="ONG451" s="71"/>
      <c r="ONH451" s="71"/>
      <c r="ONI451" s="71"/>
      <c r="ONJ451" s="71"/>
      <c r="ONK451" s="71"/>
      <c r="ONL451" s="71"/>
      <c r="ONM451" s="71"/>
      <c r="ONN451" s="71"/>
      <c r="ONO451" s="71"/>
      <c r="ONP451" s="71"/>
      <c r="ONQ451" s="71"/>
      <c r="ONR451" s="71"/>
      <c r="ONS451" s="71"/>
      <c r="ONT451" s="71"/>
      <c r="ONU451" s="71"/>
      <c r="ONV451" s="71"/>
      <c r="ONW451" s="71"/>
      <c r="ONX451" s="71"/>
      <c r="ONY451" s="71"/>
      <c r="ONZ451" s="71"/>
      <c r="OOA451" s="71"/>
      <c r="OOB451" s="71"/>
      <c r="OOC451" s="71"/>
      <c r="OOD451" s="71"/>
      <c r="OOE451" s="71"/>
      <c r="OOF451" s="71"/>
      <c r="OOG451" s="71"/>
      <c r="OOH451" s="71"/>
      <c r="OOI451" s="71"/>
      <c r="OOJ451" s="71"/>
      <c r="OOK451" s="71"/>
      <c r="OOL451" s="71"/>
      <c r="OOM451" s="71"/>
      <c r="OON451" s="71"/>
      <c r="OOO451" s="71"/>
      <c r="OOP451" s="71"/>
      <c r="OOQ451" s="71"/>
      <c r="OOR451" s="71"/>
      <c r="OOS451" s="71"/>
      <c r="OOT451" s="71"/>
      <c r="OOU451" s="71"/>
      <c r="OOV451" s="71"/>
      <c r="OOW451" s="71"/>
      <c r="OOX451" s="71"/>
      <c r="OOY451" s="71"/>
      <c r="OOZ451" s="71"/>
      <c r="OPA451" s="71"/>
      <c r="OPB451" s="71"/>
      <c r="OPC451" s="71"/>
      <c r="OPD451" s="71"/>
      <c r="OPE451" s="71"/>
      <c r="OPF451" s="71"/>
      <c r="OPG451" s="71"/>
      <c r="OPH451" s="71"/>
      <c r="OPI451" s="71"/>
      <c r="OPJ451" s="71"/>
      <c r="OPK451" s="71"/>
      <c r="OPL451" s="71"/>
      <c r="OPM451" s="71"/>
      <c r="OPN451" s="71"/>
      <c r="OPO451" s="71"/>
      <c r="OPP451" s="71"/>
      <c r="OPQ451" s="71"/>
      <c r="OPR451" s="71"/>
      <c r="OPS451" s="71"/>
      <c r="OPT451" s="71"/>
      <c r="OPU451" s="71"/>
      <c r="OPV451" s="71"/>
      <c r="OPW451" s="71"/>
      <c r="OPX451" s="71"/>
      <c r="OPY451" s="71"/>
      <c r="OPZ451" s="71"/>
      <c r="OQA451" s="71"/>
      <c r="OQB451" s="71"/>
      <c r="OQC451" s="71"/>
      <c r="OQD451" s="71"/>
      <c r="OQE451" s="71"/>
      <c r="OQF451" s="71"/>
      <c r="OQG451" s="71"/>
      <c r="OQH451" s="71"/>
      <c r="OQI451" s="71"/>
      <c r="OQJ451" s="71"/>
      <c r="OQK451" s="71"/>
      <c r="OQL451" s="71"/>
      <c r="OQM451" s="71"/>
      <c r="OQN451" s="71"/>
      <c r="OQO451" s="71"/>
      <c r="OQP451" s="71"/>
      <c r="OQQ451" s="71"/>
      <c r="OQR451" s="71"/>
      <c r="OQS451" s="71"/>
      <c r="OQT451" s="71"/>
      <c r="OQU451" s="71"/>
      <c r="OQV451" s="71"/>
      <c r="OQW451" s="71"/>
      <c r="OQX451" s="71"/>
      <c r="OQY451" s="71"/>
      <c r="OQZ451" s="71"/>
      <c r="ORA451" s="71"/>
      <c r="ORB451" s="71"/>
      <c r="ORC451" s="71"/>
      <c r="ORD451" s="71"/>
      <c r="ORE451" s="71"/>
      <c r="ORF451" s="71"/>
      <c r="ORG451" s="71"/>
      <c r="ORH451" s="71"/>
      <c r="ORI451" s="71"/>
      <c r="ORJ451" s="71"/>
      <c r="ORK451" s="71"/>
      <c r="ORL451" s="71"/>
      <c r="ORM451" s="71"/>
      <c r="ORN451" s="71"/>
      <c r="ORO451" s="71"/>
      <c r="ORP451" s="71"/>
      <c r="ORQ451" s="71"/>
      <c r="ORR451" s="71"/>
      <c r="ORS451" s="71"/>
      <c r="ORT451" s="71"/>
      <c r="ORU451" s="71"/>
      <c r="ORV451" s="71"/>
      <c r="ORW451" s="71"/>
      <c r="ORX451" s="71"/>
      <c r="ORY451" s="71"/>
      <c r="ORZ451" s="71"/>
      <c r="OSA451" s="71"/>
      <c r="OSB451" s="71"/>
      <c r="OSC451" s="71"/>
      <c r="OSD451" s="71"/>
      <c r="OSE451" s="71"/>
      <c r="OSF451" s="71"/>
      <c r="OSG451" s="71"/>
      <c r="OSH451" s="71"/>
      <c r="OSI451" s="71"/>
      <c r="OSJ451" s="71"/>
      <c r="OSK451" s="71"/>
      <c r="OSL451" s="71"/>
      <c r="OSM451" s="71"/>
      <c r="OSN451" s="71"/>
      <c r="OSO451" s="71"/>
      <c r="OSP451" s="71"/>
      <c r="OSQ451" s="71"/>
      <c r="OSR451" s="71"/>
      <c r="OSS451" s="71"/>
      <c r="OST451" s="71"/>
      <c r="OSU451" s="71"/>
      <c r="OSV451" s="71"/>
      <c r="OSW451" s="71"/>
      <c r="OSX451" s="71"/>
      <c r="OSY451" s="71"/>
      <c r="OSZ451" s="71"/>
      <c r="OTA451" s="71"/>
      <c r="OTB451" s="71"/>
      <c r="OTC451" s="71"/>
      <c r="OTD451" s="71"/>
      <c r="OTE451" s="71"/>
      <c r="OTF451" s="71"/>
      <c r="OTG451" s="71"/>
      <c r="OTH451" s="71"/>
      <c r="OTI451" s="71"/>
      <c r="OTJ451" s="71"/>
      <c r="OTK451" s="71"/>
      <c r="OTL451" s="71"/>
      <c r="OTM451" s="71"/>
      <c r="OTN451" s="71"/>
      <c r="OTO451" s="71"/>
      <c r="OTP451" s="71"/>
      <c r="OTQ451" s="71"/>
      <c r="OTR451" s="71"/>
      <c r="OTS451" s="71"/>
      <c r="OTT451" s="71"/>
      <c r="OTU451" s="71"/>
      <c r="OTV451" s="71"/>
      <c r="OTW451" s="71"/>
      <c r="OTX451" s="71"/>
      <c r="OTY451" s="71"/>
      <c r="OTZ451" s="71"/>
      <c r="OUA451" s="71"/>
      <c r="OUB451" s="71"/>
      <c r="OUC451" s="71"/>
      <c r="OUD451" s="71"/>
      <c r="OUE451" s="71"/>
      <c r="OUF451" s="71"/>
      <c r="OUG451" s="71"/>
      <c r="OUH451" s="71"/>
      <c r="OUI451" s="71"/>
      <c r="OUJ451" s="71"/>
      <c r="OUK451" s="71"/>
      <c r="OUL451" s="71"/>
      <c r="OUM451" s="71"/>
      <c r="OUN451" s="71"/>
      <c r="OUO451" s="71"/>
      <c r="OUP451" s="71"/>
      <c r="OUQ451" s="71"/>
      <c r="OUR451" s="71"/>
      <c r="OUS451" s="71"/>
      <c r="OUT451" s="71"/>
      <c r="OUU451" s="71"/>
      <c r="OUV451" s="71"/>
      <c r="OUW451" s="71"/>
      <c r="OUX451" s="71"/>
      <c r="OUY451" s="71"/>
      <c r="OUZ451" s="71"/>
      <c r="OVA451" s="71"/>
      <c r="OVB451" s="71"/>
      <c r="OVC451" s="71"/>
      <c r="OVD451" s="71"/>
      <c r="OVE451" s="71"/>
      <c r="OVF451" s="71"/>
      <c r="OVG451" s="71"/>
      <c r="OVH451" s="71"/>
      <c r="OVI451" s="71"/>
      <c r="OVJ451" s="71"/>
      <c r="OVK451" s="71"/>
      <c r="OVL451" s="71"/>
      <c r="OVM451" s="71"/>
      <c r="OVN451" s="71"/>
      <c r="OVO451" s="71"/>
      <c r="OVP451" s="71"/>
      <c r="OVQ451" s="71"/>
      <c r="OVR451" s="71"/>
      <c r="OVS451" s="71"/>
      <c r="OVT451" s="71"/>
      <c r="OVU451" s="71"/>
      <c r="OVV451" s="71"/>
      <c r="OVW451" s="71"/>
      <c r="OVX451" s="71"/>
      <c r="OVY451" s="71"/>
      <c r="OVZ451" s="71"/>
      <c r="OWA451" s="71"/>
      <c r="OWB451" s="71"/>
      <c r="OWC451" s="71"/>
      <c r="OWD451" s="71"/>
      <c r="OWE451" s="71"/>
      <c r="OWF451" s="71"/>
      <c r="OWG451" s="71"/>
      <c r="OWH451" s="71"/>
      <c r="OWI451" s="71"/>
      <c r="OWJ451" s="71"/>
      <c r="OWK451" s="71"/>
      <c r="OWL451" s="71"/>
      <c r="OWM451" s="71"/>
      <c r="OWN451" s="71"/>
      <c r="OWO451" s="71"/>
      <c r="OWP451" s="71"/>
      <c r="OWQ451" s="71"/>
      <c r="OWR451" s="71"/>
      <c r="OWS451" s="71"/>
      <c r="OWT451" s="71"/>
      <c r="OWU451" s="71"/>
      <c r="OWV451" s="71"/>
      <c r="OWW451" s="71"/>
      <c r="OWX451" s="71"/>
      <c r="OWY451" s="71"/>
      <c r="OWZ451" s="71"/>
      <c r="OXA451" s="71"/>
      <c r="OXB451" s="71"/>
      <c r="OXC451" s="71"/>
      <c r="OXD451" s="71"/>
      <c r="OXE451" s="71"/>
      <c r="OXF451" s="71"/>
      <c r="OXG451" s="71"/>
      <c r="OXH451" s="71"/>
      <c r="OXI451" s="71"/>
      <c r="OXJ451" s="71"/>
      <c r="OXK451" s="71"/>
      <c r="OXL451" s="71"/>
      <c r="OXM451" s="71"/>
      <c r="OXN451" s="71"/>
      <c r="OXO451" s="71"/>
      <c r="OXP451" s="71"/>
      <c r="OXQ451" s="71"/>
      <c r="OXR451" s="71"/>
      <c r="OXS451" s="71"/>
      <c r="OXT451" s="71"/>
      <c r="OXU451" s="71"/>
      <c r="OXV451" s="71"/>
      <c r="OXW451" s="71"/>
      <c r="OXX451" s="71"/>
      <c r="OXY451" s="71"/>
      <c r="OXZ451" s="71"/>
      <c r="OYA451" s="71"/>
      <c r="OYB451" s="71"/>
      <c r="OYC451" s="71"/>
      <c r="OYD451" s="71"/>
      <c r="OYE451" s="71"/>
      <c r="OYF451" s="71"/>
      <c r="OYG451" s="71"/>
      <c r="OYH451" s="71"/>
      <c r="OYI451" s="71"/>
      <c r="OYJ451" s="71"/>
      <c r="OYK451" s="71"/>
      <c r="OYL451" s="71"/>
      <c r="OYM451" s="71"/>
      <c r="OYN451" s="71"/>
      <c r="OYO451" s="71"/>
      <c r="OYP451" s="71"/>
      <c r="OYQ451" s="71"/>
      <c r="OYR451" s="71"/>
      <c r="OYS451" s="71"/>
      <c r="OYT451" s="71"/>
      <c r="OYU451" s="71"/>
      <c r="OYV451" s="71"/>
      <c r="OYW451" s="71"/>
      <c r="OYX451" s="71"/>
      <c r="OYY451" s="71"/>
      <c r="OYZ451" s="71"/>
      <c r="OZA451" s="71"/>
      <c r="OZB451" s="71"/>
      <c r="OZC451" s="71"/>
      <c r="OZD451" s="71"/>
      <c r="OZE451" s="71"/>
      <c r="OZF451" s="71"/>
      <c r="OZG451" s="71"/>
      <c r="OZH451" s="71"/>
      <c r="OZI451" s="71"/>
      <c r="OZJ451" s="71"/>
      <c r="OZK451" s="71"/>
      <c r="OZL451" s="71"/>
      <c r="OZM451" s="71"/>
      <c r="OZN451" s="71"/>
      <c r="OZO451" s="71"/>
      <c r="OZP451" s="71"/>
      <c r="OZQ451" s="71"/>
      <c r="OZR451" s="71"/>
      <c r="OZS451" s="71"/>
      <c r="OZT451" s="71"/>
      <c r="OZU451" s="71"/>
      <c r="OZV451" s="71"/>
      <c r="OZW451" s="71"/>
      <c r="OZX451" s="71"/>
      <c r="OZY451" s="71"/>
      <c r="OZZ451" s="71"/>
      <c r="PAA451" s="71"/>
      <c r="PAB451" s="71"/>
      <c r="PAC451" s="71"/>
      <c r="PAD451" s="71"/>
      <c r="PAE451" s="71"/>
      <c r="PAF451" s="71"/>
      <c r="PAG451" s="71"/>
      <c r="PAH451" s="71"/>
      <c r="PAI451" s="71"/>
      <c r="PAJ451" s="71"/>
      <c r="PAK451" s="71"/>
      <c r="PAL451" s="71"/>
      <c r="PAM451" s="71"/>
      <c r="PAN451" s="71"/>
      <c r="PAO451" s="71"/>
      <c r="PAP451" s="71"/>
      <c r="PAQ451" s="71"/>
      <c r="PAR451" s="71"/>
      <c r="PAS451" s="71"/>
      <c r="PAT451" s="71"/>
      <c r="PAU451" s="71"/>
      <c r="PAV451" s="71"/>
      <c r="PAW451" s="71"/>
      <c r="PAX451" s="71"/>
      <c r="PAY451" s="71"/>
      <c r="PAZ451" s="71"/>
      <c r="PBA451" s="71"/>
      <c r="PBB451" s="71"/>
      <c r="PBC451" s="71"/>
      <c r="PBD451" s="71"/>
      <c r="PBE451" s="71"/>
      <c r="PBF451" s="71"/>
      <c r="PBG451" s="71"/>
      <c r="PBH451" s="71"/>
      <c r="PBI451" s="71"/>
      <c r="PBJ451" s="71"/>
      <c r="PBK451" s="71"/>
      <c r="PBL451" s="71"/>
      <c r="PBM451" s="71"/>
      <c r="PBN451" s="71"/>
      <c r="PBO451" s="71"/>
      <c r="PBP451" s="71"/>
      <c r="PBQ451" s="71"/>
      <c r="PBR451" s="71"/>
      <c r="PBS451" s="71"/>
      <c r="PBT451" s="71"/>
      <c r="PBU451" s="71"/>
      <c r="PBV451" s="71"/>
      <c r="PBW451" s="71"/>
      <c r="PBX451" s="71"/>
      <c r="PBY451" s="71"/>
      <c r="PBZ451" s="71"/>
      <c r="PCA451" s="71"/>
      <c r="PCB451" s="71"/>
      <c r="PCC451" s="71"/>
      <c r="PCD451" s="71"/>
      <c r="PCE451" s="71"/>
      <c r="PCF451" s="71"/>
      <c r="PCG451" s="71"/>
      <c r="PCH451" s="71"/>
      <c r="PCI451" s="71"/>
      <c r="PCJ451" s="71"/>
      <c r="PCK451" s="71"/>
      <c r="PCL451" s="71"/>
      <c r="PCM451" s="71"/>
      <c r="PCN451" s="71"/>
      <c r="PCO451" s="71"/>
      <c r="PCP451" s="71"/>
      <c r="PCQ451" s="71"/>
      <c r="PCR451" s="71"/>
      <c r="PCS451" s="71"/>
      <c r="PCT451" s="71"/>
      <c r="PCU451" s="71"/>
      <c r="PCV451" s="71"/>
      <c r="PCW451" s="71"/>
      <c r="PCX451" s="71"/>
      <c r="PCY451" s="71"/>
      <c r="PCZ451" s="71"/>
      <c r="PDA451" s="71"/>
      <c r="PDB451" s="71"/>
      <c r="PDC451" s="71"/>
      <c r="PDD451" s="71"/>
      <c r="PDE451" s="71"/>
      <c r="PDF451" s="71"/>
      <c r="PDG451" s="71"/>
      <c r="PDH451" s="71"/>
      <c r="PDI451" s="71"/>
      <c r="PDJ451" s="71"/>
      <c r="PDK451" s="71"/>
      <c r="PDL451" s="71"/>
      <c r="PDM451" s="71"/>
      <c r="PDN451" s="71"/>
      <c r="PDO451" s="71"/>
      <c r="PDP451" s="71"/>
      <c r="PDQ451" s="71"/>
      <c r="PDR451" s="71"/>
      <c r="PDS451" s="71"/>
      <c r="PDT451" s="71"/>
      <c r="PDU451" s="71"/>
      <c r="PDV451" s="71"/>
      <c r="PDW451" s="71"/>
      <c r="PDX451" s="71"/>
      <c r="PDY451" s="71"/>
      <c r="PDZ451" s="71"/>
      <c r="PEA451" s="71"/>
      <c r="PEB451" s="71"/>
      <c r="PEC451" s="71"/>
      <c r="PED451" s="71"/>
      <c r="PEE451" s="71"/>
      <c r="PEF451" s="71"/>
      <c r="PEG451" s="71"/>
      <c r="PEH451" s="71"/>
      <c r="PEI451" s="71"/>
      <c r="PEJ451" s="71"/>
      <c r="PEK451" s="71"/>
      <c r="PEL451" s="71"/>
      <c r="PEM451" s="71"/>
      <c r="PEN451" s="71"/>
      <c r="PEO451" s="71"/>
      <c r="PEP451" s="71"/>
      <c r="PEQ451" s="71"/>
      <c r="PER451" s="71"/>
      <c r="PES451" s="71"/>
      <c r="PET451" s="71"/>
      <c r="PEU451" s="71"/>
      <c r="PEV451" s="71"/>
      <c r="PEW451" s="71"/>
      <c r="PEX451" s="71"/>
      <c r="PEY451" s="71"/>
      <c r="PEZ451" s="71"/>
      <c r="PFA451" s="71"/>
      <c r="PFB451" s="71"/>
      <c r="PFC451" s="71"/>
      <c r="PFD451" s="71"/>
      <c r="PFE451" s="71"/>
      <c r="PFF451" s="71"/>
      <c r="PFG451" s="71"/>
      <c r="PFH451" s="71"/>
      <c r="PFI451" s="71"/>
      <c r="PFJ451" s="71"/>
      <c r="PFK451" s="71"/>
      <c r="PFL451" s="71"/>
      <c r="PFM451" s="71"/>
      <c r="PFN451" s="71"/>
      <c r="PFO451" s="71"/>
      <c r="PFP451" s="71"/>
      <c r="PFQ451" s="71"/>
      <c r="PFR451" s="71"/>
      <c r="PFS451" s="71"/>
      <c r="PFT451" s="71"/>
      <c r="PFU451" s="71"/>
      <c r="PFV451" s="71"/>
      <c r="PFW451" s="71"/>
      <c r="PFX451" s="71"/>
      <c r="PFY451" s="71"/>
      <c r="PFZ451" s="71"/>
      <c r="PGA451" s="71"/>
      <c r="PGB451" s="71"/>
      <c r="PGC451" s="71"/>
      <c r="PGD451" s="71"/>
      <c r="PGE451" s="71"/>
      <c r="PGF451" s="71"/>
      <c r="PGG451" s="71"/>
      <c r="PGH451" s="71"/>
      <c r="PGI451" s="71"/>
      <c r="PGJ451" s="71"/>
      <c r="PGK451" s="71"/>
      <c r="PGL451" s="71"/>
      <c r="PGM451" s="71"/>
      <c r="PGN451" s="71"/>
      <c r="PGO451" s="71"/>
      <c r="PGP451" s="71"/>
      <c r="PGQ451" s="71"/>
      <c r="PGR451" s="71"/>
      <c r="PGS451" s="71"/>
      <c r="PGT451" s="71"/>
      <c r="PGU451" s="71"/>
      <c r="PGV451" s="71"/>
      <c r="PGW451" s="71"/>
      <c r="PGX451" s="71"/>
      <c r="PGY451" s="71"/>
      <c r="PGZ451" s="71"/>
      <c r="PHA451" s="71"/>
      <c r="PHB451" s="71"/>
      <c r="PHC451" s="71"/>
      <c r="PHD451" s="71"/>
      <c r="PHE451" s="71"/>
      <c r="PHF451" s="71"/>
      <c r="PHG451" s="71"/>
      <c r="PHH451" s="71"/>
      <c r="PHI451" s="71"/>
      <c r="PHJ451" s="71"/>
      <c r="PHK451" s="71"/>
      <c r="PHL451" s="71"/>
      <c r="PHM451" s="71"/>
      <c r="PHN451" s="71"/>
      <c r="PHO451" s="71"/>
      <c r="PHP451" s="71"/>
      <c r="PHQ451" s="71"/>
      <c r="PHR451" s="71"/>
      <c r="PHS451" s="71"/>
      <c r="PHT451" s="71"/>
      <c r="PHU451" s="71"/>
      <c r="PHV451" s="71"/>
      <c r="PHW451" s="71"/>
      <c r="PHX451" s="71"/>
      <c r="PHY451" s="71"/>
      <c r="PHZ451" s="71"/>
      <c r="PIA451" s="71"/>
      <c r="PIB451" s="71"/>
      <c r="PIC451" s="71"/>
      <c r="PID451" s="71"/>
      <c r="PIE451" s="71"/>
      <c r="PIF451" s="71"/>
      <c r="PIG451" s="71"/>
      <c r="PIH451" s="71"/>
      <c r="PII451" s="71"/>
      <c r="PIJ451" s="71"/>
      <c r="PIK451" s="71"/>
      <c r="PIL451" s="71"/>
      <c r="PIM451" s="71"/>
      <c r="PIN451" s="71"/>
      <c r="PIO451" s="71"/>
      <c r="PIP451" s="71"/>
      <c r="PIQ451" s="71"/>
      <c r="PIR451" s="71"/>
      <c r="PIS451" s="71"/>
      <c r="PIT451" s="71"/>
      <c r="PIU451" s="71"/>
      <c r="PIV451" s="71"/>
      <c r="PIW451" s="71"/>
      <c r="PIX451" s="71"/>
      <c r="PIY451" s="71"/>
      <c r="PIZ451" s="71"/>
      <c r="PJA451" s="71"/>
      <c r="PJB451" s="71"/>
      <c r="PJC451" s="71"/>
      <c r="PJD451" s="71"/>
      <c r="PJE451" s="71"/>
      <c r="PJF451" s="71"/>
      <c r="PJG451" s="71"/>
      <c r="PJH451" s="71"/>
      <c r="PJI451" s="71"/>
      <c r="PJJ451" s="71"/>
      <c r="PJK451" s="71"/>
      <c r="PJL451" s="71"/>
      <c r="PJM451" s="71"/>
      <c r="PJN451" s="71"/>
      <c r="PJO451" s="71"/>
      <c r="PJP451" s="71"/>
      <c r="PJQ451" s="71"/>
      <c r="PJR451" s="71"/>
      <c r="PJS451" s="71"/>
      <c r="PJT451" s="71"/>
      <c r="PJU451" s="71"/>
      <c r="PJV451" s="71"/>
      <c r="PJW451" s="71"/>
      <c r="PJX451" s="71"/>
      <c r="PJY451" s="71"/>
      <c r="PJZ451" s="71"/>
      <c r="PKA451" s="71"/>
      <c r="PKB451" s="71"/>
      <c r="PKC451" s="71"/>
      <c r="PKD451" s="71"/>
      <c r="PKE451" s="71"/>
      <c r="PKF451" s="71"/>
      <c r="PKG451" s="71"/>
      <c r="PKH451" s="71"/>
      <c r="PKI451" s="71"/>
      <c r="PKJ451" s="71"/>
      <c r="PKK451" s="71"/>
      <c r="PKL451" s="71"/>
      <c r="PKM451" s="71"/>
      <c r="PKN451" s="71"/>
      <c r="PKO451" s="71"/>
      <c r="PKP451" s="71"/>
      <c r="PKQ451" s="71"/>
      <c r="PKR451" s="71"/>
      <c r="PKS451" s="71"/>
      <c r="PKT451" s="71"/>
      <c r="PKU451" s="71"/>
      <c r="PKV451" s="71"/>
      <c r="PKW451" s="71"/>
      <c r="PKX451" s="71"/>
      <c r="PKY451" s="71"/>
      <c r="PKZ451" s="71"/>
      <c r="PLA451" s="71"/>
      <c r="PLB451" s="71"/>
      <c r="PLC451" s="71"/>
      <c r="PLD451" s="71"/>
      <c r="PLE451" s="71"/>
      <c r="PLF451" s="71"/>
      <c r="PLG451" s="71"/>
      <c r="PLH451" s="71"/>
      <c r="PLI451" s="71"/>
      <c r="PLJ451" s="71"/>
      <c r="PLK451" s="71"/>
      <c r="PLL451" s="71"/>
      <c r="PLM451" s="71"/>
      <c r="PLN451" s="71"/>
      <c r="PLO451" s="71"/>
      <c r="PLP451" s="71"/>
      <c r="PLQ451" s="71"/>
      <c r="PLR451" s="71"/>
      <c r="PLS451" s="71"/>
      <c r="PLT451" s="71"/>
      <c r="PLU451" s="71"/>
      <c r="PLV451" s="71"/>
      <c r="PLW451" s="71"/>
      <c r="PLX451" s="71"/>
      <c r="PLY451" s="71"/>
      <c r="PLZ451" s="71"/>
      <c r="PMA451" s="71"/>
      <c r="PMB451" s="71"/>
      <c r="PMC451" s="71"/>
      <c r="PMD451" s="71"/>
      <c r="PME451" s="71"/>
      <c r="PMF451" s="71"/>
      <c r="PMG451" s="71"/>
      <c r="PMH451" s="71"/>
      <c r="PMI451" s="71"/>
      <c r="PMJ451" s="71"/>
      <c r="PMK451" s="71"/>
      <c r="PML451" s="71"/>
      <c r="PMM451" s="71"/>
      <c r="PMN451" s="71"/>
      <c r="PMO451" s="71"/>
      <c r="PMP451" s="71"/>
      <c r="PMQ451" s="71"/>
      <c r="PMR451" s="71"/>
      <c r="PMS451" s="71"/>
      <c r="PMT451" s="71"/>
      <c r="PMU451" s="71"/>
      <c r="PMV451" s="71"/>
      <c r="PMW451" s="71"/>
      <c r="PMX451" s="71"/>
      <c r="PMY451" s="71"/>
      <c r="PMZ451" s="71"/>
      <c r="PNA451" s="71"/>
      <c r="PNB451" s="71"/>
      <c r="PNC451" s="71"/>
      <c r="PND451" s="71"/>
      <c r="PNE451" s="71"/>
      <c r="PNF451" s="71"/>
      <c r="PNG451" s="71"/>
      <c r="PNH451" s="71"/>
      <c r="PNI451" s="71"/>
      <c r="PNJ451" s="71"/>
      <c r="PNK451" s="71"/>
      <c r="PNL451" s="71"/>
      <c r="PNM451" s="71"/>
      <c r="PNN451" s="71"/>
      <c r="PNO451" s="71"/>
      <c r="PNP451" s="71"/>
      <c r="PNQ451" s="71"/>
      <c r="PNR451" s="71"/>
      <c r="PNS451" s="71"/>
      <c r="PNT451" s="71"/>
      <c r="PNU451" s="71"/>
      <c r="PNV451" s="71"/>
      <c r="PNW451" s="71"/>
      <c r="PNX451" s="71"/>
      <c r="PNY451" s="71"/>
      <c r="PNZ451" s="71"/>
      <c r="POA451" s="71"/>
      <c r="POB451" s="71"/>
      <c r="POC451" s="71"/>
      <c r="POD451" s="71"/>
      <c r="POE451" s="71"/>
      <c r="POF451" s="71"/>
      <c r="POG451" s="71"/>
      <c r="POH451" s="71"/>
      <c r="POI451" s="71"/>
      <c r="POJ451" s="71"/>
      <c r="POK451" s="71"/>
      <c r="POL451" s="71"/>
      <c r="POM451" s="71"/>
      <c r="PON451" s="71"/>
      <c r="POO451" s="71"/>
      <c r="POP451" s="71"/>
      <c r="POQ451" s="71"/>
      <c r="POR451" s="71"/>
      <c r="POS451" s="71"/>
      <c r="POT451" s="71"/>
      <c r="POU451" s="71"/>
      <c r="POV451" s="71"/>
      <c r="POW451" s="71"/>
      <c r="POX451" s="71"/>
      <c r="POY451" s="71"/>
      <c r="POZ451" s="71"/>
      <c r="PPA451" s="71"/>
      <c r="PPB451" s="71"/>
      <c r="PPC451" s="71"/>
      <c r="PPD451" s="71"/>
      <c r="PPE451" s="71"/>
      <c r="PPF451" s="71"/>
      <c r="PPG451" s="71"/>
      <c r="PPH451" s="71"/>
      <c r="PPI451" s="71"/>
      <c r="PPJ451" s="71"/>
      <c r="PPK451" s="71"/>
      <c r="PPL451" s="71"/>
      <c r="PPM451" s="71"/>
      <c r="PPN451" s="71"/>
      <c r="PPO451" s="71"/>
      <c r="PPP451" s="71"/>
      <c r="PPQ451" s="71"/>
      <c r="PPR451" s="71"/>
      <c r="PPS451" s="71"/>
      <c r="PPT451" s="71"/>
      <c r="PPU451" s="71"/>
      <c r="PPV451" s="71"/>
      <c r="PPW451" s="71"/>
      <c r="PPX451" s="71"/>
      <c r="PPY451" s="71"/>
      <c r="PPZ451" s="71"/>
      <c r="PQA451" s="71"/>
      <c r="PQB451" s="71"/>
      <c r="PQC451" s="71"/>
      <c r="PQD451" s="71"/>
      <c r="PQE451" s="71"/>
      <c r="PQF451" s="71"/>
      <c r="PQG451" s="71"/>
      <c r="PQH451" s="71"/>
      <c r="PQI451" s="71"/>
      <c r="PQJ451" s="71"/>
      <c r="PQK451" s="71"/>
      <c r="PQL451" s="71"/>
      <c r="PQM451" s="71"/>
      <c r="PQN451" s="71"/>
      <c r="PQO451" s="71"/>
      <c r="PQP451" s="71"/>
      <c r="PQQ451" s="71"/>
      <c r="PQR451" s="71"/>
      <c r="PQS451" s="71"/>
      <c r="PQT451" s="71"/>
      <c r="PQU451" s="71"/>
      <c r="PQV451" s="71"/>
      <c r="PQW451" s="71"/>
      <c r="PQX451" s="71"/>
      <c r="PQY451" s="71"/>
      <c r="PQZ451" s="71"/>
      <c r="PRA451" s="71"/>
      <c r="PRB451" s="71"/>
      <c r="PRC451" s="71"/>
      <c r="PRD451" s="71"/>
      <c r="PRE451" s="71"/>
      <c r="PRF451" s="71"/>
      <c r="PRG451" s="71"/>
      <c r="PRH451" s="71"/>
      <c r="PRI451" s="71"/>
      <c r="PRJ451" s="71"/>
      <c r="PRK451" s="71"/>
      <c r="PRL451" s="71"/>
      <c r="PRM451" s="71"/>
      <c r="PRN451" s="71"/>
      <c r="PRO451" s="71"/>
      <c r="PRP451" s="71"/>
      <c r="PRQ451" s="71"/>
      <c r="PRR451" s="71"/>
      <c r="PRS451" s="71"/>
      <c r="PRT451" s="71"/>
      <c r="PRU451" s="71"/>
      <c r="PRV451" s="71"/>
      <c r="PRW451" s="71"/>
      <c r="PRX451" s="71"/>
      <c r="PRY451" s="71"/>
      <c r="PRZ451" s="71"/>
      <c r="PSA451" s="71"/>
      <c r="PSB451" s="71"/>
      <c r="PSC451" s="71"/>
      <c r="PSD451" s="71"/>
      <c r="PSE451" s="71"/>
      <c r="PSF451" s="71"/>
      <c r="PSG451" s="71"/>
      <c r="PSH451" s="71"/>
      <c r="PSI451" s="71"/>
      <c r="PSJ451" s="71"/>
      <c r="PSK451" s="71"/>
      <c r="PSL451" s="71"/>
      <c r="PSM451" s="71"/>
      <c r="PSN451" s="71"/>
      <c r="PSO451" s="71"/>
      <c r="PSP451" s="71"/>
      <c r="PSQ451" s="71"/>
      <c r="PSR451" s="71"/>
      <c r="PSS451" s="71"/>
      <c r="PST451" s="71"/>
      <c r="PSU451" s="71"/>
      <c r="PSV451" s="71"/>
      <c r="PSW451" s="71"/>
      <c r="PSX451" s="71"/>
      <c r="PSY451" s="71"/>
      <c r="PSZ451" s="71"/>
      <c r="PTA451" s="71"/>
      <c r="PTB451" s="71"/>
      <c r="PTC451" s="71"/>
      <c r="PTD451" s="71"/>
      <c r="PTE451" s="71"/>
      <c r="PTF451" s="71"/>
      <c r="PTG451" s="71"/>
      <c r="PTH451" s="71"/>
      <c r="PTI451" s="71"/>
      <c r="PTJ451" s="71"/>
      <c r="PTK451" s="71"/>
      <c r="PTL451" s="71"/>
      <c r="PTM451" s="71"/>
      <c r="PTN451" s="71"/>
      <c r="PTO451" s="71"/>
      <c r="PTP451" s="71"/>
      <c r="PTQ451" s="71"/>
      <c r="PTR451" s="71"/>
      <c r="PTS451" s="71"/>
      <c r="PTT451" s="71"/>
      <c r="PTU451" s="71"/>
      <c r="PTV451" s="71"/>
      <c r="PTW451" s="71"/>
      <c r="PTX451" s="71"/>
      <c r="PTY451" s="71"/>
      <c r="PTZ451" s="71"/>
      <c r="PUA451" s="71"/>
      <c r="PUB451" s="71"/>
      <c r="PUC451" s="71"/>
      <c r="PUD451" s="71"/>
      <c r="PUE451" s="71"/>
      <c r="PUF451" s="71"/>
      <c r="PUG451" s="71"/>
      <c r="PUH451" s="71"/>
      <c r="PUI451" s="71"/>
      <c r="PUJ451" s="71"/>
      <c r="PUK451" s="71"/>
      <c r="PUL451" s="71"/>
      <c r="PUM451" s="71"/>
      <c r="PUN451" s="71"/>
      <c r="PUO451" s="71"/>
      <c r="PUP451" s="71"/>
      <c r="PUQ451" s="71"/>
      <c r="PUR451" s="71"/>
      <c r="PUS451" s="71"/>
      <c r="PUT451" s="71"/>
      <c r="PUU451" s="71"/>
      <c r="PUV451" s="71"/>
      <c r="PUW451" s="71"/>
      <c r="PUX451" s="71"/>
      <c r="PUY451" s="71"/>
      <c r="PUZ451" s="71"/>
      <c r="PVA451" s="71"/>
      <c r="PVB451" s="71"/>
      <c r="PVC451" s="71"/>
      <c r="PVD451" s="71"/>
      <c r="PVE451" s="71"/>
      <c r="PVF451" s="71"/>
      <c r="PVG451" s="71"/>
      <c r="PVH451" s="71"/>
      <c r="PVI451" s="71"/>
      <c r="PVJ451" s="71"/>
      <c r="PVK451" s="71"/>
      <c r="PVL451" s="71"/>
      <c r="PVM451" s="71"/>
      <c r="PVN451" s="71"/>
      <c r="PVO451" s="71"/>
      <c r="PVP451" s="71"/>
      <c r="PVQ451" s="71"/>
      <c r="PVR451" s="71"/>
      <c r="PVS451" s="71"/>
      <c r="PVT451" s="71"/>
      <c r="PVU451" s="71"/>
      <c r="PVV451" s="71"/>
      <c r="PVW451" s="71"/>
      <c r="PVX451" s="71"/>
      <c r="PVY451" s="71"/>
      <c r="PVZ451" s="71"/>
      <c r="PWA451" s="71"/>
      <c r="PWB451" s="71"/>
      <c r="PWC451" s="71"/>
      <c r="PWD451" s="71"/>
      <c r="PWE451" s="71"/>
      <c r="PWF451" s="71"/>
      <c r="PWG451" s="71"/>
      <c r="PWH451" s="71"/>
      <c r="PWI451" s="71"/>
      <c r="PWJ451" s="71"/>
      <c r="PWK451" s="71"/>
      <c r="PWL451" s="71"/>
      <c r="PWM451" s="71"/>
      <c r="PWN451" s="71"/>
      <c r="PWO451" s="71"/>
      <c r="PWP451" s="71"/>
      <c r="PWQ451" s="71"/>
      <c r="PWR451" s="71"/>
      <c r="PWS451" s="71"/>
      <c r="PWT451" s="71"/>
      <c r="PWU451" s="71"/>
      <c r="PWV451" s="71"/>
      <c r="PWW451" s="71"/>
      <c r="PWX451" s="71"/>
      <c r="PWY451" s="71"/>
      <c r="PWZ451" s="71"/>
      <c r="PXA451" s="71"/>
      <c r="PXB451" s="71"/>
      <c r="PXC451" s="71"/>
      <c r="PXD451" s="71"/>
      <c r="PXE451" s="71"/>
      <c r="PXF451" s="71"/>
      <c r="PXG451" s="71"/>
      <c r="PXH451" s="71"/>
      <c r="PXI451" s="71"/>
      <c r="PXJ451" s="71"/>
      <c r="PXK451" s="71"/>
      <c r="PXL451" s="71"/>
      <c r="PXM451" s="71"/>
      <c r="PXN451" s="71"/>
      <c r="PXO451" s="71"/>
      <c r="PXP451" s="71"/>
      <c r="PXQ451" s="71"/>
      <c r="PXR451" s="71"/>
      <c r="PXS451" s="71"/>
      <c r="PXT451" s="71"/>
      <c r="PXU451" s="71"/>
      <c r="PXV451" s="71"/>
      <c r="PXW451" s="71"/>
      <c r="PXX451" s="71"/>
      <c r="PXY451" s="71"/>
      <c r="PXZ451" s="71"/>
      <c r="PYA451" s="71"/>
      <c r="PYB451" s="71"/>
      <c r="PYC451" s="71"/>
      <c r="PYD451" s="71"/>
      <c r="PYE451" s="71"/>
      <c r="PYF451" s="71"/>
      <c r="PYG451" s="71"/>
      <c r="PYH451" s="71"/>
      <c r="PYI451" s="71"/>
      <c r="PYJ451" s="71"/>
      <c r="PYK451" s="71"/>
      <c r="PYL451" s="71"/>
      <c r="PYM451" s="71"/>
      <c r="PYN451" s="71"/>
      <c r="PYO451" s="71"/>
      <c r="PYP451" s="71"/>
      <c r="PYQ451" s="71"/>
      <c r="PYR451" s="71"/>
      <c r="PYS451" s="71"/>
      <c r="PYT451" s="71"/>
      <c r="PYU451" s="71"/>
      <c r="PYV451" s="71"/>
      <c r="PYW451" s="71"/>
      <c r="PYX451" s="71"/>
      <c r="PYY451" s="71"/>
      <c r="PYZ451" s="71"/>
      <c r="PZA451" s="71"/>
      <c r="PZB451" s="71"/>
      <c r="PZC451" s="71"/>
      <c r="PZD451" s="71"/>
      <c r="PZE451" s="71"/>
      <c r="PZF451" s="71"/>
      <c r="PZG451" s="71"/>
      <c r="PZH451" s="71"/>
      <c r="PZI451" s="71"/>
      <c r="PZJ451" s="71"/>
      <c r="PZK451" s="71"/>
      <c r="PZL451" s="71"/>
      <c r="PZM451" s="71"/>
      <c r="PZN451" s="71"/>
      <c r="PZO451" s="71"/>
      <c r="PZP451" s="71"/>
      <c r="PZQ451" s="71"/>
      <c r="PZR451" s="71"/>
      <c r="PZS451" s="71"/>
      <c r="PZT451" s="71"/>
      <c r="PZU451" s="71"/>
      <c r="PZV451" s="71"/>
      <c r="PZW451" s="71"/>
      <c r="PZX451" s="71"/>
      <c r="PZY451" s="71"/>
      <c r="PZZ451" s="71"/>
      <c r="QAA451" s="71"/>
      <c r="QAB451" s="71"/>
      <c r="QAC451" s="71"/>
      <c r="QAD451" s="71"/>
      <c r="QAE451" s="71"/>
      <c r="QAF451" s="71"/>
      <c r="QAG451" s="71"/>
      <c r="QAH451" s="71"/>
      <c r="QAI451" s="71"/>
      <c r="QAJ451" s="71"/>
      <c r="QAK451" s="71"/>
      <c r="QAL451" s="71"/>
      <c r="QAM451" s="71"/>
      <c r="QAN451" s="71"/>
      <c r="QAO451" s="71"/>
      <c r="QAP451" s="71"/>
      <c r="QAQ451" s="71"/>
      <c r="QAR451" s="71"/>
      <c r="QAS451" s="71"/>
      <c r="QAT451" s="71"/>
      <c r="QAU451" s="71"/>
      <c r="QAV451" s="71"/>
      <c r="QAW451" s="71"/>
      <c r="QAX451" s="71"/>
      <c r="QAY451" s="71"/>
      <c r="QAZ451" s="71"/>
      <c r="QBA451" s="71"/>
      <c r="QBB451" s="71"/>
      <c r="QBC451" s="71"/>
      <c r="QBD451" s="71"/>
      <c r="QBE451" s="71"/>
      <c r="QBF451" s="71"/>
      <c r="QBG451" s="71"/>
      <c r="QBH451" s="71"/>
      <c r="QBI451" s="71"/>
      <c r="QBJ451" s="71"/>
      <c r="QBK451" s="71"/>
      <c r="QBL451" s="71"/>
      <c r="QBM451" s="71"/>
      <c r="QBN451" s="71"/>
      <c r="QBO451" s="71"/>
      <c r="QBP451" s="71"/>
      <c r="QBQ451" s="71"/>
      <c r="QBR451" s="71"/>
      <c r="QBS451" s="71"/>
      <c r="QBT451" s="71"/>
      <c r="QBU451" s="71"/>
      <c r="QBV451" s="71"/>
      <c r="QBW451" s="71"/>
      <c r="QBX451" s="71"/>
      <c r="QBY451" s="71"/>
      <c r="QBZ451" s="71"/>
      <c r="QCA451" s="71"/>
      <c r="QCB451" s="71"/>
      <c r="QCC451" s="71"/>
      <c r="QCD451" s="71"/>
      <c r="QCE451" s="71"/>
      <c r="QCF451" s="71"/>
      <c r="QCG451" s="71"/>
      <c r="QCH451" s="71"/>
      <c r="QCI451" s="71"/>
      <c r="QCJ451" s="71"/>
      <c r="QCK451" s="71"/>
      <c r="QCL451" s="71"/>
      <c r="QCM451" s="71"/>
      <c r="QCN451" s="71"/>
      <c r="QCO451" s="71"/>
      <c r="QCP451" s="71"/>
      <c r="QCQ451" s="71"/>
      <c r="QCR451" s="71"/>
      <c r="QCS451" s="71"/>
      <c r="QCT451" s="71"/>
      <c r="QCU451" s="71"/>
      <c r="QCV451" s="71"/>
      <c r="QCW451" s="71"/>
      <c r="QCX451" s="71"/>
      <c r="QCY451" s="71"/>
      <c r="QCZ451" s="71"/>
      <c r="QDA451" s="71"/>
      <c r="QDB451" s="71"/>
      <c r="QDC451" s="71"/>
      <c r="QDD451" s="71"/>
      <c r="QDE451" s="71"/>
      <c r="QDF451" s="71"/>
      <c r="QDG451" s="71"/>
      <c r="QDH451" s="71"/>
      <c r="QDI451" s="71"/>
      <c r="QDJ451" s="71"/>
      <c r="QDK451" s="71"/>
      <c r="QDL451" s="71"/>
      <c r="QDM451" s="71"/>
      <c r="QDN451" s="71"/>
      <c r="QDO451" s="71"/>
      <c r="QDP451" s="71"/>
      <c r="QDQ451" s="71"/>
      <c r="QDR451" s="71"/>
      <c r="QDS451" s="71"/>
      <c r="QDT451" s="71"/>
      <c r="QDU451" s="71"/>
      <c r="QDV451" s="71"/>
      <c r="QDW451" s="71"/>
      <c r="QDX451" s="71"/>
      <c r="QDY451" s="71"/>
      <c r="QDZ451" s="71"/>
      <c r="QEA451" s="71"/>
      <c r="QEB451" s="71"/>
      <c r="QEC451" s="71"/>
      <c r="QED451" s="71"/>
      <c r="QEE451" s="71"/>
      <c r="QEF451" s="71"/>
      <c r="QEG451" s="71"/>
      <c r="QEH451" s="71"/>
      <c r="QEI451" s="71"/>
      <c r="QEJ451" s="71"/>
      <c r="QEK451" s="71"/>
      <c r="QEL451" s="71"/>
      <c r="QEM451" s="71"/>
      <c r="QEN451" s="71"/>
      <c r="QEO451" s="71"/>
      <c r="QEP451" s="71"/>
      <c r="QEQ451" s="71"/>
      <c r="QER451" s="71"/>
      <c r="QES451" s="71"/>
      <c r="QET451" s="71"/>
      <c r="QEU451" s="71"/>
      <c r="QEV451" s="71"/>
      <c r="QEW451" s="71"/>
      <c r="QEX451" s="71"/>
      <c r="QEY451" s="71"/>
      <c r="QEZ451" s="71"/>
      <c r="QFA451" s="71"/>
      <c r="QFB451" s="71"/>
      <c r="QFC451" s="71"/>
      <c r="QFD451" s="71"/>
      <c r="QFE451" s="71"/>
      <c r="QFF451" s="71"/>
      <c r="QFG451" s="71"/>
      <c r="QFH451" s="71"/>
      <c r="QFI451" s="71"/>
      <c r="QFJ451" s="71"/>
      <c r="QFK451" s="71"/>
      <c r="QFL451" s="71"/>
      <c r="QFM451" s="71"/>
      <c r="QFN451" s="71"/>
      <c r="QFO451" s="71"/>
      <c r="QFP451" s="71"/>
      <c r="QFQ451" s="71"/>
      <c r="QFR451" s="71"/>
      <c r="QFS451" s="71"/>
      <c r="QFT451" s="71"/>
      <c r="QFU451" s="71"/>
      <c r="QFV451" s="71"/>
      <c r="QFW451" s="71"/>
      <c r="QFX451" s="71"/>
      <c r="QFY451" s="71"/>
      <c r="QFZ451" s="71"/>
      <c r="QGA451" s="71"/>
      <c r="QGB451" s="71"/>
      <c r="QGC451" s="71"/>
      <c r="QGD451" s="71"/>
      <c r="QGE451" s="71"/>
      <c r="QGF451" s="71"/>
      <c r="QGG451" s="71"/>
      <c r="QGH451" s="71"/>
      <c r="QGI451" s="71"/>
      <c r="QGJ451" s="71"/>
      <c r="QGK451" s="71"/>
      <c r="QGL451" s="71"/>
      <c r="QGM451" s="71"/>
      <c r="QGN451" s="71"/>
      <c r="QGO451" s="71"/>
      <c r="QGP451" s="71"/>
      <c r="QGQ451" s="71"/>
      <c r="QGR451" s="71"/>
      <c r="QGS451" s="71"/>
      <c r="QGT451" s="71"/>
      <c r="QGU451" s="71"/>
      <c r="QGV451" s="71"/>
      <c r="QGW451" s="71"/>
      <c r="QGX451" s="71"/>
      <c r="QGY451" s="71"/>
      <c r="QGZ451" s="71"/>
      <c r="QHA451" s="71"/>
      <c r="QHB451" s="71"/>
      <c r="QHC451" s="71"/>
      <c r="QHD451" s="71"/>
      <c r="QHE451" s="71"/>
      <c r="QHF451" s="71"/>
      <c r="QHG451" s="71"/>
      <c r="QHH451" s="71"/>
      <c r="QHI451" s="71"/>
      <c r="QHJ451" s="71"/>
      <c r="QHK451" s="71"/>
      <c r="QHL451" s="71"/>
      <c r="QHM451" s="71"/>
      <c r="QHN451" s="71"/>
      <c r="QHO451" s="71"/>
      <c r="QHP451" s="71"/>
      <c r="QHQ451" s="71"/>
      <c r="QHR451" s="71"/>
      <c r="QHS451" s="71"/>
      <c r="QHT451" s="71"/>
      <c r="QHU451" s="71"/>
      <c r="QHV451" s="71"/>
      <c r="QHW451" s="71"/>
      <c r="QHX451" s="71"/>
      <c r="QHY451" s="71"/>
      <c r="QHZ451" s="71"/>
      <c r="QIA451" s="71"/>
      <c r="QIB451" s="71"/>
      <c r="QIC451" s="71"/>
      <c r="QID451" s="71"/>
      <c r="QIE451" s="71"/>
      <c r="QIF451" s="71"/>
      <c r="QIG451" s="71"/>
      <c r="QIH451" s="71"/>
      <c r="QII451" s="71"/>
      <c r="QIJ451" s="71"/>
      <c r="QIK451" s="71"/>
      <c r="QIL451" s="71"/>
      <c r="QIM451" s="71"/>
      <c r="QIN451" s="71"/>
      <c r="QIO451" s="71"/>
      <c r="QIP451" s="71"/>
      <c r="QIQ451" s="71"/>
      <c r="QIR451" s="71"/>
      <c r="QIS451" s="71"/>
      <c r="QIT451" s="71"/>
      <c r="QIU451" s="71"/>
      <c r="QIV451" s="71"/>
      <c r="QIW451" s="71"/>
      <c r="QIX451" s="71"/>
      <c r="QIY451" s="71"/>
      <c r="QIZ451" s="71"/>
      <c r="QJA451" s="71"/>
      <c r="QJB451" s="71"/>
      <c r="QJC451" s="71"/>
      <c r="QJD451" s="71"/>
      <c r="QJE451" s="71"/>
      <c r="QJF451" s="71"/>
      <c r="QJG451" s="71"/>
      <c r="QJH451" s="71"/>
      <c r="QJI451" s="71"/>
      <c r="QJJ451" s="71"/>
      <c r="QJK451" s="71"/>
      <c r="QJL451" s="71"/>
      <c r="QJM451" s="71"/>
      <c r="QJN451" s="71"/>
      <c r="QJO451" s="71"/>
      <c r="QJP451" s="71"/>
      <c r="QJQ451" s="71"/>
      <c r="QJR451" s="71"/>
      <c r="QJS451" s="71"/>
      <c r="QJT451" s="71"/>
      <c r="QJU451" s="71"/>
      <c r="QJV451" s="71"/>
      <c r="QJW451" s="71"/>
      <c r="QJX451" s="71"/>
      <c r="QJY451" s="71"/>
      <c r="QJZ451" s="71"/>
      <c r="QKA451" s="71"/>
      <c r="QKB451" s="71"/>
      <c r="QKC451" s="71"/>
      <c r="QKD451" s="71"/>
      <c r="QKE451" s="71"/>
      <c r="QKF451" s="71"/>
      <c r="QKG451" s="71"/>
      <c r="QKH451" s="71"/>
      <c r="QKI451" s="71"/>
      <c r="QKJ451" s="71"/>
      <c r="QKK451" s="71"/>
      <c r="QKL451" s="71"/>
      <c r="QKM451" s="71"/>
      <c r="QKN451" s="71"/>
      <c r="QKO451" s="71"/>
      <c r="QKP451" s="71"/>
      <c r="QKQ451" s="71"/>
      <c r="QKR451" s="71"/>
      <c r="QKS451" s="71"/>
      <c r="QKT451" s="71"/>
      <c r="QKU451" s="71"/>
      <c r="QKV451" s="71"/>
      <c r="QKW451" s="71"/>
      <c r="QKX451" s="71"/>
      <c r="QKY451" s="71"/>
      <c r="QKZ451" s="71"/>
      <c r="QLA451" s="71"/>
      <c r="QLB451" s="71"/>
      <c r="QLC451" s="71"/>
      <c r="QLD451" s="71"/>
      <c r="QLE451" s="71"/>
      <c r="QLF451" s="71"/>
      <c r="QLG451" s="71"/>
      <c r="QLH451" s="71"/>
      <c r="QLI451" s="71"/>
      <c r="QLJ451" s="71"/>
      <c r="QLK451" s="71"/>
      <c r="QLL451" s="71"/>
      <c r="QLM451" s="71"/>
      <c r="QLN451" s="71"/>
      <c r="QLO451" s="71"/>
      <c r="QLP451" s="71"/>
      <c r="QLQ451" s="71"/>
      <c r="QLR451" s="71"/>
      <c r="QLS451" s="71"/>
      <c r="QLT451" s="71"/>
      <c r="QLU451" s="71"/>
      <c r="QLV451" s="71"/>
      <c r="QLW451" s="71"/>
      <c r="QLX451" s="71"/>
      <c r="QLY451" s="71"/>
      <c r="QLZ451" s="71"/>
      <c r="QMA451" s="71"/>
      <c r="QMB451" s="71"/>
      <c r="QMC451" s="71"/>
      <c r="QMD451" s="71"/>
      <c r="QME451" s="71"/>
      <c r="QMF451" s="71"/>
      <c r="QMG451" s="71"/>
      <c r="QMH451" s="71"/>
      <c r="QMI451" s="71"/>
      <c r="QMJ451" s="71"/>
      <c r="QMK451" s="71"/>
      <c r="QML451" s="71"/>
      <c r="QMM451" s="71"/>
      <c r="QMN451" s="71"/>
      <c r="QMO451" s="71"/>
      <c r="QMP451" s="71"/>
      <c r="QMQ451" s="71"/>
      <c r="QMR451" s="71"/>
      <c r="QMS451" s="71"/>
      <c r="QMT451" s="71"/>
      <c r="QMU451" s="71"/>
      <c r="QMV451" s="71"/>
      <c r="QMW451" s="71"/>
      <c r="QMX451" s="71"/>
      <c r="QMY451" s="71"/>
      <c r="QMZ451" s="71"/>
      <c r="QNA451" s="71"/>
      <c r="QNB451" s="71"/>
      <c r="QNC451" s="71"/>
      <c r="QND451" s="71"/>
      <c r="QNE451" s="71"/>
      <c r="QNF451" s="71"/>
      <c r="QNG451" s="71"/>
      <c r="QNH451" s="71"/>
      <c r="QNI451" s="71"/>
      <c r="QNJ451" s="71"/>
      <c r="QNK451" s="71"/>
      <c r="QNL451" s="71"/>
      <c r="QNM451" s="71"/>
      <c r="QNN451" s="71"/>
      <c r="QNO451" s="71"/>
      <c r="QNP451" s="71"/>
      <c r="QNQ451" s="71"/>
      <c r="QNR451" s="71"/>
      <c r="QNS451" s="71"/>
      <c r="QNT451" s="71"/>
      <c r="QNU451" s="71"/>
      <c r="QNV451" s="71"/>
      <c r="QNW451" s="71"/>
      <c r="QNX451" s="71"/>
      <c r="QNY451" s="71"/>
      <c r="QNZ451" s="71"/>
      <c r="QOA451" s="71"/>
      <c r="QOB451" s="71"/>
      <c r="QOC451" s="71"/>
      <c r="QOD451" s="71"/>
      <c r="QOE451" s="71"/>
      <c r="QOF451" s="71"/>
      <c r="QOG451" s="71"/>
      <c r="QOH451" s="71"/>
      <c r="QOI451" s="71"/>
      <c r="QOJ451" s="71"/>
      <c r="QOK451" s="71"/>
      <c r="QOL451" s="71"/>
      <c r="QOM451" s="71"/>
      <c r="QON451" s="71"/>
      <c r="QOO451" s="71"/>
      <c r="QOP451" s="71"/>
      <c r="QOQ451" s="71"/>
      <c r="QOR451" s="71"/>
      <c r="QOS451" s="71"/>
      <c r="QOT451" s="71"/>
      <c r="QOU451" s="71"/>
      <c r="QOV451" s="71"/>
      <c r="QOW451" s="71"/>
      <c r="QOX451" s="71"/>
      <c r="QOY451" s="71"/>
      <c r="QOZ451" s="71"/>
      <c r="QPA451" s="71"/>
      <c r="QPB451" s="71"/>
      <c r="QPC451" s="71"/>
      <c r="QPD451" s="71"/>
      <c r="QPE451" s="71"/>
      <c r="QPF451" s="71"/>
      <c r="QPG451" s="71"/>
      <c r="QPH451" s="71"/>
      <c r="QPI451" s="71"/>
      <c r="QPJ451" s="71"/>
      <c r="QPK451" s="71"/>
      <c r="QPL451" s="71"/>
      <c r="QPM451" s="71"/>
      <c r="QPN451" s="71"/>
      <c r="QPO451" s="71"/>
      <c r="QPP451" s="71"/>
      <c r="QPQ451" s="71"/>
      <c r="QPR451" s="71"/>
      <c r="QPS451" s="71"/>
      <c r="QPT451" s="71"/>
      <c r="QPU451" s="71"/>
      <c r="QPV451" s="71"/>
      <c r="QPW451" s="71"/>
      <c r="QPX451" s="71"/>
      <c r="QPY451" s="71"/>
      <c r="QPZ451" s="71"/>
      <c r="QQA451" s="71"/>
      <c r="QQB451" s="71"/>
      <c r="QQC451" s="71"/>
      <c r="QQD451" s="71"/>
      <c r="QQE451" s="71"/>
      <c r="QQF451" s="71"/>
      <c r="QQG451" s="71"/>
      <c r="QQH451" s="71"/>
      <c r="QQI451" s="71"/>
      <c r="QQJ451" s="71"/>
      <c r="QQK451" s="71"/>
      <c r="QQL451" s="71"/>
      <c r="QQM451" s="71"/>
      <c r="QQN451" s="71"/>
      <c r="QQO451" s="71"/>
      <c r="QQP451" s="71"/>
      <c r="QQQ451" s="71"/>
      <c r="QQR451" s="71"/>
      <c r="QQS451" s="71"/>
      <c r="QQT451" s="71"/>
      <c r="QQU451" s="71"/>
      <c r="QQV451" s="71"/>
      <c r="QQW451" s="71"/>
      <c r="QQX451" s="71"/>
      <c r="QQY451" s="71"/>
      <c r="QQZ451" s="71"/>
      <c r="QRA451" s="71"/>
      <c r="QRB451" s="71"/>
      <c r="QRC451" s="71"/>
      <c r="QRD451" s="71"/>
      <c r="QRE451" s="71"/>
      <c r="QRF451" s="71"/>
      <c r="QRG451" s="71"/>
      <c r="QRH451" s="71"/>
      <c r="QRI451" s="71"/>
      <c r="QRJ451" s="71"/>
      <c r="QRK451" s="71"/>
      <c r="QRL451" s="71"/>
      <c r="QRM451" s="71"/>
      <c r="QRN451" s="71"/>
      <c r="QRO451" s="71"/>
      <c r="QRP451" s="71"/>
      <c r="QRQ451" s="71"/>
      <c r="QRR451" s="71"/>
      <c r="QRS451" s="71"/>
      <c r="QRT451" s="71"/>
      <c r="QRU451" s="71"/>
      <c r="QRV451" s="71"/>
      <c r="QRW451" s="71"/>
      <c r="QRX451" s="71"/>
      <c r="QRY451" s="71"/>
      <c r="QRZ451" s="71"/>
      <c r="QSA451" s="71"/>
      <c r="QSB451" s="71"/>
      <c r="QSC451" s="71"/>
      <c r="QSD451" s="71"/>
      <c r="QSE451" s="71"/>
      <c r="QSF451" s="71"/>
      <c r="QSG451" s="71"/>
      <c r="QSH451" s="71"/>
      <c r="QSI451" s="71"/>
      <c r="QSJ451" s="71"/>
      <c r="QSK451" s="71"/>
      <c r="QSL451" s="71"/>
      <c r="QSM451" s="71"/>
      <c r="QSN451" s="71"/>
      <c r="QSO451" s="71"/>
      <c r="QSP451" s="71"/>
      <c r="QSQ451" s="71"/>
      <c r="QSR451" s="71"/>
      <c r="QSS451" s="71"/>
      <c r="QST451" s="71"/>
      <c r="QSU451" s="71"/>
      <c r="QSV451" s="71"/>
      <c r="QSW451" s="71"/>
      <c r="QSX451" s="71"/>
      <c r="QSY451" s="71"/>
      <c r="QSZ451" s="71"/>
      <c r="QTA451" s="71"/>
      <c r="QTB451" s="71"/>
      <c r="QTC451" s="71"/>
      <c r="QTD451" s="71"/>
      <c r="QTE451" s="71"/>
      <c r="QTF451" s="71"/>
      <c r="QTG451" s="71"/>
      <c r="QTH451" s="71"/>
      <c r="QTI451" s="71"/>
      <c r="QTJ451" s="71"/>
      <c r="QTK451" s="71"/>
      <c r="QTL451" s="71"/>
      <c r="QTM451" s="71"/>
      <c r="QTN451" s="71"/>
      <c r="QTO451" s="71"/>
      <c r="QTP451" s="71"/>
      <c r="QTQ451" s="71"/>
      <c r="QTR451" s="71"/>
      <c r="QTS451" s="71"/>
      <c r="QTT451" s="71"/>
      <c r="QTU451" s="71"/>
      <c r="QTV451" s="71"/>
      <c r="QTW451" s="71"/>
      <c r="QTX451" s="71"/>
      <c r="QTY451" s="71"/>
      <c r="QTZ451" s="71"/>
      <c r="QUA451" s="71"/>
      <c r="QUB451" s="71"/>
      <c r="QUC451" s="71"/>
      <c r="QUD451" s="71"/>
      <c r="QUE451" s="71"/>
      <c r="QUF451" s="71"/>
      <c r="QUG451" s="71"/>
      <c r="QUH451" s="71"/>
      <c r="QUI451" s="71"/>
      <c r="QUJ451" s="71"/>
      <c r="QUK451" s="71"/>
      <c r="QUL451" s="71"/>
      <c r="QUM451" s="71"/>
      <c r="QUN451" s="71"/>
      <c r="QUO451" s="71"/>
      <c r="QUP451" s="71"/>
      <c r="QUQ451" s="71"/>
      <c r="QUR451" s="71"/>
      <c r="QUS451" s="71"/>
      <c r="QUT451" s="71"/>
      <c r="QUU451" s="71"/>
      <c r="QUV451" s="71"/>
      <c r="QUW451" s="71"/>
      <c r="QUX451" s="71"/>
      <c r="QUY451" s="71"/>
      <c r="QUZ451" s="71"/>
      <c r="QVA451" s="71"/>
      <c r="QVB451" s="71"/>
      <c r="QVC451" s="71"/>
      <c r="QVD451" s="71"/>
      <c r="QVE451" s="71"/>
      <c r="QVF451" s="71"/>
      <c r="QVG451" s="71"/>
      <c r="QVH451" s="71"/>
      <c r="QVI451" s="71"/>
      <c r="QVJ451" s="71"/>
      <c r="QVK451" s="71"/>
      <c r="QVL451" s="71"/>
      <c r="QVM451" s="71"/>
      <c r="QVN451" s="71"/>
      <c r="QVO451" s="71"/>
      <c r="QVP451" s="71"/>
      <c r="QVQ451" s="71"/>
      <c r="QVR451" s="71"/>
      <c r="QVS451" s="71"/>
      <c r="QVT451" s="71"/>
      <c r="QVU451" s="71"/>
      <c r="QVV451" s="71"/>
      <c r="QVW451" s="71"/>
      <c r="QVX451" s="71"/>
      <c r="QVY451" s="71"/>
      <c r="QVZ451" s="71"/>
      <c r="QWA451" s="71"/>
      <c r="QWB451" s="71"/>
      <c r="QWC451" s="71"/>
      <c r="QWD451" s="71"/>
      <c r="QWE451" s="71"/>
      <c r="QWF451" s="71"/>
      <c r="QWG451" s="71"/>
      <c r="QWH451" s="71"/>
      <c r="QWI451" s="71"/>
      <c r="QWJ451" s="71"/>
      <c r="QWK451" s="71"/>
      <c r="QWL451" s="71"/>
      <c r="QWM451" s="71"/>
      <c r="QWN451" s="71"/>
      <c r="QWO451" s="71"/>
      <c r="QWP451" s="71"/>
      <c r="QWQ451" s="71"/>
      <c r="QWR451" s="71"/>
      <c r="QWS451" s="71"/>
      <c r="QWT451" s="71"/>
      <c r="QWU451" s="71"/>
      <c r="QWV451" s="71"/>
      <c r="QWW451" s="71"/>
      <c r="QWX451" s="71"/>
      <c r="QWY451" s="71"/>
      <c r="QWZ451" s="71"/>
      <c r="QXA451" s="71"/>
      <c r="QXB451" s="71"/>
      <c r="QXC451" s="71"/>
      <c r="QXD451" s="71"/>
      <c r="QXE451" s="71"/>
      <c r="QXF451" s="71"/>
      <c r="QXG451" s="71"/>
      <c r="QXH451" s="71"/>
      <c r="QXI451" s="71"/>
      <c r="QXJ451" s="71"/>
      <c r="QXK451" s="71"/>
      <c r="QXL451" s="71"/>
      <c r="QXM451" s="71"/>
      <c r="QXN451" s="71"/>
      <c r="QXO451" s="71"/>
      <c r="QXP451" s="71"/>
      <c r="QXQ451" s="71"/>
      <c r="QXR451" s="71"/>
      <c r="QXS451" s="71"/>
      <c r="QXT451" s="71"/>
      <c r="QXU451" s="71"/>
      <c r="QXV451" s="71"/>
      <c r="QXW451" s="71"/>
      <c r="QXX451" s="71"/>
      <c r="QXY451" s="71"/>
      <c r="QXZ451" s="71"/>
      <c r="QYA451" s="71"/>
      <c r="QYB451" s="71"/>
      <c r="QYC451" s="71"/>
      <c r="QYD451" s="71"/>
      <c r="QYE451" s="71"/>
      <c r="QYF451" s="71"/>
      <c r="QYG451" s="71"/>
      <c r="QYH451" s="71"/>
      <c r="QYI451" s="71"/>
      <c r="QYJ451" s="71"/>
      <c r="QYK451" s="71"/>
      <c r="QYL451" s="71"/>
      <c r="QYM451" s="71"/>
      <c r="QYN451" s="71"/>
      <c r="QYO451" s="71"/>
      <c r="QYP451" s="71"/>
      <c r="QYQ451" s="71"/>
      <c r="QYR451" s="71"/>
      <c r="QYS451" s="71"/>
      <c r="QYT451" s="71"/>
      <c r="QYU451" s="71"/>
      <c r="QYV451" s="71"/>
      <c r="QYW451" s="71"/>
      <c r="QYX451" s="71"/>
      <c r="QYY451" s="71"/>
      <c r="QYZ451" s="71"/>
      <c r="QZA451" s="71"/>
      <c r="QZB451" s="71"/>
      <c r="QZC451" s="71"/>
      <c r="QZD451" s="71"/>
      <c r="QZE451" s="71"/>
      <c r="QZF451" s="71"/>
      <c r="QZG451" s="71"/>
      <c r="QZH451" s="71"/>
      <c r="QZI451" s="71"/>
      <c r="QZJ451" s="71"/>
      <c r="QZK451" s="71"/>
      <c r="QZL451" s="71"/>
      <c r="QZM451" s="71"/>
      <c r="QZN451" s="71"/>
      <c r="QZO451" s="71"/>
      <c r="QZP451" s="71"/>
      <c r="QZQ451" s="71"/>
      <c r="QZR451" s="71"/>
      <c r="QZS451" s="71"/>
      <c r="QZT451" s="71"/>
      <c r="QZU451" s="71"/>
      <c r="QZV451" s="71"/>
      <c r="QZW451" s="71"/>
      <c r="QZX451" s="71"/>
      <c r="QZY451" s="71"/>
      <c r="QZZ451" s="71"/>
      <c r="RAA451" s="71"/>
      <c r="RAB451" s="71"/>
      <c r="RAC451" s="71"/>
      <c r="RAD451" s="71"/>
      <c r="RAE451" s="71"/>
      <c r="RAF451" s="71"/>
      <c r="RAG451" s="71"/>
      <c r="RAH451" s="71"/>
      <c r="RAI451" s="71"/>
      <c r="RAJ451" s="71"/>
      <c r="RAK451" s="71"/>
      <c r="RAL451" s="71"/>
      <c r="RAM451" s="71"/>
      <c r="RAN451" s="71"/>
      <c r="RAO451" s="71"/>
      <c r="RAP451" s="71"/>
      <c r="RAQ451" s="71"/>
      <c r="RAR451" s="71"/>
      <c r="RAS451" s="71"/>
      <c r="RAT451" s="71"/>
      <c r="RAU451" s="71"/>
      <c r="RAV451" s="71"/>
      <c r="RAW451" s="71"/>
      <c r="RAX451" s="71"/>
      <c r="RAY451" s="71"/>
      <c r="RAZ451" s="71"/>
      <c r="RBA451" s="71"/>
      <c r="RBB451" s="71"/>
      <c r="RBC451" s="71"/>
      <c r="RBD451" s="71"/>
      <c r="RBE451" s="71"/>
      <c r="RBF451" s="71"/>
      <c r="RBG451" s="71"/>
      <c r="RBH451" s="71"/>
      <c r="RBI451" s="71"/>
      <c r="RBJ451" s="71"/>
      <c r="RBK451" s="71"/>
      <c r="RBL451" s="71"/>
      <c r="RBM451" s="71"/>
      <c r="RBN451" s="71"/>
      <c r="RBO451" s="71"/>
      <c r="RBP451" s="71"/>
      <c r="RBQ451" s="71"/>
      <c r="RBR451" s="71"/>
      <c r="RBS451" s="71"/>
      <c r="RBT451" s="71"/>
      <c r="RBU451" s="71"/>
      <c r="RBV451" s="71"/>
      <c r="RBW451" s="71"/>
      <c r="RBX451" s="71"/>
      <c r="RBY451" s="71"/>
      <c r="RBZ451" s="71"/>
      <c r="RCA451" s="71"/>
      <c r="RCB451" s="71"/>
      <c r="RCC451" s="71"/>
      <c r="RCD451" s="71"/>
      <c r="RCE451" s="71"/>
      <c r="RCF451" s="71"/>
      <c r="RCG451" s="71"/>
      <c r="RCH451" s="71"/>
      <c r="RCI451" s="71"/>
      <c r="RCJ451" s="71"/>
      <c r="RCK451" s="71"/>
      <c r="RCL451" s="71"/>
      <c r="RCM451" s="71"/>
      <c r="RCN451" s="71"/>
      <c r="RCO451" s="71"/>
      <c r="RCP451" s="71"/>
      <c r="RCQ451" s="71"/>
      <c r="RCR451" s="71"/>
      <c r="RCS451" s="71"/>
      <c r="RCT451" s="71"/>
      <c r="RCU451" s="71"/>
      <c r="RCV451" s="71"/>
      <c r="RCW451" s="71"/>
      <c r="RCX451" s="71"/>
      <c r="RCY451" s="71"/>
      <c r="RCZ451" s="71"/>
      <c r="RDA451" s="71"/>
      <c r="RDB451" s="71"/>
      <c r="RDC451" s="71"/>
      <c r="RDD451" s="71"/>
      <c r="RDE451" s="71"/>
      <c r="RDF451" s="71"/>
      <c r="RDG451" s="71"/>
      <c r="RDH451" s="71"/>
      <c r="RDI451" s="71"/>
      <c r="RDJ451" s="71"/>
      <c r="RDK451" s="71"/>
      <c r="RDL451" s="71"/>
      <c r="RDM451" s="71"/>
      <c r="RDN451" s="71"/>
      <c r="RDO451" s="71"/>
      <c r="RDP451" s="71"/>
      <c r="RDQ451" s="71"/>
      <c r="RDR451" s="71"/>
      <c r="RDS451" s="71"/>
      <c r="RDT451" s="71"/>
      <c r="RDU451" s="71"/>
      <c r="RDV451" s="71"/>
      <c r="RDW451" s="71"/>
      <c r="RDX451" s="71"/>
      <c r="RDY451" s="71"/>
      <c r="RDZ451" s="71"/>
      <c r="REA451" s="71"/>
      <c r="REB451" s="71"/>
      <c r="REC451" s="71"/>
      <c r="RED451" s="71"/>
      <c r="REE451" s="71"/>
      <c r="REF451" s="71"/>
      <c r="REG451" s="71"/>
      <c r="REH451" s="71"/>
      <c r="REI451" s="71"/>
      <c r="REJ451" s="71"/>
      <c r="REK451" s="71"/>
      <c r="REL451" s="71"/>
      <c r="REM451" s="71"/>
      <c r="REN451" s="71"/>
      <c r="REO451" s="71"/>
      <c r="REP451" s="71"/>
      <c r="REQ451" s="71"/>
      <c r="RER451" s="71"/>
      <c r="RES451" s="71"/>
      <c r="RET451" s="71"/>
      <c r="REU451" s="71"/>
      <c r="REV451" s="71"/>
      <c r="REW451" s="71"/>
      <c r="REX451" s="71"/>
      <c r="REY451" s="71"/>
      <c r="REZ451" s="71"/>
      <c r="RFA451" s="71"/>
      <c r="RFB451" s="71"/>
      <c r="RFC451" s="71"/>
      <c r="RFD451" s="71"/>
      <c r="RFE451" s="71"/>
      <c r="RFF451" s="71"/>
      <c r="RFG451" s="71"/>
      <c r="RFH451" s="71"/>
      <c r="RFI451" s="71"/>
      <c r="RFJ451" s="71"/>
      <c r="RFK451" s="71"/>
      <c r="RFL451" s="71"/>
      <c r="RFM451" s="71"/>
      <c r="RFN451" s="71"/>
      <c r="RFO451" s="71"/>
      <c r="RFP451" s="71"/>
      <c r="RFQ451" s="71"/>
      <c r="RFR451" s="71"/>
      <c r="RFS451" s="71"/>
      <c r="RFT451" s="71"/>
      <c r="RFU451" s="71"/>
      <c r="RFV451" s="71"/>
      <c r="RFW451" s="71"/>
      <c r="RFX451" s="71"/>
      <c r="RFY451" s="71"/>
      <c r="RFZ451" s="71"/>
      <c r="RGA451" s="71"/>
      <c r="RGB451" s="71"/>
      <c r="RGC451" s="71"/>
      <c r="RGD451" s="71"/>
      <c r="RGE451" s="71"/>
      <c r="RGF451" s="71"/>
      <c r="RGG451" s="71"/>
      <c r="RGH451" s="71"/>
      <c r="RGI451" s="71"/>
      <c r="RGJ451" s="71"/>
      <c r="RGK451" s="71"/>
      <c r="RGL451" s="71"/>
      <c r="RGM451" s="71"/>
      <c r="RGN451" s="71"/>
      <c r="RGO451" s="71"/>
      <c r="RGP451" s="71"/>
      <c r="RGQ451" s="71"/>
      <c r="RGR451" s="71"/>
      <c r="RGS451" s="71"/>
      <c r="RGT451" s="71"/>
      <c r="RGU451" s="71"/>
      <c r="RGV451" s="71"/>
      <c r="RGW451" s="71"/>
      <c r="RGX451" s="71"/>
      <c r="RGY451" s="71"/>
      <c r="RGZ451" s="71"/>
      <c r="RHA451" s="71"/>
      <c r="RHB451" s="71"/>
      <c r="RHC451" s="71"/>
      <c r="RHD451" s="71"/>
      <c r="RHE451" s="71"/>
      <c r="RHF451" s="71"/>
      <c r="RHG451" s="71"/>
      <c r="RHH451" s="71"/>
      <c r="RHI451" s="71"/>
      <c r="RHJ451" s="71"/>
      <c r="RHK451" s="71"/>
      <c r="RHL451" s="71"/>
      <c r="RHM451" s="71"/>
      <c r="RHN451" s="71"/>
      <c r="RHO451" s="71"/>
      <c r="RHP451" s="71"/>
      <c r="RHQ451" s="71"/>
      <c r="RHR451" s="71"/>
      <c r="RHS451" s="71"/>
      <c r="RHT451" s="71"/>
      <c r="RHU451" s="71"/>
      <c r="RHV451" s="71"/>
      <c r="RHW451" s="71"/>
      <c r="RHX451" s="71"/>
      <c r="RHY451" s="71"/>
      <c r="RHZ451" s="71"/>
      <c r="RIA451" s="71"/>
      <c r="RIB451" s="71"/>
      <c r="RIC451" s="71"/>
      <c r="RID451" s="71"/>
      <c r="RIE451" s="71"/>
      <c r="RIF451" s="71"/>
      <c r="RIG451" s="71"/>
      <c r="RIH451" s="71"/>
      <c r="RII451" s="71"/>
      <c r="RIJ451" s="71"/>
      <c r="RIK451" s="71"/>
      <c r="RIL451" s="71"/>
      <c r="RIM451" s="71"/>
      <c r="RIN451" s="71"/>
      <c r="RIO451" s="71"/>
      <c r="RIP451" s="71"/>
      <c r="RIQ451" s="71"/>
      <c r="RIR451" s="71"/>
      <c r="RIS451" s="71"/>
      <c r="RIT451" s="71"/>
      <c r="RIU451" s="71"/>
      <c r="RIV451" s="71"/>
      <c r="RIW451" s="71"/>
      <c r="RIX451" s="71"/>
      <c r="RIY451" s="71"/>
      <c r="RIZ451" s="71"/>
      <c r="RJA451" s="71"/>
      <c r="RJB451" s="71"/>
      <c r="RJC451" s="71"/>
      <c r="RJD451" s="71"/>
      <c r="RJE451" s="71"/>
      <c r="RJF451" s="71"/>
      <c r="RJG451" s="71"/>
      <c r="RJH451" s="71"/>
      <c r="RJI451" s="71"/>
      <c r="RJJ451" s="71"/>
      <c r="RJK451" s="71"/>
      <c r="RJL451" s="71"/>
      <c r="RJM451" s="71"/>
      <c r="RJN451" s="71"/>
      <c r="RJO451" s="71"/>
      <c r="RJP451" s="71"/>
      <c r="RJQ451" s="71"/>
      <c r="RJR451" s="71"/>
      <c r="RJS451" s="71"/>
      <c r="RJT451" s="71"/>
      <c r="RJU451" s="71"/>
      <c r="RJV451" s="71"/>
      <c r="RJW451" s="71"/>
      <c r="RJX451" s="71"/>
      <c r="RJY451" s="71"/>
      <c r="RJZ451" s="71"/>
      <c r="RKA451" s="71"/>
      <c r="RKB451" s="71"/>
      <c r="RKC451" s="71"/>
      <c r="RKD451" s="71"/>
      <c r="RKE451" s="71"/>
      <c r="RKF451" s="71"/>
      <c r="RKG451" s="71"/>
      <c r="RKH451" s="71"/>
      <c r="RKI451" s="71"/>
      <c r="RKJ451" s="71"/>
      <c r="RKK451" s="71"/>
      <c r="RKL451" s="71"/>
      <c r="RKM451" s="71"/>
      <c r="RKN451" s="71"/>
      <c r="RKO451" s="71"/>
      <c r="RKP451" s="71"/>
      <c r="RKQ451" s="71"/>
      <c r="RKR451" s="71"/>
      <c r="RKS451" s="71"/>
      <c r="RKT451" s="71"/>
      <c r="RKU451" s="71"/>
      <c r="RKV451" s="71"/>
      <c r="RKW451" s="71"/>
      <c r="RKX451" s="71"/>
      <c r="RKY451" s="71"/>
      <c r="RKZ451" s="71"/>
      <c r="RLA451" s="71"/>
      <c r="RLB451" s="71"/>
      <c r="RLC451" s="71"/>
      <c r="RLD451" s="71"/>
      <c r="RLE451" s="71"/>
      <c r="RLF451" s="71"/>
      <c r="RLG451" s="71"/>
      <c r="RLH451" s="71"/>
      <c r="RLI451" s="71"/>
      <c r="RLJ451" s="71"/>
      <c r="RLK451" s="71"/>
      <c r="RLL451" s="71"/>
      <c r="RLM451" s="71"/>
      <c r="RLN451" s="71"/>
      <c r="RLO451" s="71"/>
      <c r="RLP451" s="71"/>
      <c r="RLQ451" s="71"/>
      <c r="RLR451" s="71"/>
      <c r="RLS451" s="71"/>
      <c r="RLT451" s="71"/>
      <c r="RLU451" s="71"/>
      <c r="RLV451" s="71"/>
      <c r="RLW451" s="71"/>
      <c r="RLX451" s="71"/>
      <c r="RLY451" s="71"/>
      <c r="RLZ451" s="71"/>
      <c r="RMA451" s="71"/>
      <c r="RMB451" s="71"/>
      <c r="RMC451" s="71"/>
      <c r="RMD451" s="71"/>
      <c r="RME451" s="71"/>
      <c r="RMF451" s="71"/>
      <c r="RMG451" s="71"/>
      <c r="RMH451" s="71"/>
      <c r="RMI451" s="71"/>
      <c r="RMJ451" s="71"/>
      <c r="RMK451" s="71"/>
      <c r="RML451" s="71"/>
      <c r="RMM451" s="71"/>
      <c r="RMN451" s="71"/>
      <c r="RMO451" s="71"/>
      <c r="RMP451" s="71"/>
      <c r="RMQ451" s="71"/>
      <c r="RMR451" s="71"/>
      <c r="RMS451" s="71"/>
      <c r="RMT451" s="71"/>
      <c r="RMU451" s="71"/>
      <c r="RMV451" s="71"/>
      <c r="RMW451" s="71"/>
      <c r="RMX451" s="71"/>
      <c r="RMY451" s="71"/>
      <c r="RMZ451" s="71"/>
      <c r="RNA451" s="71"/>
      <c r="RNB451" s="71"/>
      <c r="RNC451" s="71"/>
      <c r="RND451" s="71"/>
      <c r="RNE451" s="71"/>
      <c r="RNF451" s="71"/>
      <c r="RNG451" s="71"/>
      <c r="RNH451" s="71"/>
      <c r="RNI451" s="71"/>
      <c r="RNJ451" s="71"/>
      <c r="RNK451" s="71"/>
      <c r="RNL451" s="71"/>
      <c r="RNM451" s="71"/>
      <c r="RNN451" s="71"/>
      <c r="RNO451" s="71"/>
      <c r="RNP451" s="71"/>
      <c r="RNQ451" s="71"/>
      <c r="RNR451" s="71"/>
      <c r="RNS451" s="71"/>
      <c r="RNT451" s="71"/>
      <c r="RNU451" s="71"/>
      <c r="RNV451" s="71"/>
      <c r="RNW451" s="71"/>
      <c r="RNX451" s="71"/>
      <c r="RNY451" s="71"/>
      <c r="RNZ451" s="71"/>
      <c r="ROA451" s="71"/>
      <c r="ROB451" s="71"/>
      <c r="ROC451" s="71"/>
      <c r="ROD451" s="71"/>
      <c r="ROE451" s="71"/>
      <c r="ROF451" s="71"/>
      <c r="ROG451" s="71"/>
      <c r="ROH451" s="71"/>
      <c r="ROI451" s="71"/>
      <c r="ROJ451" s="71"/>
      <c r="ROK451" s="71"/>
      <c r="ROL451" s="71"/>
      <c r="ROM451" s="71"/>
      <c r="RON451" s="71"/>
      <c r="ROO451" s="71"/>
      <c r="ROP451" s="71"/>
      <c r="ROQ451" s="71"/>
      <c r="ROR451" s="71"/>
      <c r="ROS451" s="71"/>
      <c r="ROT451" s="71"/>
      <c r="ROU451" s="71"/>
      <c r="ROV451" s="71"/>
      <c r="ROW451" s="71"/>
      <c r="ROX451" s="71"/>
      <c r="ROY451" s="71"/>
      <c r="ROZ451" s="71"/>
      <c r="RPA451" s="71"/>
      <c r="RPB451" s="71"/>
      <c r="RPC451" s="71"/>
      <c r="RPD451" s="71"/>
      <c r="RPE451" s="71"/>
      <c r="RPF451" s="71"/>
      <c r="RPG451" s="71"/>
      <c r="RPH451" s="71"/>
      <c r="RPI451" s="71"/>
      <c r="RPJ451" s="71"/>
      <c r="RPK451" s="71"/>
      <c r="RPL451" s="71"/>
      <c r="RPM451" s="71"/>
      <c r="RPN451" s="71"/>
      <c r="RPO451" s="71"/>
      <c r="RPP451" s="71"/>
      <c r="RPQ451" s="71"/>
      <c r="RPR451" s="71"/>
      <c r="RPS451" s="71"/>
      <c r="RPT451" s="71"/>
      <c r="RPU451" s="71"/>
      <c r="RPV451" s="71"/>
      <c r="RPW451" s="71"/>
      <c r="RPX451" s="71"/>
      <c r="RPY451" s="71"/>
      <c r="RPZ451" s="71"/>
      <c r="RQA451" s="71"/>
      <c r="RQB451" s="71"/>
      <c r="RQC451" s="71"/>
      <c r="RQD451" s="71"/>
      <c r="RQE451" s="71"/>
      <c r="RQF451" s="71"/>
      <c r="RQG451" s="71"/>
      <c r="RQH451" s="71"/>
      <c r="RQI451" s="71"/>
      <c r="RQJ451" s="71"/>
      <c r="RQK451" s="71"/>
      <c r="RQL451" s="71"/>
      <c r="RQM451" s="71"/>
      <c r="RQN451" s="71"/>
      <c r="RQO451" s="71"/>
      <c r="RQP451" s="71"/>
      <c r="RQQ451" s="71"/>
      <c r="RQR451" s="71"/>
      <c r="RQS451" s="71"/>
      <c r="RQT451" s="71"/>
      <c r="RQU451" s="71"/>
      <c r="RQV451" s="71"/>
      <c r="RQW451" s="71"/>
      <c r="RQX451" s="71"/>
      <c r="RQY451" s="71"/>
      <c r="RQZ451" s="71"/>
      <c r="RRA451" s="71"/>
      <c r="RRB451" s="71"/>
      <c r="RRC451" s="71"/>
      <c r="RRD451" s="71"/>
      <c r="RRE451" s="71"/>
      <c r="RRF451" s="71"/>
      <c r="RRG451" s="71"/>
      <c r="RRH451" s="71"/>
      <c r="RRI451" s="71"/>
      <c r="RRJ451" s="71"/>
      <c r="RRK451" s="71"/>
      <c r="RRL451" s="71"/>
      <c r="RRM451" s="71"/>
      <c r="RRN451" s="71"/>
      <c r="RRO451" s="71"/>
      <c r="RRP451" s="71"/>
      <c r="RRQ451" s="71"/>
      <c r="RRR451" s="71"/>
      <c r="RRS451" s="71"/>
      <c r="RRT451" s="71"/>
      <c r="RRU451" s="71"/>
      <c r="RRV451" s="71"/>
      <c r="RRW451" s="71"/>
      <c r="RRX451" s="71"/>
      <c r="RRY451" s="71"/>
      <c r="RRZ451" s="71"/>
      <c r="RSA451" s="71"/>
      <c r="RSB451" s="71"/>
      <c r="RSC451" s="71"/>
      <c r="RSD451" s="71"/>
      <c r="RSE451" s="71"/>
      <c r="RSF451" s="71"/>
      <c r="RSG451" s="71"/>
      <c r="RSH451" s="71"/>
      <c r="RSI451" s="71"/>
      <c r="RSJ451" s="71"/>
      <c r="RSK451" s="71"/>
      <c r="RSL451" s="71"/>
      <c r="RSM451" s="71"/>
      <c r="RSN451" s="71"/>
      <c r="RSO451" s="71"/>
      <c r="RSP451" s="71"/>
      <c r="RSQ451" s="71"/>
      <c r="RSR451" s="71"/>
      <c r="RSS451" s="71"/>
      <c r="RST451" s="71"/>
      <c r="RSU451" s="71"/>
      <c r="RSV451" s="71"/>
      <c r="RSW451" s="71"/>
      <c r="RSX451" s="71"/>
      <c r="RSY451" s="71"/>
      <c r="RSZ451" s="71"/>
      <c r="RTA451" s="71"/>
      <c r="RTB451" s="71"/>
      <c r="RTC451" s="71"/>
      <c r="RTD451" s="71"/>
      <c r="RTE451" s="71"/>
      <c r="RTF451" s="71"/>
      <c r="RTG451" s="71"/>
      <c r="RTH451" s="71"/>
      <c r="RTI451" s="71"/>
      <c r="RTJ451" s="71"/>
      <c r="RTK451" s="71"/>
      <c r="RTL451" s="71"/>
      <c r="RTM451" s="71"/>
      <c r="RTN451" s="71"/>
      <c r="RTO451" s="71"/>
      <c r="RTP451" s="71"/>
      <c r="RTQ451" s="71"/>
      <c r="RTR451" s="71"/>
      <c r="RTS451" s="71"/>
      <c r="RTT451" s="71"/>
      <c r="RTU451" s="71"/>
      <c r="RTV451" s="71"/>
      <c r="RTW451" s="71"/>
      <c r="RTX451" s="71"/>
      <c r="RTY451" s="71"/>
      <c r="RTZ451" s="71"/>
      <c r="RUA451" s="71"/>
      <c r="RUB451" s="71"/>
      <c r="RUC451" s="71"/>
      <c r="RUD451" s="71"/>
      <c r="RUE451" s="71"/>
      <c r="RUF451" s="71"/>
      <c r="RUG451" s="71"/>
      <c r="RUH451" s="71"/>
      <c r="RUI451" s="71"/>
      <c r="RUJ451" s="71"/>
      <c r="RUK451" s="71"/>
      <c r="RUL451" s="71"/>
      <c r="RUM451" s="71"/>
      <c r="RUN451" s="71"/>
      <c r="RUO451" s="71"/>
      <c r="RUP451" s="71"/>
      <c r="RUQ451" s="71"/>
      <c r="RUR451" s="71"/>
      <c r="RUS451" s="71"/>
      <c r="RUT451" s="71"/>
      <c r="RUU451" s="71"/>
      <c r="RUV451" s="71"/>
      <c r="RUW451" s="71"/>
      <c r="RUX451" s="71"/>
      <c r="RUY451" s="71"/>
      <c r="RUZ451" s="71"/>
      <c r="RVA451" s="71"/>
      <c r="RVB451" s="71"/>
      <c r="RVC451" s="71"/>
      <c r="RVD451" s="71"/>
      <c r="RVE451" s="71"/>
      <c r="RVF451" s="71"/>
      <c r="RVG451" s="71"/>
      <c r="RVH451" s="71"/>
      <c r="RVI451" s="71"/>
      <c r="RVJ451" s="71"/>
      <c r="RVK451" s="71"/>
      <c r="RVL451" s="71"/>
      <c r="RVM451" s="71"/>
      <c r="RVN451" s="71"/>
      <c r="RVO451" s="71"/>
      <c r="RVP451" s="71"/>
      <c r="RVQ451" s="71"/>
      <c r="RVR451" s="71"/>
      <c r="RVS451" s="71"/>
      <c r="RVT451" s="71"/>
      <c r="RVU451" s="71"/>
      <c r="RVV451" s="71"/>
      <c r="RVW451" s="71"/>
      <c r="RVX451" s="71"/>
      <c r="RVY451" s="71"/>
      <c r="RVZ451" s="71"/>
      <c r="RWA451" s="71"/>
      <c r="RWB451" s="71"/>
      <c r="RWC451" s="71"/>
      <c r="RWD451" s="71"/>
      <c r="RWE451" s="71"/>
      <c r="RWF451" s="71"/>
      <c r="RWG451" s="71"/>
      <c r="RWH451" s="71"/>
      <c r="RWI451" s="71"/>
      <c r="RWJ451" s="71"/>
      <c r="RWK451" s="71"/>
      <c r="RWL451" s="71"/>
      <c r="RWM451" s="71"/>
      <c r="RWN451" s="71"/>
      <c r="RWO451" s="71"/>
      <c r="RWP451" s="71"/>
      <c r="RWQ451" s="71"/>
      <c r="RWR451" s="71"/>
      <c r="RWS451" s="71"/>
      <c r="RWT451" s="71"/>
      <c r="RWU451" s="71"/>
      <c r="RWV451" s="71"/>
      <c r="RWW451" s="71"/>
      <c r="RWX451" s="71"/>
      <c r="RWY451" s="71"/>
      <c r="RWZ451" s="71"/>
      <c r="RXA451" s="71"/>
      <c r="RXB451" s="71"/>
      <c r="RXC451" s="71"/>
      <c r="RXD451" s="71"/>
      <c r="RXE451" s="71"/>
      <c r="RXF451" s="71"/>
      <c r="RXG451" s="71"/>
      <c r="RXH451" s="71"/>
      <c r="RXI451" s="71"/>
      <c r="RXJ451" s="71"/>
      <c r="RXK451" s="71"/>
      <c r="RXL451" s="71"/>
      <c r="RXM451" s="71"/>
      <c r="RXN451" s="71"/>
      <c r="RXO451" s="71"/>
      <c r="RXP451" s="71"/>
      <c r="RXQ451" s="71"/>
      <c r="RXR451" s="71"/>
      <c r="RXS451" s="71"/>
      <c r="RXT451" s="71"/>
      <c r="RXU451" s="71"/>
      <c r="RXV451" s="71"/>
      <c r="RXW451" s="71"/>
      <c r="RXX451" s="71"/>
      <c r="RXY451" s="71"/>
      <c r="RXZ451" s="71"/>
      <c r="RYA451" s="71"/>
      <c r="RYB451" s="71"/>
      <c r="RYC451" s="71"/>
      <c r="RYD451" s="71"/>
      <c r="RYE451" s="71"/>
      <c r="RYF451" s="71"/>
      <c r="RYG451" s="71"/>
      <c r="RYH451" s="71"/>
      <c r="RYI451" s="71"/>
      <c r="RYJ451" s="71"/>
      <c r="RYK451" s="71"/>
      <c r="RYL451" s="71"/>
      <c r="RYM451" s="71"/>
      <c r="RYN451" s="71"/>
      <c r="RYO451" s="71"/>
      <c r="RYP451" s="71"/>
      <c r="RYQ451" s="71"/>
      <c r="RYR451" s="71"/>
      <c r="RYS451" s="71"/>
      <c r="RYT451" s="71"/>
      <c r="RYU451" s="71"/>
      <c r="RYV451" s="71"/>
      <c r="RYW451" s="71"/>
      <c r="RYX451" s="71"/>
      <c r="RYY451" s="71"/>
      <c r="RYZ451" s="71"/>
      <c r="RZA451" s="71"/>
      <c r="RZB451" s="71"/>
      <c r="RZC451" s="71"/>
      <c r="RZD451" s="71"/>
      <c r="RZE451" s="71"/>
      <c r="RZF451" s="71"/>
      <c r="RZG451" s="71"/>
      <c r="RZH451" s="71"/>
      <c r="RZI451" s="71"/>
      <c r="RZJ451" s="71"/>
      <c r="RZK451" s="71"/>
      <c r="RZL451" s="71"/>
      <c r="RZM451" s="71"/>
      <c r="RZN451" s="71"/>
      <c r="RZO451" s="71"/>
      <c r="RZP451" s="71"/>
      <c r="RZQ451" s="71"/>
      <c r="RZR451" s="71"/>
      <c r="RZS451" s="71"/>
      <c r="RZT451" s="71"/>
      <c r="RZU451" s="71"/>
      <c r="RZV451" s="71"/>
      <c r="RZW451" s="71"/>
      <c r="RZX451" s="71"/>
      <c r="RZY451" s="71"/>
      <c r="RZZ451" s="71"/>
      <c r="SAA451" s="71"/>
      <c r="SAB451" s="71"/>
      <c r="SAC451" s="71"/>
      <c r="SAD451" s="71"/>
      <c r="SAE451" s="71"/>
      <c r="SAF451" s="71"/>
      <c r="SAG451" s="71"/>
      <c r="SAH451" s="71"/>
      <c r="SAI451" s="71"/>
      <c r="SAJ451" s="71"/>
      <c r="SAK451" s="71"/>
      <c r="SAL451" s="71"/>
      <c r="SAM451" s="71"/>
      <c r="SAN451" s="71"/>
      <c r="SAO451" s="71"/>
      <c r="SAP451" s="71"/>
      <c r="SAQ451" s="71"/>
      <c r="SAR451" s="71"/>
      <c r="SAS451" s="71"/>
      <c r="SAT451" s="71"/>
      <c r="SAU451" s="71"/>
      <c r="SAV451" s="71"/>
      <c r="SAW451" s="71"/>
      <c r="SAX451" s="71"/>
      <c r="SAY451" s="71"/>
      <c r="SAZ451" s="71"/>
      <c r="SBA451" s="71"/>
      <c r="SBB451" s="71"/>
      <c r="SBC451" s="71"/>
      <c r="SBD451" s="71"/>
      <c r="SBE451" s="71"/>
      <c r="SBF451" s="71"/>
      <c r="SBG451" s="71"/>
      <c r="SBH451" s="71"/>
      <c r="SBI451" s="71"/>
      <c r="SBJ451" s="71"/>
      <c r="SBK451" s="71"/>
      <c r="SBL451" s="71"/>
      <c r="SBM451" s="71"/>
      <c r="SBN451" s="71"/>
      <c r="SBO451" s="71"/>
      <c r="SBP451" s="71"/>
      <c r="SBQ451" s="71"/>
      <c r="SBR451" s="71"/>
      <c r="SBS451" s="71"/>
      <c r="SBT451" s="71"/>
      <c r="SBU451" s="71"/>
      <c r="SBV451" s="71"/>
      <c r="SBW451" s="71"/>
      <c r="SBX451" s="71"/>
      <c r="SBY451" s="71"/>
      <c r="SBZ451" s="71"/>
      <c r="SCA451" s="71"/>
      <c r="SCB451" s="71"/>
      <c r="SCC451" s="71"/>
      <c r="SCD451" s="71"/>
      <c r="SCE451" s="71"/>
      <c r="SCF451" s="71"/>
      <c r="SCG451" s="71"/>
      <c r="SCH451" s="71"/>
      <c r="SCI451" s="71"/>
      <c r="SCJ451" s="71"/>
      <c r="SCK451" s="71"/>
      <c r="SCL451" s="71"/>
      <c r="SCM451" s="71"/>
      <c r="SCN451" s="71"/>
      <c r="SCO451" s="71"/>
      <c r="SCP451" s="71"/>
      <c r="SCQ451" s="71"/>
      <c r="SCR451" s="71"/>
      <c r="SCS451" s="71"/>
      <c r="SCT451" s="71"/>
      <c r="SCU451" s="71"/>
      <c r="SCV451" s="71"/>
      <c r="SCW451" s="71"/>
      <c r="SCX451" s="71"/>
      <c r="SCY451" s="71"/>
      <c r="SCZ451" s="71"/>
      <c r="SDA451" s="71"/>
      <c r="SDB451" s="71"/>
      <c r="SDC451" s="71"/>
      <c r="SDD451" s="71"/>
      <c r="SDE451" s="71"/>
      <c r="SDF451" s="71"/>
      <c r="SDG451" s="71"/>
      <c r="SDH451" s="71"/>
      <c r="SDI451" s="71"/>
      <c r="SDJ451" s="71"/>
      <c r="SDK451" s="71"/>
      <c r="SDL451" s="71"/>
      <c r="SDM451" s="71"/>
      <c r="SDN451" s="71"/>
      <c r="SDO451" s="71"/>
      <c r="SDP451" s="71"/>
      <c r="SDQ451" s="71"/>
      <c r="SDR451" s="71"/>
      <c r="SDS451" s="71"/>
      <c r="SDT451" s="71"/>
      <c r="SDU451" s="71"/>
      <c r="SDV451" s="71"/>
      <c r="SDW451" s="71"/>
      <c r="SDX451" s="71"/>
      <c r="SDY451" s="71"/>
      <c r="SDZ451" s="71"/>
      <c r="SEA451" s="71"/>
      <c r="SEB451" s="71"/>
      <c r="SEC451" s="71"/>
      <c r="SED451" s="71"/>
      <c r="SEE451" s="71"/>
      <c r="SEF451" s="71"/>
      <c r="SEG451" s="71"/>
      <c r="SEH451" s="71"/>
      <c r="SEI451" s="71"/>
      <c r="SEJ451" s="71"/>
      <c r="SEK451" s="71"/>
      <c r="SEL451" s="71"/>
      <c r="SEM451" s="71"/>
      <c r="SEN451" s="71"/>
      <c r="SEO451" s="71"/>
      <c r="SEP451" s="71"/>
      <c r="SEQ451" s="71"/>
      <c r="SER451" s="71"/>
      <c r="SES451" s="71"/>
      <c r="SET451" s="71"/>
      <c r="SEU451" s="71"/>
      <c r="SEV451" s="71"/>
      <c r="SEW451" s="71"/>
      <c r="SEX451" s="71"/>
      <c r="SEY451" s="71"/>
      <c r="SEZ451" s="71"/>
      <c r="SFA451" s="71"/>
      <c r="SFB451" s="71"/>
      <c r="SFC451" s="71"/>
      <c r="SFD451" s="71"/>
      <c r="SFE451" s="71"/>
      <c r="SFF451" s="71"/>
      <c r="SFG451" s="71"/>
      <c r="SFH451" s="71"/>
      <c r="SFI451" s="71"/>
      <c r="SFJ451" s="71"/>
      <c r="SFK451" s="71"/>
      <c r="SFL451" s="71"/>
      <c r="SFM451" s="71"/>
      <c r="SFN451" s="71"/>
      <c r="SFO451" s="71"/>
      <c r="SFP451" s="71"/>
      <c r="SFQ451" s="71"/>
      <c r="SFR451" s="71"/>
      <c r="SFS451" s="71"/>
      <c r="SFT451" s="71"/>
      <c r="SFU451" s="71"/>
      <c r="SFV451" s="71"/>
      <c r="SFW451" s="71"/>
      <c r="SFX451" s="71"/>
      <c r="SFY451" s="71"/>
      <c r="SFZ451" s="71"/>
      <c r="SGA451" s="71"/>
      <c r="SGB451" s="71"/>
      <c r="SGC451" s="71"/>
      <c r="SGD451" s="71"/>
      <c r="SGE451" s="71"/>
      <c r="SGF451" s="71"/>
      <c r="SGG451" s="71"/>
      <c r="SGH451" s="71"/>
      <c r="SGI451" s="71"/>
      <c r="SGJ451" s="71"/>
      <c r="SGK451" s="71"/>
      <c r="SGL451" s="71"/>
      <c r="SGM451" s="71"/>
      <c r="SGN451" s="71"/>
      <c r="SGO451" s="71"/>
      <c r="SGP451" s="71"/>
      <c r="SGQ451" s="71"/>
      <c r="SGR451" s="71"/>
      <c r="SGS451" s="71"/>
      <c r="SGT451" s="71"/>
      <c r="SGU451" s="71"/>
      <c r="SGV451" s="71"/>
      <c r="SGW451" s="71"/>
      <c r="SGX451" s="71"/>
      <c r="SGY451" s="71"/>
      <c r="SGZ451" s="71"/>
      <c r="SHA451" s="71"/>
      <c r="SHB451" s="71"/>
      <c r="SHC451" s="71"/>
      <c r="SHD451" s="71"/>
      <c r="SHE451" s="71"/>
      <c r="SHF451" s="71"/>
      <c r="SHG451" s="71"/>
      <c r="SHH451" s="71"/>
      <c r="SHI451" s="71"/>
      <c r="SHJ451" s="71"/>
      <c r="SHK451" s="71"/>
      <c r="SHL451" s="71"/>
      <c r="SHM451" s="71"/>
      <c r="SHN451" s="71"/>
      <c r="SHO451" s="71"/>
      <c r="SHP451" s="71"/>
      <c r="SHQ451" s="71"/>
      <c r="SHR451" s="71"/>
      <c r="SHS451" s="71"/>
      <c r="SHT451" s="71"/>
      <c r="SHU451" s="71"/>
      <c r="SHV451" s="71"/>
      <c r="SHW451" s="71"/>
      <c r="SHX451" s="71"/>
      <c r="SHY451" s="71"/>
      <c r="SHZ451" s="71"/>
      <c r="SIA451" s="71"/>
      <c r="SIB451" s="71"/>
      <c r="SIC451" s="71"/>
      <c r="SID451" s="71"/>
      <c r="SIE451" s="71"/>
      <c r="SIF451" s="71"/>
      <c r="SIG451" s="71"/>
      <c r="SIH451" s="71"/>
      <c r="SII451" s="71"/>
      <c r="SIJ451" s="71"/>
      <c r="SIK451" s="71"/>
      <c r="SIL451" s="71"/>
      <c r="SIM451" s="71"/>
      <c r="SIN451" s="71"/>
      <c r="SIO451" s="71"/>
      <c r="SIP451" s="71"/>
      <c r="SIQ451" s="71"/>
      <c r="SIR451" s="71"/>
      <c r="SIS451" s="71"/>
      <c r="SIT451" s="71"/>
      <c r="SIU451" s="71"/>
      <c r="SIV451" s="71"/>
      <c r="SIW451" s="71"/>
      <c r="SIX451" s="71"/>
      <c r="SIY451" s="71"/>
      <c r="SIZ451" s="71"/>
      <c r="SJA451" s="71"/>
      <c r="SJB451" s="71"/>
      <c r="SJC451" s="71"/>
      <c r="SJD451" s="71"/>
      <c r="SJE451" s="71"/>
      <c r="SJF451" s="71"/>
      <c r="SJG451" s="71"/>
      <c r="SJH451" s="71"/>
      <c r="SJI451" s="71"/>
      <c r="SJJ451" s="71"/>
      <c r="SJK451" s="71"/>
      <c r="SJL451" s="71"/>
      <c r="SJM451" s="71"/>
      <c r="SJN451" s="71"/>
      <c r="SJO451" s="71"/>
      <c r="SJP451" s="71"/>
      <c r="SJQ451" s="71"/>
      <c r="SJR451" s="71"/>
      <c r="SJS451" s="71"/>
      <c r="SJT451" s="71"/>
      <c r="SJU451" s="71"/>
      <c r="SJV451" s="71"/>
      <c r="SJW451" s="71"/>
      <c r="SJX451" s="71"/>
      <c r="SJY451" s="71"/>
      <c r="SJZ451" s="71"/>
      <c r="SKA451" s="71"/>
      <c r="SKB451" s="71"/>
      <c r="SKC451" s="71"/>
      <c r="SKD451" s="71"/>
      <c r="SKE451" s="71"/>
      <c r="SKF451" s="71"/>
      <c r="SKG451" s="71"/>
      <c r="SKH451" s="71"/>
      <c r="SKI451" s="71"/>
      <c r="SKJ451" s="71"/>
      <c r="SKK451" s="71"/>
      <c r="SKL451" s="71"/>
      <c r="SKM451" s="71"/>
      <c r="SKN451" s="71"/>
      <c r="SKO451" s="71"/>
      <c r="SKP451" s="71"/>
      <c r="SKQ451" s="71"/>
      <c r="SKR451" s="71"/>
      <c r="SKS451" s="71"/>
      <c r="SKT451" s="71"/>
      <c r="SKU451" s="71"/>
      <c r="SKV451" s="71"/>
      <c r="SKW451" s="71"/>
      <c r="SKX451" s="71"/>
      <c r="SKY451" s="71"/>
      <c r="SKZ451" s="71"/>
      <c r="SLA451" s="71"/>
      <c r="SLB451" s="71"/>
      <c r="SLC451" s="71"/>
      <c r="SLD451" s="71"/>
      <c r="SLE451" s="71"/>
      <c r="SLF451" s="71"/>
      <c r="SLG451" s="71"/>
      <c r="SLH451" s="71"/>
      <c r="SLI451" s="71"/>
      <c r="SLJ451" s="71"/>
      <c r="SLK451" s="71"/>
      <c r="SLL451" s="71"/>
      <c r="SLM451" s="71"/>
      <c r="SLN451" s="71"/>
      <c r="SLO451" s="71"/>
      <c r="SLP451" s="71"/>
      <c r="SLQ451" s="71"/>
      <c r="SLR451" s="71"/>
      <c r="SLS451" s="71"/>
      <c r="SLT451" s="71"/>
      <c r="SLU451" s="71"/>
      <c r="SLV451" s="71"/>
      <c r="SLW451" s="71"/>
      <c r="SLX451" s="71"/>
      <c r="SLY451" s="71"/>
      <c r="SLZ451" s="71"/>
      <c r="SMA451" s="71"/>
      <c r="SMB451" s="71"/>
      <c r="SMC451" s="71"/>
      <c r="SMD451" s="71"/>
      <c r="SME451" s="71"/>
      <c r="SMF451" s="71"/>
      <c r="SMG451" s="71"/>
      <c r="SMH451" s="71"/>
      <c r="SMI451" s="71"/>
      <c r="SMJ451" s="71"/>
      <c r="SMK451" s="71"/>
      <c r="SML451" s="71"/>
      <c r="SMM451" s="71"/>
      <c r="SMN451" s="71"/>
      <c r="SMO451" s="71"/>
      <c r="SMP451" s="71"/>
      <c r="SMQ451" s="71"/>
      <c r="SMR451" s="71"/>
      <c r="SMS451" s="71"/>
      <c r="SMT451" s="71"/>
      <c r="SMU451" s="71"/>
      <c r="SMV451" s="71"/>
      <c r="SMW451" s="71"/>
      <c r="SMX451" s="71"/>
      <c r="SMY451" s="71"/>
      <c r="SMZ451" s="71"/>
      <c r="SNA451" s="71"/>
      <c r="SNB451" s="71"/>
      <c r="SNC451" s="71"/>
      <c r="SND451" s="71"/>
      <c r="SNE451" s="71"/>
      <c r="SNF451" s="71"/>
      <c r="SNG451" s="71"/>
      <c r="SNH451" s="71"/>
      <c r="SNI451" s="71"/>
      <c r="SNJ451" s="71"/>
      <c r="SNK451" s="71"/>
      <c r="SNL451" s="71"/>
      <c r="SNM451" s="71"/>
      <c r="SNN451" s="71"/>
      <c r="SNO451" s="71"/>
      <c r="SNP451" s="71"/>
      <c r="SNQ451" s="71"/>
      <c r="SNR451" s="71"/>
      <c r="SNS451" s="71"/>
      <c r="SNT451" s="71"/>
      <c r="SNU451" s="71"/>
      <c r="SNV451" s="71"/>
      <c r="SNW451" s="71"/>
      <c r="SNX451" s="71"/>
      <c r="SNY451" s="71"/>
      <c r="SNZ451" s="71"/>
      <c r="SOA451" s="71"/>
      <c r="SOB451" s="71"/>
      <c r="SOC451" s="71"/>
      <c r="SOD451" s="71"/>
      <c r="SOE451" s="71"/>
      <c r="SOF451" s="71"/>
      <c r="SOG451" s="71"/>
      <c r="SOH451" s="71"/>
      <c r="SOI451" s="71"/>
      <c r="SOJ451" s="71"/>
      <c r="SOK451" s="71"/>
      <c r="SOL451" s="71"/>
      <c r="SOM451" s="71"/>
      <c r="SON451" s="71"/>
      <c r="SOO451" s="71"/>
      <c r="SOP451" s="71"/>
      <c r="SOQ451" s="71"/>
      <c r="SOR451" s="71"/>
      <c r="SOS451" s="71"/>
      <c r="SOT451" s="71"/>
      <c r="SOU451" s="71"/>
      <c r="SOV451" s="71"/>
      <c r="SOW451" s="71"/>
      <c r="SOX451" s="71"/>
      <c r="SOY451" s="71"/>
      <c r="SOZ451" s="71"/>
      <c r="SPA451" s="71"/>
      <c r="SPB451" s="71"/>
      <c r="SPC451" s="71"/>
      <c r="SPD451" s="71"/>
      <c r="SPE451" s="71"/>
      <c r="SPF451" s="71"/>
      <c r="SPG451" s="71"/>
      <c r="SPH451" s="71"/>
      <c r="SPI451" s="71"/>
      <c r="SPJ451" s="71"/>
      <c r="SPK451" s="71"/>
      <c r="SPL451" s="71"/>
      <c r="SPM451" s="71"/>
      <c r="SPN451" s="71"/>
      <c r="SPO451" s="71"/>
      <c r="SPP451" s="71"/>
      <c r="SPQ451" s="71"/>
      <c r="SPR451" s="71"/>
      <c r="SPS451" s="71"/>
      <c r="SPT451" s="71"/>
      <c r="SPU451" s="71"/>
      <c r="SPV451" s="71"/>
      <c r="SPW451" s="71"/>
      <c r="SPX451" s="71"/>
      <c r="SPY451" s="71"/>
      <c r="SPZ451" s="71"/>
      <c r="SQA451" s="71"/>
      <c r="SQB451" s="71"/>
      <c r="SQC451" s="71"/>
      <c r="SQD451" s="71"/>
      <c r="SQE451" s="71"/>
      <c r="SQF451" s="71"/>
      <c r="SQG451" s="71"/>
      <c r="SQH451" s="71"/>
      <c r="SQI451" s="71"/>
      <c r="SQJ451" s="71"/>
      <c r="SQK451" s="71"/>
      <c r="SQL451" s="71"/>
      <c r="SQM451" s="71"/>
      <c r="SQN451" s="71"/>
      <c r="SQO451" s="71"/>
      <c r="SQP451" s="71"/>
      <c r="SQQ451" s="71"/>
      <c r="SQR451" s="71"/>
      <c r="SQS451" s="71"/>
      <c r="SQT451" s="71"/>
      <c r="SQU451" s="71"/>
      <c r="SQV451" s="71"/>
      <c r="SQW451" s="71"/>
      <c r="SQX451" s="71"/>
      <c r="SQY451" s="71"/>
      <c r="SQZ451" s="71"/>
      <c r="SRA451" s="71"/>
      <c r="SRB451" s="71"/>
      <c r="SRC451" s="71"/>
      <c r="SRD451" s="71"/>
      <c r="SRE451" s="71"/>
      <c r="SRF451" s="71"/>
      <c r="SRG451" s="71"/>
      <c r="SRH451" s="71"/>
      <c r="SRI451" s="71"/>
      <c r="SRJ451" s="71"/>
      <c r="SRK451" s="71"/>
      <c r="SRL451" s="71"/>
      <c r="SRM451" s="71"/>
      <c r="SRN451" s="71"/>
      <c r="SRO451" s="71"/>
      <c r="SRP451" s="71"/>
      <c r="SRQ451" s="71"/>
      <c r="SRR451" s="71"/>
      <c r="SRS451" s="71"/>
      <c r="SRT451" s="71"/>
      <c r="SRU451" s="71"/>
      <c r="SRV451" s="71"/>
      <c r="SRW451" s="71"/>
      <c r="SRX451" s="71"/>
      <c r="SRY451" s="71"/>
      <c r="SRZ451" s="71"/>
      <c r="SSA451" s="71"/>
      <c r="SSB451" s="71"/>
      <c r="SSC451" s="71"/>
      <c r="SSD451" s="71"/>
      <c r="SSE451" s="71"/>
      <c r="SSF451" s="71"/>
      <c r="SSG451" s="71"/>
      <c r="SSH451" s="71"/>
      <c r="SSI451" s="71"/>
      <c r="SSJ451" s="71"/>
      <c r="SSK451" s="71"/>
      <c r="SSL451" s="71"/>
      <c r="SSM451" s="71"/>
      <c r="SSN451" s="71"/>
      <c r="SSO451" s="71"/>
      <c r="SSP451" s="71"/>
      <c r="SSQ451" s="71"/>
      <c r="SSR451" s="71"/>
      <c r="SSS451" s="71"/>
      <c r="SST451" s="71"/>
      <c r="SSU451" s="71"/>
      <c r="SSV451" s="71"/>
      <c r="SSW451" s="71"/>
      <c r="SSX451" s="71"/>
      <c r="SSY451" s="71"/>
      <c r="SSZ451" s="71"/>
      <c r="STA451" s="71"/>
      <c r="STB451" s="71"/>
      <c r="STC451" s="71"/>
      <c r="STD451" s="71"/>
      <c r="STE451" s="71"/>
      <c r="STF451" s="71"/>
      <c r="STG451" s="71"/>
      <c r="STH451" s="71"/>
      <c r="STI451" s="71"/>
      <c r="STJ451" s="71"/>
      <c r="STK451" s="71"/>
      <c r="STL451" s="71"/>
      <c r="STM451" s="71"/>
      <c r="STN451" s="71"/>
      <c r="STO451" s="71"/>
      <c r="STP451" s="71"/>
      <c r="STQ451" s="71"/>
      <c r="STR451" s="71"/>
      <c r="STS451" s="71"/>
      <c r="STT451" s="71"/>
      <c r="STU451" s="71"/>
      <c r="STV451" s="71"/>
      <c r="STW451" s="71"/>
      <c r="STX451" s="71"/>
      <c r="STY451" s="71"/>
      <c r="STZ451" s="71"/>
      <c r="SUA451" s="71"/>
      <c r="SUB451" s="71"/>
      <c r="SUC451" s="71"/>
      <c r="SUD451" s="71"/>
      <c r="SUE451" s="71"/>
      <c r="SUF451" s="71"/>
      <c r="SUG451" s="71"/>
      <c r="SUH451" s="71"/>
      <c r="SUI451" s="71"/>
      <c r="SUJ451" s="71"/>
      <c r="SUK451" s="71"/>
      <c r="SUL451" s="71"/>
      <c r="SUM451" s="71"/>
      <c r="SUN451" s="71"/>
      <c r="SUO451" s="71"/>
      <c r="SUP451" s="71"/>
      <c r="SUQ451" s="71"/>
      <c r="SUR451" s="71"/>
      <c r="SUS451" s="71"/>
      <c r="SUT451" s="71"/>
      <c r="SUU451" s="71"/>
      <c r="SUV451" s="71"/>
      <c r="SUW451" s="71"/>
      <c r="SUX451" s="71"/>
      <c r="SUY451" s="71"/>
      <c r="SUZ451" s="71"/>
      <c r="SVA451" s="71"/>
      <c r="SVB451" s="71"/>
      <c r="SVC451" s="71"/>
      <c r="SVD451" s="71"/>
      <c r="SVE451" s="71"/>
      <c r="SVF451" s="71"/>
      <c r="SVG451" s="71"/>
      <c r="SVH451" s="71"/>
      <c r="SVI451" s="71"/>
      <c r="SVJ451" s="71"/>
      <c r="SVK451" s="71"/>
      <c r="SVL451" s="71"/>
      <c r="SVM451" s="71"/>
      <c r="SVN451" s="71"/>
      <c r="SVO451" s="71"/>
      <c r="SVP451" s="71"/>
      <c r="SVQ451" s="71"/>
      <c r="SVR451" s="71"/>
      <c r="SVS451" s="71"/>
      <c r="SVT451" s="71"/>
      <c r="SVU451" s="71"/>
      <c r="SVV451" s="71"/>
      <c r="SVW451" s="71"/>
      <c r="SVX451" s="71"/>
      <c r="SVY451" s="71"/>
      <c r="SVZ451" s="71"/>
      <c r="SWA451" s="71"/>
      <c r="SWB451" s="71"/>
      <c r="SWC451" s="71"/>
      <c r="SWD451" s="71"/>
      <c r="SWE451" s="71"/>
      <c r="SWF451" s="71"/>
      <c r="SWG451" s="71"/>
      <c r="SWH451" s="71"/>
      <c r="SWI451" s="71"/>
      <c r="SWJ451" s="71"/>
      <c r="SWK451" s="71"/>
      <c r="SWL451" s="71"/>
      <c r="SWM451" s="71"/>
      <c r="SWN451" s="71"/>
      <c r="SWO451" s="71"/>
      <c r="SWP451" s="71"/>
      <c r="SWQ451" s="71"/>
      <c r="SWR451" s="71"/>
      <c r="SWS451" s="71"/>
      <c r="SWT451" s="71"/>
      <c r="SWU451" s="71"/>
      <c r="SWV451" s="71"/>
      <c r="SWW451" s="71"/>
      <c r="SWX451" s="71"/>
      <c r="SWY451" s="71"/>
      <c r="SWZ451" s="71"/>
      <c r="SXA451" s="71"/>
      <c r="SXB451" s="71"/>
      <c r="SXC451" s="71"/>
      <c r="SXD451" s="71"/>
      <c r="SXE451" s="71"/>
      <c r="SXF451" s="71"/>
      <c r="SXG451" s="71"/>
      <c r="SXH451" s="71"/>
      <c r="SXI451" s="71"/>
      <c r="SXJ451" s="71"/>
      <c r="SXK451" s="71"/>
      <c r="SXL451" s="71"/>
      <c r="SXM451" s="71"/>
      <c r="SXN451" s="71"/>
      <c r="SXO451" s="71"/>
      <c r="SXP451" s="71"/>
      <c r="SXQ451" s="71"/>
      <c r="SXR451" s="71"/>
      <c r="SXS451" s="71"/>
      <c r="SXT451" s="71"/>
      <c r="SXU451" s="71"/>
      <c r="SXV451" s="71"/>
      <c r="SXW451" s="71"/>
      <c r="SXX451" s="71"/>
      <c r="SXY451" s="71"/>
      <c r="SXZ451" s="71"/>
      <c r="SYA451" s="71"/>
      <c r="SYB451" s="71"/>
      <c r="SYC451" s="71"/>
      <c r="SYD451" s="71"/>
      <c r="SYE451" s="71"/>
      <c r="SYF451" s="71"/>
      <c r="SYG451" s="71"/>
      <c r="SYH451" s="71"/>
      <c r="SYI451" s="71"/>
      <c r="SYJ451" s="71"/>
      <c r="SYK451" s="71"/>
      <c r="SYL451" s="71"/>
      <c r="SYM451" s="71"/>
      <c r="SYN451" s="71"/>
      <c r="SYO451" s="71"/>
      <c r="SYP451" s="71"/>
      <c r="SYQ451" s="71"/>
      <c r="SYR451" s="71"/>
      <c r="SYS451" s="71"/>
      <c r="SYT451" s="71"/>
      <c r="SYU451" s="71"/>
      <c r="SYV451" s="71"/>
      <c r="SYW451" s="71"/>
      <c r="SYX451" s="71"/>
      <c r="SYY451" s="71"/>
      <c r="SYZ451" s="71"/>
      <c r="SZA451" s="71"/>
      <c r="SZB451" s="71"/>
      <c r="SZC451" s="71"/>
      <c r="SZD451" s="71"/>
      <c r="SZE451" s="71"/>
      <c r="SZF451" s="71"/>
      <c r="SZG451" s="71"/>
      <c r="SZH451" s="71"/>
      <c r="SZI451" s="71"/>
      <c r="SZJ451" s="71"/>
      <c r="SZK451" s="71"/>
      <c r="SZL451" s="71"/>
      <c r="SZM451" s="71"/>
      <c r="SZN451" s="71"/>
      <c r="SZO451" s="71"/>
      <c r="SZP451" s="71"/>
      <c r="SZQ451" s="71"/>
      <c r="SZR451" s="71"/>
      <c r="SZS451" s="71"/>
      <c r="SZT451" s="71"/>
      <c r="SZU451" s="71"/>
      <c r="SZV451" s="71"/>
      <c r="SZW451" s="71"/>
      <c r="SZX451" s="71"/>
      <c r="SZY451" s="71"/>
      <c r="SZZ451" s="71"/>
      <c r="TAA451" s="71"/>
      <c r="TAB451" s="71"/>
      <c r="TAC451" s="71"/>
      <c r="TAD451" s="71"/>
      <c r="TAE451" s="71"/>
      <c r="TAF451" s="71"/>
      <c r="TAG451" s="71"/>
      <c r="TAH451" s="71"/>
      <c r="TAI451" s="71"/>
      <c r="TAJ451" s="71"/>
      <c r="TAK451" s="71"/>
      <c r="TAL451" s="71"/>
      <c r="TAM451" s="71"/>
      <c r="TAN451" s="71"/>
      <c r="TAO451" s="71"/>
      <c r="TAP451" s="71"/>
      <c r="TAQ451" s="71"/>
      <c r="TAR451" s="71"/>
      <c r="TAS451" s="71"/>
      <c r="TAT451" s="71"/>
      <c r="TAU451" s="71"/>
      <c r="TAV451" s="71"/>
      <c r="TAW451" s="71"/>
      <c r="TAX451" s="71"/>
      <c r="TAY451" s="71"/>
      <c r="TAZ451" s="71"/>
      <c r="TBA451" s="71"/>
      <c r="TBB451" s="71"/>
      <c r="TBC451" s="71"/>
      <c r="TBD451" s="71"/>
      <c r="TBE451" s="71"/>
      <c r="TBF451" s="71"/>
      <c r="TBG451" s="71"/>
      <c r="TBH451" s="71"/>
      <c r="TBI451" s="71"/>
      <c r="TBJ451" s="71"/>
      <c r="TBK451" s="71"/>
      <c r="TBL451" s="71"/>
      <c r="TBM451" s="71"/>
      <c r="TBN451" s="71"/>
      <c r="TBO451" s="71"/>
      <c r="TBP451" s="71"/>
      <c r="TBQ451" s="71"/>
      <c r="TBR451" s="71"/>
      <c r="TBS451" s="71"/>
      <c r="TBT451" s="71"/>
      <c r="TBU451" s="71"/>
      <c r="TBV451" s="71"/>
      <c r="TBW451" s="71"/>
      <c r="TBX451" s="71"/>
      <c r="TBY451" s="71"/>
      <c r="TBZ451" s="71"/>
      <c r="TCA451" s="71"/>
      <c r="TCB451" s="71"/>
      <c r="TCC451" s="71"/>
      <c r="TCD451" s="71"/>
      <c r="TCE451" s="71"/>
      <c r="TCF451" s="71"/>
      <c r="TCG451" s="71"/>
      <c r="TCH451" s="71"/>
      <c r="TCI451" s="71"/>
      <c r="TCJ451" s="71"/>
      <c r="TCK451" s="71"/>
      <c r="TCL451" s="71"/>
      <c r="TCM451" s="71"/>
      <c r="TCN451" s="71"/>
      <c r="TCO451" s="71"/>
      <c r="TCP451" s="71"/>
      <c r="TCQ451" s="71"/>
      <c r="TCR451" s="71"/>
      <c r="TCS451" s="71"/>
      <c r="TCT451" s="71"/>
      <c r="TCU451" s="71"/>
      <c r="TCV451" s="71"/>
      <c r="TCW451" s="71"/>
      <c r="TCX451" s="71"/>
      <c r="TCY451" s="71"/>
      <c r="TCZ451" s="71"/>
      <c r="TDA451" s="71"/>
      <c r="TDB451" s="71"/>
      <c r="TDC451" s="71"/>
      <c r="TDD451" s="71"/>
      <c r="TDE451" s="71"/>
      <c r="TDF451" s="71"/>
      <c r="TDG451" s="71"/>
      <c r="TDH451" s="71"/>
      <c r="TDI451" s="71"/>
      <c r="TDJ451" s="71"/>
      <c r="TDK451" s="71"/>
      <c r="TDL451" s="71"/>
      <c r="TDM451" s="71"/>
      <c r="TDN451" s="71"/>
      <c r="TDO451" s="71"/>
      <c r="TDP451" s="71"/>
      <c r="TDQ451" s="71"/>
      <c r="TDR451" s="71"/>
      <c r="TDS451" s="71"/>
      <c r="TDT451" s="71"/>
      <c r="TDU451" s="71"/>
      <c r="TDV451" s="71"/>
      <c r="TDW451" s="71"/>
      <c r="TDX451" s="71"/>
      <c r="TDY451" s="71"/>
      <c r="TDZ451" s="71"/>
      <c r="TEA451" s="71"/>
      <c r="TEB451" s="71"/>
      <c r="TEC451" s="71"/>
      <c r="TED451" s="71"/>
      <c r="TEE451" s="71"/>
      <c r="TEF451" s="71"/>
      <c r="TEG451" s="71"/>
      <c r="TEH451" s="71"/>
      <c r="TEI451" s="71"/>
      <c r="TEJ451" s="71"/>
      <c r="TEK451" s="71"/>
      <c r="TEL451" s="71"/>
      <c r="TEM451" s="71"/>
      <c r="TEN451" s="71"/>
      <c r="TEO451" s="71"/>
      <c r="TEP451" s="71"/>
      <c r="TEQ451" s="71"/>
      <c r="TER451" s="71"/>
      <c r="TES451" s="71"/>
      <c r="TET451" s="71"/>
      <c r="TEU451" s="71"/>
      <c r="TEV451" s="71"/>
      <c r="TEW451" s="71"/>
      <c r="TEX451" s="71"/>
      <c r="TEY451" s="71"/>
      <c r="TEZ451" s="71"/>
      <c r="TFA451" s="71"/>
      <c r="TFB451" s="71"/>
      <c r="TFC451" s="71"/>
      <c r="TFD451" s="71"/>
      <c r="TFE451" s="71"/>
      <c r="TFF451" s="71"/>
      <c r="TFG451" s="71"/>
      <c r="TFH451" s="71"/>
      <c r="TFI451" s="71"/>
      <c r="TFJ451" s="71"/>
      <c r="TFK451" s="71"/>
      <c r="TFL451" s="71"/>
      <c r="TFM451" s="71"/>
      <c r="TFN451" s="71"/>
      <c r="TFO451" s="71"/>
      <c r="TFP451" s="71"/>
      <c r="TFQ451" s="71"/>
      <c r="TFR451" s="71"/>
      <c r="TFS451" s="71"/>
      <c r="TFT451" s="71"/>
      <c r="TFU451" s="71"/>
      <c r="TFV451" s="71"/>
      <c r="TFW451" s="71"/>
      <c r="TFX451" s="71"/>
      <c r="TFY451" s="71"/>
      <c r="TFZ451" s="71"/>
      <c r="TGA451" s="71"/>
      <c r="TGB451" s="71"/>
      <c r="TGC451" s="71"/>
      <c r="TGD451" s="71"/>
      <c r="TGE451" s="71"/>
      <c r="TGF451" s="71"/>
      <c r="TGG451" s="71"/>
      <c r="TGH451" s="71"/>
      <c r="TGI451" s="71"/>
      <c r="TGJ451" s="71"/>
      <c r="TGK451" s="71"/>
      <c r="TGL451" s="71"/>
      <c r="TGM451" s="71"/>
      <c r="TGN451" s="71"/>
      <c r="TGO451" s="71"/>
      <c r="TGP451" s="71"/>
      <c r="TGQ451" s="71"/>
      <c r="TGR451" s="71"/>
      <c r="TGS451" s="71"/>
      <c r="TGT451" s="71"/>
      <c r="TGU451" s="71"/>
      <c r="TGV451" s="71"/>
      <c r="TGW451" s="71"/>
      <c r="TGX451" s="71"/>
      <c r="TGY451" s="71"/>
      <c r="TGZ451" s="71"/>
      <c r="THA451" s="71"/>
      <c r="THB451" s="71"/>
      <c r="THC451" s="71"/>
      <c r="THD451" s="71"/>
      <c r="THE451" s="71"/>
      <c r="THF451" s="71"/>
      <c r="THG451" s="71"/>
      <c r="THH451" s="71"/>
      <c r="THI451" s="71"/>
      <c r="THJ451" s="71"/>
      <c r="THK451" s="71"/>
      <c r="THL451" s="71"/>
      <c r="THM451" s="71"/>
      <c r="THN451" s="71"/>
      <c r="THO451" s="71"/>
      <c r="THP451" s="71"/>
      <c r="THQ451" s="71"/>
      <c r="THR451" s="71"/>
      <c r="THS451" s="71"/>
      <c r="THT451" s="71"/>
      <c r="THU451" s="71"/>
      <c r="THV451" s="71"/>
      <c r="THW451" s="71"/>
      <c r="THX451" s="71"/>
      <c r="THY451" s="71"/>
      <c r="THZ451" s="71"/>
      <c r="TIA451" s="71"/>
      <c r="TIB451" s="71"/>
      <c r="TIC451" s="71"/>
      <c r="TID451" s="71"/>
      <c r="TIE451" s="71"/>
      <c r="TIF451" s="71"/>
      <c r="TIG451" s="71"/>
      <c r="TIH451" s="71"/>
      <c r="TII451" s="71"/>
      <c r="TIJ451" s="71"/>
      <c r="TIK451" s="71"/>
      <c r="TIL451" s="71"/>
      <c r="TIM451" s="71"/>
      <c r="TIN451" s="71"/>
      <c r="TIO451" s="71"/>
      <c r="TIP451" s="71"/>
      <c r="TIQ451" s="71"/>
      <c r="TIR451" s="71"/>
      <c r="TIS451" s="71"/>
      <c r="TIT451" s="71"/>
      <c r="TIU451" s="71"/>
      <c r="TIV451" s="71"/>
      <c r="TIW451" s="71"/>
      <c r="TIX451" s="71"/>
      <c r="TIY451" s="71"/>
      <c r="TIZ451" s="71"/>
      <c r="TJA451" s="71"/>
      <c r="TJB451" s="71"/>
      <c r="TJC451" s="71"/>
      <c r="TJD451" s="71"/>
      <c r="TJE451" s="71"/>
      <c r="TJF451" s="71"/>
      <c r="TJG451" s="71"/>
      <c r="TJH451" s="71"/>
      <c r="TJI451" s="71"/>
      <c r="TJJ451" s="71"/>
      <c r="TJK451" s="71"/>
      <c r="TJL451" s="71"/>
      <c r="TJM451" s="71"/>
      <c r="TJN451" s="71"/>
      <c r="TJO451" s="71"/>
      <c r="TJP451" s="71"/>
      <c r="TJQ451" s="71"/>
      <c r="TJR451" s="71"/>
      <c r="TJS451" s="71"/>
      <c r="TJT451" s="71"/>
      <c r="TJU451" s="71"/>
      <c r="TJV451" s="71"/>
      <c r="TJW451" s="71"/>
      <c r="TJX451" s="71"/>
      <c r="TJY451" s="71"/>
      <c r="TJZ451" s="71"/>
      <c r="TKA451" s="71"/>
      <c r="TKB451" s="71"/>
      <c r="TKC451" s="71"/>
      <c r="TKD451" s="71"/>
      <c r="TKE451" s="71"/>
      <c r="TKF451" s="71"/>
      <c r="TKG451" s="71"/>
      <c r="TKH451" s="71"/>
      <c r="TKI451" s="71"/>
      <c r="TKJ451" s="71"/>
      <c r="TKK451" s="71"/>
      <c r="TKL451" s="71"/>
      <c r="TKM451" s="71"/>
      <c r="TKN451" s="71"/>
      <c r="TKO451" s="71"/>
      <c r="TKP451" s="71"/>
      <c r="TKQ451" s="71"/>
      <c r="TKR451" s="71"/>
      <c r="TKS451" s="71"/>
      <c r="TKT451" s="71"/>
      <c r="TKU451" s="71"/>
      <c r="TKV451" s="71"/>
      <c r="TKW451" s="71"/>
      <c r="TKX451" s="71"/>
      <c r="TKY451" s="71"/>
      <c r="TKZ451" s="71"/>
      <c r="TLA451" s="71"/>
      <c r="TLB451" s="71"/>
      <c r="TLC451" s="71"/>
      <c r="TLD451" s="71"/>
      <c r="TLE451" s="71"/>
      <c r="TLF451" s="71"/>
      <c r="TLG451" s="71"/>
      <c r="TLH451" s="71"/>
      <c r="TLI451" s="71"/>
      <c r="TLJ451" s="71"/>
      <c r="TLK451" s="71"/>
      <c r="TLL451" s="71"/>
      <c r="TLM451" s="71"/>
      <c r="TLN451" s="71"/>
      <c r="TLO451" s="71"/>
      <c r="TLP451" s="71"/>
      <c r="TLQ451" s="71"/>
      <c r="TLR451" s="71"/>
      <c r="TLS451" s="71"/>
      <c r="TLT451" s="71"/>
      <c r="TLU451" s="71"/>
      <c r="TLV451" s="71"/>
      <c r="TLW451" s="71"/>
      <c r="TLX451" s="71"/>
      <c r="TLY451" s="71"/>
      <c r="TLZ451" s="71"/>
      <c r="TMA451" s="71"/>
      <c r="TMB451" s="71"/>
      <c r="TMC451" s="71"/>
      <c r="TMD451" s="71"/>
      <c r="TME451" s="71"/>
      <c r="TMF451" s="71"/>
      <c r="TMG451" s="71"/>
      <c r="TMH451" s="71"/>
      <c r="TMI451" s="71"/>
      <c r="TMJ451" s="71"/>
      <c r="TMK451" s="71"/>
      <c r="TML451" s="71"/>
      <c r="TMM451" s="71"/>
      <c r="TMN451" s="71"/>
      <c r="TMO451" s="71"/>
      <c r="TMP451" s="71"/>
      <c r="TMQ451" s="71"/>
      <c r="TMR451" s="71"/>
      <c r="TMS451" s="71"/>
      <c r="TMT451" s="71"/>
      <c r="TMU451" s="71"/>
      <c r="TMV451" s="71"/>
      <c r="TMW451" s="71"/>
      <c r="TMX451" s="71"/>
      <c r="TMY451" s="71"/>
      <c r="TMZ451" s="71"/>
      <c r="TNA451" s="71"/>
      <c r="TNB451" s="71"/>
      <c r="TNC451" s="71"/>
      <c r="TND451" s="71"/>
      <c r="TNE451" s="71"/>
      <c r="TNF451" s="71"/>
      <c r="TNG451" s="71"/>
      <c r="TNH451" s="71"/>
      <c r="TNI451" s="71"/>
      <c r="TNJ451" s="71"/>
      <c r="TNK451" s="71"/>
      <c r="TNL451" s="71"/>
      <c r="TNM451" s="71"/>
      <c r="TNN451" s="71"/>
      <c r="TNO451" s="71"/>
      <c r="TNP451" s="71"/>
      <c r="TNQ451" s="71"/>
      <c r="TNR451" s="71"/>
      <c r="TNS451" s="71"/>
      <c r="TNT451" s="71"/>
      <c r="TNU451" s="71"/>
      <c r="TNV451" s="71"/>
      <c r="TNW451" s="71"/>
      <c r="TNX451" s="71"/>
      <c r="TNY451" s="71"/>
      <c r="TNZ451" s="71"/>
      <c r="TOA451" s="71"/>
      <c r="TOB451" s="71"/>
      <c r="TOC451" s="71"/>
      <c r="TOD451" s="71"/>
      <c r="TOE451" s="71"/>
      <c r="TOF451" s="71"/>
      <c r="TOG451" s="71"/>
      <c r="TOH451" s="71"/>
      <c r="TOI451" s="71"/>
      <c r="TOJ451" s="71"/>
      <c r="TOK451" s="71"/>
      <c r="TOL451" s="71"/>
      <c r="TOM451" s="71"/>
      <c r="TON451" s="71"/>
      <c r="TOO451" s="71"/>
      <c r="TOP451" s="71"/>
      <c r="TOQ451" s="71"/>
      <c r="TOR451" s="71"/>
      <c r="TOS451" s="71"/>
      <c r="TOT451" s="71"/>
      <c r="TOU451" s="71"/>
      <c r="TOV451" s="71"/>
      <c r="TOW451" s="71"/>
      <c r="TOX451" s="71"/>
      <c r="TOY451" s="71"/>
      <c r="TOZ451" s="71"/>
      <c r="TPA451" s="71"/>
      <c r="TPB451" s="71"/>
      <c r="TPC451" s="71"/>
      <c r="TPD451" s="71"/>
      <c r="TPE451" s="71"/>
      <c r="TPF451" s="71"/>
      <c r="TPG451" s="71"/>
      <c r="TPH451" s="71"/>
      <c r="TPI451" s="71"/>
      <c r="TPJ451" s="71"/>
      <c r="TPK451" s="71"/>
      <c r="TPL451" s="71"/>
      <c r="TPM451" s="71"/>
      <c r="TPN451" s="71"/>
      <c r="TPO451" s="71"/>
      <c r="TPP451" s="71"/>
      <c r="TPQ451" s="71"/>
      <c r="TPR451" s="71"/>
      <c r="TPS451" s="71"/>
      <c r="TPT451" s="71"/>
      <c r="TPU451" s="71"/>
      <c r="TPV451" s="71"/>
      <c r="TPW451" s="71"/>
      <c r="TPX451" s="71"/>
      <c r="TPY451" s="71"/>
      <c r="TPZ451" s="71"/>
      <c r="TQA451" s="71"/>
      <c r="TQB451" s="71"/>
      <c r="TQC451" s="71"/>
      <c r="TQD451" s="71"/>
      <c r="TQE451" s="71"/>
      <c r="TQF451" s="71"/>
      <c r="TQG451" s="71"/>
      <c r="TQH451" s="71"/>
      <c r="TQI451" s="71"/>
      <c r="TQJ451" s="71"/>
      <c r="TQK451" s="71"/>
      <c r="TQL451" s="71"/>
      <c r="TQM451" s="71"/>
      <c r="TQN451" s="71"/>
      <c r="TQO451" s="71"/>
      <c r="TQP451" s="71"/>
      <c r="TQQ451" s="71"/>
      <c r="TQR451" s="71"/>
      <c r="TQS451" s="71"/>
      <c r="TQT451" s="71"/>
      <c r="TQU451" s="71"/>
      <c r="TQV451" s="71"/>
      <c r="TQW451" s="71"/>
      <c r="TQX451" s="71"/>
      <c r="TQY451" s="71"/>
      <c r="TQZ451" s="71"/>
      <c r="TRA451" s="71"/>
      <c r="TRB451" s="71"/>
      <c r="TRC451" s="71"/>
      <c r="TRD451" s="71"/>
      <c r="TRE451" s="71"/>
      <c r="TRF451" s="71"/>
      <c r="TRG451" s="71"/>
      <c r="TRH451" s="71"/>
      <c r="TRI451" s="71"/>
      <c r="TRJ451" s="71"/>
      <c r="TRK451" s="71"/>
      <c r="TRL451" s="71"/>
      <c r="TRM451" s="71"/>
      <c r="TRN451" s="71"/>
      <c r="TRO451" s="71"/>
      <c r="TRP451" s="71"/>
      <c r="TRQ451" s="71"/>
      <c r="TRR451" s="71"/>
      <c r="TRS451" s="71"/>
      <c r="TRT451" s="71"/>
      <c r="TRU451" s="71"/>
      <c r="TRV451" s="71"/>
      <c r="TRW451" s="71"/>
      <c r="TRX451" s="71"/>
      <c r="TRY451" s="71"/>
      <c r="TRZ451" s="71"/>
      <c r="TSA451" s="71"/>
      <c r="TSB451" s="71"/>
      <c r="TSC451" s="71"/>
      <c r="TSD451" s="71"/>
      <c r="TSE451" s="71"/>
      <c r="TSF451" s="71"/>
      <c r="TSG451" s="71"/>
      <c r="TSH451" s="71"/>
      <c r="TSI451" s="71"/>
      <c r="TSJ451" s="71"/>
      <c r="TSK451" s="71"/>
      <c r="TSL451" s="71"/>
      <c r="TSM451" s="71"/>
      <c r="TSN451" s="71"/>
      <c r="TSO451" s="71"/>
      <c r="TSP451" s="71"/>
      <c r="TSQ451" s="71"/>
      <c r="TSR451" s="71"/>
      <c r="TSS451" s="71"/>
      <c r="TST451" s="71"/>
      <c r="TSU451" s="71"/>
      <c r="TSV451" s="71"/>
      <c r="TSW451" s="71"/>
      <c r="TSX451" s="71"/>
      <c r="TSY451" s="71"/>
      <c r="TSZ451" s="71"/>
      <c r="TTA451" s="71"/>
      <c r="TTB451" s="71"/>
      <c r="TTC451" s="71"/>
      <c r="TTD451" s="71"/>
      <c r="TTE451" s="71"/>
      <c r="TTF451" s="71"/>
      <c r="TTG451" s="71"/>
      <c r="TTH451" s="71"/>
      <c r="TTI451" s="71"/>
      <c r="TTJ451" s="71"/>
      <c r="TTK451" s="71"/>
      <c r="TTL451" s="71"/>
      <c r="TTM451" s="71"/>
      <c r="TTN451" s="71"/>
      <c r="TTO451" s="71"/>
      <c r="TTP451" s="71"/>
      <c r="TTQ451" s="71"/>
      <c r="TTR451" s="71"/>
      <c r="TTS451" s="71"/>
      <c r="TTT451" s="71"/>
      <c r="TTU451" s="71"/>
      <c r="TTV451" s="71"/>
      <c r="TTW451" s="71"/>
      <c r="TTX451" s="71"/>
      <c r="TTY451" s="71"/>
      <c r="TTZ451" s="71"/>
      <c r="TUA451" s="71"/>
      <c r="TUB451" s="71"/>
      <c r="TUC451" s="71"/>
      <c r="TUD451" s="71"/>
      <c r="TUE451" s="71"/>
      <c r="TUF451" s="71"/>
      <c r="TUG451" s="71"/>
      <c r="TUH451" s="71"/>
      <c r="TUI451" s="71"/>
      <c r="TUJ451" s="71"/>
      <c r="TUK451" s="71"/>
      <c r="TUL451" s="71"/>
      <c r="TUM451" s="71"/>
      <c r="TUN451" s="71"/>
      <c r="TUO451" s="71"/>
      <c r="TUP451" s="71"/>
      <c r="TUQ451" s="71"/>
      <c r="TUR451" s="71"/>
      <c r="TUS451" s="71"/>
      <c r="TUT451" s="71"/>
      <c r="TUU451" s="71"/>
      <c r="TUV451" s="71"/>
      <c r="TUW451" s="71"/>
      <c r="TUX451" s="71"/>
      <c r="TUY451" s="71"/>
      <c r="TUZ451" s="71"/>
      <c r="TVA451" s="71"/>
      <c r="TVB451" s="71"/>
      <c r="TVC451" s="71"/>
      <c r="TVD451" s="71"/>
      <c r="TVE451" s="71"/>
      <c r="TVF451" s="71"/>
      <c r="TVG451" s="71"/>
      <c r="TVH451" s="71"/>
      <c r="TVI451" s="71"/>
      <c r="TVJ451" s="71"/>
      <c r="TVK451" s="71"/>
      <c r="TVL451" s="71"/>
      <c r="TVM451" s="71"/>
      <c r="TVN451" s="71"/>
      <c r="TVO451" s="71"/>
      <c r="TVP451" s="71"/>
      <c r="TVQ451" s="71"/>
      <c r="TVR451" s="71"/>
      <c r="TVS451" s="71"/>
      <c r="TVT451" s="71"/>
      <c r="TVU451" s="71"/>
      <c r="TVV451" s="71"/>
      <c r="TVW451" s="71"/>
      <c r="TVX451" s="71"/>
      <c r="TVY451" s="71"/>
      <c r="TVZ451" s="71"/>
      <c r="TWA451" s="71"/>
      <c r="TWB451" s="71"/>
      <c r="TWC451" s="71"/>
      <c r="TWD451" s="71"/>
      <c r="TWE451" s="71"/>
      <c r="TWF451" s="71"/>
      <c r="TWG451" s="71"/>
      <c r="TWH451" s="71"/>
      <c r="TWI451" s="71"/>
      <c r="TWJ451" s="71"/>
      <c r="TWK451" s="71"/>
      <c r="TWL451" s="71"/>
      <c r="TWM451" s="71"/>
      <c r="TWN451" s="71"/>
      <c r="TWO451" s="71"/>
      <c r="TWP451" s="71"/>
      <c r="TWQ451" s="71"/>
      <c r="TWR451" s="71"/>
      <c r="TWS451" s="71"/>
      <c r="TWT451" s="71"/>
      <c r="TWU451" s="71"/>
      <c r="TWV451" s="71"/>
      <c r="TWW451" s="71"/>
      <c r="TWX451" s="71"/>
      <c r="TWY451" s="71"/>
      <c r="TWZ451" s="71"/>
      <c r="TXA451" s="71"/>
      <c r="TXB451" s="71"/>
      <c r="TXC451" s="71"/>
      <c r="TXD451" s="71"/>
      <c r="TXE451" s="71"/>
      <c r="TXF451" s="71"/>
      <c r="TXG451" s="71"/>
      <c r="TXH451" s="71"/>
      <c r="TXI451" s="71"/>
      <c r="TXJ451" s="71"/>
      <c r="TXK451" s="71"/>
      <c r="TXL451" s="71"/>
      <c r="TXM451" s="71"/>
      <c r="TXN451" s="71"/>
      <c r="TXO451" s="71"/>
      <c r="TXP451" s="71"/>
      <c r="TXQ451" s="71"/>
      <c r="TXR451" s="71"/>
      <c r="TXS451" s="71"/>
      <c r="TXT451" s="71"/>
      <c r="TXU451" s="71"/>
      <c r="TXV451" s="71"/>
      <c r="TXW451" s="71"/>
      <c r="TXX451" s="71"/>
      <c r="TXY451" s="71"/>
      <c r="TXZ451" s="71"/>
      <c r="TYA451" s="71"/>
      <c r="TYB451" s="71"/>
      <c r="TYC451" s="71"/>
      <c r="TYD451" s="71"/>
      <c r="TYE451" s="71"/>
      <c r="TYF451" s="71"/>
      <c r="TYG451" s="71"/>
      <c r="TYH451" s="71"/>
      <c r="TYI451" s="71"/>
      <c r="TYJ451" s="71"/>
      <c r="TYK451" s="71"/>
      <c r="TYL451" s="71"/>
      <c r="TYM451" s="71"/>
      <c r="TYN451" s="71"/>
      <c r="TYO451" s="71"/>
      <c r="TYP451" s="71"/>
      <c r="TYQ451" s="71"/>
      <c r="TYR451" s="71"/>
      <c r="TYS451" s="71"/>
      <c r="TYT451" s="71"/>
      <c r="TYU451" s="71"/>
      <c r="TYV451" s="71"/>
      <c r="TYW451" s="71"/>
      <c r="TYX451" s="71"/>
      <c r="TYY451" s="71"/>
      <c r="TYZ451" s="71"/>
      <c r="TZA451" s="71"/>
      <c r="TZB451" s="71"/>
      <c r="TZC451" s="71"/>
      <c r="TZD451" s="71"/>
      <c r="TZE451" s="71"/>
      <c r="TZF451" s="71"/>
      <c r="TZG451" s="71"/>
      <c r="TZH451" s="71"/>
      <c r="TZI451" s="71"/>
      <c r="TZJ451" s="71"/>
      <c r="TZK451" s="71"/>
      <c r="TZL451" s="71"/>
      <c r="TZM451" s="71"/>
      <c r="TZN451" s="71"/>
      <c r="TZO451" s="71"/>
      <c r="TZP451" s="71"/>
      <c r="TZQ451" s="71"/>
      <c r="TZR451" s="71"/>
      <c r="TZS451" s="71"/>
      <c r="TZT451" s="71"/>
      <c r="TZU451" s="71"/>
      <c r="TZV451" s="71"/>
      <c r="TZW451" s="71"/>
      <c r="TZX451" s="71"/>
      <c r="TZY451" s="71"/>
      <c r="TZZ451" s="71"/>
      <c r="UAA451" s="71"/>
      <c r="UAB451" s="71"/>
      <c r="UAC451" s="71"/>
      <c r="UAD451" s="71"/>
      <c r="UAE451" s="71"/>
      <c r="UAF451" s="71"/>
      <c r="UAG451" s="71"/>
      <c r="UAH451" s="71"/>
      <c r="UAI451" s="71"/>
      <c r="UAJ451" s="71"/>
      <c r="UAK451" s="71"/>
      <c r="UAL451" s="71"/>
      <c r="UAM451" s="71"/>
      <c r="UAN451" s="71"/>
      <c r="UAO451" s="71"/>
      <c r="UAP451" s="71"/>
      <c r="UAQ451" s="71"/>
      <c r="UAR451" s="71"/>
      <c r="UAS451" s="71"/>
      <c r="UAT451" s="71"/>
      <c r="UAU451" s="71"/>
      <c r="UAV451" s="71"/>
      <c r="UAW451" s="71"/>
      <c r="UAX451" s="71"/>
      <c r="UAY451" s="71"/>
      <c r="UAZ451" s="71"/>
      <c r="UBA451" s="71"/>
      <c r="UBB451" s="71"/>
      <c r="UBC451" s="71"/>
      <c r="UBD451" s="71"/>
      <c r="UBE451" s="71"/>
      <c r="UBF451" s="71"/>
      <c r="UBG451" s="71"/>
      <c r="UBH451" s="71"/>
      <c r="UBI451" s="71"/>
      <c r="UBJ451" s="71"/>
      <c r="UBK451" s="71"/>
      <c r="UBL451" s="71"/>
      <c r="UBM451" s="71"/>
      <c r="UBN451" s="71"/>
      <c r="UBO451" s="71"/>
      <c r="UBP451" s="71"/>
      <c r="UBQ451" s="71"/>
      <c r="UBR451" s="71"/>
      <c r="UBS451" s="71"/>
      <c r="UBT451" s="71"/>
      <c r="UBU451" s="71"/>
      <c r="UBV451" s="71"/>
      <c r="UBW451" s="71"/>
      <c r="UBX451" s="71"/>
      <c r="UBY451" s="71"/>
      <c r="UBZ451" s="71"/>
      <c r="UCA451" s="71"/>
      <c r="UCB451" s="71"/>
      <c r="UCC451" s="71"/>
      <c r="UCD451" s="71"/>
      <c r="UCE451" s="71"/>
      <c r="UCF451" s="71"/>
      <c r="UCG451" s="71"/>
      <c r="UCH451" s="71"/>
      <c r="UCI451" s="71"/>
      <c r="UCJ451" s="71"/>
      <c r="UCK451" s="71"/>
      <c r="UCL451" s="71"/>
      <c r="UCM451" s="71"/>
      <c r="UCN451" s="71"/>
      <c r="UCO451" s="71"/>
      <c r="UCP451" s="71"/>
      <c r="UCQ451" s="71"/>
      <c r="UCR451" s="71"/>
      <c r="UCS451" s="71"/>
      <c r="UCT451" s="71"/>
      <c r="UCU451" s="71"/>
      <c r="UCV451" s="71"/>
      <c r="UCW451" s="71"/>
      <c r="UCX451" s="71"/>
      <c r="UCY451" s="71"/>
      <c r="UCZ451" s="71"/>
      <c r="UDA451" s="71"/>
      <c r="UDB451" s="71"/>
      <c r="UDC451" s="71"/>
      <c r="UDD451" s="71"/>
      <c r="UDE451" s="71"/>
      <c r="UDF451" s="71"/>
      <c r="UDG451" s="71"/>
      <c r="UDH451" s="71"/>
      <c r="UDI451" s="71"/>
      <c r="UDJ451" s="71"/>
      <c r="UDK451" s="71"/>
      <c r="UDL451" s="71"/>
      <c r="UDM451" s="71"/>
      <c r="UDN451" s="71"/>
      <c r="UDO451" s="71"/>
      <c r="UDP451" s="71"/>
      <c r="UDQ451" s="71"/>
      <c r="UDR451" s="71"/>
      <c r="UDS451" s="71"/>
      <c r="UDT451" s="71"/>
      <c r="UDU451" s="71"/>
      <c r="UDV451" s="71"/>
      <c r="UDW451" s="71"/>
      <c r="UDX451" s="71"/>
      <c r="UDY451" s="71"/>
      <c r="UDZ451" s="71"/>
      <c r="UEA451" s="71"/>
      <c r="UEB451" s="71"/>
      <c r="UEC451" s="71"/>
      <c r="UED451" s="71"/>
      <c r="UEE451" s="71"/>
      <c r="UEF451" s="71"/>
      <c r="UEG451" s="71"/>
      <c r="UEH451" s="71"/>
      <c r="UEI451" s="71"/>
      <c r="UEJ451" s="71"/>
      <c r="UEK451" s="71"/>
      <c r="UEL451" s="71"/>
      <c r="UEM451" s="71"/>
      <c r="UEN451" s="71"/>
      <c r="UEO451" s="71"/>
      <c r="UEP451" s="71"/>
      <c r="UEQ451" s="71"/>
      <c r="UER451" s="71"/>
      <c r="UES451" s="71"/>
      <c r="UET451" s="71"/>
      <c r="UEU451" s="71"/>
      <c r="UEV451" s="71"/>
      <c r="UEW451" s="71"/>
      <c r="UEX451" s="71"/>
      <c r="UEY451" s="71"/>
      <c r="UEZ451" s="71"/>
      <c r="UFA451" s="71"/>
      <c r="UFB451" s="71"/>
      <c r="UFC451" s="71"/>
      <c r="UFD451" s="71"/>
      <c r="UFE451" s="71"/>
      <c r="UFF451" s="71"/>
      <c r="UFG451" s="71"/>
      <c r="UFH451" s="71"/>
      <c r="UFI451" s="71"/>
      <c r="UFJ451" s="71"/>
      <c r="UFK451" s="71"/>
      <c r="UFL451" s="71"/>
      <c r="UFM451" s="71"/>
      <c r="UFN451" s="71"/>
      <c r="UFO451" s="71"/>
      <c r="UFP451" s="71"/>
      <c r="UFQ451" s="71"/>
      <c r="UFR451" s="71"/>
      <c r="UFS451" s="71"/>
      <c r="UFT451" s="71"/>
      <c r="UFU451" s="71"/>
      <c r="UFV451" s="71"/>
      <c r="UFW451" s="71"/>
      <c r="UFX451" s="71"/>
      <c r="UFY451" s="71"/>
      <c r="UFZ451" s="71"/>
      <c r="UGA451" s="71"/>
      <c r="UGB451" s="71"/>
      <c r="UGC451" s="71"/>
      <c r="UGD451" s="71"/>
      <c r="UGE451" s="71"/>
      <c r="UGF451" s="71"/>
      <c r="UGG451" s="71"/>
      <c r="UGH451" s="71"/>
      <c r="UGI451" s="71"/>
      <c r="UGJ451" s="71"/>
      <c r="UGK451" s="71"/>
      <c r="UGL451" s="71"/>
      <c r="UGM451" s="71"/>
      <c r="UGN451" s="71"/>
      <c r="UGO451" s="71"/>
      <c r="UGP451" s="71"/>
      <c r="UGQ451" s="71"/>
      <c r="UGR451" s="71"/>
      <c r="UGS451" s="71"/>
      <c r="UGT451" s="71"/>
      <c r="UGU451" s="71"/>
      <c r="UGV451" s="71"/>
      <c r="UGW451" s="71"/>
      <c r="UGX451" s="71"/>
      <c r="UGY451" s="71"/>
      <c r="UGZ451" s="71"/>
      <c r="UHA451" s="71"/>
      <c r="UHB451" s="71"/>
      <c r="UHC451" s="71"/>
      <c r="UHD451" s="71"/>
      <c r="UHE451" s="71"/>
      <c r="UHF451" s="71"/>
      <c r="UHG451" s="71"/>
      <c r="UHH451" s="71"/>
      <c r="UHI451" s="71"/>
      <c r="UHJ451" s="71"/>
      <c r="UHK451" s="71"/>
      <c r="UHL451" s="71"/>
      <c r="UHM451" s="71"/>
      <c r="UHN451" s="71"/>
      <c r="UHO451" s="71"/>
      <c r="UHP451" s="71"/>
      <c r="UHQ451" s="71"/>
      <c r="UHR451" s="71"/>
      <c r="UHS451" s="71"/>
      <c r="UHT451" s="71"/>
      <c r="UHU451" s="71"/>
      <c r="UHV451" s="71"/>
      <c r="UHW451" s="71"/>
      <c r="UHX451" s="71"/>
      <c r="UHY451" s="71"/>
      <c r="UHZ451" s="71"/>
      <c r="UIA451" s="71"/>
      <c r="UIB451" s="71"/>
      <c r="UIC451" s="71"/>
      <c r="UID451" s="71"/>
      <c r="UIE451" s="71"/>
      <c r="UIF451" s="71"/>
      <c r="UIG451" s="71"/>
      <c r="UIH451" s="71"/>
      <c r="UII451" s="71"/>
      <c r="UIJ451" s="71"/>
      <c r="UIK451" s="71"/>
      <c r="UIL451" s="71"/>
      <c r="UIM451" s="71"/>
      <c r="UIN451" s="71"/>
      <c r="UIO451" s="71"/>
      <c r="UIP451" s="71"/>
      <c r="UIQ451" s="71"/>
      <c r="UIR451" s="71"/>
      <c r="UIS451" s="71"/>
      <c r="UIT451" s="71"/>
      <c r="UIU451" s="71"/>
      <c r="UIV451" s="71"/>
      <c r="UIW451" s="71"/>
      <c r="UIX451" s="71"/>
      <c r="UIY451" s="71"/>
      <c r="UIZ451" s="71"/>
      <c r="UJA451" s="71"/>
      <c r="UJB451" s="71"/>
      <c r="UJC451" s="71"/>
      <c r="UJD451" s="71"/>
      <c r="UJE451" s="71"/>
      <c r="UJF451" s="71"/>
      <c r="UJG451" s="71"/>
      <c r="UJH451" s="71"/>
      <c r="UJI451" s="71"/>
      <c r="UJJ451" s="71"/>
      <c r="UJK451" s="71"/>
      <c r="UJL451" s="71"/>
      <c r="UJM451" s="71"/>
      <c r="UJN451" s="71"/>
      <c r="UJO451" s="71"/>
      <c r="UJP451" s="71"/>
      <c r="UJQ451" s="71"/>
      <c r="UJR451" s="71"/>
      <c r="UJS451" s="71"/>
      <c r="UJT451" s="71"/>
      <c r="UJU451" s="71"/>
      <c r="UJV451" s="71"/>
      <c r="UJW451" s="71"/>
      <c r="UJX451" s="71"/>
      <c r="UJY451" s="71"/>
      <c r="UJZ451" s="71"/>
      <c r="UKA451" s="71"/>
      <c r="UKB451" s="71"/>
      <c r="UKC451" s="71"/>
      <c r="UKD451" s="71"/>
      <c r="UKE451" s="71"/>
      <c r="UKF451" s="71"/>
      <c r="UKG451" s="71"/>
      <c r="UKH451" s="71"/>
      <c r="UKI451" s="71"/>
      <c r="UKJ451" s="71"/>
      <c r="UKK451" s="71"/>
      <c r="UKL451" s="71"/>
      <c r="UKM451" s="71"/>
      <c r="UKN451" s="71"/>
      <c r="UKO451" s="71"/>
      <c r="UKP451" s="71"/>
      <c r="UKQ451" s="71"/>
      <c r="UKR451" s="71"/>
      <c r="UKS451" s="71"/>
      <c r="UKT451" s="71"/>
      <c r="UKU451" s="71"/>
      <c r="UKV451" s="71"/>
      <c r="UKW451" s="71"/>
      <c r="UKX451" s="71"/>
      <c r="UKY451" s="71"/>
      <c r="UKZ451" s="71"/>
      <c r="ULA451" s="71"/>
      <c r="ULB451" s="71"/>
      <c r="ULC451" s="71"/>
      <c r="ULD451" s="71"/>
      <c r="ULE451" s="71"/>
      <c r="ULF451" s="71"/>
      <c r="ULG451" s="71"/>
      <c r="ULH451" s="71"/>
      <c r="ULI451" s="71"/>
      <c r="ULJ451" s="71"/>
      <c r="ULK451" s="71"/>
      <c r="ULL451" s="71"/>
      <c r="ULM451" s="71"/>
      <c r="ULN451" s="71"/>
      <c r="ULO451" s="71"/>
      <c r="ULP451" s="71"/>
      <c r="ULQ451" s="71"/>
      <c r="ULR451" s="71"/>
      <c r="ULS451" s="71"/>
      <c r="ULT451" s="71"/>
      <c r="ULU451" s="71"/>
      <c r="ULV451" s="71"/>
      <c r="ULW451" s="71"/>
      <c r="ULX451" s="71"/>
      <c r="ULY451" s="71"/>
      <c r="ULZ451" s="71"/>
      <c r="UMA451" s="71"/>
      <c r="UMB451" s="71"/>
      <c r="UMC451" s="71"/>
      <c r="UMD451" s="71"/>
      <c r="UME451" s="71"/>
      <c r="UMF451" s="71"/>
      <c r="UMG451" s="71"/>
      <c r="UMH451" s="71"/>
      <c r="UMI451" s="71"/>
      <c r="UMJ451" s="71"/>
      <c r="UMK451" s="71"/>
      <c r="UML451" s="71"/>
      <c r="UMM451" s="71"/>
      <c r="UMN451" s="71"/>
      <c r="UMO451" s="71"/>
      <c r="UMP451" s="71"/>
      <c r="UMQ451" s="71"/>
      <c r="UMR451" s="71"/>
      <c r="UMS451" s="71"/>
      <c r="UMT451" s="71"/>
      <c r="UMU451" s="71"/>
      <c r="UMV451" s="71"/>
      <c r="UMW451" s="71"/>
      <c r="UMX451" s="71"/>
      <c r="UMY451" s="71"/>
      <c r="UMZ451" s="71"/>
      <c r="UNA451" s="71"/>
      <c r="UNB451" s="71"/>
      <c r="UNC451" s="71"/>
      <c r="UND451" s="71"/>
      <c r="UNE451" s="71"/>
      <c r="UNF451" s="71"/>
      <c r="UNG451" s="71"/>
      <c r="UNH451" s="71"/>
      <c r="UNI451" s="71"/>
      <c r="UNJ451" s="71"/>
      <c r="UNK451" s="71"/>
      <c r="UNL451" s="71"/>
      <c r="UNM451" s="71"/>
      <c r="UNN451" s="71"/>
      <c r="UNO451" s="71"/>
      <c r="UNP451" s="71"/>
      <c r="UNQ451" s="71"/>
      <c r="UNR451" s="71"/>
      <c r="UNS451" s="71"/>
      <c r="UNT451" s="71"/>
      <c r="UNU451" s="71"/>
      <c r="UNV451" s="71"/>
      <c r="UNW451" s="71"/>
      <c r="UNX451" s="71"/>
      <c r="UNY451" s="71"/>
      <c r="UNZ451" s="71"/>
      <c r="UOA451" s="71"/>
      <c r="UOB451" s="71"/>
      <c r="UOC451" s="71"/>
      <c r="UOD451" s="71"/>
      <c r="UOE451" s="71"/>
      <c r="UOF451" s="71"/>
      <c r="UOG451" s="71"/>
      <c r="UOH451" s="71"/>
      <c r="UOI451" s="71"/>
      <c r="UOJ451" s="71"/>
      <c r="UOK451" s="71"/>
      <c r="UOL451" s="71"/>
      <c r="UOM451" s="71"/>
      <c r="UON451" s="71"/>
      <c r="UOO451" s="71"/>
      <c r="UOP451" s="71"/>
      <c r="UOQ451" s="71"/>
      <c r="UOR451" s="71"/>
      <c r="UOS451" s="71"/>
      <c r="UOT451" s="71"/>
      <c r="UOU451" s="71"/>
      <c r="UOV451" s="71"/>
      <c r="UOW451" s="71"/>
      <c r="UOX451" s="71"/>
      <c r="UOY451" s="71"/>
      <c r="UOZ451" s="71"/>
      <c r="UPA451" s="71"/>
      <c r="UPB451" s="71"/>
      <c r="UPC451" s="71"/>
      <c r="UPD451" s="71"/>
      <c r="UPE451" s="71"/>
      <c r="UPF451" s="71"/>
      <c r="UPG451" s="71"/>
      <c r="UPH451" s="71"/>
      <c r="UPI451" s="71"/>
      <c r="UPJ451" s="71"/>
      <c r="UPK451" s="71"/>
      <c r="UPL451" s="71"/>
      <c r="UPM451" s="71"/>
      <c r="UPN451" s="71"/>
      <c r="UPO451" s="71"/>
      <c r="UPP451" s="71"/>
      <c r="UPQ451" s="71"/>
      <c r="UPR451" s="71"/>
      <c r="UPS451" s="71"/>
      <c r="UPT451" s="71"/>
      <c r="UPU451" s="71"/>
      <c r="UPV451" s="71"/>
      <c r="UPW451" s="71"/>
      <c r="UPX451" s="71"/>
      <c r="UPY451" s="71"/>
      <c r="UPZ451" s="71"/>
      <c r="UQA451" s="71"/>
      <c r="UQB451" s="71"/>
      <c r="UQC451" s="71"/>
      <c r="UQD451" s="71"/>
      <c r="UQE451" s="71"/>
      <c r="UQF451" s="71"/>
      <c r="UQG451" s="71"/>
      <c r="UQH451" s="71"/>
      <c r="UQI451" s="71"/>
      <c r="UQJ451" s="71"/>
      <c r="UQK451" s="71"/>
      <c r="UQL451" s="71"/>
      <c r="UQM451" s="71"/>
      <c r="UQN451" s="71"/>
      <c r="UQO451" s="71"/>
      <c r="UQP451" s="71"/>
      <c r="UQQ451" s="71"/>
      <c r="UQR451" s="71"/>
      <c r="UQS451" s="71"/>
      <c r="UQT451" s="71"/>
      <c r="UQU451" s="71"/>
      <c r="UQV451" s="71"/>
      <c r="UQW451" s="71"/>
      <c r="UQX451" s="71"/>
      <c r="UQY451" s="71"/>
      <c r="UQZ451" s="71"/>
      <c r="URA451" s="71"/>
      <c r="URB451" s="71"/>
      <c r="URC451" s="71"/>
      <c r="URD451" s="71"/>
      <c r="URE451" s="71"/>
      <c r="URF451" s="71"/>
      <c r="URG451" s="71"/>
      <c r="URH451" s="71"/>
      <c r="URI451" s="71"/>
      <c r="URJ451" s="71"/>
      <c r="URK451" s="71"/>
      <c r="URL451" s="71"/>
      <c r="URM451" s="71"/>
      <c r="URN451" s="71"/>
      <c r="URO451" s="71"/>
      <c r="URP451" s="71"/>
      <c r="URQ451" s="71"/>
      <c r="URR451" s="71"/>
      <c r="URS451" s="71"/>
      <c r="URT451" s="71"/>
      <c r="URU451" s="71"/>
      <c r="URV451" s="71"/>
      <c r="URW451" s="71"/>
      <c r="URX451" s="71"/>
      <c r="URY451" s="71"/>
      <c r="URZ451" s="71"/>
      <c r="USA451" s="71"/>
      <c r="USB451" s="71"/>
      <c r="USC451" s="71"/>
      <c r="USD451" s="71"/>
      <c r="USE451" s="71"/>
      <c r="USF451" s="71"/>
      <c r="USG451" s="71"/>
      <c r="USH451" s="71"/>
      <c r="USI451" s="71"/>
      <c r="USJ451" s="71"/>
      <c r="USK451" s="71"/>
      <c r="USL451" s="71"/>
      <c r="USM451" s="71"/>
      <c r="USN451" s="71"/>
      <c r="USO451" s="71"/>
      <c r="USP451" s="71"/>
      <c r="USQ451" s="71"/>
      <c r="USR451" s="71"/>
      <c r="USS451" s="71"/>
      <c r="UST451" s="71"/>
      <c r="USU451" s="71"/>
      <c r="USV451" s="71"/>
      <c r="USW451" s="71"/>
      <c r="USX451" s="71"/>
      <c r="USY451" s="71"/>
      <c r="USZ451" s="71"/>
      <c r="UTA451" s="71"/>
      <c r="UTB451" s="71"/>
      <c r="UTC451" s="71"/>
      <c r="UTD451" s="71"/>
      <c r="UTE451" s="71"/>
      <c r="UTF451" s="71"/>
      <c r="UTG451" s="71"/>
      <c r="UTH451" s="71"/>
      <c r="UTI451" s="71"/>
      <c r="UTJ451" s="71"/>
      <c r="UTK451" s="71"/>
      <c r="UTL451" s="71"/>
      <c r="UTM451" s="71"/>
      <c r="UTN451" s="71"/>
      <c r="UTO451" s="71"/>
      <c r="UTP451" s="71"/>
      <c r="UTQ451" s="71"/>
      <c r="UTR451" s="71"/>
      <c r="UTS451" s="71"/>
      <c r="UTT451" s="71"/>
      <c r="UTU451" s="71"/>
      <c r="UTV451" s="71"/>
      <c r="UTW451" s="71"/>
      <c r="UTX451" s="71"/>
      <c r="UTY451" s="71"/>
      <c r="UTZ451" s="71"/>
      <c r="UUA451" s="71"/>
      <c r="UUB451" s="71"/>
      <c r="UUC451" s="71"/>
      <c r="UUD451" s="71"/>
      <c r="UUE451" s="71"/>
      <c r="UUF451" s="71"/>
      <c r="UUG451" s="71"/>
      <c r="UUH451" s="71"/>
      <c r="UUI451" s="71"/>
      <c r="UUJ451" s="71"/>
      <c r="UUK451" s="71"/>
      <c r="UUL451" s="71"/>
      <c r="UUM451" s="71"/>
      <c r="UUN451" s="71"/>
      <c r="UUO451" s="71"/>
      <c r="UUP451" s="71"/>
      <c r="UUQ451" s="71"/>
      <c r="UUR451" s="71"/>
      <c r="UUS451" s="71"/>
      <c r="UUT451" s="71"/>
      <c r="UUU451" s="71"/>
      <c r="UUV451" s="71"/>
      <c r="UUW451" s="71"/>
      <c r="UUX451" s="71"/>
      <c r="UUY451" s="71"/>
      <c r="UUZ451" s="71"/>
      <c r="UVA451" s="71"/>
      <c r="UVB451" s="71"/>
      <c r="UVC451" s="71"/>
      <c r="UVD451" s="71"/>
      <c r="UVE451" s="71"/>
      <c r="UVF451" s="71"/>
      <c r="UVG451" s="71"/>
      <c r="UVH451" s="71"/>
      <c r="UVI451" s="71"/>
      <c r="UVJ451" s="71"/>
      <c r="UVK451" s="71"/>
      <c r="UVL451" s="71"/>
      <c r="UVM451" s="71"/>
      <c r="UVN451" s="71"/>
      <c r="UVO451" s="71"/>
      <c r="UVP451" s="71"/>
      <c r="UVQ451" s="71"/>
      <c r="UVR451" s="71"/>
      <c r="UVS451" s="71"/>
      <c r="UVT451" s="71"/>
      <c r="UVU451" s="71"/>
      <c r="UVV451" s="71"/>
      <c r="UVW451" s="71"/>
      <c r="UVX451" s="71"/>
      <c r="UVY451" s="71"/>
      <c r="UVZ451" s="71"/>
      <c r="UWA451" s="71"/>
      <c r="UWB451" s="71"/>
      <c r="UWC451" s="71"/>
      <c r="UWD451" s="71"/>
      <c r="UWE451" s="71"/>
      <c r="UWF451" s="71"/>
      <c r="UWG451" s="71"/>
      <c r="UWH451" s="71"/>
      <c r="UWI451" s="71"/>
      <c r="UWJ451" s="71"/>
      <c r="UWK451" s="71"/>
      <c r="UWL451" s="71"/>
      <c r="UWM451" s="71"/>
      <c r="UWN451" s="71"/>
      <c r="UWO451" s="71"/>
      <c r="UWP451" s="71"/>
      <c r="UWQ451" s="71"/>
      <c r="UWR451" s="71"/>
      <c r="UWS451" s="71"/>
      <c r="UWT451" s="71"/>
      <c r="UWU451" s="71"/>
      <c r="UWV451" s="71"/>
      <c r="UWW451" s="71"/>
      <c r="UWX451" s="71"/>
      <c r="UWY451" s="71"/>
      <c r="UWZ451" s="71"/>
      <c r="UXA451" s="71"/>
      <c r="UXB451" s="71"/>
      <c r="UXC451" s="71"/>
      <c r="UXD451" s="71"/>
      <c r="UXE451" s="71"/>
      <c r="UXF451" s="71"/>
      <c r="UXG451" s="71"/>
      <c r="UXH451" s="71"/>
      <c r="UXI451" s="71"/>
      <c r="UXJ451" s="71"/>
      <c r="UXK451" s="71"/>
      <c r="UXL451" s="71"/>
      <c r="UXM451" s="71"/>
      <c r="UXN451" s="71"/>
      <c r="UXO451" s="71"/>
      <c r="UXP451" s="71"/>
      <c r="UXQ451" s="71"/>
      <c r="UXR451" s="71"/>
      <c r="UXS451" s="71"/>
      <c r="UXT451" s="71"/>
      <c r="UXU451" s="71"/>
      <c r="UXV451" s="71"/>
      <c r="UXW451" s="71"/>
      <c r="UXX451" s="71"/>
      <c r="UXY451" s="71"/>
      <c r="UXZ451" s="71"/>
      <c r="UYA451" s="71"/>
      <c r="UYB451" s="71"/>
      <c r="UYC451" s="71"/>
      <c r="UYD451" s="71"/>
      <c r="UYE451" s="71"/>
      <c r="UYF451" s="71"/>
      <c r="UYG451" s="71"/>
      <c r="UYH451" s="71"/>
      <c r="UYI451" s="71"/>
      <c r="UYJ451" s="71"/>
      <c r="UYK451" s="71"/>
      <c r="UYL451" s="71"/>
      <c r="UYM451" s="71"/>
      <c r="UYN451" s="71"/>
      <c r="UYO451" s="71"/>
      <c r="UYP451" s="71"/>
      <c r="UYQ451" s="71"/>
      <c r="UYR451" s="71"/>
      <c r="UYS451" s="71"/>
      <c r="UYT451" s="71"/>
      <c r="UYU451" s="71"/>
      <c r="UYV451" s="71"/>
      <c r="UYW451" s="71"/>
      <c r="UYX451" s="71"/>
      <c r="UYY451" s="71"/>
      <c r="UYZ451" s="71"/>
      <c r="UZA451" s="71"/>
      <c r="UZB451" s="71"/>
      <c r="UZC451" s="71"/>
      <c r="UZD451" s="71"/>
      <c r="UZE451" s="71"/>
      <c r="UZF451" s="71"/>
      <c r="UZG451" s="71"/>
      <c r="UZH451" s="71"/>
      <c r="UZI451" s="71"/>
      <c r="UZJ451" s="71"/>
      <c r="UZK451" s="71"/>
      <c r="UZL451" s="71"/>
      <c r="UZM451" s="71"/>
      <c r="UZN451" s="71"/>
      <c r="UZO451" s="71"/>
      <c r="UZP451" s="71"/>
      <c r="UZQ451" s="71"/>
      <c r="UZR451" s="71"/>
      <c r="UZS451" s="71"/>
      <c r="UZT451" s="71"/>
      <c r="UZU451" s="71"/>
      <c r="UZV451" s="71"/>
      <c r="UZW451" s="71"/>
      <c r="UZX451" s="71"/>
      <c r="UZY451" s="71"/>
      <c r="UZZ451" s="71"/>
      <c r="VAA451" s="71"/>
      <c r="VAB451" s="71"/>
      <c r="VAC451" s="71"/>
      <c r="VAD451" s="71"/>
      <c r="VAE451" s="71"/>
      <c r="VAF451" s="71"/>
      <c r="VAG451" s="71"/>
      <c r="VAH451" s="71"/>
      <c r="VAI451" s="71"/>
      <c r="VAJ451" s="71"/>
      <c r="VAK451" s="71"/>
      <c r="VAL451" s="71"/>
      <c r="VAM451" s="71"/>
      <c r="VAN451" s="71"/>
      <c r="VAO451" s="71"/>
      <c r="VAP451" s="71"/>
      <c r="VAQ451" s="71"/>
      <c r="VAR451" s="71"/>
      <c r="VAS451" s="71"/>
      <c r="VAT451" s="71"/>
      <c r="VAU451" s="71"/>
      <c r="VAV451" s="71"/>
      <c r="VAW451" s="71"/>
      <c r="VAX451" s="71"/>
      <c r="VAY451" s="71"/>
      <c r="VAZ451" s="71"/>
      <c r="VBA451" s="71"/>
      <c r="VBB451" s="71"/>
      <c r="VBC451" s="71"/>
      <c r="VBD451" s="71"/>
      <c r="VBE451" s="71"/>
      <c r="VBF451" s="71"/>
      <c r="VBG451" s="71"/>
      <c r="VBH451" s="71"/>
      <c r="VBI451" s="71"/>
      <c r="VBJ451" s="71"/>
      <c r="VBK451" s="71"/>
      <c r="VBL451" s="71"/>
      <c r="VBM451" s="71"/>
      <c r="VBN451" s="71"/>
      <c r="VBO451" s="71"/>
      <c r="VBP451" s="71"/>
      <c r="VBQ451" s="71"/>
      <c r="VBR451" s="71"/>
      <c r="VBS451" s="71"/>
      <c r="VBT451" s="71"/>
      <c r="VBU451" s="71"/>
      <c r="VBV451" s="71"/>
      <c r="VBW451" s="71"/>
      <c r="VBX451" s="71"/>
      <c r="VBY451" s="71"/>
      <c r="VBZ451" s="71"/>
      <c r="VCA451" s="71"/>
      <c r="VCB451" s="71"/>
      <c r="VCC451" s="71"/>
      <c r="VCD451" s="71"/>
      <c r="VCE451" s="71"/>
      <c r="VCF451" s="71"/>
      <c r="VCG451" s="71"/>
      <c r="VCH451" s="71"/>
      <c r="VCI451" s="71"/>
      <c r="VCJ451" s="71"/>
      <c r="VCK451" s="71"/>
      <c r="VCL451" s="71"/>
      <c r="VCM451" s="71"/>
      <c r="VCN451" s="71"/>
      <c r="VCO451" s="71"/>
      <c r="VCP451" s="71"/>
      <c r="VCQ451" s="71"/>
      <c r="VCR451" s="71"/>
      <c r="VCS451" s="71"/>
      <c r="VCT451" s="71"/>
      <c r="VCU451" s="71"/>
      <c r="VCV451" s="71"/>
      <c r="VCW451" s="71"/>
      <c r="VCX451" s="71"/>
      <c r="VCY451" s="71"/>
      <c r="VCZ451" s="71"/>
      <c r="VDA451" s="71"/>
      <c r="VDB451" s="71"/>
      <c r="VDC451" s="71"/>
      <c r="VDD451" s="71"/>
      <c r="VDE451" s="71"/>
      <c r="VDF451" s="71"/>
      <c r="VDG451" s="71"/>
      <c r="VDH451" s="71"/>
      <c r="VDI451" s="71"/>
      <c r="VDJ451" s="71"/>
      <c r="VDK451" s="71"/>
      <c r="VDL451" s="71"/>
      <c r="VDM451" s="71"/>
      <c r="VDN451" s="71"/>
      <c r="VDO451" s="71"/>
      <c r="VDP451" s="71"/>
      <c r="VDQ451" s="71"/>
      <c r="VDR451" s="71"/>
      <c r="VDS451" s="71"/>
      <c r="VDT451" s="71"/>
      <c r="VDU451" s="71"/>
      <c r="VDV451" s="71"/>
      <c r="VDW451" s="71"/>
      <c r="VDX451" s="71"/>
      <c r="VDY451" s="71"/>
      <c r="VDZ451" s="71"/>
      <c r="VEA451" s="71"/>
      <c r="VEB451" s="71"/>
      <c r="VEC451" s="71"/>
      <c r="VED451" s="71"/>
      <c r="VEE451" s="71"/>
      <c r="VEF451" s="71"/>
      <c r="VEG451" s="71"/>
      <c r="VEH451" s="71"/>
      <c r="VEI451" s="71"/>
      <c r="VEJ451" s="71"/>
      <c r="VEK451" s="71"/>
      <c r="VEL451" s="71"/>
      <c r="VEM451" s="71"/>
      <c r="VEN451" s="71"/>
      <c r="VEO451" s="71"/>
      <c r="VEP451" s="71"/>
      <c r="VEQ451" s="71"/>
      <c r="VER451" s="71"/>
      <c r="VES451" s="71"/>
      <c r="VET451" s="71"/>
      <c r="VEU451" s="71"/>
      <c r="VEV451" s="71"/>
      <c r="VEW451" s="71"/>
      <c r="VEX451" s="71"/>
      <c r="VEY451" s="71"/>
      <c r="VEZ451" s="71"/>
      <c r="VFA451" s="71"/>
      <c r="VFB451" s="71"/>
      <c r="VFC451" s="71"/>
      <c r="VFD451" s="71"/>
      <c r="VFE451" s="71"/>
      <c r="VFF451" s="71"/>
      <c r="VFG451" s="71"/>
      <c r="VFH451" s="71"/>
      <c r="VFI451" s="71"/>
      <c r="VFJ451" s="71"/>
      <c r="VFK451" s="71"/>
      <c r="VFL451" s="71"/>
      <c r="VFM451" s="71"/>
      <c r="VFN451" s="71"/>
      <c r="VFO451" s="71"/>
      <c r="VFP451" s="71"/>
      <c r="VFQ451" s="71"/>
      <c r="VFR451" s="71"/>
      <c r="VFS451" s="71"/>
      <c r="VFT451" s="71"/>
      <c r="VFU451" s="71"/>
      <c r="VFV451" s="71"/>
      <c r="VFW451" s="71"/>
      <c r="VFX451" s="71"/>
      <c r="VFY451" s="71"/>
      <c r="VFZ451" s="71"/>
      <c r="VGA451" s="71"/>
      <c r="VGB451" s="71"/>
      <c r="VGC451" s="71"/>
      <c r="VGD451" s="71"/>
      <c r="VGE451" s="71"/>
      <c r="VGF451" s="71"/>
      <c r="VGG451" s="71"/>
      <c r="VGH451" s="71"/>
      <c r="VGI451" s="71"/>
      <c r="VGJ451" s="71"/>
      <c r="VGK451" s="71"/>
      <c r="VGL451" s="71"/>
      <c r="VGM451" s="71"/>
      <c r="VGN451" s="71"/>
      <c r="VGO451" s="71"/>
      <c r="VGP451" s="71"/>
      <c r="VGQ451" s="71"/>
      <c r="VGR451" s="71"/>
      <c r="VGS451" s="71"/>
      <c r="VGT451" s="71"/>
      <c r="VGU451" s="71"/>
      <c r="VGV451" s="71"/>
      <c r="VGW451" s="71"/>
      <c r="VGX451" s="71"/>
      <c r="VGY451" s="71"/>
      <c r="VGZ451" s="71"/>
      <c r="VHA451" s="71"/>
      <c r="VHB451" s="71"/>
      <c r="VHC451" s="71"/>
      <c r="VHD451" s="71"/>
      <c r="VHE451" s="71"/>
      <c r="VHF451" s="71"/>
      <c r="VHG451" s="71"/>
      <c r="VHH451" s="71"/>
      <c r="VHI451" s="71"/>
      <c r="VHJ451" s="71"/>
      <c r="VHK451" s="71"/>
      <c r="VHL451" s="71"/>
      <c r="VHM451" s="71"/>
      <c r="VHN451" s="71"/>
      <c r="VHO451" s="71"/>
      <c r="VHP451" s="71"/>
      <c r="VHQ451" s="71"/>
      <c r="VHR451" s="71"/>
      <c r="VHS451" s="71"/>
      <c r="VHT451" s="71"/>
      <c r="VHU451" s="71"/>
      <c r="VHV451" s="71"/>
      <c r="VHW451" s="71"/>
      <c r="VHX451" s="71"/>
      <c r="VHY451" s="71"/>
      <c r="VHZ451" s="71"/>
      <c r="VIA451" s="71"/>
      <c r="VIB451" s="71"/>
      <c r="VIC451" s="71"/>
      <c r="VID451" s="71"/>
      <c r="VIE451" s="71"/>
      <c r="VIF451" s="71"/>
      <c r="VIG451" s="71"/>
      <c r="VIH451" s="71"/>
      <c r="VII451" s="71"/>
      <c r="VIJ451" s="71"/>
      <c r="VIK451" s="71"/>
      <c r="VIL451" s="71"/>
      <c r="VIM451" s="71"/>
      <c r="VIN451" s="71"/>
      <c r="VIO451" s="71"/>
      <c r="VIP451" s="71"/>
      <c r="VIQ451" s="71"/>
      <c r="VIR451" s="71"/>
      <c r="VIS451" s="71"/>
      <c r="VIT451" s="71"/>
      <c r="VIU451" s="71"/>
      <c r="VIV451" s="71"/>
      <c r="VIW451" s="71"/>
      <c r="VIX451" s="71"/>
      <c r="VIY451" s="71"/>
      <c r="VIZ451" s="71"/>
      <c r="VJA451" s="71"/>
      <c r="VJB451" s="71"/>
      <c r="VJC451" s="71"/>
      <c r="VJD451" s="71"/>
      <c r="VJE451" s="71"/>
      <c r="VJF451" s="71"/>
      <c r="VJG451" s="71"/>
      <c r="VJH451" s="71"/>
      <c r="VJI451" s="71"/>
      <c r="VJJ451" s="71"/>
      <c r="VJK451" s="71"/>
      <c r="VJL451" s="71"/>
      <c r="VJM451" s="71"/>
      <c r="VJN451" s="71"/>
      <c r="VJO451" s="71"/>
      <c r="VJP451" s="71"/>
      <c r="VJQ451" s="71"/>
      <c r="VJR451" s="71"/>
      <c r="VJS451" s="71"/>
      <c r="VJT451" s="71"/>
      <c r="VJU451" s="71"/>
      <c r="VJV451" s="71"/>
      <c r="VJW451" s="71"/>
      <c r="VJX451" s="71"/>
      <c r="VJY451" s="71"/>
      <c r="VJZ451" s="71"/>
      <c r="VKA451" s="71"/>
      <c r="VKB451" s="71"/>
      <c r="VKC451" s="71"/>
      <c r="VKD451" s="71"/>
      <c r="VKE451" s="71"/>
      <c r="VKF451" s="71"/>
      <c r="VKG451" s="71"/>
      <c r="VKH451" s="71"/>
      <c r="VKI451" s="71"/>
      <c r="VKJ451" s="71"/>
      <c r="VKK451" s="71"/>
      <c r="VKL451" s="71"/>
      <c r="VKM451" s="71"/>
      <c r="VKN451" s="71"/>
      <c r="VKO451" s="71"/>
      <c r="VKP451" s="71"/>
      <c r="VKQ451" s="71"/>
      <c r="VKR451" s="71"/>
      <c r="VKS451" s="71"/>
      <c r="VKT451" s="71"/>
      <c r="VKU451" s="71"/>
      <c r="VKV451" s="71"/>
      <c r="VKW451" s="71"/>
      <c r="VKX451" s="71"/>
      <c r="VKY451" s="71"/>
      <c r="VKZ451" s="71"/>
      <c r="VLA451" s="71"/>
      <c r="VLB451" s="71"/>
      <c r="VLC451" s="71"/>
      <c r="VLD451" s="71"/>
      <c r="VLE451" s="71"/>
      <c r="VLF451" s="71"/>
      <c r="VLG451" s="71"/>
      <c r="VLH451" s="71"/>
      <c r="VLI451" s="71"/>
      <c r="VLJ451" s="71"/>
      <c r="VLK451" s="71"/>
      <c r="VLL451" s="71"/>
      <c r="VLM451" s="71"/>
      <c r="VLN451" s="71"/>
      <c r="VLO451" s="71"/>
      <c r="VLP451" s="71"/>
      <c r="VLQ451" s="71"/>
      <c r="VLR451" s="71"/>
      <c r="VLS451" s="71"/>
      <c r="VLT451" s="71"/>
      <c r="VLU451" s="71"/>
      <c r="VLV451" s="71"/>
      <c r="VLW451" s="71"/>
      <c r="VLX451" s="71"/>
      <c r="VLY451" s="71"/>
      <c r="VLZ451" s="71"/>
      <c r="VMA451" s="71"/>
      <c r="VMB451" s="71"/>
      <c r="VMC451" s="71"/>
      <c r="VMD451" s="71"/>
      <c r="VME451" s="71"/>
      <c r="VMF451" s="71"/>
      <c r="VMG451" s="71"/>
      <c r="VMH451" s="71"/>
      <c r="VMI451" s="71"/>
      <c r="VMJ451" s="71"/>
      <c r="VMK451" s="71"/>
      <c r="VML451" s="71"/>
      <c r="VMM451" s="71"/>
      <c r="VMN451" s="71"/>
      <c r="VMO451" s="71"/>
      <c r="VMP451" s="71"/>
      <c r="VMQ451" s="71"/>
      <c r="VMR451" s="71"/>
      <c r="VMS451" s="71"/>
      <c r="VMT451" s="71"/>
      <c r="VMU451" s="71"/>
      <c r="VMV451" s="71"/>
      <c r="VMW451" s="71"/>
      <c r="VMX451" s="71"/>
      <c r="VMY451" s="71"/>
      <c r="VMZ451" s="71"/>
      <c r="VNA451" s="71"/>
      <c r="VNB451" s="71"/>
      <c r="VNC451" s="71"/>
      <c r="VND451" s="71"/>
      <c r="VNE451" s="71"/>
      <c r="VNF451" s="71"/>
      <c r="VNG451" s="71"/>
      <c r="VNH451" s="71"/>
      <c r="VNI451" s="71"/>
      <c r="VNJ451" s="71"/>
      <c r="VNK451" s="71"/>
      <c r="VNL451" s="71"/>
      <c r="VNM451" s="71"/>
      <c r="VNN451" s="71"/>
      <c r="VNO451" s="71"/>
      <c r="VNP451" s="71"/>
      <c r="VNQ451" s="71"/>
      <c r="VNR451" s="71"/>
      <c r="VNS451" s="71"/>
      <c r="VNT451" s="71"/>
      <c r="VNU451" s="71"/>
      <c r="VNV451" s="71"/>
      <c r="VNW451" s="71"/>
      <c r="VNX451" s="71"/>
      <c r="VNY451" s="71"/>
      <c r="VNZ451" s="71"/>
      <c r="VOA451" s="71"/>
      <c r="VOB451" s="71"/>
      <c r="VOC451" s="71"/>
      <c r="VOD451" s="71"/>
      <c r="VOE451" s="71"/>
      <c r="VOF451" s="71"/>
      <c r="VOG451" s="71"/>
      <c r="VOH451" s="71"/>
      <c r="VOI451" s="71"/>
      <c r="VOJ451" s="71"/>
      <c r="VOK451" s="71"/>
      <c r="VOL451" s="71"/>
      <c r="VOM451" s="71"/>
      <c r="VON451" s="71"/>
      <c r="VOO451" s="71"/>
      <c r="VOP451" s="71"/>
      <c r="VOQ451" s="71"/>
      <c r="VOR451" s="71"/>
      <c r="VOS451" s="71"/>
      <c r="VOT451" s="71"/>
      <c r="VOU451" s="71"/>
      <c r="VOV451" s="71"/>
      <c r="VOW451" s="71"/>
      <c r="VOX451" s="71"/>
      <c r="VOY451" s="71"/>
      <c r="VOZ451" s="71"/>
      <c r="VPA451" s="71"/>
      <c r="VPB451" s="71"/>
      <c r="VPC451" s="71"/>
      <c r="VPD451" s="71"/>
      <c r="VPE451" s="71"/>
      <c r="VPF451" s="71"/>
      <c r="VPG451" s="71"/>
      <c r="VPH451" s="71"/>
      <c r="VPI451" s="71"/>
      <c r="VPJ451" s="71"/>
      <c r="VPK451" s="71"/>
      <c r="VPL451" s="71"/>
      <c r="VPM451" s="71"/>
      <c r="VPN451" s="71"/>
      <c r="VPO451" s="71"/>
      <c r="VPP451" s="71"/>
      <c r="VPQ451" s="71"/>
      <c r="VPR451" s="71"/>
      <c r="VPS451" s="71"/>
      <c r="VPT451" s="71"/>
      <c r="VPU451" s="71"/>
      <c r="VPV451" s="71"/>
      <c r="VPW451" s="71"/>
      <c r="VPX451" s="71"/>
      <c r="VPY451" s="71"/>
      <c r="VPZ451" s="71"/>
      <c r="VQA451" s="71"/>
      <c r="VQB451" s="71"/>
      <c r="VQC451" s="71"/>
      <c r="VQD451" s="71"/>
      <c r="VQE451" s="71"/>
      <c r="VQF451" s="71"/>
      <c r="VQG451" s="71"/>
      <c r="VQH451" s="71"/>
      <c r="VQI451" s="71"/>
      <c r="VQJ451" s="71"/>
      <c r="VQK451" s="71"/>
      <c r="VQL451" s="71"/>
      <c r="VQM451" s="71"/>
      <c r="VQN451" s="71"/>
      <c r="VQO451" s="71"/>
      <c r="VQP451" s="71"/>
      <c r="VQQ451" s="71"/>
      <c r="VQR451" s="71"/>
      <c r="VQS451" s="71"/>
      <c r="VQT451" s="71"/>
      <c r="VQU451" s="71"/>
      <c r="VQV451" s="71"/>
      <c r="VQW451" s="71"/>
      <c r="VQX451" s="71"/>
      <c r="VQY451" s="71"/>
      <c r="VQZ451" s="71"/>
      <c r="VRA451" s="71"/>
      <c r="VRB451" s="71"/>
      <c r="VRC451" s="71"/>
      <c r="VRD451" s="71"/>
      <c r="VRE451" s="71"/>
      <c r="VRF451" s="71"/>
      <c r="VRG451" s="71"/>
      <c r="VRH451" s="71"/>
      <c r="VRI451" s="71"/>
      <c r="VRJ451" s="71"/>
      <c r="VRK451" s="71"/>
      <c r="VRL451" s="71"/>
      <c r="VRM451" s="71"/>
      <c r="VRN451" s="71"/>
      <c r="VRO451" s="71"/>
      <c r="VRP451" s="71"/>
      <c r="VRQ451" s="71"/>
      <c r="VRR451" s="71"/>
      <c r="VRS451" s="71"/>
      <c r="VRT451" s="71"/>
      <c r="VRU451" s="71"/>
      <c r="VRV451" s="71"/>
      <c r="VRW451" s="71"/>
      <c r="VRX451" s="71"/>
      <c r="VRY451" s="71"/>
      <c r="VRZ451" s="71"/>
      <c r="VSA451" s="71"/>
      <c r="VSB451" s="71"/>
      <c r="VSC451" s="71"/>
      <c r="VSD451" s="71"/>
      <c r="VSE451" s="71"/>
      <c r="VSF451" s="71"/>
      <c r="VSG451" s="71"/>
      <c r="VSH451" s="71"/>
      <c r="VSI451" s="71"/>
      <c r="VSJ451" s="71"/>
      <c r="VSK451" s="71"/>
      <c r="VSL451" s="71"/>
      <c r="VSM451" s="71"/>
      <c r="VSN451" s="71"/>
      <c r="VSO451" s="71"/>
      <c r="VSP451" s="71"/>
      <c r="VSQ451" s="71"/>
      <c r="VSR451" s="71"/>
      <c r="VSS451" s="71"/>
      <c r="VST451" s="71"/>
      <c r="VSU451" s="71"/>
      <c r="VSV451" s="71"/>
      <c r="VSW451" s="71"/>
      <c r="VSX451" s="71"/>
      <c r="VSY451" s="71"/>
      <c r="VSZ451" s="71"/>
      <c r="VTA451" s="71"/>
      <c r="VTB451" s="71"/>
      <c r="VTC451" s="71"/>
      <c r="VTD451" s="71"/>
      <c r="VTE451" s="71"/>
      <c r="VTF451" s="71"/>
      <c r="VTG451" s="71"/>
      <c r="VTH451" s="71"/>
      <c r="VTI451" s="71"/>
      <c r="VTJ451" s="71"/>
      <c r="VTK451" s="71"/>
      <c r="VTL451" s="71"/>
      <c r="VTM451" s="71"/>
      <c r="VTN451" s="71"/>
      <c r="VTO451" s="71"/>
      <c r="VTP451" s="71"/>
      <c r="VTQ451" s="71"/>
      <c r="VTR451" s="71"/>
      <c r="VTS451" s="71"/>
      <c r="VTT451" s="71"/>
      <c r="VTU451" s="71"/>
      <c r="VTV451" s="71"/>
      <c r="VTW451" s="71"/>
      <c r="VTX451" s="71"/>
      <c r="VTY451" s="71"/>
      <c r="VTZ451" s="71"/>
      <c r="VUA451" s="71"/>
      <c r="VUB451" s="71"/>
      <c r="VUC451" s="71"/>
      <c r="VUD451" s="71"/>
      <c r="VUE451" s="71"/>
      <c r="VUF451" s="71"/>
      <c r="VUG451" s="71"/>
      <c r="VUH451" s="71"/>
      <c r="VUI451" s="71"/>
      <c r="VUJ451" s="71"/>
      <c r="VUK451" s="71"/>
      <c r="VUL451" s="71"/>
      <c r="VUM451" s="71"/>
      <c r="VUN451" s="71"/>
      <c r="VUO451" s="71"/>
      <c r="VUP451" s="71"/>
      <c r="VUQ451" s="71"/>
      <c r="VUR451" s="71"/>
      <c r="VUS451" s="71"/>
      <c r="VUT451" s="71"/>
      <c r="VUU451" s="71"/>
      <c r="VUV451" s="71"/>
      <c r="VUW451" s="71"/>
      <c r="VUX451" s="71"/>
      <c r="VUY451" s="71"/>
      <c r="VUZ451" s="71"/>
      <c r="VVA451" s="71"/>
      <c r="VVB451" s="71"/>
      <c r="VVC451" s="71"/>
      <c r="VVD451" s="71"/>
      <c r="VVE451" s="71"/>
      <c r="VVF451" s="71"/>
      <c r="VVG451" s="71"/>
      <c r="VVH451" s="71"/>
      <c r="VVI451" s="71"/>
      <c r="VVJ451" s="71"/>
      <c r="VVK451" s="71"/>
      <c r="VVL451" s="71"/>
      <c r="VVM451" s="71"/>
      <c r="VVN451" s="71"/>
      <c r="VVO451" s="71"/>
      <c r="VVP451" s="71"/>
      <c r="VVQ451" s="71"/>
      <c r="VVR451" s="71"/>
      <c r="VVS451" s="71"/>
      <c r="VVT451" s="71"/>
      <c r="VVU451" s="71"/>
      <c r="VVV451" s="71"/>
      <c r="VVW451" s="71"/>
      <c r="VVX451" s="71"/>
      <c r="VVY451" s="71"/>
      <c r="VVZ451" s="71"/>
      <c r="VWA451" s="71"/>
      <c r="VWB451" s="71"/>
      <c r="VWC451" s="71"/>
      <c r="VWD451" s="71"/>
      <c r="VWE451" s="71"/>
      <c r="VWF451" s="71"/>
      <c r="VWG451" s="71"/>
      <c r="VWH451" s="71"/>
      <c r="VWI451" s="71"/>
      <c r="VWJ451" s="71"/>
      <c r="VWK451" s="71"/>
      <c r="VWL451" s="71"/>
      <c r="VWM451" s="71"/>
      <c r="VWN451" s="71"/>
      <c r="VWO451" s="71"/>
      <c r="VWP451" s="71"/>
      <c r="VWQ451" s="71"/>
      <c r="VWR451" s="71"/>
      <c r="VWS451" s="71"/>
      <c r="VWT451" s="71"/>
      <c r="VWU451" s="71"/>
      <c r="VWV451" s="71"/>
      <c r="VWW451" s="71"/>
      <c r="VWX451" s="71"/>
      <c r="VWY451" s="71"/>
      <c r="VWZ451" s="71"/>
      <c r="VXA451" s="71"/>
      <c r="VXB451" s="71"/>
      <c r="VXC451" s="71"/>
      <c r="VXD451" s="71"/>
      <c r="VXE451" s="71"/>
      <c r="VXF451" s="71"/>
      <c r="VXG451" s="71"/>
      <c r="VXH451" s="71"/>
      <c r="VXI451" s="71"/>
      <c r="VXJ451" s="71"/>
      <c r="VXK451" s="71"/>
      <c r="VXL451" s="71"/>
      <c r="VXM451" s="71"/>
      <c r="VXN451" s="71"/>
      <c r="VXO451" s="71"/>
      <c r="VXP451" s="71"/>
      <c r="VXQ451" s="71"/>
      <c r="VXR451" s="71"/>
      <c r="VXS451" s="71"/>
      <c r="VXT451" s="71"/>
      <c r="VXU451" s="71"/>
      <c r="VXV451" s="71"/>
      <c r="VXW451" s="71"/>
      <c r="VXX451" s="71"/>
      <c r="VXY451" s="71"/>
      <c r="VXZ451" s="71"/>
      <c r="VYA451" s="71"/>
      <c r="VYB451" s="71"/>
      <c r="VYC451" s="71"/>
      <c r="VYD451" s="71"/>
      <c r="VYE451" s="71"/>
      <c r="VYF451" s="71"/>
      <c r="VYG451" s="71"/>
      <c r="VYH451" s="71"/>
      <c r="VYI451" s="71"/>
      <c r="VYJ451" s="71"/>
      <c r="VYK451" s="71"/>
      <c r="VYL451" s="71"/>
      <c r="VYM451" s="71"/>
      <c r="VYN451" s="71"/>
      <c r="VYO451" s="71"/>
      <c r="VYP451" s="71"/>
      <c r="VYQ451" s="71"/>
      <c r="VYR451" s="71"/>
      <c r="VYS451" s="71"/>
      <c r="VYT451" s="71"/>
      <c r="VYU451" s="71"/>
      <c r="VYV451" s="71"/>
      <c r="VYW451" s="71"/>
      <c r="VYX451" s="71"/>
      <c r="VYY451" s="71"/>
      <c r="VYZ451" s="71"/>
      <c r="VZA451" s="71"/>
      <c r="VZB451" s="71"/>
      <c r="VZC451" s="71"/>
      <c r="VZD451" s="71"/>
      <c r="VZE451" s="71"/>
      <c r="VZF451" s="71"/>
      <c r="VZG451" s="71"/>
      <c r="VZH451" s="71"/>
      <c r="VZI451" s="71"/>
      <c r="VZJ451" s="71"/>
      <c r="VZK451" s="71"/>
      <c r="VZL451" s="71"/>
      <c r="VZM451" s="71"/>
      <c r="VZN451" s="71"/>
      <c r="VZO451" s="71"/>
      <c r="VZP451" s="71"/>
      <c r="VZQ451" s="71"/>
      <c r="VZR451" s="71"/>
      <c r="VZS451" s="71"/>
      <c r="VZT451" s="71"/>
      <c r="VZU451" s="71"/>
      <c r="VZV451" s="71"/>
      <c r="VZW451" s="71"/>
      <c r="VZX451" s="71"/>
      <c r="VZY451" s="71"/>
      <c r="VZZ451" s="71"/>
      <c r="WAA451" s="71"/>
      <c r="WAB451" s="71"/>
      <c r="WAC451" s="71"/>
      <c r="WAD451" s="71"/>
      <c r="WAE451" s="71"/>
      <c r="WAF451" s="71"/>
      <c r="WAG451" s="71"/>
      <c r="WAH451" s="71"/>
      <c r="WAI451" s="71"/>
      <c r="WAJ451" s="71"/>
      <c r="WAK451" s="71"/>
      <c r="WAL451" s="71"/>
      <c r="WAM451" s="71"/>
      <c r="WAN451" s="71"/>
      <c r="WAO451" s="71"/>
      <c r="WAP451" s="71"/>
      <c r="WAQ451" s="71"/>
      <c r="WAR451" s="71"/>
      <c r="WAS451" s="71"/>
      <c r="WAT451" s="71"/>
      <c r="WAU451" s="71"/>
      <c r="WAV451" s="71"/>
      <c r="WAW451" s="71"/>
      <c r="WAX451" s="71"/>
      <c r="WAY451" s="71"/>
      <c r="WAZ451" s="71"/>
      <c r="WBA451" s="71"/>
      <c r="WBB451" s="71"/>
      <c r="WBC451" s="71"/>
      <c r="WBD451" s="71"/>
      <c r="WBE451" s="71"/>
      <c r="WBF451" s="71"/>
      <c r="WBG451" s="71"/>
      <c r="WBH451" s="71"/>
      <c r="WBI451" s="71"/>
      <c r="WBJ451" s="71"/>
      <c r="WBK451" s="71"/>
      <c r="WBL451" s="71"/>
      <c r="WBM451" s="71"/>
      <c r="WBN451" s="71"/>
      <c r="WBO451" s="71"/>
      <c r="WBP451" s="71"/>
      <c r="WBQ451" s="71"/>
      <c r="WBR451" s="71"/>
      <c r="WBS451" s="71"/>
      <c r="WBT451" s="71"/>
      <c r="WBU451" s="71"/>
      <c r="WBV451" s="71"/>
      <c r="WBW451" s="71"/>
      <c r="WBX451" s="71"/>
      <c r="WBY451" s="71"/>
      <c r="WBZ451" s="71"/>
      <c r="WCA451" s="71"/>
      <c r="WCB451" s="71"/>
      <c r="WCC451" s="71"/>
      <c r="WCD451" s="71"/>
      <c r="WCE451" s="71"/>
      <c r="WCF451" s="71"/>
      <c r="WCG451" s="71"/>
      <c r="WCH451" s="71"/>
      <c r="WCI451" s="71"/>
      <c r="WCJ451" s="71"/>
      <c r="WCK451" s="71"/>
      <c r="WCL451" s="71"/>
      <c r="WCM451" s="71"/>
      <c r="WCN451" s="71"/>
      <c r="WCO451" s="71"/>
      <c r="WCP451" s="71"/>
      <c r="WCQ451" s="71"/>
      <c r="WCR451" s="71"/>
      <c r="WCS451" s="71"/>
      <c r="WCT451" s="71"/>
      <c r="WCU451" s="71"/>
      <c r="WCV451" s="71"/>
      <c r="WCW451" s="71"/>
      <c r="WCX451" s="71"/>
      <c r="WCY451" s="71"/>
      <c r="WCZ451" s="71"/>
      <c r="WDA451" s="71"/>
      <c r="WDB451" s="71"/>
      <c r="WDC451" s="71"/>
      <c r="WDD451" s="71"/>
      <c r="WDE451" s="71"/>
      <c r="WDF451" s="71"/>
      <c r="WDG451" s="71"/>
      <c r="WDH451" s="71"/>
      <c r="WDI451" s="71"/>
      <c r="WDJ451" s="71"/>
      <c r="WDK451" s="71"/>
      <c r="WDL451" s="71"/>
      <c r="WDM451" s="71"/>
      <c r="WDN451" s="71"/>
      <c r="WDO451" s="71"/>
      <c r="WDP451" s="71"/>
      <c r="WDQ451" s="71"/>
      <c r="WDR451" s="71"/>
      <c r="WDS451" s="71"/>
      <c r="WDT451" s="71"/>
      <c r="WDU451" s="71"/>
      <c r="WDV451" s="71"/>
      <c r="WDW451" s="71"/>
      <c r="WDX451" s="71"/>
      <c r="WDY451" s="71"/>
      <c r="WDZ451" s="71"/>
      <c r="WEA451" s="71"/>
      <c r="WEB451" s="71"/>
      <c r="WEC451" s="71"/>
      <c r="WED451" s="71"/>
      <c r="WEE451" s="71"/>
      <c r="WEF451" s="71"/>
      <c r="WEG451" s="71"/>
      <c r="WEH451" s="71"/>
      <c r="WEI451" s="71"/>
      <c r="WEJ451" s="71"/>
      <c r="WEK451" s="71"/>
      <c r="WEL451" s="71"/>
      <c r="WEM451" s="71"/>
      <c r="WEN451" s="71"/>
      <c r="WEO451" s="71"/>
      <c r="WEP451" s="71"/>
      <c r="WEQ451" s="71"/>
      <c r="WER451" s="71"/>
      <c r="WES451" s="71"/>
      <c r="WET451" s="71"/>
      <c r="WEU451" s="71"/>
      <c r="WEV451" s="71"/>
      <c r="WEW451" s="71"/>
      <c r="WEX451" s="71"/>
      <c r="WEY451" s="71"/>
      <c r="WEZ451" s="71"/>
      <c r="WFA451" s="71"/>
      <c r="WFB451" s="71"/>
      <c r="WFC451" s="71"/>
      <c r="WFD451" s="71"/>
      <c r="WFE451" s="71"/>
      <c r="WFF451" s="71"/>
      <c r="WFG451" s="71"/>
      <c r="WFH451" s="71"/>
      <c r="WFI451" s="71"/>
      <c r="WFJ451" s="71"/>
      <c r="WFK451" s="71"/>
      <c r="WFL451" s="71"/>
      <c r="WFM451" s="71"/>
      <c r="WFN451" s="71"/>
      <c r="WFO451" s="71"/>
      <c r="WFP451" s="71"/>
      <c r="WFQ451" s="71"/>
      <c r="WFR451" s="71"/>
      <c r="WFS451" s="71"/>
      <c r="WFT451" s="71"/>
      <c r="WFU451" s="71"/>
      <c r="WFV451" s="71"/>
      <c r="WFW451" s="71"/>
      <c r="WFX451" s="71"/>
      <c r="WFY451" s="71"/>
      <c r="WFZ451" s="71"/>
      <c r="WGA451" s="71"/>
      <c r="WGB451" s="71"/>
      <c r="WGC451" s="71"/>
      <c r="WGD451" s="71"/>
      <c r="WGE451" s="71"/>
      <c r="WGF451" s="71"/>
      <c r="WGG451" s="71"/>
      <c r="WGH451" s="71"/>
      <c r="WGI451" s="71"/>
      <c r="WGJ451" s="71"/>
      <c r="WGK451" s="71"/>
      <c r="WGL451" s="71"/>
      <c r="WGM451" s="71"/>
      <c r="WGN451" s="71"/>
      <c r="WGO451" s="71"/>
      <c r="WGP451" s="71"/>
      <c r="WGQ451" s="71"/>
      <c r="WGR451" s="71"/>
      <c r="WGS451" s="71"/>
      <c r="WGT451" s="71"/>
      <c r="WGU451" s="71"/>
      <c r="WGV451" s="71"/>
      <c r="WGW451" s="71"/>
      <c r="WGX451" s="71"/>
      <c r="WGY451" s="71"/>
      <c r="WGZ451" s="71"/>
      <c r="WHA451" s="71"/>
      <c r="WHB451" s="71"/>
      <c r="WHC451" s="71"/>
      <c r="WHD451" s="71"/>
      <c r="WHE451" s="71"/>
      <c r="WHF451" s="71"/>
      <c r="WHG451" s="71"/>
      <c r="WHH451" s="71"/>
      <c r="WHI451" s="71"/>
      <c r="WHJ451" s="71"/>
      <c r="WHK451" s="71"/>
      <c r="WHL451" s="71"/>
      <c r="WHM451" s="71"/>
      <c r="WHN451" s="71"/>
      <c r="WHO451" s="71"/>
      <c r="WHP451" s="71"/>
      <c r="WHQ451" s="71"/>
      <c r="WHR451" s="71"/>
      <c r="WHS451" s="71"/>
      <c r="WHT451" s="71"/>
      <c r="WHU451" s="71"/>
      <c r="WHV451" s="71"/>
      <c r="WHW451" s="71"/>
      <c r="WHX451" s="71"/>
      <c r="WHY451" s="71"/>
      <c r="WHZ451" s="71"/>
      <c r="WIA451" s="71"/>
      <c r="WIB451" s="71"/>
      <c r="WIC451" s="71"/>
      <c r="WID451" s="71"/>
      <c r="WIE451" s="71"/>
      <c r="WIF451" s="71"/>
      <c r="WIG451" s="71"/>
      <c r="WIH451" s="71"/>
      <c r="WII451" s="71"/>
      <c r="WIJ451" s="71"/>
      <c r="WIK451" s="71"/>
      <c r="WIL451" s="71"/>
      <c r="WIM451" s="71"/>
      <c r="WIN451" s="71"/>
      <c r="WIO451" s="71"/>
      <c r="WIP451" s="71"/>
      <c r="WIQ451" s="71"/>
      <c r="WIR451" s="71"/>
      <c r="WIS451" s="71"/>
      <c r="WIT451" s="71"/>
      <c r="WIU451" s="71"/>
      <c r="WIV451" s="71"/>
      <c r="WIW451" s="71"/>
      <c r="WIX451" s="71"/>
      <c r="WIY451" s="71"/>
      <c r="WIZ451" s="71"/>
      <c r="WJA451" s="71"/>
      <c r="WJB451" s="71"/>
      <c r="WJC451" s="71"/>
      <c r="WJD451" s="71"/>
      <c r="WJE451" s="71"/>
      <c r="WJF451" s="71"/>
      <c r="WJG451" s="71"/>
      <c r="WJH451" s="71"/>
      <c r="WJI451" s="71"/>
      <c r="WJJ451" s="71"/>
      <c r="WJK451" s="71"/>
      <c r="WJL451" s="71"/>
      <c r="WJM451" s="71"/>
      <c r="WJN451" s="71"/>
      <c r="WJO451" s="71"/>
      <c r="WJP451" s="71"/>
      <c r="WJQ451" s="71"/>
      <c r="WJR451" s="71"/>
      <c r="WJS451" s="71"/>
      <c r="WJT451" s="71"/>
      <c r="WJU451" s="71"/>
      <c r="WJV451" s="71"/>
      <c r="WJW451" s="71"/>
      <c r="WJX451" s="71"/>
      <c r="WJY451" s="71"/>
      <c r="WJZ451" s="71"/>
      <c r="WKA451" s="71"/>
      <c r="WKB451" s="71"/>
      <c r="WKC451" s="71"/>
      <c r="WKD451" s="71"/>
      <c r="WKE451" s="71"/>
      <c r="WKF451" s="71"/>
      <c r="WKG451" s="71"/>
      <c r="WKH451" s="71"/>
      <c r="WKI451" s="71"/>
      <c r="WKJ451" s="71"/>
      <c r="WKK451" s="71"/>
      <c r="WKL451" s="71"/>
      <c r="WKM451" s="71"/>
      <c r="WKN451" s="71"/>
      <c r="WKO451" s="71"/>
      <c r="WKP451" s="71"/>
      <c r="WKQ451" s="71"/>
      <c r="WKR451" s="71"/>
      <c r="WKS451" s="71"/>
      <c r="WKT451" s="71"/>
      <c r="WKU451" s="71"/>
      <c r="WKV451" s="71"/>
      <c r="WKW451" s="71"/>
      <c r="WKX451" s="71"/>
      <c r="WKY451" s="71"/>
      <c r="WKZ451" s="71"/>
      <c r="WLA451" s="71"/>
      <c r="WLB451" s="71"/>
      <c r="WLC451" s="71"/>
      <c r="WLD451" s="71"/>
      <c r="WLE451" s="71"/>
      <c r="WLF451" s="71"/>
      <c r="WLG451" s="71"/>
      <c r="WLH451" s="71"/>
      <c r="WLI451" s="71"/>
      <c r="WLJ451" s="71"/>
      <c r="WLK451" s="71"/>
      <c r="WLL451" s="71"/>
      <c r="WLM451" s="71"/>
      <c r="WLN451" s="71"/>
      <c r="WLO451" s="71"/>
      <c r="WLP451" s="71"/>
      <c r="WLQ451" s="71"/>
      <c r="WLR451" s="71"/>
      <c r="WLS451" s="71"/>
      <c r="WLT451" s="71"/>
      <c r="WLU451" s="71"/>
      <c r="WLV451" s="71"/>
      <c r="WLW451" s="71"/>
      <c r="WLX451" s="71"/>
      <c r="WLY451" s="71"/>
      <c r="WLZ451" s="71"/>
      <c r="WMA451" s="71"/>
      <c r="WMB451" s="71"/>
      <c r="WMC451" s="71"/>
      <c r="WMD451" s="71"/>
      <c r="WME451" s="71"/>
      <c r="WMF451" s="71"/>
      <c r="WMG451" s="71"/>
      <c r="WMH451" s="71"/>
      <c r="WMI451" s="71"/>
      <c r="WMJ451" s="71"/>
      <c r="WMK451" s="71"/>
      <c r="WML451" s="71"/>
      <c r="WMM451" s="71"/>
      <c r="WMN451" s="71"/>
      <c r="WMO451" s="71"/>
      <c r="WMP451" s="71"/>
      <c r="WMQ451" s="71"/>
      <c r="WMR451" s="71"/>
      <c r="WMS451" s="71"/>
      <c r="WMT451" s="71"/>
      <c r="WMU451" s="71"/>
      <c r="WMV451" s="71"/>
      <c r="WMW451" s="71"/>
      <c r="WMX451" s="71"/>
      <c r="WMY451" s="71"/>
      <c r="WMZ451" s="71"/>
      <c r="WNA451" s="71"/>
      <c r="WNB451" s="71"/>
      <c r="WNC451" s="71"/>
      <c r="WND451" s="71"/>
      <c r="WNE451" s="71"/>
      <c r="WNF451" s="71"/>
      <c r="WNG451" s="71"/>
      <c r="WNH451" s="71"/>
      <c r="WNI451" s="71"/>
      <c r="WNJ451" s="71"/>
      <c r="WNK451" s="71"/>
      <c r="WNL451" s="71"/>
      <c r="WNM451" s="71"/>
      <c r="WNN451" s="71"/>
      <c r="WNO451" s="71"/>
      <c r="WNP451" s="71"/>
      <c r="WNQ451" s="71"/>
      <c r="WNR451" s="71"/>
      <c r="WNS451" s="71"/>
      <c r="WNT451" s="71"/>
      <c r="WNU451" s="71"/>
      <c r="WNV451" s="71"/>
      <c r="WNW451" s="71"/>
      <c r="WNX451" s="71"/>
      <c r="WNY451" s="71"/>
      <c r="WNZ451" s="71"/>
      <c r="WOA451" s="71"/>
      <c r="WOB451" s="71"/>
      <c r="WOC451" s="71"/>
      <c r="WOD451" s="71"/>
      <c r="WOE451" s="71"/>
      <c r="WOF451" s="71"/>
      <c r="WOG451" s="71"/>
      <c r="WOH451" s="71"/>
      <c r="WOI451" s="71"/>
      <c r="WOJ451" s="71"/>
      <c r="WOK451" s="71"/>
      <c r="WOL451" s="71"/>
      <c r="WOM451" s="71"/>
      <c r="WON451" s="71"/>
      <c r="WOO451" s="71"/>
      <c r="WOP451" s="71"/>
      <c r="WOQ451" s="71"/>
      <c r="WOR451" s="71"/>
      <c r="WOS451" s="71"/>
      <c r="WOT451" s="71"/>
      <c r="WOU451" s="71"/>
      <c r="WOV451" s="71"/>
      <c r="WOW451" s="71"/>
      <c r="WOX451" s="71"/>
      <c r="WOY451" s="71"/>
      <c r="WOZ451" s="71"/>
      <c r="WPA451" s="71"/>
      <c r="WPB451" s="71"/>
      <c r="WPC451" s="71"/>
      <c r="WPD451" s="71"/>
      <c r="WPE451" s="71"/>
      <c r="WPF451" s="71"/>
      <c r="WPG451" s="71"/>
      <c r="WPH451" s="71"/>
      <c r="WPI451" s="71"/>
      <c r="WPJ451" s="71"/>
      <c r="WPK451" s="71"/>
      <c r="WPL451" s="71"/>
      <c r="WPM451" s="71"/>
      <c r="WPN451" s="71"/>
      <c r="WPO451" s="71"/>
      <c r="WPP451" s="71"/>
      <c r="WPQ451" s="71"/>
      <c r="WPR451" s="71"/>
      <c r="WPS451" s="71"/>
      <c r="WPT451" s="71"/>
      <c r="WPU451" s="71"/>
      <c r="WPV451" s="71"/>
      <c r="WPW451" s="71"/>
      <c r="WPX451" s="71"/>
      <c r="WPY451" s="71"/>
      <c r="WPZ451" s="71"/>
      <c r="WQA451" s="71"/>
      <c r="WQB451" s="71"/>
      <c r="WQC451" s="71"/>
      <c r="WQD451" s="71"/>
      <c r="WQE451" s="71"/>
      <c r="WQF451" s="71"/>
      <c r="WQG451" s="71"/>
      <c r="WQH451" s="71"/>
      <c r="WQI451" s="71"/>
      <c r="WQJ451" s="71"/>
      <c r="WQK451" s="71"/>
      <c r="WQL451" s="71"/>
      <c r="WQM451" s="71"/>
      <c r="WQN451" s="71"/>
      <c r="WQO451" s="71"/>
      <c r="WQP451" s="71"/>
      <c r="WQQ451" s="71"/>
      <c r="WQR451" s="71"/>
      <c r="WQS451" s="71"/>
      <c r="WQT451" s="71"/>
      <c r="WQU451" s="71"/>
      <c r="WQV451" s="71"/>
      <c r="WQW451" s="71"/>
      <c r="WQX451" s="71"/>
      <c r="WQY451" s="71"/>
      <c r="WQZ451" s="71"/>
      <c r="WRA451" s="71"/>
      <c r="WRB451" s="71"/>
      <c r="WRC451" s="71"/>
      <c r="WRD451" s="71"/>
      <c r="WRE451" s="71"/>
      <c r="WRF451" s="71"/>
      <c r="WRG451" s="71"/>
      <c r="WRH451" s="71"/>
      <c r="WRI451" s="71"/>
      <c r="WRJ451" s="71"/>
      <c r="WRK451" s="71"/>
      <c r="WRL451" s="71"/>
      <c r="WRM451" s="71"/>
      <c r="WRN451" s="71"/>
      <c r="WRO451" s="71"/>
      <c r="WRP451" s="71"/>
      <c r="WRQ451" s="71"/>
      <c r="WRR451" s="71"/>
      <c r="WRS451" s="71"/>
      <c r="WRT451" s="71"/>
      <c r="WRU451" s="71"/>
      <c r="WRV451" s="71"/>
      <c r="WRW451" s="71"/>
      <c r="WRX451" s="71"/>
      <c r="WRY451" s="71"/>
      <c r="WRZ451" s="71"/>
      <c r="WSA451" s="71"/>
      <c r="WSB451" s="71"/>
      <c r="WSC451" s="71"/>
      <c r="WSD451" s="71"/>
      <c r="WSE451" s="71"/>
      <c r="WSF451" s="71"/>
      <c r="WSG451" s="71"/>
      <c r="WSH451" s="71"/>
      <c r="WSI451" s="71"/>
      <c r="WSJ451" s="71"/>
      <c r="WSK451" s="71"/>
      <c r="WSL451" s="71"/>
      <c r="WSM451" s="71"/>
      <c r="WSN451" s="71"/>
      <c r="WSO451" s="71"/>
      <c r="WSP451" s="71"/>
      <c r="WSQ451" s="71"/>
      <c r="WSR451" s="71"/>
      <c r="WSS451" s="71"/>
      <c r="WST451" s="71"/>
      <c r="WSU451" s="71"/>
      <c r="WSV451" s="71"/>
      <c r="WSW451" s="71"/>
      <c r="WSX451" s="71"/>
      <c r="WSY451" s="71"/>
      <c r="WSZ451" s="71"/>
      <c r="WTA451" s="71"/>
      <c r="WTB451" s="71"/>
      <c r="WTC451" s="71"/>
      <c r="WTD451" s="71"/>
      <c r="WTE451" s="71"/>
      <c r="WTF451" s="71"/>
      <c r="WTG451" s="71"/>
      <c r="WTH451" s="71"/>
      <c r="WTI451" s="71"/>
      <c r="WTJ451" s="71"/>
      <c r="WTK451" s="71"/>
      <c r="WTL451" s="71"/>
      <c r="WTM451" s="71"/>
      <c r="WTN451" s="71"/>
      <c r="WTO451" s="71"/>
      <c r="WTP451" s="71"/>
      <c r="WTQ451" s="71"/>
      <c r="WTR451" s="71"/>
      <c r="WTS451" s="71"/>
      <c r="WTT451" s="71"/>
      <c r="WTU451" s="71"/>
      <c r="WTV451" s="71"/>
      <c r="WTW451" s="71"/>
      <c r="WTX451" s="71"/>
      <c r="WTY451" s="71"/>
      <c r="WTZ451" s="71"/>
      <c r="WUA451" s="71"/>
      <c r="WUB451" s="71"/>
      <c r="WUC451" s="71"/>
      <c r="WUD451" s="71"/>
      <c r="WUE451" s="71"/>
      <c r="WUF451" s="71"/>
      <c r="WUG451" s="71"/>
      <c r="WUH451" s="71"/>
      <c r="WUI451" s="71"/>
      <c r="WUJ451" s="71"/>
      <c r="WUK451" s="71"/>
      <c r="WUL451" s="71"/>
      <c r="WUM451" s="71"/>
      <c r="WUN451" s="71"/>
      <c r="WUO451" s="71"/>
      <c r="WUP451" s="71"/>
      <c r="WUQ451" s="71"/>
      <c r="WUR451" s="71"/>
      <c r="WUS451" s="71"/>
      <c r="WUT451" s="71"/>
      <c r="WUU451" s="71"/>
      <c r="WUV451" s="71"/>
      <c r="WUW451" s="71"/>
      <c r="WUX451" s="71"/>
      <c r="WUY451" s="71"/>
      <c r="WUZ451" s="71"/>
      <c r="WVA451" s="71"/>
      <c r="WVB451" s="71"/>
      <c r="WVC451" s="71"/>
      <c r="WVD451" s="71"/>
      <c r="WVE451" s="71"/>
      <c r="WVF451" s="71"/>
      <c r="WVG451" s="71"/>
      <c r="WVH451" s="71"/>
      <c r="WVI451" s="71"/>
      <c r="WVJ451" s="71"/>
      <c r="WVK451" s="71"/>
      <c r="WVL451" s="71"/>
      <c r="WVM451" s="71"/>
      <c r="WVN451" s="71"/>
      <c r="WVO451" s="71"/>
      <c r="WVP451" s="71"/>
      <c r="WVQ451" s="71"/>
      <c r="WVR451" s="71"/>
      <c r="WVS451" s="71"/>
      <c r="WVT451" s="71"/>
      <c r="WVU451" s="71"/>
      <c r="WVV451" s="71"/>
      <c r="WVW451" s="71"/>
      <c r="WVX451" s="71"/>
      <c r="WVY451" s="71"/>
      <c r="WVZ451" s="71"/>
      <c r="WWA451" s="71"/>
      <c r="WWB451" s="71"/>
      <c r="WWC451" s="71"/>
      <c r="WWD451" s="71"/>
      <c r="WWE451" s="71"/>
      <c r="WWF451" s="71"/>
      <c r="WWG451" s="71"/>
      <c r="WWH451" s="71"/>
      <c r="WWI451" s="71"/>
      <c r="WWJ451" s="71"/>
      <c r="WWK451" s="71"/>
      <c r="WWL451" s="71"/>
      <c r="WWM451" s="71"/>
      <c r="WWN451" s="71"/>
      <c r="WWO451" s="71"/>
      <c r="WWP451" s="71"/>
      <c r="WWQ451" s="71"/>
      <c r="WWR451" s="71"/>
      <c r="WWS451" s="71"/>
      <c r="WWT451" s="71"/>
      <c r="WWU451" s="71"/>
      <c r="WWV451" s="71"/>
      <c r="WWW451" s="71"/>
      <c r="WWX451" s="71"/>
      <c r="WWY451" s="71"/>
      <c r="WWZ451" s="71"/>
      <c r="WXA451" s="71"/>
      <c r="WXB451" s="71"/>
      <c r="WXC451" s="71"/>
      <c r="WXD451" s="71"/>
      <c r="WXE451" s="71"/>
      <c r="WXF451" s="71"/>
      <c r="WXG451" s="71"/>
      <c r="WXH451" s="71"/>
      <c r="WXI451" s="71"/>
      <c r="WXJ451" s="71"/>
      <c r="WXK451" s="71"/>
      <c r="WXL451" s="71"/>
      <c r="WXM451" s="71"/>
      <c r="WXN451" s="71"/>
      <c r="WXO451" s="71"/>
      <c r="WXP451" s="71"/>
      <c r="WXQ451" s="71"/>
      <c r="WXR451" s="71"/>
      <c r="WXS451" s="71"/>
      <c r="WXT451" s="71"/>
      <c r="WXU451" s="71"/>
      <c r="WXV451" s="71"/>
      <c r="WXW451" s="71"/>
      <c r="WXX451" s="71"/>
      <c r="WXY451" s="71"/>
      <c r="WXZ451" s="71"/>
      <c r="WYA451" s="71"/>
      <c r="WYB451" s="71"/>
      <c r="WYC451" s="71"/>
      <c r="WYD451" s="71"/>
      <c r="WYE451" s="71"/>
      <c r="WYF451" s="71"/>
      <c r="WYG451" s="71"/>
      <c r="WYH451" s="71"/>
      <c r="WYI451" s="71"/>
      <c r="WYJ451" s="71"/>
      <c r="WYK451" s="71"/>
      <c r="WYL451" s="71"/>
      <c r="WYM451" s="71"/>
      <c r="WYN451" s="71"/>
      <c r="WYO451" s="71"/>
      <c r="WYP451" s="71"/>
      <c r="WYQ451" s="71"/>
      <c r="WYR451" s="71"/>
      <c r="WYS451" s="71"/>
      <c r="WYT451" s="71"/>
      <c r="WYU451" s="71"/>
      <c r="WYV451" s="71"/>
      <c r="WYW451" s="71"/>
      <c r="WYX451" s="71"/>
      <c r="WYY451" s="71"/>
      <c r="WYZ451" s="71"/>
      <c r="WZA451" s="71"/>
      <c r="WZB451" s="71"/>
    </row>
    <row r="452" spans="1:16226" ht="20.25" x14ac:dyDescent="0.25">
      <c r="A452" s="154" t="s">
        <v>85</v>
      </c>
      <c r="B452" s="155"/>
      <c r="C452" s="155"/>
      <c r="D452" s="155"/>
      <c r="E452" s="155"/>
      <c r="F452" s="155"/>
      <c r="G452" s="155"/>
      <c r="H452" s="155"/>
      <c r="I452" s="156"/>
    </row>
    <row r="453" spans="1:16226" ht="20.25" x14ac:dyDescent="0.25">
      <c r="A453" s="31"/>
      <c r="B453" s="32"/>
      <c r="C453" s="32"/>
      <c r="D453" s="32"/>
      <c r="E453" s="32"/>
      <c r="F453" s="32"/>
      <c r="G453" s="32"/>
      <c r="H453" s="32"/>
      <c r="I453" s="25"/>
    </row>
    <row r="454" spans="1:16226" ht="20.25" x14ac:dyDescent="0.25">
      <c r="A454" s="33"/>
      <c r="B454" s="34"/>
      <c r="C454" s="34"/>
      <c r="D454" s="34"/>
      <c r="E454" s="34"/>
      <c r="F454" s="34"/>
      <c r="G454" s="34"/>
      <c r="H454" s="34"/>
      <c r="I454" s="26"/>
    </row>
    <row r="455" spans="1:16226" ht="20.25" x14ac:dyDescent="0.25">
      <c r="A455" s="33"/>
      <c r="B455" s="34"/>
      <c r="C455" s="34"/>
      <c r="D455" s="34"/>
      <c r="E455" s="34"/>
      <c r="F455" s="34"/>
      <c r="G455" s="34"/>
      <c r="H455" s="34"/>
      <c r="I455" s="26"/>
    </row>
    <row r="456" spans="1:16226" ht="20.25" x14ac:dyDescent="0.25">
      <c r="A456" s="33"/>
      <c r="B456" s="34"/>
      <c r="C456" s="34"/>
      <c r="D456" s="34"/>
      <c r="E456" s="34"/>
      <c r="F456" s="34"/>
      <c r="G456" s="34"/>
      <c r="H456" s="34"/>
      <c r="I456" s="26"/>
    </row>
    <row r="457" spans="1:16226" ht="20.25" x14ac:dyDescent="0.25">
      <c r="A457" s="33"/>
      <c r="B457" s="34"/>
      <c r="C457" s="34"/>
      <c r="D457" s="34"/>
      <c r="E457" s="34"/>
      <c r="F457" s="34"/>
      <c r="G457" s="34"/>
      <c r="H457" s="34"/>
      <c r="I457" s="26"/>
    </row>
    <row r="458" spans="1:16226" ht="20.25" x14ac:dyDescent="0.25">
      <c r="A458" s="33"/>
      <c r="B458" s="34"/>
      <c r="C458" s="34"/>
      <c r="D458" s="34"/>
      <c r="E458" s="34"/>
      <c r="F458" s="34"/>
      <c r="G458" s="34"/>
      <c r="H458" s="34"/>
      <c r="I458" s="26"/>
    </row>
    <row r="459" spans="1:16226" ht="20.25" x14ac:dyDescent="0.25">
      <c r="A459" s="33"/>
      <c r="B459" s="34"/>
      <c r="C459" s="34"/>
      <c r="D459" s="34"/>
      <c r="E459" s="34"/>
      <c r="F459" s="34"/>
      <c r="G459" s="34"/>
      <c r="H459" s="34"/>
      <c r="I459" s="26"/>
    </row>
    <row r="460" spans="1:16226" ht="20.25" x14ac:dyDescent="0.25">
      <c r="A460" s="33"/>
      <c r="B460" s="34"/>
      <c r="C460" s="34"/>
      <c r="D460" s="34"/>
      <c r="E460" s="34"/>
      <c r="F460" s="34"/>
      <c r="G460" s="34"/>
      <c r="H460" s="34"/>
      <c r="I460" s="26"/>
    </row>
    <row r="461" spans="1:16226" ht="20.25" x14ac:dyDescent="0.25">
      <c r="A461" s="33"/>
      <c r="B461" s="34"/>
      <c r="C461" s="34"/>
      <c r="D461" s="34"/>
      <c r="E461" s="34"/>
      <c r="F461" s="34"/>
      <c r="G461" s="34"/>
      <c r="H461" s="34"/>
      <c r="I461" s="26"/>
    </row>
    <row r="462" spans="1:16226" ht="20.25" x14ac:dyDescent="0.25">
      <c r="A462" s="33"/>
      <c r="B462" s="34"/>
      <c r="C462" s="34"/>
      <c r="D462" s="34"/>
      <c r="E462" s="34"/>
      <c r="F462" s="34"/>
      <c r="G462" s="34"/>
      <c r="H462" s="34"/>
      <c r="I462" s="26"/>
    </row>
    <row r="463" spans="1:16226" ht="20.25" x14ac:dyDescent="0.25">
      <c r="A463" s="33"/>
      <c r="B463" s="34"/>
      <c r="C463" s="34"/>
      <c r="D463" s="34"/>
      <c r="E463" s="34"/>
      <c r="F463" s="34"/>
      <c r="G463" s="34"/>
      <c r="H463" s="34"/>
      <c r="I463" s="26"/>
    </row>
    <row r="464" spans="1:16226" ht="20.25" x14ac:dyDescent="0.25">
      <c r="A464" s="33"/>
      <c r="B464" s="34"/>
      <c r="C464" s="34"/>
      <c r="D464" s="34"/>
      <c r="E464" s="34"/>
      <c r="F464" s="34"/>
      <c r="G464" s="34"/>
      <c r="H464" s="34"/>
      <c r="I464" s="26"/>
    </row>
    <row r="465" spans="1:9" ht="20.25" x14ac:dyDescent="0.25">
      <c r="A465" s="33"/>
      <c r="B465" s="34"/>
      <c r="C465" s="34"/>
      <c r="D465" s="34"/>
      <c r="E465" s="34"/>
      <c r="F465" s="34"/>
      <c r="G465" s="34"/>
      <c r="H465" s="34"/>
      <c r="I465" s="26"/>
    </row>
    <row r="466" spans="1:9" ht="20.25" x14ac:dyDescent="0.25">
      <c r="A466" s="33"/>
      <c r="B466" s="34"/>
      <c r="C466" s="34"/>
      <c r="D466" s="34"/>
      <c r="E466" s="34"/>
      <c r="F466" s="34"/>
      <c r="G466" s="34"/>
      <c r="H466" s="34"/>
      <c r="I466" s="26"/>
    </row>
    <row r="467" spans="1:9" ht="20.25" x14ac:dyDescent="0.25">
      <c r="A467" s="33"/>
      <c r="B467" s="34"/>
      <c r="C467" s="34"/>
      <c r="D467" s="34"/>
      <c r="E467" s="34"/>
      <c r="F467" s="34"/>
      <c r="G467" s="34"/>
      <c r="H467" s="34"/>
      <c r="I467" s="26"/>
    </row>
    <row r="468" spans="1:9" ht="20.25" x14ac:dyDescent="0.25">
      <c r="A468" s="33"/>
      <c r="B468" s="34"/>
      <c r="C468" s="34"/>
      <c r="D468" s="34"/>
      <c r="E468" s="34"/>
      <c r="F468" s="34"/>
      <c r="G468" s="34"/>
      <c r="H468" s="34"/>
      <c r="I468" s="26"/>
    </row>
    <row r="469" spans="1:9" ht="20.25" x14ac:dyDescent="0.25">
      <c r="A469" s="33"/>
      <c r="B469" s="34"/>
      <c r="C469" s="34"/>
      <c r="D469" s="34"/>
      <c r="E469" s="34"/>
      <c r="F469" s="34"/>
      <c r="G469" s="34"/>
      <c r="H469" s="34"/>
      <c r="I469" s="26"/>
    </row>
    <row r="470" spans="1:9" ht="20.25" x14ac:dyDescent="0.25">
      <c r="A470" s="33"/>
      <c r="B470" s="34"/>
      <c r="C470" s="34"/>
      <c r="D470" s="34"/>
      <c r="E470" s="34"/>
      <c r="F470" s="34"/>
      <c r="G470" s="34"/>
      <c r="H470" s="34"/>
      <c r="I470" s="26"/>
    </row>
    <row r="471" spans="1:9" ht="20.25" x14ac:dyDescent="0.25">
      <c r="A471" s="33"/>
      <c r="B471" s="34"/>
      <c r="C471" s="34"/>
      <c r="D471" s="34"/>
      <c r="E471" s="34"/>
      <c r="F471" s="34"/>
      <c r="G471" s="34"/>
      <c r="H471" s="34"/>
      <c r="I471" s="26"/>
    </row>
    <row r="472" spans="1:9" ht="20.25" x14ac:dyDescent="0.25">
      <c r="A472" s="33"/>
      <c r="B472" s="34"/>
      <c r="C472" s="34"/>
      <c r="D472" s="34"/>
      <c r="E472" s="34"/>
      <c r="F472" s="34"/>
      <c r="G472" s="34"/>
      <c r="H472" s="34"/>
      <c r="I472" s="26"/>
    </row>
    <row r="473" spans="1:9" ht="20.25" x14ac:dyDescent="0.25">
      <c r="A473" s="33"/>
      <c r="B473" s="34"/>
      <c r="C473" s="34"/>
      <c r="D473" s="34"/>
      <c r="E473" s="34"/>
      <c r="F473" s="34"/>
      <c r="G473" s="34"/>
      <c r="H473" s="34"/>
      <c r="I473" s="26"/>
    </row>
    <row r="474" spans="1:9" ht="20.25" x14ac:dyDescent="0.25">
      <c r="A474" s="33"/>
      <c r="B474" s="34"/>
      <c r="C474" s="34"/>
      <c r="D474" s="34"/>
      <c r="E474" s="34"/>
      <c r="F474" s="34"/>
      <c r="G474" s="34"/>
      <c r="H474" s="34"/>
      <c r="I474" s="26"/>
    </row>
    <row r="475" spans="1:9" ht="20.25" x14ac:dyDescent="0.25">
      <c r="A475" s="33"/>
      <c r="B475" s="34"/>
      <c r="C475" s="34"/>
      <c r="D475" s="34"/>
      <c r="E475" s="34"/>
      <c r="F475" s="34"/>
      <c r="G475" s="34"/>
      <c r="H475" s="34"/>
      <c r="I475" s="26"/>
    </row>
    <row r="476" spans="1:9" ht="20.25" x14ac:dyDescent="0.25">
      <c r="A476" s="33"/>
      <c r="B476" s="34"/>
      <c r="C476" s="34"/>
      <c r="D476" s="34"/>
      <c r="E476" s="34"/>
      <c r="F476" s="34"/>
      <c r="G476" s="34"/>
      <c r="H476" s="34"/>
      <c r="I476" s="26"/>
    </row>
    <row r="477" spans="1:9" ht="20.25" x14ac:dyDescent="0.25">
      <c r="A477" s="33"/>
      <c r="B477" s="34"/>
      <c r="C477" s="34"/>
      <c r="D477" s="34"/>
      <c r="E477" s="34"/>
      <c r="F477" s="34"/>
      <c r="G477" s="34"/>
      <c r="H477" s="34"/>
      <c r="I477" s="26"/>
    </row>
    <row r="478" spans="1:9" ht="20.25" x14ac:dyDescent="0.25">
      <c r="A478" s="33"/>
      <c r="B478" s="34"/>
      <c r="C478" s="34"/>
      <c r="D478" s="34"/>
      <c r="E478" s="34"/>
      <c r="F478" s="34"/>
      <c r="G478" s="34"/>
      <c r="H478" s="34"/>
      <c r="I478" s="26"/>
    </row>
    <row r="479" spans="1:9" ht="20.25" x14ac:dyDescent="0.25">
      <c r="A479" s="33"/>
      <c r="B479" s="34"/>
      <c r="C479" s="34"/>
      <c r="D479" s="34"/>
      <c r="E479" s="34"/>
      <c r="F479" s="34"/>
      <c r="G479" s="34"/>
      <c r="H479" s="34"/>
      <c r="I479" s="26"/>
    </row>
    <row r="480" spans="1:9" ht="20.25" x14ac:dyDescent="0.25">
      <c r="A480" s="33"/>
      <c r="B480" s="34"/>
      <c r="C480" s="34"/>
      <c r="D480" s="34"/>
      <c r="E480" s="34"/>
      <c r="F480" s="34"/>
      <c r="G480" s="34"/>
      <c r="H480" s="34"/>
      <c r="I480" s="26"/>
    </row>
    <row r="481" spans="1:9" ht="20.25" x14ac:dyDescent="0.25">
      <c r="A481" s="33"/>
      <c r="B481" s="34"/>
      <c r="C481" s="34"/>
      <c r="D481" s="34"/>
      <c r="E481" s="34"/>
      <c r="F481" s="34"/>
      <c r="G481" s="34"/>
      <c r="H481" s="34"/>
      <c r="I481" s="26"/>
    </row>
    <row r="482" spans="1:9" ht="20.25" x14ac:dyDescent="0.25">
      <c r="A482" s="33"/>
      <c r="B482" s="34"/>
      <c r="C482" s="34"/>
      <c r="D482" s="34"/>
      <c r="E482" s="34"/>
      <c r="F482" s="34"/>
      <c r="G482" s="34"/>
      <c r="H482" s="34"/>
      <c r="I482" s="26"/>
    </row>
    <row r="483" spans="1:9" ht="20.25" x14ac:dyDescent="0.25">
      <c r="A483" s="33"/>
      <c r="B483" s="34"/>
      <c r="C483" s="34"/>
      <c r="D483" s="34"/>
      <c r="E483" s="34"/>
      <c r="F483" s="34"/>
      <c r="G483" s="34"/>
      <c r="H483" s="34"/>
      <c r="I483" s="26"/>
    </row>
    <row r="484" spans="1:9" ht="20.25" x14ac:dyDescent="0.25">
      <c r="A484" s="33"/>
      <c r="B484" s="34"/>
      <c r="C484" s="34"/>
      <c r="D484" s="34"/>
      <c r="E484" s="34"/>
      <c r="F484" s="34"/>
      <c r="G484" s="34"/>
      <c r="H484" s="34"/>
      <c r="I484" s="26"/>
    </row>
    <row r="485" spans="1:9" ht="20.25" x14ac:dyDescent="0.25">
      <c r="A485" s="33"/>
      <c r="B485" s="34"/>
      <c r="C485" s="34"/>
      <c r="D485" s="34"/>
      <c r="E485" s="34"/>
      <c r="F485" s="34"/>
      <c r="G485" s="34"/>
      <c r="H485" s="34"/>
      <c r="I485" s="26"/>
    </row>
    <row r="486" spans="1:9" ht="20.25" x14ac:dyDescent="0.25">
      <c r="A486" s="33"/>
      <c r="B486" s="34"/>
      <c r="C486" s="34"/>
      <c r="D486" s="34"/>
      <c r="E486" s="34"/>
      <c r="F486" s="34"/>
      <c r="G486" s="34"/>
      <c r="H486" s="34"/>
      <c r="I486" s="26"/>
    </row>
    <row r="487" spans="1:9" ht="20.25" x14ac:dyDescent="0.25">
      <c r="A487" s="33"/>
      <c r="B487" s="34"/>
      <c r="C487" s="34"/>
      <c r="D487" s="34"/>
      <c r="E487" s="34"/>
      <c r="F487" s="34"/>
      <c r="G487" s="34"/>
      <c r="H487" s="34"/>
      <c r="I487" s="26"/>
    </row>
    <row r="488" spans="1:9" ht="20.25" x14ac:dyDescent="0.25">
      <c r="A488" s="75" t="s">
        <v>29</v>
      </c>
      <c r="B488" s="75"/>
      <c r="C488" s="75"/>
      <c r="D488" s="75"/>
      <c r="E488" s="75"/>
      <c r="F488" s="75"/>
      <c r="G488" s="75"/>
      <c r="H488" s="75"/>
      <c r="I488" s="75"/>
    </row>
    <row r="489" spans="1:9" ht="20.25" x14ac:dyDescent="0.25">
      <c r="A489" s="145" t="s">
        <v>87</v>
      </c>
      <c r="B489" s="146"/>
      <c r="C489" s="146"/>
      <c r="D489" s="146"/>
      <c r="E489" s="146"/>
      <c r="F489" s="146"/>
      <c r="G489" s="146"/>
      <c r="H489" s="146"/>
      <c r="I489" s="147"/>
    </row>
    <row r="490" spans="1:9" ht="20.25" x14ac:dyDescent="0.25">
      <c r="A490" s="148" t="s">
        <v>88</v>
      </c>
      <c r="B490" s="149"/>
      <c r="C490" s="149"/>
      <c r="D490" s="149"/>
      <c r="E490" s="149"/>
      <c r="F490" s="149"/>
      <c r="G490" s="149"/>
      <c r="H490" s="149"/>
      <c r="I490" s="150"/>
    </row>
    <row r="491" spans="1:9" ht="45" customHeight="1" x14ac:dyDescent="0.25">
      <c r="A491" s="148" t="s">
        <v>89</v>
      </c>
      <c r="B491" s="149"/>
      <c r="C491" s="149"/>
      <c r="D491" s="149"/>
      <c r="E491" s="149"/>
      <c r="F491" s="149"/>
      <c r="G491" s="149"/>
      <c r="H491" s="149"/>
      <c r="I491" s="150"/>
    </row>
    <row r="492" spans="1:9" ht="42.75" customHeight="1" x14ac:dyDescent="0.25">
      <c r="A492" s="148" t="s">
        <v>90</v>
      </c>
      <c r="B492" s="149"/>
      <c r="C492" s="149"/>
      <c r="D492" s="149"/>
      <c r="E492" s="149"/>
      <c r="F492" s="149"/>
      <c r="G492" s="149"/>
      <c r="H492" s="149"/>
      <c r="I492" s="150"/>
    </row>
    <row r="493" spans="1:9" ht="20.25" x14ac:dyDescent="0.25">
      <c r="A493" s="148" t="s">
        <v>91</v>
      </c>
      <c r="B493" s="149"/>
      <c r="C493" s="149"/>
      <c r="D493" s="149"/>
      <c r="E493" s="149"/>
      <c r="F493" s="149"/>
      <c r="G493" s="149"/>
      <c r="H493" s="149"/>
      <c r="I493" s="150"/>
    </row>
    <row r="494" spans="1:9" ht="20.25" x14ac:dyDescent="0.25">
      <c r="A494" s="148" t="s">
        <v>92</v>
      </c>
      <c r="B494" s="149"/>
      <c r="C494" s="149"/>
      <c r="D494" s="149"/>
      <c r="E494" s="149"/>
      <c r="F494" s="149"/>
      <c r="G494" s="149"/>
      <c r="H494" s="149"/>
      <c r="I494" s="150"/>
    </row>
    <row r="495" spans="1:9" ht="45" customHeight="1" x14ac:dyDescent="0.25">
      <c r="A495" s="148" t="s">
        <v>93</v>
      </c>
      <c r="B495" s="149"/>
      <c r="C495" s="149"/>
      <c r="D495" s="149"/>
      <c r="E495" s="149"/>
      <c r="F495" s="149"/>
      <c r="G495" s="149"/>
      <c r="H495" s="149"/>
      <c r="I495" s="150"/>
    </row>
    <row r="496" spans="1:9" ht="45" customHeight="1" x14ac:dyDescent="0.25">
      <c r="A496" s="148" t="s">
        <v>94</v>
      </c>
      <c r="B496" s="149"/>
      <c r="C496" s="149"/>
      <c r="D496" s="149"/>
      <c r="E496" s="149"/>
      <c r="F496" s="149"/>
      <c r="G496" s="149"/>
      <c r="H496" s="149"/>
      <c r="I496" s="150"/>
    </row>
    <row r="497" spans="1:9" ht="20.25" x14ac:dyDescent="0.25">
      <c r="A497" s="151" t="s">
        <v>95</v>
      </c>
      <c r="B497" s="152"/>
      <c r="C497" s="152"/>
      <c r="D497" s="152"/>
      <c r="E497" s="152"/>
      <c r="F497" s="152"/>
      <c r="G497" s="152"/>
      <c r="H497" s="152"/>
      <c r="I497" s="153"/>
    </row>
    <row r="498" spans="1:9" ht="70.5" customHeight="1" x14ac:dyDescent="0.25">
      <c r="A498" s="164" t="s">
        <v>35</v>
      </c>
      <c r="B498" s="164"/>
      <c r="C498" s="164"/>
      <c r="D498" s="165" t="s">
        <v>4</v>
      </c>
      <c r="E498" s="166" t="s">
        <v>266</v>
      </c>
      <c r="F498" s="167" t="s">
        <v>10</v>
      </c>
      <c r="G498" s="2" t="s">
        <v>4</v>
      </c>
      <c r="H498" s="130"/>
      <c r="I498" s="130"/>
    </row>
  </sheetData>
  <mergeCells count="1055">
    <mergeCell ref="A177:B177"/>
    <mergeCell ref="C177:D177"/>
    <mergeCell ref="F177:G177"/>
    <mergeCell ref="A178:B178"/>
    <mergeCell ref="C178:D178"/>
    <mergeCell ref="F178:G178"/>
    <mergeCell ref="F165:G165"/>
    <mergeCell ref="A166:B166"/>
    <mergeCell ref="C166:D166"/>
    <mergeCell ref="F166:G166"/>
    <mergeCell ref="A167:B167"/>
    <mergeCell ref="C167:D167"/>
    <mergeCell ref="F167:G167"/>
    <mergeCell ref="A168:B168"/>
    <mergeCell ref="C168:D168"/>
    <mergeCell ref="F168:G168"/>
    <mergeCell ref="A169:B169"/>
    <mergeCell ref="C169:D169"/>
    <mergeCell ref="F169:G169"/>
    <mergeCell ref="A164:B164"/>
    <mergeCell ref="C164:D164"/>
    <mergeCell ref="F164:G164"/>
    <mergeCell ref="A165:B165"/>
    <mergeCell ref="C165:D165"/>
    <mergeCell ref="C175:D175"/>
    <mergeCell ref="F175:G175"/>
    <mergeCell ref="A176:B176"/>
    <mergeCell ref="C176:D176"/>
    <mergeCell ref="F176:G176"/>
    <mergeCell ref="A188:B188"/>
    <mergeCell ref="C188:D188"/>
    <mergeCell ref="F188:G188"/>
    <mergeCell ref="E181:I181"/>
    <mergeCell ref="A185:B185"/>
    <mergeCell ref="C185:D185"/>
    <mergeCell ref="F185:G185"/>
    <mergeCell ref="A186:B186"/>
    <mergeCell ref="C186:D186"/>
    <mergeCell ref="F186:G186"/>
    <mergeCell ref="A187:B187"/>
    <mergeCell ref="C187:D187"/>
    <mergeCell ref="F187:G187"/>
    <mergeCell ref="A182:B182"/>
    <mergeCell ref="C182:D182"/>
    <mergeCell ref="F182:G182"/>
    <mergeCell ref="A183:B183"/>
    <mergeCell ref="C183:D183"/>
    <mergeCell ref="F183:G183"/>
    <mergeCell ref="A184:B184"/>
    <mergeCell ref="C184:D184"/>
    <mergeCell ref="F184:G184"/>
    <mergeCell ref="F278:G278"/>
    <mergeCell ref="A279:I279"/>
    <mergeCell ref="A355:B355"/>
    <mergeCell ref="C355:D355"/>
    <mergeCell ref="A349:B349"/>
    <mergeCell ref="C349:D349"/>
    <mergeCell ref="F349:G349"/>
    <mergeCell ref="F355:G355"/>
    <mergeCell ref="A350:B350"/>
    <mergeCell ref="C350:D350"/>
    <mergeCell ref="F350:G350"/>
    <mergeCell ref="A351:B351"/>
    <mergeCell ref="C351:D351"/>
    <mergeCell ref="F351:G351"/>
    <mergeCell ref="A352:B352"/>
    <mergeCell ref="C352:D352"/>
    <mergeCell ref="F352:G352"/>
    <mergeCell ref="A347:I347"/>
    <mergeCell ref="A348:B348"/>
    <mergeCell ref="C348:D348"/>
    <mergeCell ref="F348:G348"/>
    <mergeCell ref="A289:B289"/>
    <mergeCell ref="C289:D289"/>
    <mergeCell ref="F289:G289"/>
    <mergeCell ref="F283:G283"/>
    <mergeCell ref="A284:B284"/>
    <mergeCell ref="C284:D284"/>
    <mergeCell ref="F284:G284"/>
    <mergeCell ref="A285:B285"/>
    <mergeCell ref="C285:D285"/>
    <mergeCell ref="F285:G285"/>
    <mergeCell ref="A286:B286"/>
    <mergeCell ref="C271:D271"/>
    <mergeCell ref="F271:G271"/>
    <mergeCell ref="F341:G341"/>
    <mergeCell ref="A342:B342"/>
    <mergeCell ref="C342:D342"/>
    <mergeCell ref="E342:I342"/>
    <mergeCell ref="A339:B339"/>
    <mergeCell ref="C339:D339"/>
    <mergeCell ref="F339:G339"/>
    <mergeCell ref="A340:B340"/>
    <mergeCell ref="C340:D340"/>
    <mergeCell ref="F340:G340"/>
    <mergeCell ref="A273:B273"/>
    <mergeCell ref="C273:D273"/>
    <mergeCell ref="F273:G273"/>
    <mergeCell ref="A274:B274"/>
    <mergeCell ref="C274:D274"/>
    <mergeCell ref="F274:G274"/>
    <mergeCell ref="A275:B275"/>
    <mergeCell ref="C275:D275"/>
    <mergeCell ref="F275:G275"/>
    <mergeCell ref="A336:I336"/>
    <mergeCell ref="A337:I337"/>
    <mergeCell ref="A338:I338"/>
    <mergeCell ref="A276:B276"/>
    <mergeCell ref="C276:D276"/>
    <mergeCell ref="F276:G276"/>
    <mergeCell ref="A277:B277"/>
    <mergeCell ref="C277:D277"/>
    <mergeCell ref="F277:G277"/>
    <mergeCell ref="A278:B278"/>
    <mergeCell ref="C278:D278"/>
    <mergeCell ref="A265:B265"/>
    <mergeCell ref="C265:D265"/>
    <mergeCell ref="E265:I265"/>
    <mergeCell ref="A266:B266"/>
    <mergeCell ref="C266:D266"/>
    <mergeCell ref="E266:I266"/>
    <mergeCell ref="A280:B280"/>
    <mergeCell ref="C280:D280"/>
    <mergeCell ref="F280:G280"/>
    <mergeCell ref="A281:B281"/>
    <mergeCell ref="C281:D281"/>
    <mergeCell ref="F281:G281"/>
    <mergeCell ref="A282:B282"/>
    <mergeCell ref="C282:D282"/>
    <mergeCell ref="F282:G282"/>
    <mergeCell ref="A283:B283"/>
    <mergeCell ref="A267:B267"/>
    <mergeCell ref="C267:D267"/>
    <mergeCell ref="F267:G267"/>
    <mergeCell ref="A268:B268"/>
    <mergeCell ref="C268:D268"/>
    <mergeCell ref="F268:G268"/>
    <mergeCell ref="A269:B269"/>
    <mergeCell ref="C269:D269"/>
    <mergeCell ref="F269:G269"/>
    <mergeCell ref="A270:B270"/>
    <mergeCell ref="C270:D270"/>
    <mergeCell ref="F270:G270"/>
    <mergeCell ref="A272:B272"/>
    <mergeCell ref="C272:D272"/>
    <mergeCell ref="F272:G272"/>
    <mergeCell ref="A271:B271"/>
    <mergeCell ref="A258:B258"/>
    <mergeCell ref="C258:D258"/>
    <mergeCell ref="F258:G258"/>
    <mergeCell ref="A259:B259"/>
    <mergeCell ref="C259:D259"/>
    <mergeCell ref="F259:G259"/>
    <mergeCell ref="A260:B260"/>
    <mergeCell ref="C260:D260"/>
    <mergeCell ref="F260:G260"/>
    <mergeCell ref="A261:B261"/>
    <mergeCell ref="C261:D261"/>
    <mergeCell ref="F261:G261"/>
    <mergeCell ref="A262:B262"/>
    <mergeCell ref="C262:D262"/>
    <mergeCell ref="F262:G262"/>
    <mergeCell ref="A263:I263"/>
    <mergeCell ref="A264:B264"/>
    <mergeCell ref="C264:D264"/>
    <mergeCell ref="E264:I264"/>
    <mergeCell ref="A252:B252"/>
    <mergeCell ref="C252:D252"/>
    <mergeCell ref="F252:G252"/>
    <mergeCell ref="A253:B253"/>
    <mergeCell ref="C253:D253"/>
    <mergeCell ref="F253:G253"/>
    <mergeCell ref="A254:B254"/>
    <mergeCell ref="C254:D254"/>
    <mergeCell ref="F254:G254"/>
    <mergeCell ref="A255:B255"/>
    <mergeCell ref="C255:D255"/>
    <mergeCell ref="E255:I255"/>
    <mergeCell ref="A256:B256"/>
    <mergeCell ref="C256:D256"/>
    <mergeCell ref="F256:G256"/>
    <mergeCell ref="A257:B257"/>
    <mergeCell ref="C257:D257"/>
    <mergeCell ref="F257:G257"/>
    <mergeCell ref="A221:B221"/>
    <mergeCell ref="C221:D221"/>
    <mergeCell ref="F221:G221"/>
    <mergeCell ref="A222:B222"/>
    <mergeCell ref="C222:D222"/>
    <mergeCell ref="F222:G222"/>
    <mergeCell ref="A224:B224"/>
    <mergeCell ref="C224:D224"/>
    <mergeCell ref="F224:G224"/>
    <mergeCell ref="A218:B218"/>
    <mergeCell ref="C218:D218"/>
    <mergeCell ref="F218:G218"/>
    <mergeCell ref="A219:B219"/>
    <mergeCell ref="C219:D219"/>
    <mergeCell ref="F219:G219"/>
    <mergeCell ref="A246:I246"/>
    <mergeCell ref="A220:B220"/>
    <mergeCell ref="C220:D220"/>
    <mergeCell ref="F220:G220"/>
    <mergeCell ref="A230:B230"/>
    <mergeCell ref="C230:D230"/>
    <mergeCell ref="F230:G230"/>
    <mergeCell ref="A231:B231"/>
    <mergeCell ref="C231:D231"/>
    <mergeCell ref="F231:G231"/>
    <mergeCell ref="A232:B232"/>
    <mergeCell ref="C232:D232"/>
    <mergeCell ref="F232:G232"/>
    <mergeCell ref="A226:I226"/>
    <mergeCell ref="A227:B227"/>
    <mergeCell ref="C227:D227"/>
    <mergeCell ref="A238:B238"/>
    <mergeCell ref="A215:B215"/>
    <mergeCell ref="C215:D215"/>
    <mergeCell ref="F215:G215"/>
    <mergeCell ref="A216:B216"/>
    <mergeCell ref="C216:D216"/>
    <mergeCell ref="F216:G216"/>
    <mergeCell ref="A217:B217"/>
    <mergeCell ref="C217:D217"/>
    <mergeCell ref="F217:G217"/>
    <mergeCell ref="A225:B225"/>
    <mergeCell ref="C225:D225"/>
    <mergeCell ref="F225:G225"/>
    <mergeCell ref="E192:I192"/>
    <mergeCell ref="E193:I193"/>
    <mergeCell ref="A223:B223"/>
    <mergeCell ref="C223:D223"/>
    <mergeCell ref="F223:G223"/>
    <mergeCell ref="A209:B209"/>
    <mergeCell ref="C209:D209"/>
    <mergeCell ref="F209:G209"/>
    <mergeCell ref="A210:B210"/>
    <mergeCell ref="C210:D210"/>
    <mergeCell ref="F210:G210"/>
    <mergeCell ref="A211:B211"/>
    <mergeCell ref="C211:D211"/>
    <mergeCell ref="F211:G211"/>
    <mergeCell ref="A212:B212"/>
    <mergeCell ref="C212:D212"/>
    <mergeCell ref="F212:G212"/>
    <mergeCell ref="A213:B213"/>
    <mergeCell ref="C213:D213"/>
    <mergeCell ref="F213:G213"/>
    <mergeCell ref="A214:B214"/>
    <mergeCell ref="C214:D214"/>
    <mergeCell ref="F214:G214"/>
    <mergeCell ref="A201:B201"/>
    <mergeCell ref="C201:D201"/>
    <mergeCell ref="F201:G201"/>
    <mergeCell ref="A202:B202"/>
    <mergeCell ref="C202:D202"/>
    <mergeCell ref="F202:G202"/>
    <mergeCell ref="A203:B203"/>
    <mergeCell ref="C203:D203"/>
    <mergeCell ref="F203:G203"/>
    <mergeCell ref="F208:G208"/>
    <mergeCell ref="A207:I207"/>
    <mergeCell ref="A208:B208"/>
    <mergeCell ref="C208:D208"/>
    <mergeCell ref="A204:B204"/>
    <mergeCell ref="C204:D204"/>
    <mergeCell ref="F204:G204"/>
    <mergeCell ref="A205:B205"/>
    <mergeCell ref="C205:D205"/>
    <mergeCell ref="F205:G205"/>
    <mergeCell ref="A206:B206"/>
    <mergeCell ref="C206:D206"/>
    <mergeCell ref="F206:G206"/>
    <mergeCell ref="A195:B195"/>
    <mergeCell ref="C195:D195"/>
    <mergeCell ref="F195:G195"/>
    <mergeCell ref="A196:B196"/>
    <mergeCell ref="C196:D196"/>
    <mergeCell ref="F196:G196"/>
    <mergeCell ref="A197:B197"/>
    <mergeCell ref="C197:D197"/>
    <mergeCell ref="F197:G197"/>
    <mergeCell ref="A198:B198"/>
    <mergeCell ref="C198:D198"/>
    <mergeCell ref="F198:G198"/>
    <mergeCell ref="A199:B199"/>
    <mergeCell ref="C199:D199"/>
    <mergeCell ref="E199:I199"/>
    <mergeCell ref="A200:B200"/>
    <mergeCell ref="C200:D200"/>
    <mergeCell ref="F200:G200"/>
    <mergeCell ref="A191:I191"/>
    <mergeCell ref="A192:B192"/>
    <mergeCell ref="C192:D192"/>
    <mergeCell ref="A193:B193"/>
    <mergeCell ref="C193:D193"/>
    <mergeCell ref="A194:B194"/>
    <mergeCell ref="C194:D194"/>
    <mergeCell ref="F194:G194"/>
    <mergeCell ref="A170:B170"/>
    <mergeCell ref="C170:D170"/>
    <mergeCell ref="F170:G170"/>
    <mergeCell ref="A189:I189"/>
    <mergeCell ref="A190:I190"/>
    <mergeCell ref="A171:I171"/>
    <mergeCell ref="A172:B172"/>
    <mergeCell ref="C172:D172"/>
    <mergeCell ref="F172:G172"/>
    <mergeCell ref="A173:B173"/>
    <mergeCell ref="C173:D173"/>
    <mergeCell ref="F173:G173"/>
    <mergeCell ref="A174:B174"/>
    <mergeCell ref="C174:D174"/>
    <mergeCell ref="F174:G174"/>
    <mergeCell ref="A175:B175"/>
    <mergeCell ref="A179:B179"/>
    <mergeCell ref="C179:D179"/>
    <mergeCell ref="F179:G179"/>
    <mergeCell ref="A180:B180"/>
    <mergeCell ref="C180:D180"/>
    <mergeCell ref="F180:G180"/>
    <mergeCell ref="A181:B181"/>
    <mergeCell ref="C181:D181"/>
    <mergeCell ref="A155:B155"/>
    <mergeCell ref="C155:D155"/>
    <mergeCell ref="F155:G155"/>
    <mergeCell ref="A156:B156"/>
    <mergeCell ref="C156:D156"/>
    <mergeCell ref="F156:G156"/>
    <mergeCell ref="A157:B157"/>
    <mergeCell ref="C157:D157"/>
    <mergeCell ref="F157:G157"/>
    <mergeCell ref="C162:D162"/>
    <mergeCell ref="F162:G162"/>
    <mergeCell ref="A163:B163"/>
    <mergeCell ref="C163:D163"/>
    <mergeCell ref="F163:G163"/>
    <mergeCell ref="A158:B158"/>
    <mergeCell ref="C158:D158"/>
    <mergeCell ref="F158:G158"/>
    <mergeCell ref="A159:B159"/>
    <mergeCell ref="C159:D159"/>
    <mergeCell ref="F159:G159"/>
    <mergeCell ref="A160:B160"/>
    <mergeCell ref="C160:D160"/>
    <mergeCell ref="F160:G160"/>
    <mergeCell ref="A161:B161"/>
    <mergeCell ref="C161:D161"/>
    <mergeCell ref="F161:G161"/>
    <mergeCell ref="A162:B162"/>
    <mergeCell ref="C143:D143"/>
    <mergeCell ref="E143:I143"/>
    <mergeCell ref="C142:D142"/>
    <mergeCell ref="F142:G142"/>
    <mergeCell ref="A153:I153"/>
    <mergeCell ref="A154:B154"/>
    <mergeCell ref="C154:D154"/>
    <mergeCell ref="F154:G154"/>
    <mergeCell ref="A150:B150"/>
    <mergeCell ref="C150:D150"/>
    <mergeCell ref="F150:G150"/>
    <mergeCell ref="A151:B151"/>
    <mergeCell ref="C151:D151"/>
    <mergeCell ref="F151:G151"/>
    <mergeCell ref="A152:B152"/>
    <mergeCell ref="C152:D152"/>
    <mergeCell ref="F152:G152"/>
    <mergeCell ref="A147:B147"/>
    <mergeCell ref="C147:D147"/>
    <mergeCell ref="F147:G147"/>
    <mergeCell ref="A148:B148"/>
    <mergeCell ref="C148:D148"/>
    <mergeCell ref="F148:G148"/>
    <mergeCell ref="A149:B149"/>
    <mergeCell ref="C149:D149"/>
    <mergeCell ref="F149:G149"/>
    <mergeCell ref="C126:D126"/>
    <mergeCell ref="F126:G126"/>
    <mergeCell ref="C127:D127"/>
    <mergeCell ref="A126:B126"/>
    <mergeCell ref="A127:B127"/>
    <mergeCell ref="A132:B132"/>
    <mergeCell ref="A137:B137"/>
    <mergeCell ref="C137:D137"/>
    <mergeCell ref="F137:G137"/>
    <mergeCell ref="A138:B138"/>
    <mergeCell ref="C138:D138"/>
    <mergeCell ref="F138:G138"/>
    <mergeCell ref="A146:B146"/>
    <mergeCell ref="C146:D146"/>
    <mergeCell ref="F146:G146"/>
    <mergeCell ref="A139:B139"/>
    <mergeCell ref="C139:D139"/>
    <mergeCell ref="F139:G139"/>
    <mergeCell ref="A140:B140"/>
    <mergeCell ref="C140:D140"/>
    <mergeCell ref="F140:G140"/>
    <mergeCell ref="A141:B141"/>
    <mergeCell ref="C141:D141"/>
    <mergeCell ref="F141:G141"/>
    <mergeCell ref="A142:B142"/>
    <mergeCell ref="A143:B143"/>
    <mergeCell ref="A144:B144"/>
    <mergeCell ref="C144:D144"/>
    <mergeCell ref="F144:G144"/>
    <mergeCell ref="A145:B145"/>
    <mergeCell ref="C145:D145"/>
    <mergeCell ref="F145:G145"/>
    <mergeCell ref="A133:B133"/>
    <mergeCell ref="C133:D133"/>
    <mergeCell ref="F133:G133"/>
    <mergeCell ref="A134:B134"/>
    <mergeCell ref="C134:D134"/>
    <mergeCell ref="F134:G134"/>
    <mergeCell ref="A135:I135"/>
    <mergeCell ref="A136:B136"/>
    <mergeCell ref="C136:D136"/>
    <mergeCell ref="F136:G136"/>
    <mergeCell ref="C130:D130"/>
    <mergeCell ref="F130:G130"/>
    <mergeCell ref="C131:D131"/>
    <mergeCell ref="F131:G131"/>
    <mergeCell ref="F132:G132"/>
    <mergeCell ref="A128:B128"/>
    <mergeCell ref="A129:B129"/>
    <mergeCell ref="A130:B130"/>
    <mergeCell ref="A131:B131"/>
    <mergeCell ref="F229:G229"/>
    <mergeCell ref="A236:B236"/>
    <mergeCell ref="C236:D236"/>
    <mergeCell ref="F236:G236"/>
    <mergeCell ref="A237:B237"/>
    <mergeCell ref="C237:D237"/>
    <mergeCell ref="A125:B125"/>
    <mergeCell ref="C128:D128"/>
    <mergeCell ref="F128:G128"/>
    <mergeCell ref="C129:D129"/>
    <mergeCell ref="F129:G129"/>
    <mergeCell ref="A124:I124"/>
    <mergeCell ref="H44:I44"/>
    <mergeCell ref="A99:I99"/>
    <mergeCell ref="A100:C100"/>
    <mergeCell ref="A110:F110"/>
    <mergeCell ref="H49:I49"/>
    <mergeCell ref="H100:I100"/>
    <mergeCell ref="H121:H122"/>
    <mergeCell ref="F121:G122"/>
    <mergeCell ref="E121:E122"/>
    <mergeCell ref="C121:D122"/>
    <mergeCell ref="A121:B122"/>
    <mergeCell ref="A117:B117"/>
    <mergeCell ref="C117:D117"/>
    <mergeCell ref="F117:G117"/>
    <mergeCell ref="A118:B118"/>
    <mergeCell ref="C118:D118"/>
    <mergeCell ref="A123:I123"/>
    <mergeCell ref="F127:G127"/>
    <mergeCell ref="C125:D125"/>
    <mergeCell ref="F125:G125"/>
    <mergeCell ref="A498:C498"/>
    <mergeCell ref="H498:I498"/>
    <mergeCell ref="A403:I403"/>
    <mergeCell ref="E405:I405"/>
    <mergeCell ref="A489:I489"/>
    <mergeCell ref="A495:I495"/>
    <mergeCell ref="A496:I496"/>
    <mergeCell ref="A497:I497"/>
    <mergeCell ref="A490:I490"/>
    <mergeCell ref="A491:I491"/>
    <mergeCell ref="A492:I492"/>
    <mergeCell ref="A493:I493"/>
    <mergeCell ref="A405:C405"/>
    <mergeCell ref="A488:I488"/>
    <mergeCell ref="A494:I494"/>
    <mergeCell ref="A452:I452"/>
    <mergeCell ref="E404:I404"/>
    <mergeCell ref="A406:C406"/>
    <mergeCell ref="E406:I406"/>
    <mergeCell ref="A13:I13"/>
    <mergeCell ref="C402:I402"/>
    <mergeCell ref="A401:I401"/>
    <mergeCell ref="C132:D132"/>
    <mergeCell ref="A1:I1"/>
    <mergeCell ref="A4:C4"/>
    <mergeCell ref="A404:C404"/>
    <mergeCell ref="H27:I27"/>
    <mergeCell ref="H28:I28"/>
    <mergeCell ref="A37:I37"/>
    <mergeCell ref="H46:I46"/>
    <mergeCell ref="H48:I48"/>
    <mergeCell ref="A42:I42"/>
    <mergeCell ref="A45:I45"/>
    <mergeCell ref="A113:I113"/>
    <mergeCell ref="H111:I111"/>
    <mergeCell ref="A2:C2"/>
    <mergeCell ref="E2:F2"/>
    <mergeCell ref="A41:C41"/>
    <mergeCell ref="H41:I41"/>
    <mergeCell ref="E4:F4"/>
    <mergeCell ref="E12:I12"/>
    <mergeCell ref="A6:C6"/>
    <mergeCell ref="A7:C7"/>
    <mergeCell ref="A112:F112"/>
    <mergeCell ref="F227:G227"/>
    <mergeCell ref="A228:B228"/>
    <mergeCell ref="A8:C8"/>
    <mergeCell ref="C228:D228"/>
    <mergeCell ref="F228:G228"/>
    <mergeCell ref="A229:B229"/>
    <mergeCell ref="C229:D229"/>
    <mergeCell ref="H110:I110"/>
    <mergeCell ref="E8:I8"/>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36:C36"/>
    <mergeCell ref="H103:I103"/>
    <mergeCell ref="A104:C104"/>
    <mergeCell ref="H104:I104"/>
    <mergeCell ref="H31:I31"/>
    <mergeCell ref="H22:I22"/>
    <mergeCell ref="G39:H39"/>
    <mergeCell ref="H35:I35"/>
    <mergeCell ref="H47:I47"/>
    <mergeCell ref="H36:I36"/>
    <mergeCell ref="A12:C12"/>
    <mergeCell ref="A33:I33"/>
    <mergeCell ref="C46:E46"/>
    <mergeCell ref="C47:E47"/>
    <mergeCell ref="C48:E48"/>
    <mergeCell ref="C49:E49"/>
    <mergeCell ref="A43:B43"/>
    <mergeCell ref="A44:B44"/>
    <mergeCell ref="E44:G44"/>
    <mergeCell ref="E43:G43"/>
    <mergeCell ref="C43:D43"/>
    <mergeCell ref="C44:D44"/>
    <mergeCell ref="G38:H38"/>
    <mergeCell ref="A39:C39"/>
    <mergeCell ref="A35:C35"/>
    <mergeCell ref="A40:C40"/>
    <mergeCell ref="A38:C38"/>
    <mergeCell ref="C28:E28"/>
    <mergeCell ref="C29:E29"/>
    <mergeCell ref="C30:E30"/>
    <mergeCell ref="C31:E31"/>
    <mergeCell ref="C32:I32"/>
    <mergeCell ref="A34:C34"/>
    <mergeCell ref="H34:I34"/>
    <mergeCell ref="H30:I30"/>
    <mergeCell ref="H29:I29"/>
    <mergeCell ref="C14:E14"/>
    <mergeCell ref="C15:E15"/>
    <mergeCell ref="C16:E16"/>
    <mergeCell ref="C17:E17"/>
    <mergeCell ref="C18:E18"/>
    <mergeCell ref="C19:E19"/>
    <mergeCell ref="C20:E20"/>
    <mergeCell ref="C21:E21"/>
    <mergeCell ref="C22:E22"/>
    <mergeCell ref="C24:I24"/>
    <mergeCell ref="C26:E26"/>
    <mergeCell ref="C27:E27"/>
    <mergeCell ref="H14:I14"/>
    <mergeCell ref="H16:I16"/>
    <mergeCell ref="H17:I17"/>
    <mergeCell ref="H15:I15"/>
    <mergeCell ref="H18:I18"/>
    <mergeCell ref="H19:I19"/>
    <mergeCell ref="C23:I23"/>
    <mergeCell ref="A98:G98"/>
    <mergeCell ref="H98:I98"/>
    <mergeCell ref="A120:I120"/>
    <mergeCell ref="F114:G114"/>
    <mergeCell ref="F115:G115"/>
    <mergeCell ref="F116:G116"/>
    <mergeCell ref="F119:G119"/>
    <mergeCell ref="A114:B114"/>
    <mergeCell ref="C114:D114"/>
    <mergeCell ref="A115:B115"/>
    <mergeCell ref="C115:D115"/>
    <mergeCell ref="A116:B116"/>
    <mergeCell ref="C116:D116"/>
    <mergeCell ref="A119:B119"/>
    <mergeCell ref="C119:D119"/>
    <mergeCell ref="A106:C106"/>
    <mergeCell ref="H106:I106"/>
    <mergeCell ref="A107:C107"/>
    <mergeCell ref="H107:I107"/>
    <mergeCell ref="A108:C108"/>
    <mergeCell ref="H108:I108"/>
    <mergeCell ref="A101:C101"/>
    <mergeCell ref="H101:I101"/>
    <mergeCell ref="A103:C103"/>
    <mergeCell ref="A102:C102"/>
    <mergeCell ref="H102:I102"/>
    <mergeCell ref="H112:I112"/>
    <mergeCell ref="A111:F111"/>
    <mergeCell ref="F118:G118"/>
    <mergeCell ref="A109:I109"/>
    <mergeCell ref="A105:C105"/>
    <mergeCell ref="H105:I105"/>
    <mergeCell ref="C238:D238"/>
    <mergeCell ref="F238:G238"/>
    <mergeCell ref="E237:I237"/>
    <mergeCell ref="A233:B233"/>
    <mergeCell ref="C233:D233"/>
    <mergeCell ref="F233:G233"/>
    <mergeCell ref="A234:B234"/>
    <mergeCell ref="C234:D234"/>
    <mergeCell ref="F234:G234"/>
    <mergeCell ref="A235:B235"/>
    <mergeCell ref="C235:D235"/>
    <mergeCell ref="F235:G235"/>
    <mergeCell ref="A242:B242"/>
    <mergeCell ref="C242:D242"/>
    <mergeCell ref="F242:G242"/>
    <mergeCell ref="A243:B243"/>
    <mergeCell ref="C243:D243"/>
    <mergeCell ref="F243:G243"/>
    <mergeCell ref="A244:B244"/>
    <mergeCell ref="C244:D244"/>
    <mergeCell ref="F244:G244"/>
    <mergeCell ref="A239:B239"/>
    <mergeCell ref="C239:D239"/>
    <mergeCell ref="F239:G239"/>
    <mergeCell ref="A240:B240"/>
    <mergeCell ref="C240:D240"/>
    <mergeCell ref="F240:G240"/>
    <mergeCell ref="A241:B241"/>
    <mergeCell ref="C241:D241"/>
    <mergeCell ref="F241:G241"/>
    <mergeCell ref="A287:B287"/>
    <mergeCell ref="C287:D287"/>
    <mergeCell ref="F287:G287"/>
    <mergeCell ref="A288:B288"/>
    <mergeCell ref="C288:D288"/>
    <mergeCell ref="F288:G288"/>
    <mergeCell ref="A245:I245"/>
    <mergeCell ref="A247:I247"/>
    <mergeCell ref="A248:B248"/>
    <mergeCell ref="C248:D248"/>
    <mergeCell ref="E248:I248"/>
    <mergeCell ref="A249:B249"/>
    <mergeCell ref="C249:D249"/>
    <mergeCell ref="E249:I249"/>
    <mergeCell ref="A250:B250"/>
    <mergeCell ref="C250:D250"/>
    <mergeCell ref="E250:I250"/>
    <mergeCell ref="A251:B251"/>
    <mergeCell ref="C251:D251"/>
    <mergeCell ref="F251:G251"/>
    <mergeCell ref="C286:D286"/>
    <mergeCell ref="F286:G286"/>
    <mergeCell ref="C283:D283"/>
    <mergeCell ref="A296:B296"/>
    <mergeCell ref="C296:D296"/>
    <mergeCell ref="F296:G296"/>
    <mergeCell ref="A297:B297"/>
    <mergeCell ref="C297:D297"/>
    <mergeCell ref="F297:G297"/>
    <mergeCell ref="A293:B293"/>
    <mergeCell ref="C293:D293"/>
    <mergeCell ref="F293:G293"/>
    <mergeCell ref="A294:B294"/>
    <mergeCell ref="C294:D294"/>
    <mergeCell ref="F294:G294"/>
    <mergeCell ref="A295:B295"/>
    <mergeCell ref="C295:D295"/>
    <mergeCell ref="F295:G295"/>
    <mergeCell ref="A290:B290"/>
    <mergeCell ref="C290:D290"/>
    <mergeCell ref="F290:G290"/>
    <mergeCell ref="A291:B291"/>
    <mergeCell ref="C291:D291"/>
    <mergeCell ref="F291:G291"/>
    <mergeCell ref="A292:B292"/>
    <mergeCell ref="C292:D292"/>
    <mergeCell ref="F292:G292"/>
    <mergeCell ref="A303:B303"/>
    <mergeCell ref="C303:D303"/>
    <mergeCell ref="F303:G303"/>
    <mergeCell ref="A304:B304"/>
    <mergeCell ref="C304:D304"/>
    <mergeCell ref="F304:G304"/>
    <mergeCell ref="A305:B305"/>
    <mergeCell ref="C305:D305"/>
    <mergeCell ref="F305:G305"/>
    <mergeCell ref="A300:B300"/>
    <mergeCell ref="C300:D300"/>
    <mergeCell ref="F300:G300"/>
    <mergeCell ref="A301:B301"/>
    <mergeCell ref="C301:D301"/>
    <mergeCell ref="F301:G301"/>
    <mergeCell ref="A302:B302"/>
    <mergeCell ref="C302:D302"/>
    <mergeCell ref="F302:G302"/>
    <mergeCell ref="C309:D309"/>
    <mergeCell ref="F309:G309"/>
    <mergeCell ref="A310:B310"/>
    <mergeCell ref="C310:D310"/>
    <mergeCell ref="F310:G310"/>
    <mergeCell ref="A311:B311"/>
    <mergeCell ref="C311:D311"/>
    <mergeCell ref="F311:G311"/>
    <mergeCell ref="A306:B306"/>
    <mergeCell ref="C306:D306"/>
    <mergeCell ref="F306:G306"/>
    <mergeCell ref="A307:B307"/>
    <mergeCell ref="C307:D307"/>
    <mergeCell ref="F307:G307"/>
    <mergeCell ref="A308:B308"/>
    <mergeCell ref="C308:D308"/>
    <mergeCell ref="F308:G308"/>
    <mergeCell ref="A298:I298"/>
    <mergeCell ref="A299:B299"/>
    <mergeCell ref="C299:D299"/>
    <mergeCell ref="F299:G299"/>
    <mergeCell ref="A317:I317"/>
    <mergeCell ref="A318:B318"/>
    <mergeCell ref="C318:D318"/>
    <mergeCell ref="F318:G318"/>
    <mergeCell ref="A320:B320"/>
    <mergeCell ref="C320:D320"/>
    <mergeCell ref="F320:G320"/>
    <mergeCell ref="A321:B321"/>
    <mergeCell ref="C321:D321"/>
    <mergeCell ref="F321:G321"/>
    <mergeCell ref="A322:B322"/>
    <mergeCell ref="C322:D322"/>
    <mergeCell ref="A315:B315"/>
    <mergeCell ref="C315:D315"/>
    <mergeCell ref="F315:G315"/>
    <mergeCell ref="A316:B316"/>
    <mergeCell ref="C316:D316"/>
    <mergeCell ref="F316:G316"/>
    <mergeCell ref="A312:B312"/>
    <mergeCell ref="C312:D312"/>
    <mergeCell ref="F312:G312"/>
    <mergeCell ref="A313:B313"/>
    <mergeCell ref="C313:D313"/>
    <mergeCell ref="F313:G313"/>
    <mergeCell ref="A314:B314"/>
    <mergeCell ref="C314:D314"/>
    <mergeCell ref="F314:G314"/>
    <mergeCell ref="A309:B309"/>
    <mergeCell ref="A319:B319"/>
    <mergeCell ref="C319:D319"/>
    <mergeCell ref="F319:G319"/>
    <mergeCell ref="F323:G323"/>
    <mergeCell ref="A328:B328"/>
    <mergeCell ref="C328:D328"/>
    <mergeCell ref="F328:G328"/>
    <mergeCell ref="E332:I332"/>
    <mergeCell ref="A330:B330"/>
    <mergeCell ref="C330:D330"/>
    <mergeCell ref="F330:G330"/>
    <mergeCell ref="A331:B331"/>
    <mergeCell ref="C331:D331"/>
    <mergeCell ref="F331:G331"/>
    <mergeCell ref="A332:B332"/>
    <mergeCell ref="C332:D332"/>
    <mergeCell ref="A326:B326"/>
    <mergeCell ref="C326:D326"/>
    <mergeCell ref="F326:G326"/>
    <mergeCell ref="A327:B327"/>
    <mergeCell ref="C327:D327"/>
    <mergeCell ref="F327:G327"/>
    <mergeCell ref="A329:B329"/>
    <mergeCell ref="A341:B341"/>
    <mergeCell ref="C341:D341"/>
    <mergeCell ref="A353:B353"/>
    <mergeCell ref="C353:D353"/>
    <mergeCell ref="F353:G353"/>
    <mergeCell ref="A354:B354"/>
    <mergeCell ref="C354:D354"/>
    <mergeCell ref="F354:G354"/>
    <mergeCell ref="A346:B346"/>
    <mergeCell ref="C346:D346"/>
    <mergeCell ref="F346:G346"/>
    <mergeCell ref="F322:G322"/>
    <mergeCell ref="A323:B323"/>
    <mergeCell ref="C323:D323"/>
    <mergeCell ref="A324:B324"/>
    <mergeCell ref="C324:D324"/>
    <mergeCell ref="F324:G324"/>
    <mergeCell ref="A325:B325"/>
    <mergeCell ref="C325:D325"/>
    <mergeCell ref="F325:G325"/>
    <mergeCell ref="F361:G361"/>
    <mergeCell ref="A362:B362"/>
    <mergeCell ref="C362:D362"/>
    <mergeCell ref="F362:G362"/>
    <mergeCell ref="F343:G343"/>
    <mergeCell ref="A344:B344"/>
    <mergeCell ref="C344:D344"/>
    <mergeCell ref="F344:G344"/>
    <mergeCell ref="A345:B345"/>
    <mergeCell ref="C345:D345"/>
    <mergeCell ref="F345:G345"/>
    <mergeCell ref="C329:D329"/>
    <mergeCell ref="F329:G329"/>
    <mergeCell ref="A356:I356"/>
    <mergeCell ref="A357:B357"/>
    <mergeCell ref="C357:D357"/>
    <mergeCell ref="F357:G357"/>
    <mergeCell ref="A358:B358"/>
    <mergeCell ref="C358:D358"/>
    <mergeCell ref="F358:G358"/>
    <mergeCell ref="A359:B359"/>
    <mergeCell ref="C359:D359"/>
    <mergeCell ref="F359:G359"/>
    <mergeCell ref="A333:B333"/>
    <mergeCell ref="C333:D333"/>
    <mergeCell ref="F333:G333"/>
    <mergeCell ref="A334:B334"/>
    <mergeCell ref="C334:D334"/>
    <mergeCell ref="F334:G334"/>
    <mergeCell ref="A335:B335"/>
    <mergeCell ref="C335:D335"/>
    <mergeCell ref="F335:G335"/>
    <mergeCell ref="A366:B366"/>
    <mergeCell ref="C366:D366"/>
    <mergeCell ref="F366:G366"/>
    <mergeCell ref="A367:B367"/>
    <mergeCell ref="C367:D367"/>
    <mergeCell ref="F367:G367"/>
    <mergeCell ref="A368:B368"/>
    <mergeCell ref="C368:D368"/>
    <mergeCell ref="F368:G368"/>
    <mergeCell ref="A376:B376"/>
    <mergeCell ref="C376:D376"/>
    <mergeCell ref="F376:G376"/>
    <mergeCell ref="A377:B377"/>
    <mergeCell ref="C377:D377"/>
    <mergeCell ref="F377:G377"/>
    <mergeCell ref="A378:B378"/>
    <mergeCell ref="A343:B343"/>
    <mergeCell ref="C343:D343"/>
    <mergeCell ref="A363:B363"/>
    <mergeCell ref="C363:D363"/>
    <mergeCell ref="F363:G363"/>
    <mergeCell ref="A364:B364"/>
    <mergeCell ref="C364:D364"/>
    <mergeCell ref="F364:G364"/>
    <mergeCell ref="A365:B365"/>
    <mergeCell ref="C365:D365"/>
    <mergeCell ref="F365:G365"/>
    <mergeCell ref="A360:B360"/>
    <mergeCell ref="C360:D360"/>
    <mergeCell ref="F360:G360"/>
    <mergeCell ref="A361:B361"/>
    <mergeCell ref="C361:D361"/>
    <mergeCell ref="F381:G381"/>
    <mergeCell ref="A385:B385"/>
    <mergeCell ref="C385:D385"/>
    <mergeCell ref="F385:G385"/>
    <mergeCell ref="A379:B379"/>
    <mergeCell ref="C379:D379"/>
    <mergeCell ref="F379:G379"/>
    <mergeCell ref="A380:B380"/>
    <mergeCell ref="C380:D380"/>
    <mergeCell ref="F380:G380"/>
    <mergeCell ref="A369:B369"/>
    <mergeCell ref="C369:D369"/>
    <mergeCell ref="F369:G369"/>
    <mergeCell ref="A370:B370"/>
    <mergeCell ref="C370:D370"/>
    <mergeCell ref="F370:G370"/>
    <mergeCell ref="A371:I371"/>
    <mergeCell ref="A372:B372"/>
    <mergeCell ref="C372:D372"/>
    <mergeCell ref="F372:G372"/>
    <mergeCell ref="A398:B398"/>
    <mergeCell ref="C398:D398"/>
    <mergeCell ref="F398:G398"/>
    <mergeCell ref="A399:B399"/>
    <mergeCell ref="C399:D399"/>
    <mergeCell ref="F399:G399"/>
    <mergeCell ref="A400:B400"/>
    <mergeCell ref="C400:D400"/>
    <mergeCell ref="F400:G400"/>
    <mergeCell ref="A395:B395"/>
    <mergeCell ref="C395:D395"/>
    <mergeCell ref="F395:G395"/>
    <mergeCell ref="A396:B396"/>
    <mergeCell ref="C396:D396"/>
    <mergeCell ref="F396:G396"/>
    <mergeCell ref="A397:B397"/>
    <mergeCell ref="C397:D397"/>
    <mergeCell ref="F397:G397"/>
    <mergeCell ref="A386:I386"/>
    <mergeCell ref="F382:G382"/>
    <mergeCell ref="A383:B383"/>
    <mergeCell ref="C383:D383"/>
    <mergeCell ref="F383:G383"/>
    <mergeCell ref="A384:B384"/>
    <mergeCell ref="C384:D384"/>
    <mergeCell ref="F384:G384"/>
    <mergeCell ref="A94:B94"/>
    <mergeCell ref="C94:D94"/>
    <mergeCell ref="A95:B95"/>
    <mergeCell ref="C95:D95"/>
    <mergeCell ref="A96:B96"/>
    <mergeCell ref="C96:D96"/>
    <mergeCell ref="A392:B392"/>
    <mergeCell ref="C392:D392"/>
    <mergeCell ref="F392:G392"/>
    <mergeCell ref="A382:B382"/>
    <mergeCell ref="C382:D382"/>
    <mergeCell ref="C378:D378"/>
    <mergeCell ref="F378:G378"/>
    <mergeCell ref="A373:B373"/>
    <mergeCell ref="C373:D373"/>
    <mergeCell ref="F373:G373"/>
    <mergeCell ref="A374:B374"/>
    <mergeCell ref="C374:D374"/>
    <mergeCell ref="F374:G374"/>
    <mergeCell ref="A375:B375"/>
    <mergeCell ref="C375:D375"/>
    <mergeCell ref="F375:G375"/>
    <mergeCell ref="A381:B381"/>
    <mergeCell ref="C381:D381"/>
    <mergeCell ref="A393:B393"/>
    <mergeCell ref="C393:D393"/>
    <mergeCell ref="F393:G393"/>
    <mergeCell ref="A394:B394"/>
    <mergeCell ref="C394:D394"/>
    <mergeCell ref="F394:G394"/>
    <mergeCell ref="A389:B389"/>
    <mergeCell ref="C389:D389"/>
    <mergeCell ref="F389:G389"/>
    <mergeCell ref="A390:B390"/>
    <mergeCell ref="C390:D390"/>
    <mergeCell ref="F390:G390"/>
    <mergeCell ref="A391:B391"/>
    <mergeCell ref="C391:D391"/>
    <mergeCell ref="F391:G391"/>
    <mergeCell ref="A387:B387"/>
    <mergeCell ref="C387:D387"/>
    <mergeCell ref="F387:G387"/>
    <mergeCell ref="A388:B388"/>
    <mergeCell ref="C388:D388"/>
    <mergeCell ref="E388:I388"/>
    <mergeCell ref="A77:B77"/>
    <mergeCell ref="C77:D77"/>
    <mergeCell ref="A78:B78"/>
    <mergeCell ref="C78:D78"/>
    <mergeCell ref="A79:B79"/>
    <mergeCell ref="C79:D79"/>
    <mergeCell ref="A82:I82"/>
    <mergeCell ref="A83:C84"/>
    <mergeCell ref="D83:D84"/>
    <mergeCell ref="F83:G83"/>
    <mergeCell ref="F84:G84"/>
    <mergeCell ref="A85:B85"/>
    <mergeCell ref="C85:D85"/>
    <mergeCell ref="F85:G85"/>
    <mergeCell ref="A86:B86"/>
    <mergeCell ref="C86:D86"/>
    <mergeCell ref="F86:G97"/>
    <mergeCell ref="H86:I97"/>
    <mergeCell ref="A87:B87"/>
    <mergeCell ref="C87:D87"/>
    <mergeCell ref="A88:B88"/>
    <mergeCell ref="C88:D88"/>
    <mergeCell ref="A89:B89"/>
    <mergeCell ref="C89:D89"/>
    <mergeCell ref="A90:B90"/>
    <mergeCell ref="C90:D90"/>
    <mergeCell ref="A91:B91"/>
    <mergeCell ref="C91:D91"/>
    <mergeCell ref="A92:B92"/>
    <mergeCell ref="C92:D92"/>
    <mergeCell ref="A93:B93"/>
    <mergeCell ref="C93:D93"/>
    <mergeCell ref="A60:B60"/>
    <mergeCell ref="C60:D60"/>
    <mergeCell ref="A61:B61"/>
    <mergeCell ref="C61:D61"/>
    <mergeCell ref="A62:B62"/>
    <mergeCell ref="C62:D62"/>
    <mergeCell ref="A97:B97"/>
    <mergeCell ref="C97:D97"/>
    <mergeCell ref="A66:I66"/>
    <mergeCell ref="A67:C68"/>
    <mergeCell ref="D67:D68"/>
    <mergeCell ref="F67:G67"/>
    <mergeCell ref="F68:G68"/>
    <mergeCell ref="A69:B69"/>
    <mergeCell ref="C69:D69"/>
    <mergeCell ref="F69:G69"/>
    <mergeCell ref="A70:B70"/>
    <mergeCell ref="C70:D70"/>
    <mergeCell ref="F70:G81"/>
    <mergeCell ref="H70:I81"/>
    <mergeCell ref="A71:B71"/>
    <mergeCell ref="C71:D71"/>
    <mergeCell ref="A72:B72"/>
    <mergeCell ref="C72:D72"/>
    <mergeCell ref="A73:B73"/>
    <mergeCell ref="C73:D73"/>
    <mergeCell ref="A74:B74"/>
    <mergeCell ref="C74:D74"/>
    <mergeCell ref="A75:B75"/>
    <mergeCell ref="C75:D75"/>
    <mergeCell ref="A76:B76"/>
    <mergeCell ref="C76:D76"/>
    <mergeCell ref="A63:B63"/>
    <mergeCell ref="C63:D63"/>
    <mergeCell ref="A64:B64"/>
    <mergeCell ref="C64:D64"/>
    <mergeCell ref="A65:B65"/>
    <mergeCell ref="C65:D65"/>
    <mergeCell ref="A80:B80"/>
    <mergeCell ref="C80:D80"/>
    <mergeCell ref="A81:B81"/>
    <mergeCell ref="C81:D81"/>
    <mergeCell ref="A50:I50"/>
    <mergeCell ref="A51:C52"/>
    <mergeCell ref="D51:D52"/>
    <mergeCell ref="F51:G51"/>
    <mergeCell ref="F52:G52"/>
    <mergeCell ref="A53:B53"/>
    <mergeCell ref="C53:D53"/>
    <mergeCell ref="F53:G53"/>
    <mergeCell ref="A54:B54"/>
    <mergeCell ref="C54:D54"/>
    <mergeCell ref="F54:G65"/>
    <mergeCell ref="H54:I65"/>
    <mergeCell ref="A55:B55"/>
    <mergeCell ref="C55:D55"/>
    <mergeCell ref="A56:B56"/>
    <mergeCell ref="C56:D56"/>
    <mergeCell ref="A57:B57"/>
    <mergeCell ref="C57:D57"/>
    <mergeCell ref="A58:B58"/>
    <mergeCell ref="C58:D58"/>
    <mergeCell ref="A59:B59"/>
    <mergeCell ref="C59:D59"/>
  </mergeCells>
  <hyperlinks>
    <hyperlink ref="C23" r:id="rId1"/>
  </hyperlinks>
  <printOptions horizontalCentered="1"/>
  <pageMargins left="0.27559055118110237" right="0.27559055118110237" top="0.70866141732283472" bottom="0.47244094488188981" header="0.15748031496062992" footer="0.15748031496062992"/>
  <pageSetup paperSize="2" scale="65" fitToHeight="0" orientation="portrait" r:id="rId2"/>
  <headerFooter>
    <oddHeader>&amp;C&amp;25&amp;G</oddHeader>
    <oddFooter>&amp;L&amp;"Times New Roman,Bold"&amp;16Ref No: &amp;F&amp;R&amp;"Times New Roman,Bold"&amp;16&amp;P</oddFooter>
  </headerFooter>
  <rowBreaks count="3" manualBreakCount="3">
    <brk id="49" max="16383" man="1"/>
    <brk id="402" max="8" man="1"/>
    <brk id="451"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2025-07-04T10:14:37Z</cp:lastPrinted>
  <dcterms:created xsi:type="dcterms:W3CDTF">2010-11-23T11:42:48Z</dcterms:created>
  <dcterms:modified xsi:type="dcterms:W3CDTF">2025-07-04T10:18:53Z</dcterms:modified>
</cp:coreProperties>
</file>